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omments2.xml" ContentType="application/vnd.openxmlformats-officedocument.spreadsheetml.comments+xml"/>
  <Override PartName="/xl/drawings/drawing72.xml" ContentType="application/vnd.openxmlformats-officedocument.drawing+xml"/>
  <Override PartName="/xl/comments3.xml" ContentType="application/vnd.openxmlformats-officedocument.spreadsheetml.comment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10.0.101.31\障害福祉課\010_自立班\（し）【指定申請】様式等変更作業\02-1　申請・届出様式\★R7.10.1～公表用（標準様式への変更）\HP掲載用ファイル\HPアップ用\"/>
    </mc:Choice>
  </mc:AlternateContent>
  <xr:revisionPtr revIDLastSave="0" documentId="13_ncr:1_{E526E01E-7ABC-4D88-B7B9-B85754DEA539}" xr6:coauthVersionLast="47" xr6:coauthVersionMax="47" xr10:uidLastSave="{00000000-0000-0000-0000-000000000000}"/>
  <bookViews>
    <workbookView xWindow="30795" yWindow="3180" windowWidth="17760" windowHeight="11295" firstSheet="2" activeTab="6" xr2:uid="{109984E5-FE29-4715-A357-36705DE14988}"/>
  </bookViews>
  <sheets>
    <sheet name="必要書類一覧" sheetId="96" r:id="rId1"/>
    <sheet name="指定（更新・変更）申請書" sheetId="68" r:id="rId2"/>
    <sheet name="変更届出書" sheetId="93" r:id="rId3"/>
    <sheet name="付表１" sheetId="3" r:id="rId4"/>
    <sheet name="付表２" sheetId="70" r:id="rId5"/>
    <sheet name="付表３" sheetId="71" r:id="rId6"/>
    <sheet name="付表４" sheetId="72" r:id="rId7"/>
    <sheet name="付表５" sheetId="73" r:id="rId8"/>
    <sheet name="付表６" sheetId="76" r:id="rId9"/>
    <sheet name="付表７" sheetId="94" r:id="rId10"/>
    <sheet name="付表８" sheetId="77" r:id="rId11"/>
    <sheet name="付表９" sheetId="78" r:id="rId12"/>
    <sheet name="付表１０" sheetId="79" r:id="rId13"/>
    <sheet name="付表１１" sheetId="89" r:id="rId14"/>
    <sheet name="付表１２" sheetId="74" r:id="rId15"/>
    <sheet name="付表１３" sheetId="75" r:id="rId16"/>
    <sheet name="付表１４" sheetId="91" r:id="rId17"/>
    <sheet name="付表１５" sheetId="88" r:id="rId18"/>
    <sheet name="付表１６" sheetId="95" r:id="rId19"/>
    <sheet name="付表１７" sheetId="85" r:id="rId20"/>
    <sheet name="付表１８" sheetId="84" r:id="rId21"/>
    <sheet name="付表１９" sheetId="86" r:id="rId22"/>
    <sheet name="付表２０" sheetId="87" r:id="rId23"/>
    <sheet name="勤務形態一覧表（汎用）" sheetId="97" r:id="rId24"/>
    <sheet name="勤務形態一覧表（居宅介護）" sheetId="98" r:id="rId25"/>
    <sheet name="勤務形態一覧表（重度訪問介護）" sheetId="99" r:id="rId26"/>
    <sheet name="勤務形態一覧表（同行援護）" sheetId="100" r:id="rId27"/>
    <sheet name="勤務形態一覧表（行動援護）" sheetId="101" r:id="rId28"/>
    <sheet name="勤務形態一覧表（療養介護）" sheetId="102" r:id="rId29"/>
    <sheet name="勤務形態一覧表（生活介護）" sheetId="103" r:id="rId30"/>
    <sheet name="勤務形態一覧表（短期入所・併設型）" sheetId="104" r:id="rId31"/>
    <sheet name="勤務形態一覧表（短期入所・空床利用型）" sheetId="105" r:id="rId32"/>
    <sheet name="勤務形態一覧表（短期入所・単独型）" sheetId="106" r:id="rId33"/>
    <sheet name="勤務形態一覧表（重度障害者等包括支援）" sheetId="107" r:id="rId34"/>
    <sheet name="勤務形態一覧表（機能訓練）" sheetId="108" r:id="rId35"/>
    <sheet name="勤務形態一覧表（生活訓練）" sheetId="109" r:id="rId36"/>
    <sheet name="勤務形態一覧表（就労定着支援）" sheetId="114" r:id="rId37"/>
    <sheet name="勤務形態一覧表（就労選択支援）" sheetId="145" r:id="rId38"/>
    <sheet name="勤務形態一覧表（就労移行支援）" sheetId="146" r:id="rId39"/>
    <sheet name="勤務形態一覧表（認定指定就労移行支援）" sheetId="147" r:id="rId40"/>
    <sheet name="勤務形態一覧表（就労継続支援A型・B型）" sheetId="148" r:id="rId41"/>
    <sheet name="勤務形態一覧表（自立生活援助）" sheetId="115" r:id="rId42"/>
    <sheet name="勤務形態一覧表（共同生活援助・介護サービス包括型）" sheetId="116" r:id="rId43"/>
    <sheet name="勤務形態一覧表（共同生活援助・外部サービス利用型）" sheetId="117" r:id="rId44"/>
    <sheet name="勤務形態一覧表（共同生活援助・日中サービス支援型" sheetId="118" r:id="rId45"/>
    <sheet name="勤務形態一覧表（障害者支援施設）" sheetId="119" r:id="rId46"/>
    <sheet name="勤務形態一覧表（一般相談支援）" sheetId="120" r:id="rId47"/>
    <sheet name="勤務形態一覧（特定相談支援・障害児相談支援）" sheetId="121" r:id="rId48"/>
    <sheet name="勤務形態一覧表（児童発達支援・放課後デイサービス）" sheetId="122" r:id="rId49"/>
    <sheet name="勤務形態一覧表（児童発達支援・主として重症心身障害児）" sheetId="123" r:id="rId50"/>
    <sheet name="勤務形態一覧表（児童発達支援センター）" sheetId="124" r:id="rId51"/>
    <sheet name="勤務形態一覧表（居宅訪問型児童発達支援）" sheetId="125" r:id="rId52"/>
    <sheet name="勤務形態一覧表（保育所等訪問支援）" sheetId="126" r:id="rId53"/>
    <sheet name="勤務形態一覧表（福祉型障害児入所施設）" sheetId="127" r:id="rId54"/>
    <sheet name="勤務形態一覧表（医療型障害児入所施設）" sheetId="128" r:id="rId55"/>
    <sheet name="選択肢" sheetId="129" r:id="rId56"/>
    <sheet name="（標準様式１）主たる障害特定理由" sheetId="154" r:id="rId57"/>
    <sheet name="（標準様式２）苦情解決措置の概要" sheetId="155" r:id="rId58"/>
    <sheet name="標準様式３（誓約書）" sheetId="149" r:id="rId59"/>
    <sheet name="別紙①" sheetId="133" r:id="rId60"/>
    <sheet name="別紙②" sheetId="150" r:id="rId61"/>
    <sheet name="別紙③" sheetId="151" r:id="rId62"/>
    <sheet name="別紙④ " sheetId="136" r:id="rId63"/>
    <sheet name="別紙⑤" sheetId="137" r:id="rId64"/>
    <sheet name="別紙⑥" sheetId="152" r:id="rId65"/>
    <sheet name="別紙⑦" sheetId="153" r:id="rId66"/>
    <sheet name="県様式１（平面図）" sheetId="140" r:id="rId67"/>
    <sheet name="県様式２（設備・備品一覧表）" sheetId="141" r:id="rId68"/>
    <sheet name="県様式３（経歴書）" sheetId="142" r:id="rId69"/>
    <sheet name="（県様式３－２）サビ管兼務調書" sheetId="156" r:id="rId70"/>
    <sheet name="県様式３－２（児発管兼務調書）" sheetId="143" r:id="rId71"/>
    <sheet name="県様式４（実務経験証明書）" sheetId="144" r:id="rId72"/>
    <sheet name="介護給付費等　届出書" sheetId="157" r:id="rId73"/>
    <sheet name="様式第5号　加算に係る届出書（障害児通所・入所給付費）" sheetId="162" r:id="rId74"/>
    <sheet name="別紙１-１（260401～）" sheetId="158" r:id="rId75"/>
    <sheet name="別紙１-２（260401～）" sheetId="159" r:id="rId76"/>
    <sheet name="メールアドレス登録票１（新規登録用）" sheetId="160" r:id="rId77"/>
    <sheet name="災害時情報共有システム　登録票" sheetId="161"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____________________________________________________________________kk29" localSheetId="72">#REF!</definedName>
    <definedName name="_____________________________________________________________________kk29">#REF!</definedName>
    <definedName name="____________________________________________________________________kk29" localSheetId="72">#REF!</definedName>
    <definedName name="____________________________________________________________________kk29">#REF!</definedName>
    <definedName name="___________________________________________________________________kk29" localSheetId="72">#REF!</definedName>
    <definedName name="___________________________________________________________________kk29">#REF!</definedName>
    <definedName name="__________________________________________________________________kk06" localSheetId="72">#REF!</definedName>
    <definedName name="__________________________________________________________________kk06">#REF!</definedName>
    <definedName name="__________________________________________________________________kk29" localSheetId="72">#REF!</definedName>
    <definedName name="__________________________________________________________________kk29">#REF!</definedName>
    <definedName name="_________________________________________________________________kk06" localSheetId="72">#REF!</definedName>
    <definedName name="_________________________________________________________________kk06">#REF!</definedName>
    <definedName name="_________________________________________________________________kk29" localSheetId="72">#REF!</definedName>
    <definedName name="_________________________________________________________________kk29">#REF!</definedName>
    <definedName name="________________________________________________________________kk06" localSheetId="72">#REF!</definedName>
    <definedName name="________________________________________________________________kk06">#REF!</definedName>
    <definedName name="________________________________________________________________kk29" localSheetId="72">#REF!</definedName>
    <definedName name="________________________________________________________________kk29">#REF!</definedName>
    <definedName name="_______________________________________________________________kk06" localSheetId="72">#REF!</definedName>
    <definedName name="_______________________________________________________________kk06">#REF!</definedName>
    <definedName name="_______________________________________________________________kk29" localSheetId="72">#REF!</definedName>
    <definedName name="_______________________________________________________________kk29">#REF!</definedName>
    <definedName name="______________________________________________________________kk06" localSheetId="72">#REF!</definedName>
    <definedName name="______________________________________________________________kk06">#REF!</definedName>
    <definedName name="______________________________________________________________kk29" localSheetId="72">#REF!</definedName>
    <definedName name="______________________________________________________________kk29">#REF!</definedName>
    <definedName name="_____________________________________________________________kk06" localSheetId="72">#REF!</definedName>
    <definedName name="_____________________________________________________________kk06">#REF!</definedName>
    <definedName name="_____________________________________________________________kk29" localSheetId="72">#REF!</definedName>
    <definedName name="_____________________________________________________________kk29">#REF!</definedName>
    <definedName name="____________________________________________________________kk06" localSheetId="72">#REF!</definedName>
    <definedName name="____________________________________________________________kk06">#REF!</definedName>
    <definedName name="____________________________________________________________kk29" localSheetId="72">#REF!</definedName>
    <definedName name="____________________________________________________________kk29">#REF!</definedName>
    <definedName name="___________________________________________________________kk06" localSheetId="72">#REF!</definedName>
    <definedName name="___________________________________________________________kk06">#REF!</definedName>
    <definedName name="___________________________________________________________kk29" localSheetId="72">#REF!</definedName>
    <definedName name="___________________________________________________________kk29">#REF!</definedName>
    <definedName name="__________________________________________________________kk06" localSheetId="72">#REF!</definedName>
    <definedName name="__________________________________________________________kk06">#REF!</definedName>
    <definedName name="__________________________________________________________kk29" localSheetId="72">#REF!</definedName>
    <definedName name="__________________________________________________________kk29">#REF!</definedName>
    <definedName name="_________________________________________________________kk06" localSheetId="72">#REF!</definedName>
    <definedName name="_________________________________________________________kk06">#REF!</definedName>
    <definedName name="_________________________________________________________kk29" localSheetId="72">#REF!</definedName>
    <definedName name="_________________________________________________________kk29">#REF!</definedName>
    <definedName name="________________________________________________________kk06" localSheetId="72">#REF!</definedName>
    <definedName name="________________________________________________________kk06">#REF!</definedName>
    <definedName name="________________________________________________________kk29" localSheetId="72">#REF!</definedName>
    <definedName name="________________________________________________________kk29">#REF!</definedName>
    <definedName name="_______________________________________________________kk06" localSheetId="72">#REF!</definedName>
    <definedName name="_______________________________________________________kk06">#REF!</definedName>
    <definedName name="_______________________________________________________kk29" localSheetId="72">#REF!</definedName>
    <definedName name="_______________________________________________________kk29">#REF!</definedName>
    <definedName name="______________________________________________________kk06" localSheetId="72">#REF!</definedName>
    <definedName name="______________________________________________________kk06">#REF!</definedName>
    <definedName name="______________________________________________________kk29" localSheetId="72">#REF!</definedName>
    <definedName name="______________________________________________________kk29">#REF!</definedName>
    <definedName name="_____________________________________________________kk06" localSheetId="72">#REF!</definedName>
    <definedName name="_____________________________________________________kk06">#REF!</definedName>
    <definedName name="_____________________________________________________kk29" localSheetId="72">#REF!</definedName>
    <definedName name="_____________________________________________________kk29">#REF!</definedName>
    <definedName name="____________________________________________________kk06" localSheetId="72">#REF!</definedName>
    <definedName name="____________________________________________________kk06">#REF!</definedName>
    <definedName name="____________________________________________________kk29" localSheetId="72">#REF!</definedName>
    <definedName name="____________________________________________________kk29">#REF!</definedName>
    <definedName name="___________________________________________________kk06" localSheetId="72">#REF!</definedName>
    <definedName name="___________________________________________________kk06">#REF!</definedName>
    <definedName name="___________________________________________________kk29" localSheetId="72">#REF!</definedName>
    <definedName name="___________________________________________________kk29">#REF!</definedName>
    <definedName name="__________________________________________________kk06" localSheetId="72">#REF!</definedName>
    <definedName name="__________________________________________________kk06">#REF!</definedName>
    <definedName name="__________________________________________________kk29" localSheetId="72">#REF!</definedName>
    <definedName name="__________________________________________________kk29">#REF!</definedName>
    <definedName name="_________________________________________________kk06" localSheetId="72">#REF!</definedName>
    <definedName name="_________________________________________________kk06">#REF!</definedName>
    <definedName name="_________________________________________________kk29" localSheetId="72">#REF!</definedName>
    <definedName name="_________________________________________________kk29">#REF!</definedName>
    <definedName name="________________________________________________kk06" localSheetId="72">#REF!</definedName>
    <definedName name="________________________________________________kk06">#REF!</definedName>
    <definedName name="________________________________________________kk29" localSheetId="72">#REF!</definedName>
    <definedName name="________________________________________________kk29">#REF!</definedName>
    <definedName name="_______________________________________________kk06" localSheetId="72">#REF!</definedName>
    <definedName name="_______________________________________________kk06">#REF!</definedName>
    <definedName name="_______________________________________________kk29" localSheetId="72">#REF!</definedName>
    <definedName name="_______________________________________________kk29">#REF!</definedName>
    <definedName name="______________________________________________kk06" localSheetId="72">#REF!</definedName>
    <definedName name="______________________________________________kk06">#REF!</definedName>
    <definedName name="______________________________________________kk29" localSheetId="72">#REF!</definedName>
    <definedName name="______________________________________________kk29">#REF!</definedName>
    <definedName name="_____________________________________________kk06" localSheetId="72">#REF!</definedName>
    <definedName name="_____________________________________________kk06">#REF!</definedName>
    <definedName name="_____________________________________________kk29" localSheetId="72">#REF!</definedName>
    <definedName name="_____________________________________________kk29">#REF!</definedName>
    <definedName name="____________________________________________kk06" localSheetId="72">#REF!</definedName>
    <definedName name="____________________________________________kk06">#REF!</definedName>
    <definedName name="____________________________________________kk29" localSheetId="72">#REF!</definedName>
    <definedName name="____________________________________________kk29">#REF!</definedName>
    <definedName name="___________________________________________kk06" localSheetId="72">#REF!</definedName>
    <definedName name="___________________________________________kk06">#REF!</definedName>
    <definedName name="___________________________________________kk29" localSheetId="72">#REF!</definedName>
    <definedName name="___________________________________________kk29">#REF!</definedName>
    <definedName name="__________________________________________kk06" localSheetId="72">#REF!</definedName>
    <definedName name="__________________________________________kk06">#REF!</definedName>
    <definedName name="__________________________________________kk29" localSheetId="72">#REF!</definedName>
    <definedName name="__________________________________________kk29">#REF!</definedName>
    <definedName name="_________________________________________kk06" localSheetId="72">#REF!</definedName>
    <definedName name="_________________________________________kk06">#REF!</definedName>
    <definedName name="_________________________________________kk29" localSheetId="72">#REF!</definedName>
    <definedName name="_________________________________________kk29">#REF!</definedName>
    <definedName name="________________________________________kk06" localSheetId="72">#REF!</definedName>
    <definedName name="________________________________________kk06">#REF!</definedName>
    <definedName name="________________________________________kk29" localSheetId="72">#REF!</definedName>
    <definedName name="________________________________________kk29">#REF!</definedName>
    <definedName name="_______________________________________kk06" localSheetId="72">#REF!</definedName>
    <definedName name="_______________________________________kk06">#REF!</definedName>
    <definedName name="_______________________________________kk29" localSheetId="72">#REF!</definedName>
    <definedName name="_______________________________________kk29">#REF!</definedName>
    <definedName name="______________________________________kk06" localSheetId="72">#REF!</definedName>
    <definedName name="______________________________________kk06">#REF!</definedName>
    <definedName name="______________________________________kk29" localSheetId="72">#REF!</definedName>
    <definedName name="______________________________________kk29">#REF!</definedName>
    <definedName name="_____________________________________kk06" localSheetId="72">#REF!</definedName>
    <definedName name="_____________________________________kk06">#REF!</definedName>
    <definedName name="_____________________________________kk29" localSheetId="72">#REF!</definedName>
    <definedName name="_____________________________________kk29">#REF!</definedName>
    <definedName name="____________________________________kk06" localSheetId="72">#REF!</definedName>
    <definedName name="____________________________________kk06">#REF!</definedName>
    <definedName name="____________________________________kk29" localSheetId="72">#REF!</definedName>
    <definedName name="____________________________________kk29">#REF!</definedName>
    <definedName name="___________________________________kk06" localSheetId="72">#REF!</definedName>
    <definedName name="___________________________________kk06">#REF!</definedName>
    <definedName name="___________________________________kk29" localSheetId="72">#REF!</definedName>
    <definedName name="___________________________________kk29">#REF!</definedName>
    <definedName name="__________________________________kk06" localSheetId="72">#REF!</definedName>
    <definedName name="__________________________________kk06">#REF!</definedName>
    <definedName name="__________________________________kk29" localSheetId="72">#REF!</definedName>
    <definedName name="__________________________________kk29">#REF!</definedName>
    <definedName name="_________________________________kk06" localSheetId="72">#REF!</definedName>
    <definedName name="_________________________________kk06">#REF!</definedName>
    <definedName name="_________________________________kk29" localSheetId="72">#REF!</definedName>
    <definedName name="_________________________________kk29">#REF!</definedName>
    <definedName name="________________________________kk06" localSheetId="72">#REF!</definedName>
    <definedName name="________________________________kk06">#REF!</definedName>
    <definedName name="________________________________kk29" localSheetId="72">#REF!</definedName>
    <definedName name="________________________________kk29">#REF!</definedName>
    <definedName name="_______________________________kk06" localSheetId="72">#REF!</definedName>
    <definedName name="_______________________________kk06">#REF!</definedName>
    <definedName name="_______________________________kk29" localSheetId="72">#REF!</definedName>
    <definedName name="_______________________________kk29">#REF!</definedName>
    <definedName name="______________________________kk06" localSheetId="72">#REF!</definedName>
    <definedName name="______________________________kk06">#REF!</definedName>
    <definedName name="______________________________kk29" localSheetId="72">#REF!</definedName>
    <definedName name="______________________________kk29">#REF!</definedName>
    <definedName name="_____________________________kk06" localSheetId="72">#REF!</definedName>
    <definedName name="_____________________________kk06">#REF!</definedName>
    <definedName name="_____________________________kk29" localSheetId="72">#REF!</definedName>
    <definedName name="_____________________________kk29">#REF!</definedName>
    <definedName name="____________________________kk06" localSheetId="72">#REF!</definedName>
    <definedName name="____________________________kk06">#REF!</definedName>
    <definedName name="____________________________kk29" localSheetId="72">#REF!</definedName>
    <definedName name="____________________________kk29">#REF!</definedName>
    <definedName name="___________________________kk06" localSheetId="72">#REF!</definedName>
    <definedName name="___________________________kk06">#REF!</definedName>
    <definedName name="___________________________kk29" localSheetId="72">#REF!</definedName>
    <definedName name="___________________________kk29">#REF!</definedName>
    <definedName name="__________________________kk06" localSheetId="72">#REF!</definedName>
    <definedName name="__________________________kk06">#REF!</definedName>
    <definedName name="__________________________kk29" localSheetId="72">#REF!</definedName>
    <definedName name="__________________________kk29">#REF!</definedName>
    <definedName name="_________________________kk06" localSheetId="72">#REF!</definedName>
    <definedName name="_________________________kk06">#REF!</definedName>
    <definedName name="_________________________kk29" localSheetId="72">#REF!</definedName>
    <definedName name="_________________________kk29">#REF!</definedName>
    <definedName name="________________________kk06" localSheetId="72">#REF!</definedName>
    <definedName name="________________________kk06">#REF!</definedName>
    <definedName name="________________________kk29" localSheetId="72">#REF!</definedName>
    <definedName name="________________________kk29">#REF!</definedName>
    <definedName name="_______________________kk06" localSheetId="72">#REF!</definedName>
    <definedName name="_______________________kk06">#REF!</definedName>
    <definedName name="_______________________kk29" localSheetId="72">#REF!</definedName>
    <definedName name="_______________________kk29">#REF!</definedName>
    <definedName name="______________________kk06" localSheetId="72">#REF!</definedName>
    <definedName name="______________________kk06">#REF!</definedName>
    <definedName name="______________________kk29" localSheetId="72">#REF!</definedName>
    <definedName name="______________________kk29">#REF!</definedName>
    <definedName name="_____________________kk06" localSheetId="72">#REF!</definedName>
    <definedName name="_____________________kk06">#REF!</definedName>
    <definedName name="_____________________kk29" localSheetId="72">#REF!</definedName>
    <definedName name="_____________________kk29">#REF!</definedName>
    <definedName name="____________________kk06" localSheetId="72">#REF!</definedName>
    <definedName name="____________________kk06">#REF!</definedName>
    <definedName name="____________________kk29" localSheetId="72">#REF!</definedName>
    <definedName name="____________________kk29">#REF!</definedName>
    <definedName name="___________________kk06" localSheetId="72">#REF!</definedName>
    <definedName name="___________________kk06">#REF!</definedName>
    <definedName name="___________________kk29" localSheetId="72">#REF!</definedName>
    <definedName name="___________________kk29">#REF!</definedName>
    <definedName name="__________________kk06" localSheetId="72">#REF!</definedName>
    <definedName name="__________________kk06">#REF!</definedName>
    <definedName name="__________________kk29" localSheetId="72">#REF!</definedName>
    <definedName name="__________________kk29">#REF!</definedName>
    <definedName name="_________________kk06" localSheetId="72">#REF!</definedName>
    <definedName name="_________________kk06">#REF!</definedName>
    <definedName name="_________________kk29" localSheetId="72">#REF!</definedName>
    <definedName name="_________________kk29">#REF!</definedName>
    <definedName name="________________kk06" localSheetId="72">#REF!</definedName>
    <definedName name="________________kk06">#REF!</definedName>
    <definedName name="________________kk29" localSheetId="72">#REF!</definedName>
    <definedName name="________________kk29">#REF!</definedName>
    <definedName name="_______________kk06" localSheetId="72">#REF!</definedName>
    <definedName name="_______________kk06">#REF!</definedName>
    <definedName name="_______________kk29" localSheetId="72">#REF!</definedName>
    <definedName name="_______________kk29">#REF!</definedName>
    <definedName name="______________kk06" localSheetId="72">#REF!</definedName>
    <definedName name="______________kk06">#REF!</definedName>
    <definedName name="______________kk29" localSheetId="72">#REF!</definedName>
    <definedName name="______________kk29">#REF!</definedName>
    <definedName name="_____________kk06" localSheetId="72">#REF!</definedName>
    <definedName name="_____________kk06">#REF!</definedName>
    <definedName name="_____________kk29" localSheetId="72">#REF!</definedName>
    <definedName name="_____________kk29">#REF!</definedName>
    <definedName name="____________kk06" localSheetId="72">#REF!</definedName>
    <definedName name="____________kk06">#REF!</definedName>
    <definedName name="____________kk29" localSheetId="72">#REF!</definedName>
    <definedName name="____________kk29">#REF!</definedName>
    <definedName name="___________kk06" localSheetId="72">#REF!</definedName>
    <definedName name="___________kk06">#REF!</definedName>
    <definedName name="___________kk29" localSheetId="72">#REF!</definedName>
    <definedName name="___________kk29">#REF!</definedName>
    <definedName name="__________kk06" localSheetId="72">#REF!</definedName>
    <definedName name="__________kk06">#REF!</definedName>
    <definedName name="__________kk29" localSheetId="72">#REF!</definedName>
    <definedName name="__________kk29">#REF!</definedName>
    <definedName name="_________kk06" localSheetId="72">#REF!</definedName>
    <definedName name="_________kk06">#REF!</definedName>
    <definedName name="_________kk29" localSheetId="72">#REF!</definedName>
    <definedName name="_________kk29">#REF!</definedName>
    <definedName name="________kk06" localSheetId="72">#REF!</definedName>
    <definedName name="________kk06">#REF!</definedName>
    <definedName name="________kk29" localSheetId="72">#REF!</definedName>
    <definedName name="________kk29">#REF!</definedName>
    <definedName name="_______kk06" localSheetId="72">#REF!</definedName>
    <definedName name="_______kk06">#REF!</definedName>
    <definedName name="_______kk29" localSheetId="72">#REF!</definedName>
    <definedName name="_______kk29">#REF!</definedName>
    <definedName name="______kk06" localSheetId="72">#REF!</definedName>
    <definedName name="______kk06">#REF!</definedName>
    <definedName name="______kk29" localSheetId="72">#REF!</definedName>
    <definedName name="______kk29">#REF!</definedName>
    <definedName name="_____kk06" localSheetId="72">#REF!</definedName>
    <definedName name="_____kk06">#REF!</definedName>
    <definedName name="_____kk29" localSheetId="72">#REF!</definedName>
    <definedName name="_____kk29">#REF!</definedName>
    <definedName name="____kk06" localSheetId="72">#REF!</definedName>
    <definedName name="____kk06">#REF!</definedName>
    <definedName name="____kk29" localSheetId="72">#REF!</definedName>
    <definedName name="____kk29">#REF!</definedName>
    <definedName name="___kk06" localSheetId="72">#REF!</definedName>
    <definedName name="___kk06">#REF!</definedName>
    <definedName name="___kk29" localSheetId="72">#REF!</definedName>
    <definedName name="___kk29">#REF!</definedName>
    <definedName name="__08">#N/A</definedName>
    <definedName name="__kk06" localSheetId="72">#REF!</definedName>
    <definedName name="__kk06">#REF!</definedName>
    <definedName name="__kk29" localSheetId="72">#REF!</definedName>
    <definedName name="__kk29">#REF!</definedName>
    <definedName name="_xlnm._FilterDatabase" localSheetId="48" hidden="1">'勤務形態一覧表（児童発達支援・放課後デイサービス）'!$AK$5:$AK$6</definedName>
    <definedName name="_xlnm._FilterDatabase" localSheetId="0" hidden="1">必要書類一覧!$A$1:$Q$1</definedName>
    <definedName name="_xlnm._FilterDatabase" localSheetId="74" hidden="1">'別紙１-１（260401～）'!$A$7:$BH$350</definedName>
    <definedName name="_xlnm._FilterDatabase" localSheetId="75" hidden="1">'別紙１-２（260401～）'!$A$6:$IV$172</definedName>
    <definedName name="_kk06" localSheetId="72">#REF!</definedName>
    <definedName name="_kk06">#REF!</definedName>
    <definedName name="_kk1">#REF!</definedName>
    <definedName name="_kk29" localSheetId="72">#REF!</definedName>
    <definedName name="_kk29">#REF!</definedName>
    <definedName name="_new1">#REF!</definedName>
    <definedName name="▼選択してください。">#REF!</definedName>
    <definedName name="②従業者の員数" localSheetId="72">#REF!</definedName>
    <definedName name="②従業者の員数">#REF!</definedName>
    <definedName name="a" localSheetId="72">#REF!</definedName>
    <definedName name="a">#REF!</definedName>
    <definedName name="aa" localSheetId="72">#REF!</definedName>
    <definedName name="aa">#REF!</definedName>
    <definedName name="aaaaa" localSheetId="72">#REF!</definedName>
    <definedName name="aaaaa">#REF!</definedName>
    <definedName name="aaaaaaaaaaaaa" localSheetId="72">#REF!</definedName>
    <definedName name="aaaaaaaaaaaaa">#REF!</definedName>
    <definedName name="asasasasasasa" localSheetId="72">#REF!</definedName>
    <definedName name="asasasasasasa">#REF!</definedName>
    <definedName name="Avrg" localSheetId="72">#REF!</definedName>
    <definedName name="Avrg">#REF!</definedName>
    <definedName name="avrg1" localSheetId="72">#REF!</definedName>
    <definedName name="avrg1">#REF!</definedName>
    <definedName name="b">#REF!</definedName>
    <definedName name="chiba" localSheetId="72">#REF!</definedName>
    <definedName name="chiba">#REF!</definedName>
    <definedName name="CSV_サービス情報" localSheetId="72">#REF!</definedName>
    <definedName name="CSV_サービス情報">#REF!</definedName>
    <definedName name="CSV_口座振込依頼書" localSheetId="72">#REF!</definedName>
    <definedName name="CSV_口座振込依頼書">#REF!</definedName>
    <definedName name="CSV_追加情報" localSheetId="72">#REF!</definedName>
    <definedName name="CSV_追加情報">#REF!</definedName>
    <definedName name="CSV_付表１" localSheetId="72">#REF!</definedName>
    <definedName name="CSV_付表１">#REF!</definedName>
    <definedName name="CSV_付表１＿２" localSheetId="72">#REF!</definedName>
    <definedName name="CSV_付表１＿２">#REF!</definedName>
    <definedName name="CSV_付表１０" localSheetId="72">#REF!</definedName>
    <definedName name="CSV_付表１０">#REF!</definedName>
    <definedName name="CSV_付表１０＿２" localSheetId="72">#REF!</definedName>
    <definedName name="CSV_付表１０＿２">#REF!</definedName>
    <definedName name="CSV_付表１１" localSheetId="72">#REF!</definedName>
    <definedName name="CSV_付表１１">#REF!</definedName>
    <definedName name="CSV_付表１１＿２" localSheetId="72">#REF!</definedName>
    <definedName name="CSV_付表１１＿２">#REF!</definedName>
    <definedName name="CSV_付表１２" localSheetId="72">#REF!</definedName>
    <definedName name="CSV_付表１２">#REF!</definedName>
    <definedName name="CSV_付表１２＿２" localSheetId="72">#REF!</definedName>
    <definedName name="CSV_付表１２＿２">#REF!</definedName>
    <definedName name="CSV_付表１３その１" localSheetId="72">#REF!</definedName>
    <definedName name="CSV_付表１３その１">#REF!</definedName>
    <definedName name="CSV_付表１３その２" localSheetId="72">#REF!</definedName>
    <definedName name="CSV_付表１３その２">#REF!</definedName>
    <definedName name="CSV_付表１４" localSheetId="72">#REF!</definedName>
    <definedName name="CSV_付表１４">#REF!</definedName>
    <definedName name="CSV_付表２" localSheetId="72">#REF!</definedName>
    <definedName name="CSV_付表２">#REF!</definedName>
    <definedName name="CSV_付表３" localSheetId="72">#REF!</definedName>
    <definedName name="CSV_付表３">#REF!</definedName>
    <definedName name="CSV_付表３＿２" localSheetId="72">#REF!</definedName>
    <definedName name="CSV_付表３＿２">#REF!</definedName>
    <definedName name="CSV_付表４" localSheetId="72">#REF!</definedName>
    <definedName name="CSV_付表４">#REF!</definedName>
    <definedName name="CSV_付表５" localSheetId="72">#REF!</definedName>
    <definedName name="CSV_付表５">#REF!</definedName>
    <definedName name="CSV_付表６" localSheetId="72">#REF!</definedName>
    <definedName name="CSV_付表６">#REF!</definedName>
    <definedName name="CSV_付表７" localSheetId="72">#REF!</definedName>
    <definedName name="CSV_付表７">#REF!</definedName>
    <definedName name="CSV_付表８その１" localSheetId="72">#REF!</definedName>
    <definedName name="CSV_付表８その１">#REF!</definedName>
    <definedName name="CSV_付表８その２" localSheetId="72">#REF!</definedName>
    <definedName name="CSV_付表８その２">#REF!</definedName>
    <definedName name="CSV_付表８その３" localSheetId="72">#REF!</definedName>
    <definedName name="CSV_付表８その３">#REF!</definedName>
    <definedName name="CSV_付表９" localSheetId="72">#REF!</definedName>
    <definedName name="CSV_付表９">#REF!</definedName>
    <definedName name="CSV_付表９＿２" localSheetId="72">#REF!</definedName>
    <definedName name="CSV_付表９＿２">#REF!</definedName>
    <definedName name="CSV_様式第１号" localSheetId="72">#REF!</definedName>
    <definedName name="CSV_様式第１号">#REF!</definedName>
    <definedName name="d">#REF!</definedName>
    <definedName name="DaihyoFurigana" localSheetId="72">#REF!</definedName>
    <definedName name="DaihyoFurigana">#REF!</definedName>
    <definedName name="DaihyoJyusho" localSheetId="72">#REF!</definedName>
    <definedName name="DaihyoJyusho">#REF!</definedName>
    <definedName name="DaihyoShimei" localSheetId="72">#REF!</definedName>
    <definedName name="DaihyoShimei">#REF!</definedName>
    <definedName name="DaihyoShokumei" localSheetId="72">#REF!</definedName>
    <definedName name="DaihyoShokumei">#REF!</definedName>
    <definedName name="DaihyoYubin" localSheetId="72">#REF!</definedName>
    <definedName name="DaihyoYubin">#REF!</definedName>
    <definedName name="e" localSheetId="72">#REF!</definedName>
    <definedName name="e">#REF!</definedName>
    <definedName name="erea">#REF!</definedName>
    <definedName name="houjin" localSheetId="72">#REF!</definedName>
    <definedName name="houjin">#REF!</definedName>
    <definedName name="HoujinShokatsu" localSheetId="72">#REF!</definedName>
    <definedName name="HoujinShokatsu">#REF!</definedName>
    <definedName name="HoujinSyubetsu" localSheetId="72">#REF!</definedName>
    <definedName name="HoujinSyubetsu">#REF!</definedName>
    <definedName name="HoujinSyubetu" localSheetId="72">#REF!</definedName>
    <definedName name="HoujinSyubetu">#REF!</definedName>
    <definedName name="i" localSheetId="72">#REF!</definedName>
    <definedName name="i">#REF!</definedName>
    <definedName name="JigyoFax" localSheetId="72">#REF!</definedName>
    <definedName name="JigyoFax">#REF!</definedName>
    <definedName name="jigyoFurigana" localSheetId="72">#REF!</definedName>
    <definedName name="jigyoFurigana">#REF!</definedName>
    <definedName name="JigyoMeisyo" localSheetId="72">#REF!</definedName>
    <definedName name="JigyoMeisyo">#REF!</definedName>
    <definedName name="JigyoShozai" localSheetId="72">#REF!</definedName>
    <definedName name="JigyoShozai">#REF!</definedName>
    <definedName name="JigyoShozaiKana" localSheetId="72">#REF!</definedName>
    <definedName name="JigyoShozaiKana">#REF!</definedName>
    <definedName name="JigyosyoFurigana" localSheetId="72">#REF!</definedName>
    <definedName name="JigyosyoFurigana">#REF!</definedName>
    <definedName name="JigyosyoMei" localSheetId="72">#REF!</definedName>
    <definedName name="JigyosyoMei">#REF!</definedName>
    <definedName name="JigyosyoSyozai" localSheetId="72">#REF!</definedName>
    <definedName name="JigyosyoSyozai">#REF!</definedName>
    <definedName name="JigyosyoYubin" localSheetId="72">#REF!</definedName>
    <definedName name="JigyosyoYubin">#REF!</definedName>
    <definedName name="JigyoTel" localSheetId="72">#REF!</definedName>
    <definedName name="JigyoTel">#REF!</definedName>
    <definedName name="jigyoumeishou" localSheetId="72">#REF!</definedName>
    <definedName name="jigyoumeishou">#REF!</definedName>
    <definedName name="JigyoYubin" localSheetId="72">#REF!</definedName>
    <definedName name="JigyoYubin">#REF!</definedName>
    <definedName name="jiritu" localSheetId="72">#REF!</definedName>
    <definedName name="jiritu">#REF!</definedName>
    <definedName name="ｋ">#N/A</definedName>
    <definedName name="kanagawaken" localSheetId="72">#REF!</definedName>
    <definedName name="kanagawaken">#REF!</definedName>
    <definedName name="KanriJyusyo" localSheetId="72">#REF!</definedName>
    <definedName name="KanriJyusyo">#REF!</definedName>
    <definedName name="KanriJyusyoKana" localSheetId="72">#REF!</definedName>
    <definedName name="KanriJyusyoKana">#REF!</definedName>
    <definedName name="KanriShimei" localSheetId="72">#REF!</definedName>
    <definedName name="KanriShimei">#REF!</definedName>
    <definedName name="KanriYubin" localSheetId="72">#REF!</definedName>
    <definedName name="KanriYubin">#REF!</definedName>
    <definedName name="kawasaki" localSheetId="72">#REF!</definedName>
    <definedName name="kawasaki">#REF!</definedName>
    <definedName name="KenmuJigyoMei" localSheetId="72">#REF!</definedName>
    <definedName name="KenmuJigyoMei">#REF!</definedName>
    <definedName name="KenmuJikan" localSheetId="72">#REF!</definedName>
    <definedName name="KenmuJikan">#REF!</definedName>
    <definedName name="KenmuShokushu" localSheetId="72">#REF!</definedName>
    <definedName name="KenmuShokushu">#REF!</definedName>
    <definedName name="KenmuUmu" localSheetId="72">#REF!</definedName>
    <definedName name="KenmuUmu">#REF!</definedName>
    <definedName name="kk">#REF!</definedName>
    <definedName name="KK_03" localSheetId="72">#REF!</definedName>
    <definedName name="KK_03">#REF!</definedName>
    <definedName name="kk_04" localSheetId="72">#REF!</definedName>
    <definedName name="kk_04">#REF!</definedName>
    <definedName name="KK_06" localSheetId="72">#REF!</definedName>
    <definedName name="KK_06">#REF!</definedName>
    <definedName name="kk_07" localSheetId="72">#REF!</definedName>
    <definedName name="kk_07">#REF!</definedName>
    <definedName name="‐㏍08" localSheetId="72">#REF!</definedName>
    <definedName name="‐㏍08">#REF!</definedName>
    <definedName name="KK2_3" localSheetId="72">#REF!</definedName>
    <definedName name="KK2_3">#REF!</definedName>
    <definedName name="ｋｋｋｋ" localSheetId="72">#REF!</definedName>
    <definedName name="ｋｋｋｋ">#REF!</definedName>
    <definedName name="new">#REF!</definedName>
    <definedName name="nn" localSheetId="72">#REF!</definedName>
    <definedName name="nn">#REF!</definedName>
    <definedName name="o" localSheetId="72">#REF!</definedName>
    <definedName name="o">#REF!</definedName>
    <definedName name="_xlnm.Print_Area" localSheetId="69">'（県様式３－２）サビ管兼務調書'!$A$1:$G$27</definedName>
    <definedName name="_xlnm.Print_Area" localSheetId="56">'（標準様式１）主たる障害特定理由'!$A$1:$C$18</definedName>
    <definedName name="_xlnm.Print_Area" localSheetId="57">'（標準様式２）苦情解決措置の概要'!$A$1:$B$17</definedName>
    <definedName name="_xlnm.Print_Area" localSheetId="76">'メールアドレス登録票１（新規登録用）'!$A$1:$H$36</definedName>
    <definedName name="_xlnm.Print_Area" localSheetId="72">'介護給付費等　届出書'!$A$1:$AJ$105</definedName>
    <definedName name="_xlnm.Print_Area" localSheetId="47">'勤務形態一覧（特定相談支援・障害児相談支援）'!$A$1:$AN$76</definedName>
    <definedName name="_xlnm.Print_Area" localSheetId="54">'勤務形態一覧表（医療型障害児入所施設）'!$A$1:$AN$81</definedName>
    <definedName name="_xlnm.Print_Area" localSheetId="46">'勤務形態一覧表（一般相談支援）'!$A$1:$AN$73</definedName>
    <definedName name="_xlnm.Print_Area" localSheetId="34">'勤務形態一覧表（機能訓練）'!$A$1:$AN$82</definedName>
    <definedName name="_xlnm.Print_Area" localSheetId="24">'勤務形態一覧表（居宅介護）'!$A$1:$AN$86</definedName>
    <definedName name="_xlnm.Print_Area" localSheetId="51">'勤務形態一覧表（居宅訪問型児童発達支援）'!$A$1:$AN$73</definedName>
    <definedName name="_xlnm.Print_Area" localSheetId="42">'勤務形態一覧表（共同生活援助・介護サービス包括型）'!$A$1:$AN$90</definedName>
    <definedName name="_xlnm.Print_Area" localSheetId="43">'勤務形態一覧表（共同生活援助・外部サービス利用型）'!$A$1:$AN$87</definedName>
    <definedName name="_xlnm.Print_Area" localSheetId="44">'勤務形態一覧表（共同生活援助・日中サービス支援型'!$A$1:$AN$90</definedName>
    <definedName name="_xlnm.Print_Area" localSheetId="27">'勤務形態一覧表（行動援護）'!$A$1:$AN$82</definedName>
    <definedName name="_xlnm.Print_Area" localSheetId="49">'勤務形態一覧表（児童発達支援・主として重症心身障害児）'!$A$1:$AN$74</definedName>
    <definedName name="_xlnm.Print_Area" localSheetId="48">'勤務形態一覧表（児童発達支援・放課後デイサービス）'!$A$1:$AN$76</definedName>
    <definedName name="_xlnm.Print_Area" localSheetId="50">'勤務形態一覧表（児童発達支援センター）'!$A$1:$AN$81</definedName>
    <definedName name="_xlnm.Print_Area" localSheetId="41">'勤務形態一覧表（自立生活援助）'!$A$1:$AN$82</definedName>
    <definedName name="_xlnm.Print_Area" localSheetId="38">'勤務形態一覧表（就労移行支援）'!$A$1:$AN$84</definedName>
    <definedName name="_xlnm.Print_Area" localSheetId="40">'勤務形態一覧表（就労継続支援A型・B型）'!$A$1:$AN$85</definedName>
    <definedName name="_xlnm.Print_Area" localSheetId="37">'勤務形態一覧表（就労選択支援）'!$A$1:$AN$82</definedName>
    <definedName name="_xlnm.Print_Area" localSheetId="36">'勤務形態一覧表（就労定着支援）'!$A$1:$AN$82</definedName>
    <definedName name="_xlnm.Print_Area" localSheetId="33">'勤務形態一覧表（重度障害者等包括支援）'!$A$1:$AN$66</definedName>
    <definedName name="_xlnm.Print_Area" localSheetId="25">'勤務形態一覧表（重度訪問介護）'!$A$1:$AN$83</definedName>
    <definedName name="_xlnm.Print_Area" localSheetId="45">'勤務形態一覧表（障害者支援施設）'!$A$1:$AN$101</definedName>
    <definedName name="_xlnm.Print_Area" localSheetId="29">'勤務形態一覧表（生活介護）'!$A$1:$AN$89</definedName>
    <definedName name="_xlnm.Print_Area" localSheetId="35">'勤務形態一覧表（生活訓練）'!$A$1:$AN$84</definedName>
    <definedName name="_xlnm.Print_Area" localSheetId="31">'勤務形態一覧表（短期入所・空床利用型）'!$A$1:$AN$66</definedName>
    <definedName name="_xlnm.Print_Area" localSheetId="32">'勤務形態一覧表（短期入所・単独型）'!$A$1:$AN$66</definedName>
    <definedName name="_xlnm.Print_Area" localSheetId="30">'勤務形態一覧表（短期入所・併設型）'!$A$1:$AN$66</definedName>
    <definedName name="_xlnm.Print_Area" localSheetId="26">'勤務形態一覧表（同行援護）'!$A$1:$AN$82</definedName>
    <definedName name="_xlnm.Print_Area" localSheetId="39">'勤務形態一覧表（認定指定就労移行支援）'!$A$1:$AN$84</definedName>
    <definedName name="_xlnm.Print_Area" localSheetId="23">'勤務形態一覧表（汎用）'!$A$1:$AN$64</definedName>
    <definedName name="_xlnm.Print_Area" localSheetId="53">'勤務形態一覧表（福祉型障害児入所施設）'!$A$1:$AN$87</definedName>
    <definedName name="_xlnm.Print_Area" localSheetId="52">'勤務形態一覧表（保育所等訪問支援）'!$A$1:$AN$73</definedName>
    <definedName name="_xlnm.Print_Area" localSheetId="28">'勤務形態一覧表（療養介護）'!$A$1:$AN$81</definedName>
    <definedName name="_xlnm.Print_Area" localSheetId="66">'県様式１（平面図）'!$A$1:$AC$34</definedName>
    <definedName name="_xlnm.Print_Area" localSheetId="67">'県様式２（設備・備品一覧表）'!$A$1:$E$53</definedName>
    <definedName name="_xlnm.Print_Area" localSheetId="68">'県様式３（経歴書）'!$A$1:$I$41</definedName>
    <definedName name="_xlnm.Print_Area" localSheetId="70">'県様式３－２（児発管兼務調書）'!$A$1:$G$27</definedName>
    <definedName name="_xlnm.Print_Area" localSheetId="71">'県様式４（実務経験証明書）'!$A$1:$J$33</definedName>
    <definedName name="_xlnm.Print_Area" localSheetId="1">'指定（更新・変更）申請書'!$A$1:$V$69</definedName>
    <definedName name="_xlnm.Print_Area" localSheetId="0">必要書類一覧!$A$1:$AD$31</definedName>
    <definedName name="_xlnm.Print_Area" localSheetId="58">'標準様式３（誓約書）'!$A$1:$M$23</definedName>
    <definedName name="_xlnm.Print_Area" localSheetId="3">付表１!$A$1:$M$108</definedName>
    <definedName name="_xlnm.Print_Area" localSheetId="12">付表１０!$A$1:$M$79</definedName>
    <definedName name="_xlnm.Print_Area" localSheetId="13">付表１１!$A$1:$M$78</definedName>
    <definedName name="_xlnm.Print_Area" localSheetId="14">付表１２!$A$1:$M$198</definedName>
    <definedName name="_xlnm.Print_Area" localSheetId="15">付表１３!$A$1:$M$116</definedName>
    <definedName name="_xlnm.Print_Area" localSheetId="16">付表１４!$A$1:$M$87</definedName>
    <definedName name="_xlnm.Print_Area" localSheetId="17">付表１５!$A$1:$M$126</definedName>
    <definedName name="_xlnm.Print_Area" localSheetId="18">付表１６!$A$1:$M$125</definedName>
    <definedName name="_xlnm.Print_Area" localSheetId="19">付表１７!$A$1:$M$77</definedName>
    <definedName name="_xlnm.Print_Area" localSheetId="20">付表１８!$A$1:$M$75</definedName>
    <definedName name="_xlnm.Print_Area" localSheetId="21">付表１９!$A$1:$M$86</definedName>
    <definedName name="_xlnm.Print_Area" localSheetId="4">付表２!$A$1:$M$79</definedName>
    <definedName name="_xlnm.Print_Area" localSheetId="22">付表２０!$A$1:$M$84</definedName>
    <definedName name="_xlnm.Print_Area" localSheetId="5">付表３!$A$1:$M$122</definedName>
    <definedName name="_xlnm.Print_Area" localSheetId="6">付表４!$A$1:$M$56</definedName>
    <definedName name="_xlnm.Print_Area" localSheetId="7">付表５!$A$1:$M$139</definedName>
    <definedName name="_xlnm.Print_Area" localSheetId="8">付表６!$A$1:$M$124</definedName>
    <definedName name="_xlnm.Print_Area" localSheetId="9">付表７!$A$1:$M$46</definedName>
    <definedName name="_xlnm.Print_Area" localSheetId="10">付表８!$A$1:$M$105</definedName>
    <definedName name="_xlnm.Print_Area" localSheetId="11">付表９!$A$1:$M$103</definedName>
    <definedName name="_xlnm.Print_Area" localSheetId="59">別紙①!$A$1:$D$19</definedName>
    <definedName name="_xlnm.Print_Area" localSheetId="74">'別紙１-１（260401～）'!$A$1:$BE$374</definedName>
    <definedName name="_xlnm.Print_Area" localSheetId="75">'別紙１-２（260401～）'!$A$1:$BM$182</definedName>
    <definedName name="_xlnm.Print_Area" localSheetId="60">別紙②!$A$1:$D$17</definedName>
    <definedName name="_xlnm.Print_Area" localSheetId="61">別紙③!$A$1:$D$15</definedName>
    <definedName name="_xlnm.Print_Area" localSheetId="62">'別紙④ '!$A$1:$D$15</definedName>
    <definedName name="_xlnm.Print_Area" localSheetId="63">別紙⑤!$A$1:$C$18</definedName>
    <definedName name="_xlnm.Print_Area" localSheetId="64">別紙⑥!$A$1:$C$16</definedName>
    <definedName name="_xlnm.Print_Area" localSheetId="65">別紙⑦!$A$1:$C$14</definedName>
    <definedName name="_xlnm.Print_Area" localSheetId="2">変更届出書!$A$1:$AK$54</definedName>
    <definedName name="_xlnm.Print_Area" localSheetId="73">'様式第5号　加算に係る届出書（障害児通所・入所給付費）'!$A$1:$AL$67</definedName>
    <definedName name="_xlnm.Print_Titles" localSheetId="0">必要書類一覧!$1:$1</definedName>
    <definedName name="_xlnm.Print_Titles" localSheetId="74">'別紙１-１（260401～）'!$5:$6</definedName>
    <definedName name="_xlnm.Print_Titles" localSheetId="75">'別紙１-２（260401～）'!$2:$5</definedName>
    <definedName name="prtNo">[1]main!#REF!</definedName>
    <definedName name="q" localSheetId="72">#REF!</definedName>
    <definedName name="q">#REF!</definedName>
    <definedName name="qq" localSheetId="72">#REF!</definedName>
    <definedName name="qq">#REF!</definedName>
    <definedName name="qwerty" localSheetId="72">#REF!</definedName>
    <definedName name="qwerty">#REF!</definedName>
    <definedName name="Roman_01" localSheetId="72">#REF!</definedName>
    <definedName name="Roman_01">#REF!</definedName>
    <definedName name="Roman_02" localSheetId="72">#REF!</definedName>
    <definedName name="Roman_02">#REF!</definedName>
    <definedName name="Roman_03" localSheetId="72">#REF!</definedName>
    <definedName name="Roman_03">#REF!</definedName>
    <definedName name="Roman_04" localSheetId="72">#REF!</definedName>
    <definedName name="Roman_04">#REF!</definedName>
    <definedName name="Roman_06" localSheetId="72">#REF!</definedName>
    <definedName name="Roman_06">#REF!</definedName>
    <definedName name="roman_09" localSheetId="72">#REF!</definedName>
    <definedName name="roman_09">#REF!</definedName>
    <definedName name="roman_11" localSheetId="72">#REF!</definedName>
    <definedName name="roman_11">#REF!</definedName>
    <definedName name="roman11" localSheetId="72">#REF!</definedName>
    <definedName name="roman11">#REF!</definedName>
    <definedName name="Roman2_1" localSheetId="72">#REF!</definedName>
    <definedName name="Roman2_1">#REF!</definedName>
    <definedName name="Roman2_3" localSheetId="72">#REF!</definedName>
    <definedName name="Roman2_3">#REF!</definedName>
    <definedName name="roman31" localSheetId="72">#REF!</definedName>
    <definedName name="roman31">#REF!</definedName>
    <definedName name="roman33" localSheetId="72">#REF!</definedName>
    <definedName name="roman33">#REF!</definedName>
    <definedName name="roman4_3" localSheetId="72">#REF!</definedName>
    <definedName name="roman4_3">#REF!</definedName>
    <definedName name="roman43" localSheetId="72">#REF!</definedName>
    <definedName name="roman43">#REF!</definedName>
    <definedName name="roman7_1" localSheetId="72">#REF!</definedName>
    <definedName name="roman7_1">#REF!</definedName>
    <definedName name="roman77" localSheetId="72">#REF!</definedName>
    <definedName name="roman77">#REF!</definedName>
    <definedName name="romann_12" localSheetId="72">#REF!</definedName>
    <definedName name="romann_12">#REF!</definedName>
    <definedName name="romann_66" localSheetId="72">#REF!</definedName>
    <definedName name="romann_66">#REF!</definedName>
    <definedName name="romann33" localSheetId="72">#REF!</definedName>
    <definedName name="romann33">#REF!</definedName>
    <definedName name="s" localSheetId="72">#REF!</definedName>
    <definedName name="s">#REF!</definedName>
    <definedName name="SasekiFuri" localSheetId="72">#REF!</definedName>
    <definedName name="SasekiFuri">#REF!</definedName>
    <definedName name="SasekiJyusyo" localSheetId="72">#REF!</definedName>
    <definedName name="SasekiJyusyo">#REF!</definedName>
    <definedName name="SasekiShimei" localSheetId="72">#REF!</definedName>
    <definedName name="SasekiShimei">#REF!</definedName>
    <definedName name="SasekiYubin" localSheetId="72">#REF!</definedName>
    <definedName name="SasekiYubin">#REF!</definedName>
    <definedName name="sdsgfsgfs" localSheetId="72">#REF!</definedName>
    <definedName name="sdsgfsgfs">#REF!</definedName>
    <definedName name="serv" localSheetId="72">#REF!</definedName>
    <definedName name="serv">#REF!</definedName>
    <definedName name="serv_" localSheetId="72">#REF!</definedName>
    <definedName name="serv_">#REF!</definedName>
    <definedName name="Serv_LIST" localSheetId="72">#REF!</definedName>
    <definedName name="Serv_LIST">#REF!</definedName>
    <definedName name="servo1" localSheetId="72">#REF!</definedName>
    <definedName name="servo1">#REF!</definedName>
    <definedName name="ShinseiFax" localSheetId="72">#REF!</definedName>
    <definedName name="ShinseiFax">#REF!</definedName>
    <definedName name="ShinseiMeisyo" localSheetId="72">#REF!</definedName>
    <definedName name="ShinseiMeisyo">#REF!</definedName>
    <definedName name="ShinseiMeisyoKana" localSheetId="72">#REF!</definedName>
    <definedName name="ShinseiMeisyoKana">#REF!</definedName>
    <definedName name="ShinseiSyozai" localSheetId="72">#REF!</definedName>
    <definedName name="ShinseiSyozai">#REF!</definedName>
    <definedName name="ShinseiTel" localSheetId="72">#REF!</definedName>
    <definedName name="ShinseiTel">#REF!</definedName>
    <definedName name="ShinseiYubin" localSheetId="72">#REF!</definedName>
    <definedName name="ShinseiYubin">#REF!</definedName>
    <definedName name="siharai" localSheetId="72">#REF!</definedName>
    <definedName name="siharai">#REF!</definedName>
    <definedName name="sikuchouson" localSheetId="72">#REF!</definedName>
    <definedName name="sikuchouson">#REF!</definedName>
    <definedName name="sinseisaki" localSheetId="72">#REF!</definedName>
    <definedName name="sinseisaki">#REF!</definedName>
    <definedName name="SS" localSheetId="72">#REF!</definedName>
    <definedName name="SS">#REF!</definedName>
    <definedName name="ssss" localSheetId="72">#REF!</definedName>
    <definedName name="ssss">#REF!</definedName>
    <definedName name="sssss" localSheetId="72">#REF!</definedName>
    <definedName name="sssss">#REF!</definedName>
    <definedName name="ssssssssss" localSheetId="72">#REF!</definedName>
    <definedName name="ssssssssss">#REF!</definedName>
    <definedName name="startNo">[2]main!#REF!</definedName>
    <definedName name="startNumber">[2]main!#REF!</definedName>
    <definedName name="swwww" localSheetId="72">#REF!</definedName>
    <definedName name="swwww">#REF!</definedName>
    <definedName name="t" localSheetId="72">#REF!</definedName>
    <definedName name="t">#REF!</definedName>
    <definedName name="ｔａｂｉｅ＿04" localSheetId="72">#REF!</definedName>
    <definedName name="ｔａｂｉｅ＿04">#REF!</definedName>
    <definedName name="table_03" localSheetId="72">#REF!</definedName>
    <definedName name="table_03">#REF!</definedName>
    <definedName name="table_06" localSheetId="72">#REF!</definedName>
    <definedName name="table_06">#REF!</definedName>
    <definedName name="table2_3" localSheetId="72">#REF!</definedName>
    <definedName name="table2_3">#REF!</definedName>
    <definedName name="tanaka" localSheetId="72">#REF!</definedName>
    <definedName name="tanaka">#REF!</definedName>
    <definedName name="tanaka1" localSheetId="72">#REF!</definedName>
    <definedName name="tanaka1">#REF!</definedName>
    <definedName name="tanaka2" localSheetId="72">#REF!</definedName>
    <definedName name="tanaka2">#REF!</definedName>
    <definedName name="tapi2" localSheetId="72">#REF!</definedName>
    <definedName name="tapi2">#REF!</definedName>
    <definedName name="tebie_07" localSheetId="72">#REF!</definedName>
    <definedName name="tebie_07">#REF!</definedName>
    <definedName name="tebie_o7" localSheetId="72">#REF!</definedName>
    <definedName name="tebie_o7">#REF!</definedName>
    <definedName name="tebie07" localSheetId="72">#REF!</definedName>
    <definedName name="tebie07">#REF!</definedName>
    <definedName name="tebie08" localSheetId="72">#REF!</definedName>
    <definedName name="tebie08">#REF!</definedName>
    <definedName name="tebie33" localSheetId="72">#REF!</definedName>
    <definedName name="tebie33">#REF!</definedName>
    <definedName name="tebiroo" localSheetId="72">#REF!</definedName>
    <definedName name="tebiroo">#REF!</definedName>
    <definedName name="teble" localSheetId="72">#REF!</definedName>
    <definedName name="teble">#REF!</definedName>
    <definedName name="teble_09" localSheetId="72">#REF!</definedName>
    <definedName name="teble_09">#REF!</definedName>
    <definedName name="teble77" localSheetId="72">#REF!</definedName>
    <definedName name="teble77">#REF!</definedName>
    <definedName name="u" localSheetId="72">#REF!</definedName>
    <definedName name="u">#REF!</definedName>
    <definedName name="w" localSheetId="72">#REF!</definedName>
    <definedName name="w">#REF!</definedName>
    <definedName name="ww" localSheetId="72">#REF!</definedName>
    <definedName name="ww">#REF!</definedName>
    <definedName name="www">#REF!</definedName>
    <definedName name="wwwwwwww" localSheetId="72">#REF!</definedName>
    <definedName name="wwwwwwww">#REF!</definedName>
    <definedName name="xx" localSheetId="72">#REF!</definedName>
    <definedName name="xx">#REF!</definedName>
    <definedName name="xxx" localSheetId="72">#REF!</definedName>
    <definedName name="xxx">#REF!</definedName>
    <definedName name="y" localSheetId="72">#REF!</definedName>
    <definedName name="y">#REF!</definedName>
    <definedName name="yokohama" localSheetId="72">#REF!</definedName>
    <definedName name="yokohama">#REF!</definedName>
    <definedName name="z" localSheetId="72">#REF!</definedName>
    <definedName name="z">#REF!</definedName>
    <definedName name="ア" localSheetId="72">#REF!</definedName>
    <definedName name="ア">#REF!</definedName>
    <definedName name="あ" localSheetId="72">#REF!</definedName>
    <definedName name="あ">#REF!</definedName>
    <definedName name="アア">#REF!</definedName>
    <definedName name="あああ">[1]main!#REF!</definedName>
    <definedName name="アアアア" localSheetId="72">#REF!</definedName>
    <definedName name="アアアア">#REF!</definedName>
    <definedName name="ああああああああああああ" localSheetId="72">#REF!</definedName>
    <definedName name="ああああああああああああ">#REF!</definedName>
    <definedName name="あいう" localSheetId="72">#REF!</definedName>
    <definedName name="あいう">#REF!</definedName>
    <definedName name="か">#REF!</definedName>
    <definedName name="かながわ">#REF!</definedName>
    <definedName name="こ" localSheetId="72">#REF!</definedName>
    <definedName name="こ">#REF!</definedName>
    <definedName name="サービス">#REF!</definedName>
    <definedName name="サービス２">#REF!</definedName>
    <definedName name="サービス種別" localSheetId="72">[3]サービス種類一覧!$B$4:$B$20</definedName>
    <definedName name="サービス種別">[4]サービス種類一覧!$B$4:$B$20</definedName>
    <definedName name="サービス種類" localSheetId="72">#REF!</definedName>
    <definedName name="サービス種類" localSheetId="74">[4]サービス種類一覧!$C$4:$C$20</definedName>
    <definedName name="サービス種類" localSheetId="75">[4]サービス種類一覧!$C$4:$C$20</definedName>
    <definedName name="サービス種類" localSheetId="73">[4]サービス種類一覧!$C$4:$C$20</definedName>
    <definedName name="サービス種類">#REF!</definedName>
    <definedName name="サービス名">#N/A</definedName>
    <definedName name="サービス名称">#N/A</definedName>
    <definedName name="だだ">#N/A</definedName>
    <definedName name="っっｋ">#N/A</definedName>
    <definedName name="っっっっｌ">#N/A</definedName>
    <definedName name="医療型障害児入所施設" localSheetId="76">#REF!</definedName>
    <definedName name="医療型障害児入所施設">選択肢!$B$32:$K$32</definedName>
    <definedName name="一般相談支援事業" localSheetId="76">#REF!</definedName>
    <definedName name="一般相談支援事業">選択肢!$B$22:$K$22</definedName>
    <definedName name="一覧">[5]加算率一覧!$A$4:$A$25</definedName>
    <definedName name="確認">#N/A</definedName>
    <definedName name="看護時間" localSheetId="72">#REF!</definedName>
    <definedName name="看護時間">#REF!</definedName>
    <definedName name="機能訓練" localSheetId="76">#REF!</definedName>
    <definedName name="機能訓練">選択肢!$B$16:$J$16</definedName>
    <definedName name="居宅介護" localSheetId="76">#REF!</definedName>
    <definedName name="居宅介護">選択肢!$B$2:$K$2</definedName>
    <definedName name="居宅介護・重度訪問介護・同行援護・行動援護" localSheetId="76">#REF!</definedName>
    <definedName name="居宅介護・重度訪問介護・同行援護・行動援護">選択肢!$B$2:$J$2</definedName>
    <definedName name="居宅訪問型児童発達支援" localSheetId="76">#REF!</definedName>
    <definedName name="居宅訪問型児童発達支援">選択肢!$B$30:$K$30</definedName>
    <definedName name="共同生活援助" localSheetId="76">#REF!</definedName>
    <definedName name="共同生活援助">選択肢!$B$12:$K$12</definedName>
    <definedName name="共同生活援助・介護サービス包括型" localSheetId="76">#REF!</definedName>
    <definedName name="共同生活援助・介護サービス包括型">選択肢!$B$12:$K$12</definedName>
    <definedName name="共同生活援助・外部サービス利用型" localSheetId="76">#REF!</definedName>
    <definedName name="共同生活援助・外部サービス利用型">選択肢!$B$13:$K$13</definedName>
    <definedName name="共同生活援助・日中サービス支援型" localSheetId="76">#REF!</definedName>
    <definedName name="共同生活援助・日中サービス支援型">選択肢!$B$14:$K$14</definedName>
    <definedName name="行動援護" localSheetId="76">#REF!</definedName>
    <definedName name="行動援護">選択肢!$B$5:$K$5</definedName>
    <definedName name="山口県">#REF!</definedName>
    <definedName name="児童発達支援・児童発達支援センターであるもの" localSheetId="76">#REF!</definedName>
    <definedName name="児童発達支援・児童発達支援センターであるもの">選択肢!$B$28:$L$28</definedName>
    <definedName name="児童発達支援・主として重症心身障害児を対象とする場合" localSheetId="76">#REF!</definedName>
    <definedName name="児童発達支援・主として重症心身障害児を対象とする場合">選択肢!$B$27:$K$27</definedName>
    <definedName name="児童発達支援・放課後等デイサービス" localSheetId="76">#REF!</definedName>
    <definedName name="児童発達支援・放課後等デイサービス">選択肢!$B$26:$K$26</definedName>
    <definedName name="自己評価">#REF!</definedName>
    <definedName name="自立生活援助" localSheetId="76">#REF!</definedName>
    <definedName name="自立生活援助">選択肢!$B$24:$K$24</definedName>
    <definedName name="種類" localSheetId="72">[6]サービス種類一覧!$A$4:$A$20</definedName>
    <definedName name="種類">[4]サービス種類一覧!$A$4:$A$20</definedName>
    <definedName name="就労移行支援" localSheetId="76">#REF!</definedName>
    <definedName name="就労移行支援">選択肢!$B$19:$K$19</definedName>
    <definedName name="就労継続支援Ａ型" localSheetId="76">#REF!</definedName>
    <definedName name="就労継続支援Ａ型">選択肢!$B$21:$K$21</definedName>
    <definedName name="就労継続支援Ａ型・B型" localSheetId="76">#REF!</definedName>
    <definedName name="就労継続支援Ａ型・B型">選択肢!$B$21:$K$21</definedName>
    <definedName name="就労継続支援Ｂ型" localSheetId="69">[7]選択肢!#REF!</definedName>
    <definedName name="就労継続支援Ｂ型" localSheetId="76">[8]選択肢!#REF!</definedName>
    <definedName name="就労継続支援Ｂ型" localSheetId="72">[9]選択肢!#REF!</definedName>
    <definedName name="就労継続支援Ｂ型" localSheetId="73">[10]選択肢!#REF!</definedName>
    <definedName name="就労継続支援Ｂ型">選択肢!$B$21:$K$21</definedName>
    <definedName name="就労選択支援">選択肢!$B$18:$K$18</definedName>
    <definedName name="就労定着支援" localSheetId="76">#REF!</definedName>
    <definedName name="就労定着支援">選択肢!$B$23:$K$23</definedName>
    <definedName name="重度障害者等包括支援" localSheetId="76">#REF!</definedName>
    <definedName name="重度障害者等包括支援">選択肢!$B$11:$K$11</definedName>
    <definedName name="重度訪問介護" localSheetId="76">#REF!</definedName>
    <definedName name="重度訪問介護">選択肢!$B$3:$K$3</definedName>
    <definedName name="障害者支援施設" localSheetId="76">#REF!</definedName>
    <definedName name="障害者支援施設">選択肢!$B$15:$L$15</definedName>
    <definedName name="食事" localSheetId="72">#REF!</definedName>
    <definedName name="食事">#REF!</definedName>
    <definedName name="生活介護" localSheetId="76">#REF!</definedName>
    <definedName name="生活介護">選択肢!$B$7:$K$7</definedName>
    <definedName name="生活訓練" localSheetId="76">#REF!</definedName>
    <definedName name="生活訓練">選択肢!$B$17:$K$17</definedName>
    <definedName name="体制等状況一覧" localSheetId="72">#REF!</definedName>
    <definedName name="体制等状況一覧">#REF!</definedName>
    <definedName name="台帳">[11]D台帳!$A$6:$AF$3439</definedName>
    <definedName name="短期入所・空床利用型" localSheetId="76">#REF!</definedName>
    <definedName name="短期入所・空床利用型">選択肢!$B$9:$K$9</definedName>
    <definedName name="短期入所・単独型" localSheetId="76">#REF!</definedName>
    <definedName name="短期入所・単独型">選択肢!$B$10:$K$10</definedName>
    <definedName name="短期入所・併設型" localSheetId="76">#REF!</definedName>
    <definedName name="短期入所・併設型">選択肢!$B$8:$K$8</definedName>
    <definedName name="町っ油" localSheetId="72">#REF!</definedName>
    <definedName name="町っ油">#REF!</definedName>
    <definedName name="同行援護" localSheetId="76">#REF!</definedName>
    <definedName name="同行援護">選択肢!$B$4:$K$4</definedName>
    <definedName name="特定">#REF!</definedName>
    <definedName name="特定相談支援・障害児相談支援" localSheetId="76">#REF!</definedName>
    <definedName name="特定相談支援・障害児相談支援">選択肢!$B$25:$K$25</definedName>
    <definedName name="認定指定就労移行支援" localSheetId="76">#REF!</definedName>
    <definedName name="認定指定就労移行支援">選択肢!$B$20:$K$20</definedName>
    <definedName name="福祉型障害児入所施設" localSheetId="76">#REF!</definedName>
    <definedName name="福祉型障害児入所施設">選択肢!$B$31:$K$31</definedName>
    <definedName name="保育所等訪問支援" localSheetId="76">#REF!</definedName>
    <definedName name="保育所等訪問支援">選択肢!$B$29:$K$29</definedName>
    <definedName name="利用日数記入例" localSheetId="72">#REF!</definedName>
    <definedName name="利用日数記入例">#REF!</definedName>
    <definedName name="療養介護" localSheetId="76">#REF!</definedName>
    <definedName name="療養介護">選択肢!$B$6:$K$6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1" i="148" l="1"/>
  <c r="U51" i="148"/>
  <c r="E51" i="148"/>
  <c r="AA50" i="148"/>
  <c r="U50" i="148"/>
  <c r="E50" i="148"/>
  <c r="AL48" i="148"/>
  <c r="AL52" i="148" s="1"/>
  <c r="AG48" i="148"/>
  <c r="AG52" i="148" s="1"/>
  <c r="AA48" i="148"/>
  <c r="AA52" i="148" s="1"/>
  <c r="U48" i="148"/>
  <c r="U52" i="148" s="1"/>
  <c r="O48" i="148"/>
  <c r="R51" i="148" s="1"/>
  <c r="I48" i="148"/>
  <c r="L51" i="148" s="1"/>
  <c r="E48" i="148"/>
  <c r="F51" i="148" s="1"/>
  <c r="C48" i="148"/>
  <c r="D51" i="148" s="1"/>
  <c r="AJ41" i="148"/>
  <c r="AJ40" i="148"/>
  <c r="AL40" i="148" s="1"/>
  <c r="AJ32" i="148"/>
  <c r="AI32" i="148"/>
  <c r="AH32" i="148"/>
  <c r="AG32" i="148"/>
  <c r="AF32" i="148"/>
  <c r="AE32" i="148"/>
  <c r="AD32" i="148"/>
  <c r="AC32" i="148"/>
  <c r="AB32" i="148"/>
  <c r="AA32" i="148"/>
  <c r="Z32" i="148"/>
  <c r="Y32" i="148"/>
  <c r="X32" i="148"/>
  <c r="W32" i="148"/>
  <c r="V32" i="148"/>
  <c r="U32" i="148"/>
  <c r="T32" i="148"/>
  <c r="S32" i="148"/>
  <c r="R32" i="148"/>
  <c r="Q32" i="148"/>
  <c r="P32" i="148"/>
  <c r="O32" i="148"/>
  <c r="N32" i="148"/>
  <c r="M32" i="148"/>
  <c r="L32" i="148"/>
  <c r="K32" i="148"/>
  <c r="J32" i="148"/>
  <c r="I32" i="148"/>
  <c r="H32" i="148"/>
  <c r="G32" i="148"/>
  <c r="F32" i="148"/>
  <c r="AK32" i="148" s="1"/>
  <c r="AL32" i="148" s="1"/>
  <c r="AK31" i="148"/>
  <c r="AL31" i="148" s="1"/>
  <c r="AL30" i="148"/>
  <c r="AK30" i="148"/>
  <c r="AL29" i="148"/>
  <c r="AK29" i="148"/>
  <c r="AK28" i="148"/>
  <c r="AL28" i="148" s="1"/>
  <c r="AK27" i="148"/>
  <c r="AL27" i="148" s="1"/>
  <c r="AL26" i="148"/>
  <c r="AK26" i="148"/>
  <c r="AL25" i="148"/>
  <c r="AK25" i="148"/>
  <c r="AK24" i="148"/>
  <c r="AL24" i="148" s="1"/>
  <c r="AK23" i="148"/>
  <c r="AL23" i="148" s="1"/>
  <c r="AL22" i="148"/>
  <c r="AK22" i="148"/>
  <c r="AL21" i="148"/>
  <c r="AK21" i="148"/>
  <c r="AK20" i="148"/>
  <c r="AL20" i="148" s="1"/>
  <c r="AK19" i="148"/>
  <c r="AL19" i="148" s="1"/>
  <c r="AL18" i="148"/>
  <c r="AK18" i="148"/>
  <c r="AL17" i="148"/>
  <c r="AK17" i="148"/>
  <c r="AK16" i="148"/>
  <c r="AL16" i="148" s="1"/>
  <c r="AK15" i="148"/>
  <c r="AL15" i="148" s="1"/>
  <c r="AL14" i="148"/>
  <c r="AK14" i="148"/>
  <c r="AL13" i="148"/>
  <c r="AK13" i="148"/>
  <c r="AK12" i="148"/>
  <c r="AL12" i="148" s="1"/>
  <c r="AI11" i="148"/>
  <c r="AG11" i="148"/>
  <c r="AF11" i="148"/>
  <c r="AE11" i="148"/>
  <c r="AD11" i="148"/>
  <c r="AC11" i="148"/>
  <c r="AB11" i="148"/>
  <c r="AA11" i="148"/>
  <c r="Z11" i="148"/>
  <c r="Y11" i="148"/>
  <c r="X11" i="148"/>
  <c r="W11" i="148"/>
  <c r="V11" i="148"/>
  <c r="U11" i="148"/>
  <c r="T11" i="148"/>
  <c r="S11" i="148"/>
  <c r="R11" i="148"/>
  <c r="Q11" i="148"/>
  <c r="P11" i="148"/>
  <c r="O11" i="148"/>
  <c r="N11" i="148"/>
  <c r="M11" i="148"/>
  <c r="L11" i="148"/>
  <c r="K11" i="148"/>
  <c r="J11" i="148"/>
  <c r="I11" i="148"/>
  <c r="H11" i="148"/>
  <c r="G11" i="148"/>
  <c r="F11" i="148"/>
  <c r="AH11" i="148" s="1"/>
  <c r="AG10" i="148"/>
  <c r="AF10" i="148"/>
  <c r="AE10" i="148"/>
  <c r="AD10" i="148"/>
  <c r="AC10" i="148"/>
  <c r="AB10" i="148"/>
  <c r="AA10" i="148"/>
  <c r="Z10" i="148"/>
  <c r="Y10" i="148"/>
  <c r="X10" i="148"/>
  <c r="W10" i="148"/>
  <c r="V10" i="148"/>
  <c r="U10" i="148"/>
  <c r="T10" i="148"/>
  <c r="S10" i="148"/>
  <c r="R10" i="148"/>
  <c r="Q10" i="148"/>
  <c r="P10" i="148"/>
  <c r="O10" i="148"/>
  <c r="N10" i="148"/>
  <c r="M10" i="148"/>
  <c r="L10" i="148"/>
  <c r="K10" i="148"/>
  <c r="J10" i="148"/>
  <c r="I10" i="148"/>
  <c r="H10" i="148"/>
  <c r="G10" i="148"/>
  <c r="F10" i="148"/>
  <c r="AJ10" i="148" s="1"/>
  <c r="AL50" i="147"/>
  <c r="U50" i="147"/>
  <c r="O50" i="147"/>
  <c r="I50" i="147"/>
  <c r="AL49" i="147"/>
  <c r="U49" i="147"/>
  <c r="O49" i="147"/>
  <c r="I49" i="147"/>
  <c r="AL47" i="147"/>
  <c r="AL51" i="147" s="1"/>
  <c r="AG47" i="147"/>
  <c r="AG51" i="147" s="1"/>
  <c r="AA47" i="147"/>
  <c r="AD50" i="147" s="1"/>
  <c r="U47" i="147"/>
  <c r="X50" i="147" s="1"/>
  <c r="O47" i="147"/>
  <c r="O51" i="147" s="1"/>
  <c r="I47" i="147"/>
  <c r="I51" i="147" s="1"/>
  <c r="E47" i="147"/>
  <c r="F50" i="147" s="1"/>
  <c r="C47" i="147"/>
  <c r="C51" i="147" s="1"/>
  <c r="AJ40" i="147"/>
  <c r="AL39" i="147"/>
  <c r="E44" i="147" s="1"/>
  <c r="AJ39" i="147"/>
  <c r="AJ32" i="147"/>
  <c r="AI32" i="147"/>
  <c r="AH32" i="147"/>
  <c r="AG32" i="147"/>
  <c r="AF32" i="147"/>
  <c r="AE32" i="147"/>
  <c r="AD32" i="147"/>
  <c r="AC32" i="147"/>
  <c r="AB32" i="147"/>
  <c r="AA32" i="147"/>
  <c r="Z32" i="147"/>
  <c r="Y32" i="147"/>
  <c r="X32" i="147"/>
  <c r="W32" i="147"/>
  <c r="V32" i="147"/>
  <c r="U32" i="147"/>
  <c r="T32" i="147"/>
  <c r="S32" i="147"/>
  <c r="R32" i="147"/>
  <c r="Q32" i="147"/>
  <c r="P32" i="147"/>
  <c r="O32" i="147"/>
  <c r="N32" i="147"/>
  <c r="M32" i="147"/>
  <c r="L32" i="147"/>
  <c r="K32" i="147"/>
  <c r="J32" i="147"/>
  <c r="I32" i="147"/>
  <c r="H32" i="147"/>
  <c r="AK32" i="147" s="1"/>
  <c r="AL32" i="147" s="1"/>
  <c r="G32" i="147"/>
  <c r="F32" i="147"/>
  <c r="AK31" i="147"/>
  <c r="AL31" i="147" s="1"/>
  <c r="AK30" i="147"/>
  <c r="AL30" i="147" s="1"/>
  <c r="AK29" i="147"/>
  <c r="AL29" i="147" s="1"/>
  <c r="AK28" i="147"/>
  <c r="AL28" i="147" s="1"/>
  <c r="AK27" i="147"/>
  <c r="AL27" i="147" s="1"/>
  <c r="AK26" i="147"/>
  <c r="AL26" i="147" s="1"/>
  <c r="AK25" i="147"/>
  <c r="AL25" i="147" s="1"/>
  <c r="AK24" i="147"/>
  <c r="AK23" i="147"/>
  <c r="AL23" i="147" s="1"/>
  <c r="AK22" i="147"/>
  <c r="AL22" i="147" s="1"/>
  <c r="AK21" i="147"/>
  <c r="AL21" i="147" s="1"/>
  <c r="AK20" i="147"/>
  <c r="AK19" i="147"/>
  <c r="AL19" i="147" s="1"/>
  <c r="AK18" i="147"/>
  <c r="AL18" i="147" s="1"/>
  <c r="AK17" i="147"/>
  <c r="AL17" i="147" s="1"/>
  <c r="AK16" i="147"/>
  <c r="AK15" i="147"/>
  <c r="AL15" i="147" s="1"/>
  <c r="AK14" i="147"/>
  <c r="AL14" i="147" s="1"/>
  <c r="AK13" i="147"/>
  <c r="AL13" i="147" s="1"/>
  <c r="AK12" i="147"/>
  <c r="AJ11" i="147"/>
  <c r="AI11" i="147"/>
  <c r="AG11" i="147"/>
  <c r="AF11" i="147"/>
  <c r="AE11" i="147"/>
  <c r="AD11" i="147"/>
  <c r="AC11" i="147"/>
  <c r="AB11" i="147"/>
  <c r="AA11" i="147"/>
  <c r="Z11" i="147"/>
  <c r="Y11" i="147"/>
  <c r="X11" i="147"/>
  <c r="W11" i="147"/>
  <c r="V11" i="147"/>
  <c r="U11" i="147"/>
  <c r="T11" i="147"/>
  <c r="S11" i="147"/>
  <c r="R11" i="147"/>
  <c r="Q11" i="147"/>
  <c r="P11" i="147"/>
  <c r="O11" i="147"/>
  <c r="N11" i="147"/>
  <c r="M11" i="147"/>
  <c r="L11" i="147"/>
  <c r="K11" i="147"/>
  <c r="J11" i="147"/>
  <c r="I11" i="147"/>
  <c r="H11" i="147"/>
  <c r="G11" i="147"/>
  <c r="F11" i="147"/>
  <c r="AH11" i="147" s="1"/>
  <c r="AH10" i="147"/>
  <c r="AG10" i="147"/>
  <c r="AF10" i="147"/>
  <c r="AE10" i="147"/>
  <c r="AD10" i="147"/>
  <c r="AC10" i="147"/>
  <c r="AB10" i="147"/>
  <c r="AA10" i="147"/>
  <c r="Z10" i="147"/>
  <c r="Y10" i="147"/>
  <c r="X10" i="147"/>
  <c r="W10" i="147"/>
  <c r="V10" i="147"/>
  <c r="U10" i="147"/>
  <c r="T10" i="147"/>
  <c r="S10" i="147"/>
  <c r="R10" i="147"/>
  <c r="Q10" i="147"/>
  <c r="P10" i="147"/>
  <c r="O10" i="147"/>
  <c r="N10" i="147"/>
  <c r="M10" i="147"/>
  <c r="L10" i="147"/>
  <c r="K10" i="147"/>
  <c r="J10" i="147"/>
  <c r="I10" i="147"/>
  <c r="H10" i="147"/>
  <c r="G10" i="147"/>
  <c r="F10" i="147"/>
  <c r="AL24" i="147" s="1"/>
  <c r="AJ50" i="146"/>
  <c r="AG50" i="146"/>
  <c r="I50" i="146"/>
  <c r="E50" i="146"/>
  <c r="AJ49" i="146"/>
  <c r="AG49" i="146"/>
  <c r="I49" i="146"/>
  <c r="E49" i="146"/>
  <c r="AL47" i="146"/>
  <c r="AL51" i="146" s="1"/>
  <c r="AG47" i="146"/>
  <c r="AG51" i="146" s="1"/>
  <c r="AA47" i="146"/>
  <c r="AA51" i="146" s="1"/>
  <c r="U47" i="146"/>
  <c r="X50" i="146" s="1"/>
  <c r="O47" i="146"/>
  <c r="R50" i="146" s="1"/>
  <c r="I47" i="146"/>
  <c r="L50" i="146" s="1"/>
  <c r="E47" i="146"/>
  <c r="F50" i="146" s="1"/>
  <c r="C47" i="146"/>
  <c r="D50" i="146" s="1"/>
  <c r="AJ40" i="146"/>
  <c r="AJ39" i="146"/>
  <c r="AL39" i="146" s="1"/>
  <c r="AJ32" i="146"/>
  <c r="AI32" i="146"/>
  <c r="AH32" i="146"/>
  <c r="AG32" i="146"/>
  <c r="AF32" i="146"/>
  <c r="AE32" i="146"/>
  <c r="AD32" i="146"/>
  <c r="AC32" i="146"/>
  <c r="AB32" i="146"/>
  <c r="AA32" i="146"/>
  <c r="Z32" i="146"/>
  <c r="Y32" i="146"/>
  <c r="X32" i="146"/>
  <c r="W32" i="146"/>
  <c r="V32" i="146"/>
  <c r="U32" i="146"/>
  <c r="T32" i="146"/>
  <c r="S32" i="146"/>
  <c r="R32" i="146"/>
  <c r="Q32" i="146"/>
  <c r="P32" i="146"/>
  <c r="O32" i="146"/>
  <c r="N32" i="146"/>
  <c r="M32" i="146"/>
  <c r="L32" i="146"/>
  <c r="K32" i="146"/>
  <c r="J32" i="146"/>
  <c r="I32" i="146"/>
  <c r="H32" i="146"/>
  <c r="G32" i="146"/>
  <c r="AK32" i="146" s="1"/>
  <c r="AL32" i="146" s="1"/>
  <c r="F32" i="146"/>
  <c r="AL31" i="146"/>
  <c r="AK31" i="146"/>
  <c r="AK30" i="146"/>
  <c r="AL30" i="146" s="1"/>
  <c r="AL29" i="146"/>
  <c r="AK29" i="146"/>
  <c r="AL28" i="146"/>
  <c r="AK28" i="146"/>
  <c r="AL27" i="146"/>
  <c r="AK27" i="146"/>
  <c r="AK26" i="146"/>
  <c r="AL26" i="146" s="1"/>
  <c r="AL25" i="146"/>
  <c r="AK25" i="146"/>
  <c r="AL24" i="146"/>
  <c r="AK24" i="146"/>
  <c r="AL23" i="146"/>
  <c r="AK23" i="146"/>
  <c r="AK22" i="146"/>
  <c r="AL22" i="146" s="1"/>
  <c r="AL21" i="146"/>
  <c r="AK21" i="146"/>
  <c r="AL20" i="146"/>
  <c r="AK20" i="146"/>
  <c r="AL19" i="146"/>
  <c r="AK19" i="146"/>
  <c r="AK18" i="146"/>
  <c r="AL18" i="146" s="1"/>
  <c r="AL17" i="146"/>
  <c r="AK17" i="146"/>
  <c r="AL16" i="146"/>
  <c r="AK16" i="146"/>
  <c r="AL15" i="146"/>
  <c r="AK15" i="146"/>
  <c r="AK14" i="146"/>
  <c r="AL14" i="146" s="1"/>
  <c r="AL13" i="146"/>
  <c r="AK13" i="146"/>
  <c r="AL12" i="146"/>
  <c r="AK12" i="146"/>
  <c r="AG11" i="146"/>
  <c r="AF11" i="146"/>
  <c r="AE11" i="146"/>
  <c r="AD11" i="146"/>
  <c r="AC11" i="146"/>
  <c r="AB11" i="146"/>
  <c r="AA11" i="146"/>
  <c r="Z11" i="146"/>
  <c r="Y11" i="146"/>
  <c r="X11" i="146"/>
  <c r="W11" i="146"/>
  <c r="V11" i="146"/>
  <c r="U11" i="146"/>
  <c r="T11" i="146"/>
  <c r="S11" i="146"/>
  <c r="R11" i="146"/>
  <c r="Q11" i="146"/>
  <c r="P11" i="146"/>
  <c r="O11" i="146"/>
  <c r="N11" i="146"/>
  <c r="M11" i="146"/>
  <c r="L11" i="146"/>
  <c r="K11" i="146"/>
  <c r="J11" i="146"/>
  <c r="I11" i="146"/>
  <c r="H11" i="146"/>
  <c r="G11" i="146"/>
  <c r="F11" i="146"/>
  <c r="AI11" i="146" s="1"/>
  <c r="AI10" i="146"/>
  <c r="AG10" i="146"/>
  <c r="AF10" i="146"/>
  <c r="AE10" i="146"/>
  <c r="AD10" i="146"/>
  <c r="AC10" i="146"/>
  <c r="AB10" i="146"/>
  <c r="AA10" i="146"/>
  <c r="Z10" i="146"/>
  <c r="Y10" i="146"/>
  <c r="X10" i="146"/>
  <c r="W10" i="146"/>
  <c r="V10" i="146"/>
  <c r="U10" i="146"/>
  <c r="T10" i="146"/>
  <c r="S10" i="146"/>
  <c r="R10" i="146"/>
  <c r="Q10" i="146"/>
  <c r="P10" i="146"/>
  <c r="O10" i="146"/>
  <c r="N10" i="146"/>
  <c r="M10" i="146"/>
  <c r="L10" i="146"/>
  <c r="K10" i="146"/>
  <c r="J10" i="146"/>
  <c r="I10" i="146"/>
  <c r="H10" i="146"/>
  <c r="G10" i="146"/>
  <c r="F10" i="146"/>
  <c r="AH10" i="146" s="1"/>
  <c r="AJ49" i="145"/>
  <c r="X49" i="145"/>
  <c r="R49" i="145"/>
  <c r="D49" i="145"/>
  <c r="AJ48" i="145"/>
  <c r="X48" i="145"/>
  <c r="R48" i="145"/>
  <c r="L48" i="145"/>
  <c r="D48" i="145"/>
  <c r="AL46" i="145"/>
  <c r="AL50" i="145" s="1"/>
  <c r="AG46" i="145"/>
  <c r="AG49" i="145" s="1"/>
  <c r="AA46" i="145"/>
  <c r="AA49" i="145" s="1"/>
  <c r="U46" i="145"/>
  <c r="U50" i="145" s="1"/>
  <c r="O46" i="145"/>
  <c r="O50" i="145" s="1"/>
  <c r="I46" i="145"/>
  <c r="I49" i="145" s="1"/>
  <c r="E46" i="145"/>
  <c r="E49" i="145" s="1"/>
  <c r="C46" i="145"/>
  <c r="C50" i="145" s="1"/>
  <c r="C43" i="145"/>
  <c r="AJ39" i="145"/>
  <c r="AL38" i="145"/>
  <c r="AJ38" i="145"/>
  <c r="AJ31" i="145"/>
  <c r="AI31" i="145"/>
  <c r="AH31" i="145"/>
  <c r="AG31" i="145"/>
  <c r="AF31" i="145"/>
  <c r="AE31" i="145"/>
  <c r="AD31" i="145"/>
  <c r="AC31" i="145"/>
  <c r="AB31" i="145"/>
  <c r="AA31" i="145"/>
  <c r="Z31" i="145"/>
  <c r="Y31" i="145"/>
  <c r="X31" i="145"/>
  <c r="W31" i="145"/>
  <c r="V31" i="145"/>
  <c r="U31" i="145"/>
  <c r="T31" i="145"/>
  <c r="S31" i="145"/>
  <c r="R31" i="145"/>
  <c r="Q31" i="145"/>
  <c r="P31" i="145"/>
  <c r="O31" i="145"/>
  <c r="N31" i="145"/>
  <c r="M31" i="145"/>
  <c r="L31" i="145"/>
  <c r="K31" i="145"/>
  <c r="J31" i="145"/>
  <c r="I31" i="145"/>
  <c r="H31" i="145"/>
  <c r="AK31" i="145" s="1"/>
  <c r="AL31" i="145" s="1"/>
  <c r="G31" i="145"/>
  <c r="F31" i="145"/>
  <c r="AK30" i="145"/>
  <c r="AL30" i="145" s="1"/>
  <c r="AK29" i="145"/>
  <c r="AL29" i="145" s="1"/>
  <c r="AK28" i="145"/>
  <c r="AL28" i="145" s="1"/>
  <c r="AL27" i="145"/>
  <c r="AK27" i="145"/>
  <c r="AK26" i="145"/>
  <c r="AL26" i="145" s="1"/>
  <c r="AK25" i="145"/>
  <c r="AL25" i="145" s="1"/>
  <c r="AK24" i="145"/>
  <c r="AL24" i="145" s="1"/>
  <c r="AL23" i="145"/>
  <c r="AK23" i="145"/>
  <c r="AK22" i="145"/>
  <c r="AL22" i="145" s="1"/>
  <c r="AK21" i="145"/>
  <c r="AL21" i="145" s="1"/>
  <c r="AK20" i="145"/>
  <c r="AL20" i="145" s="1"/>
  <c r="AL19" i="145"/>
  <c r="AK19" i="145"/>
  <c r="AK18" i="145"/>
  <c r="AL18" i="145" s="1"/>
  <c r="AK17" i="145"/>
  <c r="AL17" i="145" s="1"/>
  <c r="AK16" i="145"/>
  <c r="AL16" i="145" s="1"/>
  <c r="AL15" i="145"/>
  <c r="AK15" i="145"/>
  <c r="AK14" i="145"/>
  <c r="AL14" i="145" s="1"/>
  <c r="AK13" i="145"/>
  <c r="AL13" i="145" s="1"/>
  <c r="AK12" i="145"/>
  <c r="AL12" i="145" s="1"/>
  <c r="AL11" i="145"/>
  <c r="AK11" i="145"/>
  <c r="AJ10" i="145"/>
  <c r="AI10" i="145"/>
  <c r="AG10" i="145"/>
  <c r="AF10" i="145"/>
  <c r="AE10" i="145"/>
  <c r="AD10" i="145"/>
  <c r="AC10" i="145"/>
  <c r="AB10" i="145"/>
  <c r="AA10" i="145"/>
  <c r="Z10" i="145"/>
  <c r="Y10" i="145"/>
  <c r="X10" i="145"/>
  <c r="W10" i="145"/>
  <c r="V10" i="145"/>
  <c r="U10" i="145"/>
  <c r="T10" i="145"/>
  <c r="S10" i="145"/>
  <c r="R10" i="145"/>
  <c r="Q10" i="145"/>
  <c r="P10" i="145"/>
  <c r="O10" i="145"/>
  <c r="N10" i="145"/>
  <c r="M10" i="145"/>
  <c r="L10" i="145"/>
  <c r="K10" i="145"/>
  <c r="J10" i="145"/>
  <c r="I10" i="145"/>
  <c r="H10" i="145"/>
  <c r="G10" i="145"/>
  <c r="F10" i="145"/>
  <c r="AH10" i="145" s="1"/>
  <c r="AH9" i="145"/>
  <c r="AG9" i="145"/>
  <c r="AF9" i="145"/>
  <c r="AE9" i="145"/>
  <c r="AD9" i="145"/>
  <c r="AC9" i="145"/>
  <c r="AB9" i="145"/>
  <c r="AA9" i="145"/>
  <c r="Z9" i="145"/>
  <c r="Y9" i="145"/>
  <c r="X9" i="145"/>
  <c r="W9" i="145"/>
  <c r="V9" i="145"/>
  <c r="U9" i="145"/>
  <c r="T9" i="145"/>
  <c r="S9" i="145"/>
  <c r="R9" i="145"/>
  <c r="Q9" i="145"/>
  <c r="P9" i="145"/>
  <c r="O9" i="145"/>
  <c r="N9" i="145"/>
  <c r="M9" i="145"/>
  <c r="L9" i="145"/>
  <c r="K9" i="145"/>
  <c r="J9" i="145"/>
  <c r="I9" i="145"/>
  <c r="H9" i="145"/>
  <c r="G9" i="145"/>
  <c r="F9" i="145"/>
  <c r="AJ9" i="145" s="1"/>
  <c r="E45" i="148" l="1"/>
  <c r="C45" i="148"/>
  <c r="I44" i="146"/>
  <c r="C44" i="146"/>
  <c r="E44" i="146"/>
  <c r="AA50" i="145"/>
  <c r="AJ11" i="146"/>
  <c r="C49" i="146"/>
  <c r="U49" i="146"/>
  <c r="C50" i="146"/>
  <c r="U50" i="146"/>
  <c r="C51" i="146"/>
  <c r="AG49" i="147"/>
  <c r="AG50" i="147"/>
  <c r="U51" i="147"/>
  <c r="AH10" i="148"/>
  <c r="C50" i="148"/>
  <c r="C51" i="148"/>
  <c r="C52" i="148"/>
  <c r="U51" i="146"/>
  <c r="C49" i="147"/>
  <c r="L49" i="145"/>
  <c r="O48" i="145"/>
  <c r="AL48" i="145"/>
  <c r="O49" i="145"/>
  <c r="AL49" i="145"/>
  <c r="AG50" i="145"/>
  <c r="AJ10" i="146"/>
  <c r="D49" i="146"/>
  <c r="X49" i="146"/>
  <c r="E51" i="146"/>
  <c r="L49" i="147"/>
  <c r="AJ49" i="147"/>
  <c r="L50" i="147"/>
  <c r="AJ50" i="147"/>
  <c r="AA51" i="147"/>
  <c r="AI10" i="148"/>
  <c r="AJ11" i="148"/>
  <c r="D50" i="148"/>
  <c r="X50" i="148"/>
  <c r="X51" i="148"/>
  <c r="E52" i="148"/>
  <c r="AM48" i="145"/>
  <c r="AM49" i="145"/>
  <c r="AA50" i="146"/>
  <c r="C44" i="147"/>
  <c r="I52" i="148"/>
  <c r="E50" i="145"/>
  <c r="AA49" i="146"/>
  <c r="I51" i="146"/>
  <c r="C48" i="145"/>
  <c r="U48" i="145"/>
  <c r="C49" i="145"/>
  <c r="U49" i="145"/>
  <c r="F49" i="146"/>
  <c r="AD49" i="146"/>
  <c r="AD50" i="146"/>
  <c r="O51" i="146"/>
  <c r="R49" i="147"/>
  <c r="AM49" i="147"/>
  <c r="R50" i="147"/>
  <c r="AM50" i="147"/>
  <c r="F50" i="148"/>
  <c r="AD50" i="148"/>
  <c r="AD51" i="148"/>
  <c r="O52" i="148"/>
  <c r="I50" i="148"/>
  <c r="AG50" i="148"/>
  <c r="I51" i="148"/>
  <c r="AG51" i="148"/>
  <c r="L50" i="148"/>
  <c r="AJ50" i="148"/>
  <c r="AJ51" i="148"/>
  <c r="AI9" i="145"/>
  <c r="AA48" i="145"/>
  <c r="I50" i="145"/>
  <c r="L49" i="146"/>
  <c r="AI10" i="147"/>
  <c r="D49" i="147"/>
  <c r="D50" i="147"/>
  <c r="E51" i="147"/>
  <c r="F48" i="145"/>
  <c r="AD48" i="145"/>
  <c r="F49" i="145"/>
  <c r="AD49" i="145"/>
  <c r="AH11" i="146"/>
  <c r="O49" i="146"/>
  <c r="AL49" i="146"/>
  <c r="O50" i="146"/>
  <c r="AL50" i="146"/>
  <c r="AJ10" i="147"/>
  <c r="E49" i="147"/>
  <c r="AA49" i="147"/>
  <c r="E50" i="147"/>
  <c r="AA50" i="147"/>
  <c r="O50" i="148"/>
  <c r="AL50" i="148"/>
  <c r="O51" i="148"/>
  <c r="AL51" i="148"/>
  <c r="C50" i="147"/>
  <c r="E48" i="145"/>
  <c r="X49" i="147"/>
  <c r="I48" i="145"/>
  <c r="AG48" i="145"/>
  <c r="R49" i="146"/>
  <c r="AM49" i="146"/>
  <c r="AM50" i="146"/>
  <c r="AL12" i="147"/>
  <c r="AL16" i="147"/>
  <c r="AL20" i="147"/>
  <c r="F49" i="147"/>
  <c r="AD49" i="147"/>
  <c r="R50" i="148"/>
  <c r="AM50" i="148"/>
  <c r="AM51" i="148"/>
  <c r="AL49" i="128" l="1"/>
  <c r="AG49" i="128"/>
  <c r="AA49" i="128"/>
  <c r="U49" i="128"/>
  <c r="O49" i="128"/>
  <c r="I49" i="128"/>
  <c r="E49" i="128"/>
  <c r="C49" i="128"/>
  <c r="AL45" i="128"/>
  <c r="AM48" i="128" s="1"/>
  <c r="AG45" i="128"/>
  <c r="AJ48" i="128" s="1"/>
  <c r="AA45" i="128"/>
  <c r="AD48" i="128" s="1"/>
  <c r="U45" i="128"/>
  <c r="X48" i="128" s="1"/>
  <c r="O45" i="128"/>
  <c r="R48" i="128" s="1"/>
  <c r="I45" i="128"/>
  <c r="L48" i="128" s="1"/>
  <c r="E45" i="128"/>
  <c r="F48" i="128" s="1"/>
  <c r="C45" i="128"/>
  <c r="D48" i="128" s="1"/>
  <c r="T38" i="128"/>
  <c r="C42" i="128" s="1"/>
  <c r="AJ31" i="128"/>
  <c r="AI31" i="128"/>
  <c r="AH31" i="128"/>
  <c r="AG31" i="128"/>
  <c r="AF31" i="128"/>
  <c r="AE31" i="128"/>
  <c r="AD31" i="128"/>
  <c r="AC31" i="128"/>
  <c r="AB31" i="128"/>
  <c r="AA31" i="128"/>
  <c r="Z31" i="128"/>
  <c r="Y31" i="128"/>
  <c r="X31" i="128"/>
  <c r="W31" i="128"/>
  <c r="V31" i="128"/>
  <c r="U31" i="128"/>
  <c r="T31" i="128"/>
  <c r="S31" i="128"/>
  <c r="R31" i="128"/>
  <c r="Q31" i="128"/>
  <c r="P31" i="128"/>
  <c r="O31" i="128"/>
  <c r="N31" i="128"/>
  <c r="M31" i="128"/>
  <c r="L31" i="128"/>
  <c r="K31" i="128"/>
  <c r="J31" i="128"/>
  <c r="I31" i="128"/>
  <c r="H31" i="128"/>
  <c r="G31" i="128"/>
  <c r="F31" i="128"/>
  <c r="AK31" i="128" s="1"/>
  <c r="AL31" i="128" s="1"/>
  <c r="AK30" i="128"/>
  <c r="AL30" i="128" s="1"/>
  <c r="AK29" i="128"/>
  <c r="AL29" i="128" s="1"/>
  <c r="AK28" i="128"/>
  <c r="AL28" i="128" s="1"/>
  <c r="AK27" i="128"/>
  <c r="AK26" i="128"/>
  <c r="AL26" i="128" s="1"/>
  <c r="AK25" i="128"/>
  <c r="AL25" i="128" s="1"/>
  <c r="AK24" i="128"/>
  <c r="AL24" i="128" s="1"/>
  <c r="AK23" i="128"/>
  <c r="AK22" i="128"/>
  <c r="AL22" i="128" s="1"/>
  <c r="AK21" i="128"/>
  <c r="AL21" i="128" s="1"/>
  <c r="AK20" i="128"/>
  <c r="AL20" i="128" s="1"/>
  <c r="AK19" i="128"/>
  <c r="AK18" i="128"/>
  <c r="AL18" i="128" s="1"/>
  <c r="AK17" i="128"/>
  <c r="AL17" i="128" s="1"/>
  <c r="AK16" i="128"/>
  <c r="AL16" i="128" s="1"/>
  <c r="AK15" i="128"/>
  <c r="AK14" i="128"/>
  <c r="AL14" i="128" s="1"/>
  <c r="AK13" i="128"/>
  <c r="AL13" i="128" s="1"/>
  <c r="AK12" i="128"/>
  <c r="AL12" i="128" s="1"/>
  <c r="AK11" i="128"/>
  <c r="AG10" i="128"/>
  <c r="AF10" i="128"/>
  <c r="AE10" i="128"/>
  <c r="AD10" i="128"/>
  <c r="AC10" i="128"/>
  <c r="AB10" i="128"/>
  <c r="AA10" i="128"/>
  <c r="Z10" i="128"/>
  <c r="Y10" i="128"/>
  <c r="X10" i="128"/>
  <c r="W10" i="128"/>
  <c r="V10" i="128"/>
  <c r="U10" i="128"/>
  <c r="T10" i="128"/>
  <c r="S10" i="128"/>
  <c r="R10" i="128"/>
  <c r="Q10" i="128"/>
  <c r="P10" i="128"/>
  <c r="O10" i="128"/>
  <c r="N10" i="128"/>
  <c r="M10" i="128"/>
  <c r="L10" i="128"/>
  <c r="K10" i="128"/>
  <c r="J10" i="128"/>
  <c r="I10" i="128"/>
  <c r="H10" i="128"/>
  <c r="G10" i="128"/>
  <c r="F10" i="128"/>
  <c r="AJ10" i="128" s="1"/>
  <c r="AG9" i="128"/>
  <c r="AF9" i="128"/>
  <c r="AE9" i="128"/>
  <c r="AD9" i="128"/>
  <c r="AC9" i="128"/>
  <c r="AB9" i="128"/>
  <c r="AA9" i="128"/>
  <c r="Z9" i="128"/>
  <c r="Y9" i="128"/>
  <c r="X9" i="128"/>
  <c r="W9" i="128"/>
  <c r="V9" i="128"/>
  <c r="U9" i="128"/>
  <c r="T9" i="128"/>
  <c r="S9" i="128"/>
  <c r="R9" i="128"/>
  <c r="Q9" i="128"/>
  <c r="P9" i="128"/>
  <c r="O9" i="128"/>
  <c r="N9" i="128"/>
  <c r="M9" i="128"/>
  <c r="L9" i="128"/>
  <c r="K9" i="128"/>
  <c r="J9" i="128"/>
  <c r="I9" i="128"/>
  <c r="H9" i="128"/>
  <c r="G9" i="128"/>
  <c r="F9" i="128"/>
  <c r="AL27" i="128" s="1"/>
  <c r="E56" i="127"/>
  <c r="E55" i="127"/>
  <c r="C55" i="127"/>
  <c r="F54" i="127"/>
  <c r="E54" i="127"/>
  <c r="F53" i="127"/>
  <c r="E53" i="127"/>
  <c r="E51" i="127"/>
  <c r="C51" i="127"/>
  <c r="D53" i="127" s="1"/>
  <c r="AL49" i="127"/>
  <c r="AG49" i="127"/>
  <c r="AA49" i="127"/>
  <c r="U49" i="127"/>
  <c r="O49" i="127"/>
  <c r="I49" i="127"/>
  <c r="E49" i="127"/>
  <c r="C49" i="127"/>
  <c r="AJ48" i="127"/>
  <c r="AG48" i="127"/>
  <c r="R48" i="127"/>
  <c r="L48" i="127"/>
  <c r="I48" i="127"/>
  <c r="D48" i="127"/>
  <c r="AJ47" i="127"/>
  <c r="AG47" i="127"/>
  <c r="R47" i="127"/>
  <c r="L47" i="127"/>
  <c r="I47" i="127"/>
  <c r="D47" i="127"/>
  <c r="AL45" i="127"/>
  <c r="AM48" i="127" s="1"/>
  <c r="AG45" i="127"/>
  <c r="AA45" i="127"/>
  <c r="U45" i="127"/>
  <c r="X48" i="127" s="1"/>
  <c r="O45" i="127"/>
  <c r="O48" i="127" s="1"/>
  <c r="I45" i="127"/>
  <c r="E45" i="127"/>
  <c r="F48" i="127" s="1"/>
  <c r="C45" i="127"/>
  <c r="C48" i="127" s="1"/>
  <c r="E42" i="127"/>
  <c r="C42" i="127"/>
  <c r="AL31" i="127"/>
  <c r="AJ31" i="127"/>
  <c r="AI31" i="127"/>
  <c r="AH31" i="127"/>
  <c r="AG31" i="127"/>
  <c r="AF31" i="127"/>
  <c r="AE31" i="127"/>
  <c r="AD31" i="127"/>
  <c r="AC31" i="127"/>
  <c r="AB31" i="127"/>
  <c r="AA31" i="127"/>
  <c r="Z31" i="127"/>
  <c r="Y31" i="127"/>
  <c r="X31" i="127"/>
  <c r="W31" i="127"/>
  <c r="V31" i="127"/>
  <c r="U31" i="127"/>
  <c r="T31" i="127"/>
  <c r="S31" i="127"/>
  <c r="R31" i="127"/>
  <c r="Q31" i="127"/>
  <c r="P31" i="127"/>
  <c r="O31" i="127"/>
  <c r="N31" i="127"/>
  <c r="M31" i="127"/>
  <c r="L31" i="127"/>
  <c r="K31" i="127"/>
  <c r="J31" i="127"/>
  <c r="I31" i="127"/>
  <c r="H31" i="127"/>
  <c r="G31" i="127"/>
  <c r="F31" i="127"/>
  <c r="AK31" i="127" s="1"/>
  <c r="AL30" i="127"/>
  <c r="AK30" i="127"/>
  <c r="AK29" i="127"/>
  <c r="AL29" i="127" s="1"/>
  <c r="AL28" i="127"/>
  <c r="AK28" i="127"/>
  <c r="AK27" i="127"/>
  <c r="AL27" i="127" s="1"/>
  <c r="AL26" i="127"/>
  <c r="AK26" i="127"/>
  <c r="AK25" i="127"/>
  <c r="AL25" i="127" s="1"/>
  <c r="AL24" i="127"/>
  <c r="AK24" i="127"/>
  <c r="AK23" i="127"/>
  <c r="AL23" i="127" s="1"/>
  <c r="AL22" i="127"/>
  <c r="AK22" i="127"/>
  <c r="AK21" i="127"/>
  <c r="AL21" i="127" s="1"/>
  <c r="AL20" i="127"/>
  <c r="AK20" i="127"/>
  <c r="AK19" i="127"/>
  <c r="AL19" i="127" s="1"/>
  <c r="AL18" i="127"/>
  <c r="AK18" i="127"/>
  <c r="AK17" i="127"/>
  <c r="AL17" i="127" s="1"/>
  <c r="AL16" i="127"/>
  <c r="AK16" i="127"/>
  <c r="AK15" i="127"/>
  <c r="AL15" i="127" s="1"/>
  <c r="AL14" i="127"/>
  <c r="AK14" i="127"/>
  <c r="AK13" i="127"/>
  <c r="AL13" i="127" s="1"/>
  <c r="AL12" i="127"/>
  <c r="AK12" i="127"/>
  <c r="AK11" i="127"/>
  <c r="AL11" i="127" s="1"/>
  <c r="AJ10" i="127"/>
  <c r="AH10" i="127"/>
  <c r="AG10" i="127"/>
  <c r="AF10" i="127"/>
  <c r="AE10" i="127"/>
  <c r="AD10" i="127"/>
  <c r="AC10" i="127"/>
  <c r="AB10" i="127"/>
  <c r="AA10" i="127"/>
  <c r="Z10" i="127"/>
  <c r="Y10" i="127"/>
  <c r="X10" i="127"/>
  <c r="W10" i="127"/>
  <c r="V10" i="127"/>
  <c r="U10" i="127"/>
  <c r="T10" i="127"/>
  <c r="S10" i="127"/>
  <c r="R10" i="127"/>
  <c r="Q10" i="127"/>
  <c r="P10" i="127"/>
  <c r="O10" i="127"/>
  <c r="N10" i="127"/>
  <c r="M10" i="127"/>
  <c r="L10" i="127"/>
  <c r="K10" i="127"/>
  <c r="J10" i="127"/>
  <c r="I10" i="127"/>
  <c r="H10" i="127"/>
  <c r="G10" i="127"/>
  <c r="F10" i="127"/>
  <c r="AI10" i="127" s="1"/>
  <c r="AJ9" i="127"/>
  <c r="AI9" i="127"/>
  <c r="AG9" i="127"/>
  <c r="AF9" i="127"/>
  <c r="AE9" i="127"/>
  <c r="AD9" i="127"/>
  <c r="AC9" i="127"/>
  <c r="AB9" i="127"/>
  <c r="AA9" i="127"/>
  <c r="Z9" i="127"/>
  <c r="Y9" i="127"/>
  <c r="X9" i="127"/>
  <c r="W9" i="127"/>
  <c r="V9" i="127"/>
  <c r="U9" i="127"/>
  <c r="T9" i="127"/>
  <c r="S9" i="127"/>
  <c r="R9" i="127"/>
  <c r="Q9" i="127"/>
  <c r="P9" i="127"/>
  <c r="O9" i="127"/>
  <c r="N9" i="127"/>
  <c r="M9" i="127"/>
  <c r="L9" i="127"/>
  <c r="K9" i="127"/>
  <c r="J9" i="127"/>
  <c r="I9" i="127"/>
  <c r="H9" i="127"/>
  <c r="G9" i="127"/>
  <c r="F9" i="127"/>
  <c r="AH9" i="127" s="1"/>
  <c r="AL41" i="126"/>
  <c r="AG41" i="126"/>
  <c r="AA41" i="126"/>
  <c r="U41" i="126"/>
  <c r="O41" i="126"/>
  <c r="I41" i="126"/>
  <c r="E41" i="126"/>
  <c r="C41" i="126"/>
  <c r="AL40" i="126"/>
  <c r="AA40" i="126"/>
  <c r="X40" i="126"/>
  <c r="U40" i="126"/>
  <c r="O40" i="126"/>
  <c r="D40" i="126"/>
  <c r="AL39" i="126"/>
  <c r="AA39" i="126"/>
  <c r="X39" i="126"/>
  <c r="U39" i="126"/>
  <c r="O39" i="126"/>
  <c r="D39" i="126"/>
  <c r="AL37" i="126"/>
  <c r="AM40" i="126" s="1"/>
  <c r="AG37" i="126"/>
  <c r="AA37" i="126"/>
  <c r="AD40" i="126" s="1"/>
  <c r="U37" i="126"/>
  <c r="O37" i="126"/>
  <c r="R40" i="126" s="1"/>
  <c r="I37" i="126"/>
  <c r="E37" i="126"/>
  <c r="E40" i="126" s="1"/>
  <c r="C37" i="126"/>
  <c r="C40" i="126" s="1"/>
  <c r="AJ31" i="126"/>
  <c r="AI31" i="126"/>
  <c r="AH31" i="126"/>
  <c r="AG31" i="126"/>
  <c r="AF31" i="126"/>
  <c r="AE31" i="126"/>
  <c r="AD31" i="126"/>
  <c r="AC31" i="126"/>
  <c r="AB31" i="126"/>
  <c r="AA31" i="126"/>
  <c r="Z31" i="126"/>
  <c r="Y31" i="126"/>
  <c r="X31" i="126"/>
  <c r="W31" i="126"/>
  <c r="V31" i="126"/>
  <c r="U31" i="126"/>
  <c r="T31" i="126"/>
  <c r="S31" i="126"/>
  <c r="R31" i="126"/>
  <c r="Q31" i="126"/>
  <c r="P31" i="126"/>
  <c r="O31" i="126"/>
  <c r="N31" i="126"/>
  <c r="M31" i="126"/>
  <c r="L31" i="126"/>
  <c r="K31" i="126"/>
  <c r="J31" i="126"/>
  <c r="I31" i="126"/>
  <c r="AK31" i="126" s="1"/>
  <c r="AL31" i="126" s="1"/>
  <c r="H31" i="126"/>
  <c r="G31" i="126"/>
  <c r="F31" i="126"/>
  <c r="AL30" i="126"/>
  <c r="AK30" i="126"/>
  <c r="AK29" i="126"/>
  <c r="AK28" i="126"/>
  <c r="AL28" i="126" s="1"/>
  <c r="AK27" i="126"/>
  <c r="AL26" i="126"/>
  <c r="AK26" i="126"/>
  <c r="AK25" i="126"/>
  <c r="AL25" i="126" s="1"/>
  <c r="AK24" i="126"/>
  <c r="AK23" i="126"/>
  <c r="AL22" i="126"/>
  <c r="AK22" i="126"/>
  <c r="AK21" i="126"/>
  <c r="AL21" i="126" s="1"/>
  <c r="AK20" i="126"/>
  <c r="AL20" i="126" s="1"/>
  <c r="AK19" i="126"/>
  <c r="AK18" i="126"/>
  <c r="AK17" i="126"/>
  <c r="AL17" i="126" s="1"/>
  <c r="AK16" i="126"/>
  <c r="AL16" i="126" s="1"/>
  <c r="AK15" i="126"/>
  <c r="AL14" i="126"/>
  <c r="AK14" i="126"/>
  <c r="AK13" i="126"/>
  <c r="AK12" i="126"/>
  <c r="AL12" i="126" s="1"/>
  <c r="AK11" i="126"/>
  <c r="AJ10" i="126"/>
  <c r="AI10" i="126"/>
  <c r="AG10" i="126"/>
  <c r="AF10" i="126"/>
  <c r="AE10" i="126"/>
  <c r="AD10" i="126"/>
  <c r="AC10" i="126"/>
  <c r="AB10" i="126"/>
  <c r="AA10" i="126"/>
  <c r="Z10" i="126"/>
  <c r="Y10" i="126"/>
  <c r="X10" i="126"/>
  <c r="W10" i="126"/>
  <c r="V10" i="126"/>
  <c r="U10" i="126"/>
  <c r="T10" i="126"/>
  <c r="S10" i="126"/>
  <c r="R10" i="126"/>
  <c r="Q10" i="126"/>
  <c r="P10" i="126"/>
  <c r="O10" i="126"/>
  <c r="N10" i="126"/>
  <c r="M10" i="126"/>
  <c r="L10" i="126"/>
  <c r="K10" i="126"/>
  <c r="J10" i="126"/>
  <c r="I10" i="126"/>
  <c r="H10" i="126"/>
  <c r="G10" i="126"/>
  <c r="F10" i="126"/>
  <c r="AH10" i="126" s="1"/>
  <c r="AI9" i="126"/>
  <c r="AH9" i="126"/>
  <c r="AG9" i="126"/>
  <c r="AF9" i="126"/>
  <c r="AE9" i="126"/>
  <c r="AD9" i="126"/>
  <c r="AC9" i="126"/>
  <c r="AB9" i="126"/>
  <c r="AA9" i="126"/>
  <c r="Z9" i="126"/>
  <c r="Y9" i="126"/>
  <c r="X9" i="126"/>
  <c r="W9" i="126"/>
  <c r="V9" i="126"/>
  <c r="U9" i="126"/>
  <c r="T9" i="126"/>
  <c r="S9" i="126"/>
  <c r="R9" i="126"/>
  <c r="Q9" i="126"/>
  <c r="P9" i="126"/>
  <c r="O9" i="126"/>
  <c r="N9" i="126"/>
  <c r="M9" i="126"/>
  <c r="L9" i="126"/>
  <c r="K9" i="126"/>
  <c r="J9" i="126"/>
  <c r="I9" i="126"/>
  <c r="H9" i="126"/>
  <c r="G9" i="126"/>
  <c r="F9" i="126"/>
  <c r="AL18" i="126" s="1"/>
  <c r="AL41" i="125"/>
  <c r="AG41" i="125"/>
  <c r="AA41" i="125"/>
  <c r="U41" i="125"/>
  <c r="O41" i="125"/>
  <c r="I41" i="125"/>
  <c r="E41" i="125"/>
  <c r="C41" i="125"/>
  <c r="AJ40" i="125"/>
  <c r="AG40" i="125"/>
  <c r="X40" i="125"/>
  <c r="R40" i="125"/>
  <c r="L40" i="125"/>
  <c r="I40" i="125"/>
  <c r="AJ39" i="125"/>
  <c r="AG39" i="125"/>
  <c r="X39" i="125"/>
  <c r="U39" i="125"/>
  <c r="R39" i="125"/>
  <c r="L39" i="125"/>
  <c r="I39" i="125"/>
  <c r="AL37" i="125"/>
  <c r="AM40" i="125" s="1"/>
  <c r="AG37" i="125"/>
  <c r="AA37" i="125"/>
  <c r="U37" i="125"/>
  <c r="U40" i="125" s="1"/>
  <c r="O37" i="125"/>
  <c r="O40" i="125" s="1"/>
  <c r="I37" i="125"/>
  <c r="E37" i="125"/>
  <c r="C37" i="125"/>
  <c r="D40" i="125" s="1"/>
  <c r="AJ31" i="125"/>
  <c r="AI31" i="125"/>
  <c r="AH31" i="125"/>
  <c r="AG31" i="125"/>
  <c r="AF31" i="125"/>
  <c r="AE31" i="125"/>
  <c r="AD31" i="125"/>
  <c r="AC31" i="125"/>
  <c r="AB31" i="125"/>
  <c r="AA31" i="125"/>
  <c r="Z31" i="125"/>
  <c r="Y31" i="125"/>
  <c r="X31" i="125"/>
  <c r="W31" i="125"/>
  <c r="V31" i="125"/>
  <c r="U31" i="125"/>
  <c r="T31" i="125"/>
  <c r="S31" i="125"/>
  <c r="R31" i="125"/>
  <c r="Q31" i="125"/>
  <c r="P31" i="125"/>
  <c r="O31" i="125"/>
  <c r="N31" i="125"/>
  <c r="M31" i="125"/>
  <c r="L31" i="125"/>
  <c r="K31" i="125"/>
  <c r="J31" i="125"/>
  <c r="I31" i="125"/>
  <c r="H31" i="125"/>
  <c r="G31" i="125"/>
  <c r="F31" i="125"/>
  <c r="AK30" i="125"/>
  <c r="AL30" i="125" s="1"/>
  <c r="AK29" i="125"/>
  <c r="AK28" i="125"/>
  <c r="AL27" i="125"/>
  <c r="AK27" i="125"/>
  <c r="AK26" i="125"/>
  <c r="AK25" i="125"/>
  <c r="AK24" i="125"/>
  <c r="AL23" i="125"/>
  <c r="AK23" i="125"/>
  <c r="AK22" i="125"/>
  <c r="AL22" i="125" s="1"/>
  <c r="AK21" i="125"/>
  <c r="AK20" i="125"/>
  <c r="AL19" i="125"/>
  <c r="AK19" i="125"/>
  <c r="AK18" i="125"/>
  <c r="AL18" i="125" s="1"/>
  <c r="AK17" i="125"/>
  <c r="AK16" i="125"/>
  <c r="AK15" i="125"/>
  <c r="AL15" i="125" s="1"/>
  <c r="AK14" i="125"/>
  <c r="AL14" i="125" s="1"/>
  <c r="AK13" i="125"/>
  <c r="AK12" i="125"/>
  <c r="AL11" i="125"/>
  <c r="AK11" i="125"/>
  <c r="AI10" i="125"/>
  <c r="AH10" i="125"/>
  <c r="AG10" i="125"/>
  <c r="AF10" i="125"/>
  <c r="AE10" i="125"/>
  <c r="AD10" i="125"/>
  <c r="AC10" i="125"/>
  <c r="AB10" i="125"/>
  <c r="AA10" i="125"/>
  <c r="Z10" i="125"/>
  <c r="Y10" i="125"/>
  <c r="X10" i="125"/>
  <c r="W10" i="125"/>
  <c r="V10" i="125"/>
  <c r="U10" i="125"/>
  <c r="T10" i="125"/>
  <c r="S10" i="125"/>
  <c r="R10" i="125"/>
  <c r="Q10" i="125"/>
  <c r="P10" i="125"/>
  <c r="O10" i="125"/>
  <c r="N10" i="125"/>
  <c r="M10" i="125"/>
  <c r="L10" i="125"/>
  <c r="K10" i="125"/>
  <c r="J10" i="125"/>
  <c r="I10" i="125"/>
  <c r="H10" i="125"/>
  <c r="G10" i="125"/>
  <c r="F10" i="125"/>
  <c r="AJ10" i="125" s="1"/>
  <c r="AJ9" i="125"/>
  <c r="AG9" i="125"/>
  <c r="AF9" i="125"/>
  <c r="AE9" i="125"/>
  <c r="AD9" i="125"/>
  <c r="AC9" i="125"/>
  <c r="AB9" i="125"/>
  <c r="AA9" i="125"/>
  <c r="Z9" i="125"/>
  <c r="Y9" i="125"/>
  <c r="X9" i="125"/>
  <c r="W9" i="125"/>
  <c r="V9" i="125"/>
  <c r="U9" i="125"/>
  <c r="T9" i="125"/>
  <c r="S9" i="125"/>
  <c r="R9" i="125"/>
  <c r="Q9" i="125"/>
  <c r="P9" i="125"/>
  <c r="O9" i="125"/>
  <c r="N9" i="125"/>
  <c r="M9" i="125"/>
  <c r="L9" i="125"/>
  <c r="K9" i="125"/>
  <c r="J9" i="125"/>
  <c r="I9" i="125"/>
  <c r="H9" i="125"/>
  <c r="G9" i="125"/>
  <c r="F9" i="125"/>
  <c r="AI9" i="125" s="1"/>
  <c r="E49" i="124"/>
  <c r="E48" i="124"/>
  <c r="C48" i="124"/>
  <c r="E44" i="124"/>
  <c r="C44" i="124"/>
  <c r="AL42" i="124"/>
  <c r="AG42" i="124"/>
  <c r="AA42" i="124"/>
  <c r="U42" i="124"/>
  <c r="O42" i="124"/>
  <c r="I42" i="124"/>
  <c r="E42" i="124"/>
  <c r="C42" i="124"/>
  <c r="AL38" i="124"/>
  <c r="AG38" i="124"/>
  <c r="AA38" i="124"/>
  <c r="U38" i="124"/>
  <c r="O38" i="124"/>
  <c r="AO16" i="124" s="1"/>
  <c r="I38" i="124"/>
  <c r="E38" i="124"/>
  <c r="C38" i="124"/>
  <c r="AJ32" i="124"/>
  <c r="AI32" i="124"/>
  <c r="AH32" i="124"/>
  <c r="AG32" i="124"/>
  <c r="AF32" i="124"/>
  <c r="AE32" i="124"/>
  <c r="AD32" i="124"/>
  <c r="AC32" i="124"/>
  <c r="AB32" i="124"/>
  <c r="AA32" i="124"/>
  <c r="Z32" i="124"/>
  <c r="Y32" i="124"/>
  <c r="X32" i="124"/>
  <c r="W32" i="124"/>
  <c r="V32" i="124"/>
  <c r="U32" i="124"/>
  <c r="T32" i="124"/>
  <c r="S32" i="124"/>
  <c r="R32" i="124"/>
  <c r="Q32" i="124"/>
  <c r="P32" i="124"/>
  <c r="O32" i="124"/>
  <c r="N32" i="124"/>
  <c r="M32" i="124"/>
  <c r="L32" i="124"/>
  <c r="K32" i="124"/>
  <c r="J32" i="124"/>
  <c r="I32" i="124"/>
  <c r="H32" i="124"/>
  <c r="G32" i="124"/>
  <c r="F32" i="124"/>
  <c r="AO31" i="124"/>
  <c r="AL31" i="124"/>
  <c r="AK31" i="124"/>
  <c r="AO30" i="124"/>
  <c r="AK30" i="124"/>
  <c r="AL30" i="124" s="1"/>
  <c r="AO29" i="124"/>
  <c r="AK29" i="124"/>
  <c r="AO28" i="124"/>
  <c r="AK28" i="124"/>
  <c r="AL28" i="124" s="1"/>
  <c r="AO27" i="124"/>
  <c r="AL27" i="124"/>
  <c r="AK27" i="124"/>
  <c r="AO26" i="124"/>
  <c r="AK26" i="124"/>
  <c r="AO25" i="124"/>
  <c r="AK25" i="124"/>
  <c r="AO24" i="124"/>
  <c r="AL24" i="124"/>
  <c r="AK24" i="124"/>
  <c r="AO23" i="124"/>
  <c r="AK23" i="124"/>
  <c r="AL23" i="124" s="1"/>
  <c r="AO22" i="124"/>
  <c r="AK22" i="124"/>
  <c r="AL22" i="124" s="1"/>
  <c r="AO21" i="124"/>
  <c r="AK21" i="124"/>
  <c r="AL21" i="124" s="1"/>
  <c r="AO20" i="124"/>
  <c r="AL20" i="124"/>
  <c r="AK20" i="124"/>
  <c r="AO19" i="124"/>
  <c r="AK19" i="124"/>
  <c r="AL19" i="124" s="1"/>
  <c r="AO18" i="124"/>
  <c r="AK18" i="124"/>
  <c r="AL18" i="124" s="1"/>
  <c r="AO17" i="124"/>
  <c r="AL17" i="124"/>
  <c r="AK17" i="124"/>
  <c r="AK16" i="124"/>
  <c r="AK15" i="124"/>
  <c r="AL15" i="124" s="1"/>
  <c r="AO14" i="124"/>
  <c r="AK14" i="124"/>
  <c r="AL14" i="124" s="1"/>
  <c r="AO13" i="124"/>
  <c r="AK13" i="124"/>
  <c r="AO12" i="124"/>
  <c r="AL12" i="124"/>
  <c r="AK12" i="124"/>
  <c r="AI11" i="124"/>
  <c r="AH11" i="124"/>
  <c r="AG11" i="124"/>
  <c r="AF11" i="124"/>
  <c r="AE11" i="124"/>
  <c r="AD11" i="124"/>
  <c r="AC11" i="124"/>
  <c r="AB11" i="124"/>
  <c r="AA11" i="124"/>
  <c r="Z11" i="124"/>
  <c r="Y11" i="124"/>
  <c r="X11" i="124"/>
  <c r="W11" i="124"/>
  <c r="V11" i="124"/>
  <c r="U11" i="124"/>
  <c r="T11" i="124"/>
  <c r="S11" i="124"/>
  <c r="R11" i="124"/>
  <c r="Q11" i="124"/>
  <c r="P11" i="124"/>
  <c r="O11" i="124"/>
  <c r="N11" i="124"/>
  <c r="M11" i="124"/>
  <c r="L11" i="124"/>
  <c r="K11" i="124"/>
  <c r="J11" i="124"/>
  <c r="I11" i="124"/>
  <c r="H11" i="124"/>
  <c r="G11" i="124"/>
  <c r="F11" i="124"/>
  <c r="AJ11" i="124" s="1"/>
  <c r="AJ10" i="124"/>
  <c r="AG10" i="124"/>
  <c r="AF10" i="124"/>
  <c r="AE10" i="124"/>
  <c r="AD10" i="124"/>
  <c r="AC10" i="124"/>
  <c r="AB10" i="124"/>
  <c r="AA10" i="124"/>
  <c r="Z10" i="124"/>
  <c r="Y10" i="124"/>
  <c r="X10" i="124"/>
  <c r="W10" i="124"/>
  <c r="V10" i="124"/>
  <c r="U10" i="124"/>
  <c r="T10" i="124"/>
  <c r="S10" i="124"/>
  <c r="R10" i="124"/>
  <c r="Q10" i="124"/>
  <c r="P10" i="124"/>
  <c r="O10" i="124"/>
  <c r="N10" i="124"/>
  <c r="M10" i="124"/>
  <c r="L10" i="124"/>
  <c r="K10" i="124"/>
  <c r="J10" i="124"/>
  <c r="I10" i="124"/>
  <c r="H10" i="124"/>
  <c r="G10" i="124"/>
  <c r="F10" i="124"/>
  <c r="AI10" i="124" s="1"/>
  <c r="AL41" i="123"/>
  <c r="AG41" i="123"/>
  <c r="AA41" i="123"/>
  <c r="U41" i="123"/>
  <c r="O41" i="123"/>
  <c r="I41" i="123"/>
  <c r="E41" i="123"/>
  <c r="C41" i="123"/>
  <c r="AL37" i="123"/>
  <c r="AG37" i="123"/>
  <c r="AA37" i="123"/>
  <c r="U37" i="123"/>
  <c r="O37" i="123"/>
  <c r="I37" i="123"/>
  <c r="E37" i="123"/>
  <c r="C37" i="123"/>
  <c r="AJ32" i="123"/>
  <c r="AI32" i="123"/>
  <c r="AH32" i="123"/>
  <c r="AG32" i="123"/>
  <c r="AF32" i="123"/>
  <c r="AE32" i="123"/>
  <c r="AD32" i="123"/>
  <c r="AC32" i="123"/>
  <c r="AB32" i="123"/>
  <c r="AA32" i="123"/>
  <c r="Z32" i="123"/>
  <c r="Y32" i="123"/>
  <c r="X32" i="123"/>
  <c r="W32" i="123"/>
  <c r="V32" i="123"/>
  <c r="U32" i="123"/>
  <c r="T32" i="123"/>
  <c r="S32" i="123"/>
  <c r="R32" i="123"/>
  <c r="Q32" i="123"/>
  <c r="P32" i="123"/>
  <c r="O32" i="123"/>
  <c r="N32" i="123"/>
  <c r="M32" i="123"/>
  <c r="L32" i="123"/>
  <c r="K32" i="123"/>
  <c r="J32" i="123"/>
  <c r="I32" i="123"/>
  <c r="H32" i="123"/>
  <c r="G32" i="123"/>
  <c r="F32" i="123"/>
  <c r="AK32" i="123" s="1"/>
  <c r="AL32" i="123" s="1"/>
  <c r="AO31" i="123"/>
  <c r="AK31" i="123"/>
  <c r="AL31" i="123" s="1"/>
  <c r="AO30" i="123"/>
  <c r="AK30" i="123"/>
  <c r="AL30" i="123" s="1"/>
  <c r="AO29" i="123"/>
  <c r="AL29" i="123"/>
  <c r="AK29" i="123"/>
  <c r="AO28" i="123"/>
  <c r="AK28" i="123"/>
  <c r="AL28" i="123" s="1"/>
  <c r="AO27" i="123"/>
  <c r="AK27" i="123"/>
  <c r="AL27" i="123" s="1"/>
  <c r="AO26" i="123"/>
  <c r="AL26" i="123"/>
  <c r="AK26" i="123"/>
  <c r="AO25" i="123"/>
  <c r="AL25" i="123"/>
  <c r="AK25" i="123"/>
  <c r="AO24" i="123"/>
  <c r="AK24" i="123"/>
  <c r="AL24" i="123" s="1"/>
  <c r="AO23" i="123"/>
  <c r="AK23" i="123"/>
  <c r="AL23" i="123" s="1"/>
  <c r="AO22" i="123"/>
  <c r="AK22" i="123"/>
  <c r="AL22" i="123" s="1"/>
  <c r="AO21" i="123"/>
  <c r="AK21" i="123"/>
  <c r="AL21" i="123" s="1"/>
  <c r="AO20" i="123"/>
  <c r="AL20" i="123"/>
  <c r="AK20" i="123"/>
  <c r="AO19" i="123"/>
  <c r="AK19" i="123"/>
  <c r="AL19" i="123" s="1"/>
  <c r="AO18" i="123"/>
  <c r="AL18" i="123"/>
  <c r="AK18" i="123"/>
  <c r="AO17" i="123"/>
  <c r="AL17" i="123"/>
  <c r="AK17" i="123"/>
  <c r="AL16" i="123"/>
  <c r="AK16" i="123"/>
  <c r="AO15" i="123"/>
  <c r="AK15" i="123"/>
  <c r="AL15" i="123" s="1"/>
  <c r="AO14" i="123"/>
  <c r="AK14" i="123"/>
  <c r="AL14" i="123" s="1"/>
  <c r="AO13" i="123"/>
  <c r="AK13" i="123"/>
  <c r="AL13" i="123" s="1"/>
  <c r="AK12" i="123"/>
  <c r="AL12" i="123" s="1"/>
  <c r="AG11" i="123"/>
  <c r="AF11" i="123"/>
  <c r="AE11" i="123"/>
  <c r="AD11" i="123"/>
  <c r="AC11" i="123"/>
  <c r="AB11" i="123"/>
  <c r="AA11" i="123"/>
  <c r="Z11" i="123"/>
  <c r="Y11" i="123"/>
  <c r="X11" i="123"/>
  <c r="W11" i="123"/>
  <c r="V11" i="123"/>
  <c r="U11" i="123"/>
  <c r="T11" i="123"/>
  <c r="S11" i="123"/>
  <c r="R11" i="123"/>
  <c r="Q11" i="123"/>
  <c r="P11" i="123"/>
  <c r="O11" i="123"/>
  <c r="N11" i="123"/>
  <c r="M11" i="123"/>
  <c r="L11" i="123"/>
  <c r="K11" i="123"/>
  <c r="J11" i="123"/>
  <c r="I11" i="123"/>
  <c r="H11" i="123"/>
  <c r="G11" i="123"/>
  <c r="F11" i="123"/>
  <c r="AH11" i="123" s="1"/>
  <c r="AJ10" i="123"/>
  <c r="AH10" i="123"/>
  <c r="AG10" i="123"/>
  <c r="AF10" i="123"/>
  <c r="AE10" i="123"/>
  <c r="AD10" i="123"/>
  <c r="AC10" i="123"/>
  <c r="AB10" i="123"/>
  <c r="AA10" i="123"/>
  <c r="Z10" i="123"/>
  <c r="Y10" i="123"/>
  <c r="X10" i="123"/>
  <c r="W10" i="123"/>
  <c r="V10" i="123"/>
  <c r="U10" i="123"/>
  <c r="T10" i="123"/>
  <c r="S10" i="123"/>
  <c r="R10" i="123"/>
  <c r="Q10" i="123"/>
  <c r="P10" i="123"/>
  <c r="O10" i="123"/>
  <c r="N10" i="123"/>
  <c r="M10" i="123"/>
  <c r="L10" i="123"/>
  <c r="K10" i="123"/>
  <c r="J10" i="123"/>
  <c r="I10" i="123"/>
  <c r="H10" i="123"/>
  <c r="G10" i="123"/>
  <c r="F10" i="123"/>
  <c r="AI10" i="123" s="1"/>
  <c r="AL43" i="122"/>
  <c r="AG43" i="122"/>
  <c r="AA43" i="122"/>
  <c r="U43" i="122"/>
  <c r="O43" i="122"/>
  <c r="I43" i="122"/>
  <c r="E43" i="122"/>
  <c r="C43" i="122"/>
  <c r="AL39" i="122"/>
  <c r="AG39" i="122"/>
  <c r="AA39" i="122"/>
  <c r="U39" i="122"/>
  <c r="O39" i="122"/>
  <c r="I39" i="122"/>
  <c r="E39" i="122"/>
  <c r="AO13" i="122" s="1"/>
  <c r="C39" i="122"/>
  <c r="AJ32" i="122"/>
  <c r="AI32" i="122"/>
  <c r="AH32" i="122"/>
  <c r="AG32" i="122"/>
  <c r="AF32" i="122"/>
  <c r="AE32" i="122"/>
  <c r="AD32" i="122"/>
  <c r="AC32" i="122"/>
  <c r="AB32" i="122"/>
  <c r="AA32" i="122"/>
  <c r="Z32" i="122"/>
  <c r="Y32" i="122"/>
  <c r="X32" i="122"/>
  <c r="W32" i="122"/>
  <c r="V32" i="122"/>
  <c r="U32" i="122"/>
  <c r="T32" i="122"/>
  <c r="S32" i="122"/>
  <c r="R32" i="122"/>
  <c r="Q32" i="122"/>
  <c r="P32" i="122"/>
  <c r="O32" i="122"/>
  <c r="N32" i="122"/>
  <c r="M32" i="122"/>
  <c r="L32" i="122"/>
  <c r="K32" i="122"/>
  <c r="J32" i="122"/>
  <c r="I32" i="122"/>
  <c r="H32" i="122"/>
  <c r="G32" i="122"/>
  <c r="F32" i="122"/>
  <c r="AK32" i="122" s="1"/>
  <c r="AL32" i="122" s="1"/>
  <c r="AO31" i="122"/>
  <c r="AK31" i="122"/>
  <c r="AL31" i="122" s="1"/>
  <c r="AO30" i="122"/>
  <c r="AL30" i="122"/>
  <c r="AK30" i="122"/>
  <c r="AO29" i="122"/>
  <c r="AK29" i="122"/>
  <c r="AL29" i="122" s="1"/>
  <c r="AO28" i="122"/>
  <c r="AK28" i="122"/>
  <c r="AL28" i="122" s="1"/>
  <c r="AO27" i="122"/>
  <c r="AL27" i="122"/>
  <c r="AK27" i="122"/>
  <c r="AO26" i="122"/>
  <c r="AL26" i="122"/>
  <c r="AK26" i="122"/>
  <c r="AO25" i="122"/>
  <c r="AL25" i="122"/>
  <c r="AK25" i="122"/>
  <c r="AO24" i="122"/>
  <c r="AK24" i="122"/>
  <c r="AL24" i="122" s="1"/>
  <c r="AO23" i="122"/>
  <c r="AK23" i="122"/>
  <c r="AL23" i="122" s="1"/>
  <c r="AO22" i="122"/>
  <c r="AL22" i="122"/>
  <c r="AK22" i="122"/>
  <c r="AO21" i="122"/>
  <c r="AL21" i="122"/>
  <c r="AK21" i="122"/>
  <c r="AO20" i="122"/>
  <c r="AK20" i="122"/>
  <c r="AL20" i="122" s="1"/>
  <c r="AO19" i="122"/>
  <c r="AL19" i="122"/>
  <c r="AK19" i="122"/>
  <c r="AO18" i="122"/>
  <c r="AL18" i="122"/>
  <c r="AK18" i="122"/>
  <c r="AO17" i="122"/>
  <c r="AK17" i="122"/>
  <c r="AL17" i="122" s="1"/>
  <c r="AK16" i="122"/>
  <c r="AL16" i="122" s="1"/>
  <c r="AK15" i="122"/>
  <c r="AL15" i="122" s="1"/>
  <c r="AL14" i="122"/>
  <c r="AK14" i="122"/>
  <c r="AL13" i="122"/>
  <c r="AK13" i="122"/>
  <c r="AO12" i="122"/>
  <c r="AK12" i="122"/>
  <c r="AL12" i="122" s="1"/>
  <c r="AJ11" i="122"/>
  <c r="AI1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AH11" i="122" s="1"/>
  <c r="AJ10" i="122"/>
  <c r="AI10" i="122"/>
  <c r="AH10" i="122"/>
  <c r="AG10" i="122"/>
  <c r="AF10" i="122"/>
  <c r="AE10" i="122"/>
  <c r="AD10" i="122"/>
  <c r="AC10" i="122"/>
  <c r="AB10" i="122"/>
  <c r="AA10" i="122"/>
  <c r="Z10" i="122"/>
  <c r="Y10" i="122"/>
  <c r="X10" i="122"/>
  <c r="W10" i="122"/>
  <c r="V10" i="122"/>
  <c r="U10" i="122"/>
  <c r="T10" i="122"/>
  <c r="S10" i="122"/>
  <c r="R10" i="122"/>
  <c r="Q10" i="122"/>
  <c r="P10" i="122"/>
  <c r="O10" i="122"/>
  <c r="N10" i="122"/>
  <c r="M10" i="122"/>
  <c r="L10" i="122"/>
  <c r="K10" i="122"/>
  <c r="J10" i="122"/>
  <c r="I10" i="122"/>
  <c r="H10" i="122"/>
  <c r="G10" i="122"/>
  <c r="F10" i="122"/>
  <c r="AL44" i="121"/>
  <c r="AG44" i="121"/>
  <c r="AA44" i="121"/>
  <c r="U44" i="121"/>
  <c r="O44" i="121"/>
  <c r="I44" i="121"/>
  <c r="E44" i="121"/>
  <c r="C44" i="121"/>
  <c r="AA43" i="121"/>
  <c r="R43" i="121"/>
  <c r="O43" i="121"/>
  <c r="L43" i="121"/>
  <c r="D43" i="121"/>
  <c r="AM42" i="121"/>
  <c r="AJ42" i="121"/>
  <c r="AG42" i="121"/>
  <c r="AA42" i="121"/>
  <c r="R42" i="121"/>
  <c r="O42" i="121"/>
  <c r="L42" i="121"/>
  <c r="D42" i="121"/>
  <c r="AL40" i="121"/>
  <c r="AM43" i="121" s="1"/>
  <c r="AG40" i="121"/>
  <c r="AJ43" i="121" s="1"/>
  <c r="AA40" i="121"/>
  <c r="U40" i="121"/>
  <c r="O40" i="121"/>
  <c r="I40" i="121"/>
  <c r="I42" i="121" s="1"/>
  <c r="E40" i="121"/>
  <c r="E43" i="121" s="1"/>
  <c r="C40" i="121"/>
  <c r="C43" i="121" s="1"/>
  <c r="R38" i="121"/>
  <c r="R37" i="121"/>
  <c r="V37" i="121" s="1"/>
  <c r="Z37" i="121" s="1"/>
  <c r="L36" i="121"/>
  <c r="E36" i="121"/>
  <c r="AJ31" i="121"/>
  <c r="AI31" i="121"/>
  <c r="AH31" i="121"/>
  <c r="AG31" i="121"/>
  <c r="AF31" i="121"/>
  <c r="AE31" i="121"/>
  <c r="AD31" i="121"/>
  <c r="AC31" i="121"/>
  <c r="AB31" i="121"/>
  <c r="AA31" i="121"/>
  <c r="Z31" i="121"/>
  <c r="Y31" i="121"/>
  <c r="X31" i="121"/>
  <c r="W31" i="121"/>
  <c r="V31" i="121"/>
  <c r="U31" i="121"/>
  <c r="T31" i="121"/>
  <c r="S31" i="121"/>
  <c r="R31" i="121"/>
  <c r="Q31" i="121"/>
  <c r="P31" i="121"/>
  <c r="O31" i="121"/>
  <c r="N31" i="121"/>
  <c r="M31" i="121"/>
  <c r="L31" i="121"/>
  <c r="K31" i="121"/>
  <c r="J31" i="121"/>
  <c r="I31" i="121"/>
  <c r="H31" i="121"/>
  <c r="G31" i="121"/>
  <c r="F31" i="121"/>
  <c r="AK31" i="121" s="1"/>
  <c r="AL31" i="121" s="1"/>
  <c r="AK30" i="121"/>
  <c r="AK29" i="121"/>
  <c r="AL29" i="121" s="1"/>
  <c r="AK28" i="121"/>
  <c r="AL27" i="121"/>
  <c r="AK27" i="121"/>
  <c r="AL26" i="121"/>
  <c r="AK26" i="121"/>
  <c r="AK25" i="121"/>
  <c r="AL25" i="121" s="1"/>
  <c r="AK24" i="121"/>
  <c r="AL24" i="121" s="1"/>
  <c r="AK23" i="121"/>
  <c r="AL23" i="121" s="1"/>
  <c r="AK22" i="121"/>
  <c r="AK21" i="121"/>
  <c r="AL21" i="121" s="1"/>
  <c r="AK20" i="121"/>
  <c r="AL19" i="121"/>
  <c r="AK19" i="121"/>
  <c r="AL18" i="121"/>
  <c r="AK18" i="121"/>
  <c r="AL17" i="121"/>
  <c r="AK17" i="121"/>
  <c r="AK16" i="121"/>
  <c r="AK15" i="121"/>
  <c r="AL15" i="121" s="1"/>
  <c r="AK14" i="121"/>
  <c r="AK13" i="121"/>
  <c r="AL13" i="121" s="1"/>
  <c r="AK12" i="121"/>
  <c r="AK11" i="121"/>
  <c r="AL11" i="121" s="1"/>
  <c r="AJ10" i="121"/>
  <c r="AG10" i="121"/>
  <c r="AF10" i="121"/>
  <c r="AE10" i="121"/>
  <c r="AD10" i="121"/>
  <c r="AC10" i="121"/>
  <c r="AB10" i="121"/>
  <c r="AA10" i="121"/>
  <c r="Z10" i="121"/>
  <c r="Y10" i="121"/>
  <c r="X10" i="121"/>
  <c r="W10" i="121"/>
  <c r="V10" i="121"/>
  <c r="U10" i="121"/>
  <c r="T10" i="121"/>
  <c r="S10" i="121"/>
  <c r="R10" i="121"/>
  <c r="Q10" i="121"/>
  <c r="P10" i="121"/>
  <c r="O10" i="121"/>
  <c r="N10" i="121"/>
  <c r="M10" i="121"/>
  <c r="L10" i="121"/>
  <c r="K10" i="121"/>
  <c r="J10" i="121"/>
  <c r="I10" i="121"/>
  <c r="H10" i="121"/>
  <c r="G10" i="121"/>
  <c r="F10" i="121"/>
  <c r="AI10" i="121" s="1"/>
  <c r="AG9" i="121"/>
  <c r="AF9" i="121"/>
  <c r="AE9" i="121"/>
  <c r="AD9" i="121"/>
  <c r="AC9" i="121"/>
  <c r="AB9" i="121"/>
  <c r="AA9" i="121"/>
  <c r="Z9" i="121"/>
  <c r="Y9" i="121"/>
  <c r="X9" i="121"/>
  <c r="W9" i="121"/>
  <c r="V9" i="121"/>
  <c r="U9" i="121"/>
  <c r="T9" i="121"/>
  <c r="S9" i="121"/>
  <c r="R9" i="121"/>
  <c r="Q9" i="121"/>
  <c r="P9" i="121"/>
  <c r="O9" i="121"/>
  <c r="N9" i="121"/>
  <c r="M9" i="121"/>
  <c r="L9" i="121"/>
  <c r="K9" i="121"/>
  <c r="J9" i="121"/>
  <c r="I9" i="121"/>
  <c r="H9" i="121"/>
  <c r="G9" i="121"/>
  <c r="F9" i="121"/>
  <c r="AL30" i="121" s="1"/>
  <c r="AL41" i="120"/>
  <c r="AG41" i="120"/>
  <c r="AA41" i="120"/>
  <c r="U41" i="120"/>
  <c r="O41" i="120"/>
  <c r="I41" i="120"/>
  <c r="E41" i="120"/>
  <c r="C41" i="120"/>
  <c r="AM40" i="120"/>
  <c r="AD40" i="120"/>
  <c r="AA40" i="120"/>
  <c r="X40" i="120"/>
  <c r="U40" i="120"/>
  <c r="O40" i="120"/>
  <c r="E40" i="120"/>
  <c r="C40" i="120"/>
  <c r="AL39" i="120"/>
  <c r="AD39" i="120"/>
  <c r="X39" i="120"/>
  <c r="U39" i="120"/>
  <c r="R39" i="120"/>
  <c r="L39" i="120"/>
  <c r="F39" i="120"/>
  <c r="E39" i="120"/>
  <c r="AL37" i="120"/>
  <c r="AM39" i="120" s="1"/>
  <c r="AG37" i="120"/>
  <c r="AA37" i="120"/>
  <c r="AA39" i="120" s="1"/>
  <c r="U37" i="120"/>
  <c r="O37" i="120"/>
  <c r="O39" i="120" s="1"/>
  <c r="I37" i="120"/>
  <c r="L40" i="120" s="1"/>
  <c r="E37" i="120"/>
  <c r="F40" i="120" s="1"/>
  <c r="C37" i="120"/>
  <c r="D40" i="120" s="1"/>
  <c r="AJ31" i="120"/>
  <c r="AI31" i="120"/>
  <c r="AH31" i="120"/>
  <c r="AG31" i="120"/>
  <c r="AF31" i="120"/>
  <c r="AE31" i="120"/>
  <c r="AD31" i="120"/>
  <c r="AC31" i="120"/>
  <c r="AB31" i="120"/>
  <c r="AA31" i="120"/>
  <c r="Z31" i="120"/>
  <c r="Y31" i="120"/>
  <c r="X31" i="120"/>
  <c r="W31" i="120"/>
  <c r="V31" i="120"/>
  <c r="U31" i="120"/>
  <c r="T31" i="120"/>
  <c r="S31" i="120"/>
  <c r="R31" i="120"/>
  <c r="Q31" i="120"/>
  <c r="P31" i="120"/>
  <c r="O31" i="120"/>
  <c r="N31" i="120"/>
  <c r="M31" i="120"/>
  <c r="AK31" i="120" s="1"/>
  <c r="AL31" i="120" s="1"/>
  <c r="L31" i="120"/>
  <c r="K31" i="120"/>
  <c r="J31" i="120"/>
  <c r="I31" i="120"/>
  <c r="H31" i="120"/>
  <c r="G31" i="120"/>
  <c r="F31" i="120"/>
  <c r="AL30" i="120"/>
  <c r="AK30" i="120"/>
  <c r="AK29" i="120"/>
  <c r="AL29" i="120" s="1"/>
  <c r="AK28" i="120"/>
  <c r="AL28" i="120" s="1"/>
  <c r="AK27" i="120"/>
  <c r="AL27" i="120" s="1"/>
  <c r="AK26" i="120"/>
  <c r="AL26" i="120" s="1"/>
  <c r="AK25" i="120"/>
  <c r="AL24" i="120"/>
  <c r="AK24" i="120"/>
  <c r="AL23" i="120"/>
  <c r="AK23" i="120"/>
  <c r="AK22" i="120"/>
  <c r="AL22" i="120" s="1"/>
  <c r="AK21" i="120"/>
  <c r="AL21" i="120" s="1"/>
  <c r="AK20" i="120"/>
  <c r="AL20" i="120" s="1"/>
  <c r="AK19" i="120"/>
  <c r="AL19" i="120" s="1"/>
  <c r="AK18" i="120"/>
  <c r="AL18" i="120" s="1"/>
  <c r="AK17" i="120"/>
  <c r="AL16" i="120"/>
  <c r="AK16" i="120"/>
  <c r="AL15" i="120"/>
  <c r="AK15" i="120"/>
  <c r="AL14" i="120"/>
  <c r="AK14" i="120"/>
  <c r="AK13" i="120"/>
  <c r="AK12" i="120"/>
  <c r="AL12" i="120" s="1"/>
  <c r="AK11" i="120"/>
  <c r="AL11" i="120" s="1"/>
  <c r="AG10" i="120"/>
  <c r="AF10" i="120"/>
  <c r="AE10" i="120"/>
  <c r="AD10" i="120"/>
  <c r="AC10" i="120"/>
  <c r="AB10" i="120"/>
  <c r="AA10" i="120"/>
  <c r="Z10" i="120"/>
  <c r="Y10" i="120"/>
  <c r="X10" i="120"/>
  <c r="W10" i="120"/>
  <c r="V10" i="120"/>
  <c r="U10" i="120"/>
  <c r="T10" i="120"/>
  <c r="S10" i="120"/>
  <c r="R10" i="120"/>
  <c r="Q10" i="120"/>
  <c r="P10" i="120"/>
  <c r="O10" i="120"/>
  <c r="N10" i="120"/>
  <c r="M10" i="120"/>
  <c r="L10" i="120"/>
  <c r="K10" i="120"/>
  <c r="J10" i="120"/>
  <c r="I10" i="120"/>
  <c r="H10" i="120"/>
  <c r="G10" i="120"/>
  <c r="F10" i="120"/>
  <c r="AI9" i="120"/>
  <c r="AG9" i="120"/>
  <c r="AF9" i="120"/>
  <c r="AE9" i="120"/>
  <c r="AD9" i="120"/>
  <c r="AC9" i="120"/>
  <c r="AB9" i="120"/>
  <c r="AA9" i="120"/>
  <c r="Z9" i="120"/>
  <c r="Y9" i="120"/>
  <c r="X9" i="120"/>
  <c r="W9" i="120"/>
  <c r="V9" i="120"/>
  <c r="U9" i="120"/>
  <c r="T9" i="120"/>
  <c r="S9" i="120"/>
  <c r="R9" i="120"/>
  <c r="Q9" i="120"/>
  <c r="P9" i="120"/>
  <c r="O9" i="120"/>
  <c r="N9" i="120"/>
  <c r="M9" i="120"/>
  <c r="L9" i="120"/>
  <c r="K9" i="120"/>
  <c r="J9" i="120"/>
  <c r="I9" i="120"/>
  <c r="H9" i="120"/>
  <c r="G9" i="120"/>
  <c r="F9" i="120"/>
  <c r="AJ9" i="120" s="1"/>
  <c r="E70" i="119"/>
  <c r="C69" i="119"/>
  <c r="D68" i="119"/>
  <c r="C68" i="119"/>
  <c r="D67" i="119"/>
  <c r="C67" i="119"/>
  <c r="E65" i="119"/>
  <c r="C65" i="119"/>
  <c r="O63" i="119"/>
  <c r="E63" i="119"/>
  <c r="AA62" i="119"/>
  <c r="R62" i="119"/>
  <c r="L62" i="119"/>
  <c r="E62" i="119"/>
  <c r="D62" i="119"/>
  <c r="AJ61" i="119"/>
  <c r="AG61" i="119"/>
  <c r="R61" i="119"/>
  <c r="L61" i="119"/>
  <c r="I61" i="119"/>
  <c r="F61" i="119"/>
  <c r="AL59" i="119"/>
  <c r="AL61" i="119" s="1"/>
  <c r="AG59" i="119"/>
  <c r="AG63" i="119" s="1"/>
  <c r="AA59" i="119"/>
  <c r="U59" i="119"/>
  <c r="U63" i="119" s="1"/>
  <c r="O59" i="119"/>
  <c r="O61" i="119" s="1"/>
  <c r="I59" i="119"/>
  <c r="E59" i="119"/>
  <c r="E61" i="119" s="1"/>
  <c r="C59" i="119"/>
  <c r="AG56" i="119"/>
  <c r="AA56" i="119"/>
  <c r="U56" i="119"/>
  <c r="O56" i="119"/>
  <c r="I56" i="119"/>
  <c r="AJ51" i="119"/>
  <c r="AJ50" i="119"/>
  <c r="AJ49" i="119"/>
  <c r="AJ48" i="119"/>
  <c r="AJ47" i="119"/>
  <c r="AJ46" i="119"/>
  <c r="AJ45" i="119"/>
  <c r="AJ44" i="119"/>
  <c r="AG43" i="119"/>
  <c r="AD43" i="119"/>
  <c r="AA43" i="119"/>
  <c r="X43" i="119"/>
  <c r="U43" i="119"/>
  <c r="R43" i="119"/>
  <c r="O43" i="119"/>
  <c r="L43" i="119"/>
  <c r="I43" i="119"/>
  <c r="F43" i="119"/>
  <c r="E43" i="119"/>
  <c r="D43" i="119"/>
  <c r="AJ31" i="119"/>
  <c r="AI31" i="119"/>
  <c r="AH31" i="119"/>
  <c r="AG31" i="119"/>
  <c r="AF31" i="119"/>
  <c r="AE31" i="119"/>
  <c r="AD31" i="119"/>
  <c r="AC31" i="119"/>
  <c r="AB31" i="119"/>
  <c r="AA31" i="119"/>
  <c r="Z31" i="119"/>
  <c r="Y31" i="119"/>
  <c r="X31" i="119"/>
  <c r="W31" i="119"/>
  <c r="V31" i="119"/>
  <c r="U31" i="119"/>
  <c r="T31" i="119"/>
  <c r="S31" i="119"/>
  <c r="R31" i="119"/>
  <c r="Q31" i="119"/>
  <c r="P31" i="119"/>
  <c r="O31" i="119"/>
  <c r="N31" i="119"/>
  <c r="M31" i="119"/>
  <c r="L31" i="119"/>
  <c r="K31" i="119"/>
  <c r="J31" i="119"/>
  <c r="I31" i="119"/>
  <c r="H31" i="119"/>
  <c r="G31" i="119"/>
  <c r="F31" i="119"/>
  <c r="AK30" i="119"/>
  <c r="AL30" i="119" s="1"/>
  <c r="AK29" i="119"/>
  <c r="AK28" i="119"/>
  <c r="AK27" i="119"/>
  <c r="AK26" i="119"/>
  <c r="AK25" i="119"/>
  <c r="AK24" i="119"/>
  <c r="AL23" i="119"/>
  <c r="AK23" i="119"/>
  <c r="AK22" i="119"/>
  <c r="AK21" i="119"/>
  <c r="AK20" i="119"/>
  <c r="AK19" i="119"/>
  <c r="AK18" i="119"/>
  <c r="AK17" i="119"/>
  <c r="AL17" i="119" s="1"/>
  <c r="AK16" i="119"/>
  <c r="AL16" i="119" s="1"/>
  <c r="AK15" i="119"/>
  <c r="AK14" i="119"/>
  <c r="AK13" i="119"/>
  <c r="AK12" i="119"/>
  <c r="AK11" i="119"/>
  <c r="AJ10" i="119"/>
  <c r="AG10" i="119"/>
  <c r="AF10" i="119"/>
  <c r="AE10" i="119"/>
  <c r="AD10" i="119"/>
  <c r="AC10" i="119"/>
  <c r="AB10" i="119"/>
  <c r="AA10" i="119"/>
  <c r="Z10" i="119"/>
  <c r="Y10" i="119"/>
  <c r="X10" i="119"/>
  <c r="W10" i="119"/>
  <c r="V10" i="119"/>
  <c r="U10" i="119"/>
  <c r="T10" i="119"/>
  <c r="S10" i="119"/>
  <c r="R10" i="119"/>
  <c r="Q10" i="119"/>
  <c r="P10" i="119"/>
  <c r="O10" i="119"/>
  <c r="N10" i="119"/>
  <c r="M10" i="119"/>
  <c r="L10" i="119"/>
  <c r="K10" i="119"/>
  <c r="J10" i="119"/>
  <c r="I10" i="119"/>
  <c r="H10" i="119"/>
  <c r="G10" i="119"/>
  <c r="F10" i="119"/>
  <c r="AI10" i="119" s="1"/>
  <c r="AG9" i="119"/>
  <c r="AF9" i="119"/>
  <c r="AE9" i="119"/>
  <c r="AD9" i="119"/>
  <c r="AC9" i="119"/>
  <c r="AB9" i="119"/>
  <c r="AA9" i="119"/>
  <c r="Z9" i="119"/>
  <c r="Y9" i="119"/>
  <c r="X9" i="119"/>
  <c r="W9" i="119"/>
  <c r="V9" i="119"/>
  <c r="U9" i="119"/>
  <c r="T9" i="119"/>
  <c r="S9" i="119"/>
  <c r="R9" i="119"/>
  <c r="Q9" i="119"/>
  <c r="P9" i="119"/>
  <c r="O9" i="119"/>
  <c r="N9" i="119"/>
  <c r="M9" i="119"/>
  <c r="L9" i="119"/>
  <c r="K9" i="119"/>
  <c r="J9" i="119"/>
  <c r="I9" i="119"/>
  <c r="H9" i="119"/>
  <c r="G9" i="119"/>
  <c r="F9" i="119"/>
  <c r="AL15" i="119" s="1"/>
  <c r="O58" i="118"/>
  <c r="E58" i="118"/>
  <c r="AM57" i="118"/>
  <c r="AL57" i="118"/>
  <c r="AA57" i="118"/>
  <c r="R57" i="118"/>
  <c r="O57" i="118"/>
  <c r="E57" i="118"/>
  <c r="AL56" i="118"/>
  <c r="O56" i="118"/>
  <c r="L56" i="118"/>
  <c r="I56" i="118"/>
  <c r="AL54" i="118"/>
  <c r="AM56" i="118" s="1"/>
  <c r="AG54" i="118"/>
  <c r="AG56" i="118" s="1"/>
  <c r="AA54" i="118"/>
  <c r="AD56" i="118" s="1"/>
  <c r="U54" i="118"/>
  <c r="U57" i="118" s="1"/>
  <c r="O54" i="118"/>
  <c r="R56" i="118" s="1"/>
  <c r="I54" i="118"/>
  <c r="I58" i="118" s="1"/>
  <c r="E54" i="118"/>
  <c r="F56" i="118" s="1"/>
  <c r="C54" i="118"/>
  <c r="D56" i="118" s="1"/>
  <c r="AJ47" i="118"/>
  <c r="AJ46" i="118"/>
  <c r="AJ45" i="118"/>
  <c r="AL45" i="118" s="1"/>
  <c r="AJ44" i="118"/>
  <c r="AJ43" i="118"/>
  <c r="AJ42" i="118"/>
  <c r="AM42" i="118" s="1"/>
  <c r="AJ41" i="118"/>
  <c r="AL41" i="118" s="1"/>
  <c r="AJ40" i="118"/>
  <c r="AJ39" i="118"/>
  <c r="AL39" i="118" s="1"/>
  <c r="AJ38" i="118"/>
  <c r="AI37" i="118"/>
  <c r="AH37" i="118"/>
  <c r="AG37" i="118"/>
  <c r="AF37" i="118"/>
  <c r="AE37" i="118"/>
  <c r="AD37" i="118"/>
  <c r="AC37" i="118"/>
  <c r="AB37" i="118"/>
  <c r="AA37" i="118"/>
  <c r="Z37" i="118"/>
  <c r="Y37" i="118"/>
  <c r="X37" i="118"/>
  <c r="W37" i="118"/>
  <c r="V37" i="118"/>
  <c r="U37" i="118"/>
  <c r="R37" i="118"/>
  <c r="O37" i="118"/>
  <c r="L37" i="118"/>
  <c r="K37" i="118"/>
  <c r="J37" i="118"/>
  <c r="I37" i="118"/>
  <c r="F37" i="118"/>
  <c r="E37" i="118"/>
  <c r="D37" i="118"/>
  <c r="AJ31" i="118"/>
  <c r="AI31" i="118"/>
  <c r="AH31" i="118"/>
  <c r="AG31" i="118"/>
  <c r="AF31" i="118"/>
  <c r="AE31" i="118"/>
  <c r="AD31" i="118"/>
  <c r="AC31" i="118"/>
  <c r="AB31" i="118"/>
  <c r="AA31" i="118"/>
  <c r="Z31" i="118"/>
  <c r="Y31" i="118"/>
  <c r="X31" i="118"/>
  <c r="W31" i="118"/>
  <c r="V31" i="118"/>
  <c r="U31" i="118"/>
  <c r="T31" i="118"/>
  <c r="S31" i="118"/>
  <c r="R31" i="118"/>
  <c r="Q31" i="118"/>
  <c r="P31" i="118"/>
  <c r="O31" i="118"/>
  <c r="N31" i="118"/>
  <c r="M31" i="118"/>
  <c r="L31" i="118"/>
  <c r="K31" i="118"/>
  <c r="AK31" i="118" s="1"/>
  <c r="AL31" i="118" s="1"/>
  <c r="J31" i="118"/>
  <c r="I31" i="118"/>
  <c r="H31" i="118"/>
  <c r="G31" i="118"/>
  <c r="F31" i="118"/>
  <c r="AL30" i="118"/>
  <c r="AK30" i="118"/>
  <c r="AL29" i="118"/>
  <c r="AK29" i="118"/>
  <c r="AK28" i="118"/>
  <c r="AL28" i="118" s="1"/>
  <c r="AL27" i="118"/>
  <c r="AK27" i="118"/>
  <c r="AL26" i="118"/>
  <c r="AK26" i="118"/>
  <c r="AL25" i="118"/>
  <c r="AK25" i="118"/>
  <c r="AK24" i="118"/>
  <c r="AL24" i="118" s="1"/>
  <c r="AL23" i="118"/>
  <c r="AK23" i="118"/>
  <c r="AL22" i="118"/>
  <c r="AK22" i="118"/>
  <c r="AL21" i="118"/>
  <c r="AK21" i="118"/>
  <c r="AK20" i="118"/>
  <c r="AL20" i="118" s="1"/>
  <c r="AL19" i="118"/>
  <c r="AK19" i="118"/>
  <c r="AL18" i="118"/>
  <c r="AK18" i="118"/>
  <c r="AL17" i="118"/>
  <c r="AK17" i="118"/>
  <c r="AK16" i="118"/>
  <c r="AL16" i="118" s="1"/>
  <c r="AL15" i="118"/>
  <c r="AK15" i="118"/>
  <c r="AL14" i="118"/>
  <c r="AK14" i="118"/>
  <c r="AL13" i="118"/>
  <c r="AK13" i="118"/>
  <c r="AK12" i="118"/>
  <c r="AL12" i="118" s="1"/>
  <c r="AL11" i="118"/>
  <c r="AK11" i="118"/>
  <c r="AJ10" i="118"/>
  <c r="AH10" i="118"/>
  <c r="AG10" i="118"/>
  <c r="AF10" i="118"/>
  <c r="AE10" i="118"/>
  <c r="AD10" i="118"/>
  <c r="AC10" i="118"/>
  <c r="AB10" i="118"/>
  <c r="AA10" i="118"/>
  <c r="Z10" i="118"/>
  <c r="Y10" i="118"/>
  <c r="X10" i="118"/>
  <c r="W10" i="118"/>
  <c r="V10" i="118"/>
  <c r="U10" i="118"/>
  <c r="T10" i="118"/>
  <c r="S10" i="118"/>
  <c r="R10" i="118"/>
  <c r="Q10" i="118"/>
  <c r="P10" i="118"/>
  <c r="O10" i="118"/>
  <c r="N10" i="118"/>
  <c r="M10" i="118"/>
  <c r="L10" i="118"/>
  <c r="K10" i="118"/>
  <c r="J10" i="118"/>
  <c r="I10" i="118"/>
  <c r="H10" i="118"/>
  <c r="G10" i="118"/>
  <c r="F10" i="118"/>
  <c r="AI10" i="118" s="1"/>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I9" i="118"/>
  <c r="H9" i="118"/>
  <c r="G9" i="118"/>
  <c r="F9" i="118"/>
  <c r="AJ9" i="118" s="1"/>
  <c r="AL55" i="117"/>
  <c r="AG55" i="117"/>
  <c r="AA55" i="117"/>
  <c r="U55" i="117"/>
  <c r="O55" i="117"/>
  <c r="I55" i="117"/>
  <c r="E55" i="117"/>
  <c r="AM54" i="117"/>
  <c r="AL54" i="117"/>
  <c r="AG54" i="117"/>
  <c r="AA54" i="117"/>
  <c r="R54" i="117"/>
  <c r="O54" i="117"/>
  <c r="E54" i="117"/>
  <c r="AJ53" i="117"/>
  <c r="AG53" i="117"/>
  <c r="AA53" i="117"/>
  <c r="E53" i="117"/>
  <c r="AL51" i="117"/>
  <c r="AM53" i="117" s="1"/>
  <c r="AG51" i="117"/>
  <c r="AJ54" i="117" s="1"/>
  <c r="AA51" i="117"/>
  <c r="AD53" i="117" s="1"/>
  <c r="U51" i="117"/>
  <c r="U53" i="117" s="1"/>
  <c r="O51" i="117"/>
  <c r="R53" i="117" s="1"/>
  <c r="I51" i="117"/>
  <c r="E51" i="117"/>
  <c r="F53" i="117" s="1"/>
  <c r="C51" i="117"/>
  <c r="D53" i="117" s="1"/>
  <c r="AJ44" i="117"/>
  <c r="AL43" i="117"/>
  <c r="AJ43" i="117"/>
  <c r="AL42" i="117"/>
  <c r="AJ42" i="117"/>
  <c r="AL41" i="117"/>
  <c r="AJ41" i="117"/>
  <c r="AJ40" i="117"/>
  <c r="AL40" i="117" s="1"/>
  <c r="AL39" i="117"/>
  <c r="AJ39" i="117"/>
  <c r="AL38" i="117"/>
  <c r="AJ38" i="117"/>
  <c r="AG37" i="117"/>
  <c r="AD37" i="117"/>
  <c r="AA37" i="117"/>
  <c r="X37" i="117"/>
  <c r="U37" i="117"/>
  <c r="R37" i="117"/>
  <c r="O37" i="117"/>
  <c r="L37" i="117"/>
  <c r="I37" i="117"/>
  <c r="F37" i="117"/>
  <c r="E37" i="117"/>
  <c r="D37" i="117"/>
  <c r="AJ37" i="117" s="1"/>
  <c r="AL37" i="117" s="1"/>
  <c r="AJ31" i="117"/>
  <c r="AI31" i="117"/>
  <c r="AH31" i="117"/>
  <c r="AG31" i="117"/>
  <c r="AF31" i="117"/>
  <c r="AE31" i="117"/>
  <c r="AD31" i="117"/>
  <c r="AC31" i="117"/>
  <c r="AB31" i="117"/>
  <c r="AA31" i="117"/>
  <c r="Z31" i="117"/>
  <c r="Y31" i="117"/>
  <c r="X31" i="117"/>
  <c r="W31" i="117"/>
  <c r="V31" i="117"/>
  <c r="U31" i="117"/>
  <c r="T31" i="117"/>
  <c r="S31" i="117"/>
  <c r="R31" i="117"/>
  <c r="Q31" i="117"/>
  <c r="P31" i="117"/>
  <c r="O31" i="117"/>
  <c r="N31" i="117"/>
  <c r="M31" i="117"/>
  <c r="L31" i="117"/>
  <c r="K31" i="117"/>
  <c r="J31" i="117"/>
  <c r="I31" i="117"/>
  <c r="H31" i="117"/>
  <c r="G31" i="117"/>
  <c r="F31" i="117"/>
  <c r="AK30" i="117"/>
  <c r="AK29" i="117"/>
  <c r="AK28" i="117"/>
  <c r="AK27" i="117"/>
  <c r="AK26" i="117"/>
  <c r="AL26" i="117" s="1"/>
  <c r="AK25" i="117"/>
  <c r="AK24" i="117"/>
  <c r="AK23" i="117"/>
  <c r="AK22" i="117"/>
  <c r="AK21" i="117"/>
  <c r="AK20" i="117"/>
  <c r="AK19" i="117"/>
  <c r="AK18" i="117"/>
  <c r="AL18" i="117" s="1"/>
  <c r="AK17" i="117"/>
  <c r="AK16" i="117"/>
  <c r="AK15" i="117"/>
  <c r="AK14" i="117"/>
  <c r="AK13" i="117"/>
  <c r="AK12" i="117"/>
  <c r="AK11" i="117"/>
  <c r="AJ10" i="117"/>
  <c r="AI10" i="117"/>
  <c r="AG10" i="117"/>
  <c r="AF10" i="117"/>
  <c r="AE10" i="117"/>
  <c r="AD10" i="117"/>
  <c r="AC10" i="117"/>
  <c r="AB10" i="117"/>
  <c r="AA10" i="117"/>
  <c r="Z10" i="117"/>
  <c r="Y10" i="117"/>
  <c r="X10" i="117"/>
  <c r="W10" i="117"/>
  <c r="V10" i="117"/>
  <c r="U10" i="117"/>
  <c r="T10" i="117"/>
  <c r="S10" i="117"/>
  <c r="R10" i="117"/>
  <c r="Q10" i="117"/>
  <c r="P10" i="117"/>
  <c r="O10" i="117"/>
  <c r="N10" i="117"/>
  <c r="M10" i="117"/>
  <c r="L10" i="117"/>
  <c r="K10" i="117"/>
  <c r="J10" i="117"/>
  <c r="I10" i="117"/>
  <c r="H10" i="117"/>
  <c r="G10" i="117"/>
  <c r="F10" i="117"/>
  <c r="AH10" i="117" s="1"/>
  <c r="AG9" i="117"/>
  <c r="AF9" i="117"/>
  <c r="AE9" i="117"/>
  <c r="AD9" i="117"/>
  <c r="AC9" i="117"/>
  <c r="AB9" i="117"/>
  <c r="AA9" i="117"/>
  <c r="Z9" i="117"/>
  <c r="Y9" i="117"/>
  <c r="X9" i="117"/>
  <c r="W9" i="117"/>
  <c r="V9" i="117"/>
  <c r="U9" i="117"/>
  <c r="T9" i="117"/>
  <c r="S9" i="117"/>
  <c r="R9" i="117"/>
  <c r="Q9" i="117"/>
  <c r="P9" i="117"/>
  <c r="O9" i="117"/>
  <c r="N9" i="117"/>
  <c r="M9" i="117"/>
  <c r="L9" i="117"/>
  <c r="K9" i="117"/>
  <c r="J9" i="117"/>
  <c r="I9" i="117"/>
  <c r="H9" i="117"/>
  <c r="G9" i="117"/>
  <c r="F9" i="117"/>
  <c r="AJ9" i="117" s="1"/>
  <c r="AG58" i="116"/>
  <c r="U58" i="116"/>
  <c r="AM57" i="116"/>
  <c r="AJ57" i="116"/>
  <c r="AD57" i="116"/>
  <c r="U57" i="116"/>
  <c r="L57" i="116"/>
  <c r="F57" i="116"/>
  <c r="AL56" i="116"/>
  <c r="AJ56" i="116"/>
  <c r="X56" i="116"/>
  <c r="L56" i="116"/>
  <c r="D56" i="116"/>
  <c r="AL54" i="116"/>
  <c r="AL58" i="116" s="1"/>
  <c r="AG54" i="116"/>
  <c r="AG56" i="116" s="1"/>
  <c r="AA54" i="116"/>
  <c r="AD56" i="116" s="1"/>
  <c r="U54" i="116"/>
  <c r="U56" i="116" s="1"/>
  <c r="O54" i="116"/>
  <c r="I54" i="116"/>
  <c r="I56" i="116" s="1"/>
  <c r="E54" i="116"/>
  <c r="C54" i="116"/>
  <c r="C56" i="116" s="1"/>
  <c r="AJ47" i="116"/>
  <c r="AM46" i="116"/>
  <c r="AJ46" i="116"/>
  <c r="AL46" i="116" s="1"/>
  <c r="AJ45" i="116"/>
  <c r="AL45" i="116" s="1"/>
  <c r="AM44" i="116"/>
  <c r="AL44" i="116"/>
  <c r="AJ44" i="116"/>
  <c r="AL43" i="116"/>
  <c r="AJ43" i="116"/>
  <c r="AM42" i="116"/>
  <c r="AJ42" i="116"/>
  <c r="AL42" i="116" s="1"/>
  <c r="AJ41" i="116"/>
  <c r="AL41" i="116" s="1"/>
  <c r="AJ40" i="116"/>
  <c r="AL40" i="116" s="1"/>
  <c r="AJ39" i="116"/>
  <c r="AL39" i="116" s="1"/>
  <c r="AJ38" i="116"/>
  <c r="AL38" i="116" s="1"/>
  <c r="AI37" i="116"/>
  <c r="AH37" i="116"/>
  <c r="AG37" i="116"/>
  <c r="AF37" i="116"/>
  <c r="AE37" i="116"/>
  <c r="AD37" i="116"/>
  <c r="AC37" i="116"/>
  <c r="AB37" i="116"/>
  <c r="AA37" i="116"/>
  <c r="Z37" i="116"/>
  <c r="Y37" i="116"/>
  <c r="X37" i="116"/>
  <c r="W37" i="116"/>
  <c r="V37" i="116"/>
  <c r="U37" i="116"/>
  <c r="R37" i="116"/>
  <c r="O37" i="116"/>
  <c r="L37" i="116"/>
  <c r="K37" i="116"/>
  <c r="J37" i="116"/>
  <c r="I37" i="116"/>
  <c r="F37" i="116"/>
  <c r="E37" i="116"/>
  <c r="D37" i="116"/>
  <c r="AJ37" i="116" s="1"/>
  <c r="AL37" i="116" s="1"/>
  <c r="AJ31" i="116"/>
  <c r="AI31" i="116"/>
  <c r="AH31" i="116"/>
  <c r="AG31" i="116"/>
  <c r="AF31" i="116"/>
  <c r="AE31" i="116"/>
  <c r="AD31" i="116"/>
  <c r="AC31" i="116"/>
  <c r="AB31" i="116"/>
  <c r="AA31" i="116"/>
  <c r="Z31" i="116"/>
  <c r="Y31" i="116"/>
  <c r="X31" i="116"/>
  <c r="W31" i="116"/>
  <c r="V31" i="116"/>
  <c r="U31" i="116"/>
  <c r="T31" i="116"/>
  <c r="S31" i="116"/>
  <c r="R31" i="116"/>
  <c r="Q31" i="116"/>
  <c r="P31" i="116"/>
  <c r="O31" i="116"/>
  <c r="N31" i="116"/>
  <c r="M31" i="116"/>
  <c r="AK31" i="116" s="1"/>
  <c r="AL31" i="116" s="1"/>
  <c r="L31" i="116"/>
  <c r="K31" i="116"/>
  <c r="J31" i="116"/>
  <c r="I31" i="116"/>
  <c r="H31" i="116"/>
  <c r="G31" i="116"/>
  <c r="F31" i="116"/>
  <c r="AL30" i="116"/>
  <c r="AK30" i="116"/>
  <c r="AL29" i="116"/>
  <c r="AK29" i="116"/>
  <c r="AK28" i="116"/>
  <c r="AL28" i="116" s="1"/>
  <c r="AL27" i="116"/>
  <c r="AK27" i="116"/>
  <c r="AL26" i="116"/>
  <c r="AK26" i="116"/>
  <c r="AL25" i="116"/>
  <c r="AK25" i="116"/>
  <c r="AK24" i="116"/>
  <c r="AL24" i="116" s="1"/>
  <c r="AL23" i="116"/>
  <c r="AK23" i="116"/>
  <c r="AL22" i="116"/>
  <c r="AK22" i="116"/>
  <c r="AL21" i="116"/>
  <c r="AK21" i="116"/>
  <c r="AK20" i="116"/>
  <c r="AL20" i="116" s="1"/>
  <c r="AL19" i="116"/>
  <c r="AK19" i="116"/>
  <c r="AL18" i="116"/>
  <c r="AK18" i="116"/>
  <c r="AL17" i="116"/>
  <c r="AK17" i="116"/>
  <c r="AK16" i="116"/>
  <c r="AL16" i="116" s="1"/>
  <c r="AL15" i="116"/>
  <c r="AK15" i="116"/>
  <c r="AL14" i="116"/>
  <c r="AK14" i="116"/>
  <c r="AL13" i="116"/>
  <c r="AK13" i="116"/>
  <c r="AK12" i="116"/>
  <c r="AL12" i="116" s="1"/>
  <c r="AL11" i="116"/>
  <c r="AK11" i="116"/>
  <c r="AH10" i="116"/>
  <c r="AG10" i="116"/>
  <c r="AF10" i="116"/>
  <c r="AE10" i="116"/>
  <c r="AD10" i="116"/>
  <c r="AC10" i="116"/>
  <c r="AB10" i="116"/>
  <c r="AA10" i="116"/>
  <c r="Z10" i="116"/>
  <c r="Y10" i="116"/>
  <c r="X10" i="116"/>
  <c r="W10" i="116"/>
  <c r="V10" i="116"/>
  <c r="U10" i="116"/>
  <c r="T10" i="116"/>
  <c r="S10" i="116"/>
  <c r="R10" i="116"/>
  <c r="Q10" i="116"/>
  <c r="P10" i="116"/>
  <c r="O10" i="116"/>
  <c r="N10" i="116"/>
  <c r="M10" i="116"/>
  <c r="L10" i="116"/>
  <c r="K10" i="116"/>
  <c r="J10" i="116"/>
  <c r="I10" i="116"/>
  <c r="H10" i="116"/>
  <c r="G10" i="116"/>
  <c r="F10" i="116"/>
  <c r="AI10" i="116" s="1"/>
  <c r="AI9" i="116"/>
  <c r="AG9" i="116"/>
  <c r="AF9" i="116"/>
  <c r="AE9" i="116"/>
  <c r="AD9" i="116"/>
  <c r="AC9" i="116"/>
  <c r="AB9" i="116"/>
  <c r="AA9" i="116"/>
  <c r="Z9" i="116"/>
  <c r="Y9" i="116"/>
  <c r="X9" i="116"/>
  <c r="W9" i="116"/>
  <c r="V9" i="116"/>
  <c r="U9" i="116"/>
  <c r="T9" i="116"/>
  <c r="S9" i="116"/>
  <c r="R9" i="116"/>
  <c r="Q9" i="116"/>
  <c r="P9" i="116"/>
  <c r="O9" i="116"/>
  <c r="N9" i="116"/>
  <c r="M9" i="116"/>
  <c r="L9" i="116"/>
  <c r="K9" i="116"/>
  <c r="J9" i="116"/>
  <c r="I9" i="116"/>
  <c r="H9" i="116"/>
  <c r="G9" i="116"/>
  <c r="F9" i="116"/>
  <c r="AL50" i="115"/>
  <c r="AG50" i="115"/>
  <c r="AA50" i="115"/>
  <c r="U50" i="115"/>
  <c r="O50" i="115"/>
  <c r="I50" i="115"/>
  <c r="E50" i="115"/>
  <c r="C50" i="115"/>
  <c r="AM49" i="115"/>
  <c r="AJ49" i="115"/>
  <c r="AG49" i="115"/>
  <c r="L49" i="115"/>
  <c r="I49" i="115"/>
  <c r="F49" i="115"/>
  <c r="C49" i="115"/>
  <c r="AM48" i="115"/>
  <c r="AJ48" i="115"/>
  <c r="AG48" i="115"/>
  <c r="U48" i="115"/>
  <c r="L48" i="115"/>
  <c r="I48" i="115"/>
  <c r="F48" i="115"/>
  <c r="AL46" i="115"/>
  <c r="AG46" i="115"/>
  <c r="AA46" i="115"/>
  <c r="U46" i="115"/>
  <c r="U49" i="115" s="1"/>
  <c r="O46" i="115"/>
  <c r="R49" i="115" s="1"/>
  <c r="I46" i="115"/>
  <c r="E46" i="115"/>
  <c r="E49" i="115" s="1"/>
  <c r="C46" i="115"/>
  <c r="AJ39" i="115"/>
  <c r="AL38" i="115" s="1"/>
  <c r="AJ38" i="115"/>
  <c r="AJ31" i="115"/>
  <c r="AI31" i="115"/>
  <c r="AH31" i="115"/>
  <c r="AG31" i="115"/>
  <c r="AF31" i="115"/>
  <c r="AE31" i="115"/>
  <c r="AD31" i="115"/>
  <c r="AC31" i="115"/>
  <c r="AB31" i="115"/>
  <c r="AA31" i="115"/>
  <c r="Z31" i="115"/>
  <c r="Y31" i="115"/>
  <c r="X31" i="115"/>
  <c r="W31" i="115"/>
  <c r="V31" i="115"/>
  <c r="U31" i="115"/>
  <c r="T31" i="115"/>
  <c r="S31" i="115"/>
  <c r="R31" i="115"/>
  <c r="Q31" i="115"/>
  <c r="P31" i="115"/>
  <c r="O31" i="115"/>
  <c r="N31" i="115"/>
  <c r="M31" i="115"/>
  <c r="L31" i="115"/>
  <c r="K31" i="115"/>
  <c r="J31" i="115"/>
  <c r="I31" i="115"/>
  <c r="H31" i="115"/>
  <c r="AK31" i="115" s="1"/>
  <c r="AL31" i="115" s="1"/>
  <c r="G31" i="115"/>
  <c r="F31" i="115"/>
  <c r="AL30" i="115"/>
  <c r="AK30" i="115"/>
  <c r="AK29" i="115"/>
  <c r="AK28" i="115"/>
  <c r="AL28" i="115" s="1"/>
  <c r="AK27" i="115"/>
  <c r="AL27" i="115" s="1"/>
  <c r="AK26" i="115"/>
  <c r="AL26" i="115" s="1"/>
  <c r="AK25" i="115"/>
  <c r="AL25" i="115" s="1"/>
  <c r="AK24" i="115"/>
  <c r="AK23" i="115"/>
  <c r="AK22" i="115"/>
  <c r="AL22" i="115" s="1"/>
  <c r="AK21" i="115"/>
  <c r="AK20" i="115"/>
  <c r="AL20" i="115" s="1"/>
  <c r="AK19" i="115"/>
  <c r="AK18" i="115"/>
  <c r="AK17" i="115"/>
  <c r="AL16" i="115"/>
  <c r="AK16" i="115"/>
  <c r="AK15" i="115"/>
  <c r="AL14" i="115"/>
  <c r="AK14" i="115"/>
  <c r="AK13" i="115"/>
  <c r="AK12" i="115"/>
  <c r="AL12" i="115" s="1"/>
  <c r="AK11" i="115"/>
  <c r="AJ10" i="115"/>
  <c r="AI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H10" i="115"/>
  <c r="G10" i="115"/>
  <c r="F10" i="115"/>
  <c r="AH10" i="115" s="1"/>
  <c r="AH9" i="115"/>
  <c r="AG9" i="115"/>
  <c r="AF9" i="115"/>
  <c r="AE9" i="115"/>
  <c r="AD9" i="115"/>
  <c r="AC9" i="115"/>
  <c r="AB9" i="115"/>
  <c r="AA9" i="115"/>
  <c r="Z9" i="115"/>
  <c r="Y9" i="115"/>
  <c r="X9" i="115"/>
  <c r="W9" i="115"/>
  <c r="V9" i="115"/>
  <c r="U9" i="115"/>
  <c r="T9" i="115"/>
  <c r="S9" i="115"/>
  <c r="R9" i="115"/>
  <c r="Q9" i="115"/>
  <c r="P9" i="115"/>
  <c r="O9" i="115"/>
  <c r="N9" i="115"/>
  <c r="M9" i="115"/>
  <c r="L9" i="115"/>
  <c r="K9" i="115"/>
  <c r="J9" i="115"/>
  <c r="I9" i="115"/>
  <c r="H9" i="115"/>
  <c r="G9" i="115"/>
  <c r="F9" i="115"/>
  <c r="AL18" i="115" s="1"/>
  <c r="AA50" i="114"/>
  <c r="E50" i="114"/>
  <c r="AJ49" i="114"/>
  <c r="AG49" i="114"/>
  <c r="AA49" i="114"/>
  <c r="I49" i="114"/>
  <c r="D49" i="114"/>
  <c r="C49" i="114"/>
  <c r="AJ48" i="114"/>
  <c r="AG48" i="114"/>
  <c r="AA48" i="114"/>
  <c r="U48" i="114"/>
  <c r="F48" i="114"/>
  <c r="E48" i="114"/>
  <c r="D48" i="114"/>
  <c r="AL46" i="114"/>
  <c r="AL50" i="114" s="1"/>
  <c r="AG46" i="114"/>
  <c r="AG50" i="114" s="1"/>
  <c r="AA46" i="114"/>
  <c r="U46" i="114"/>
  <c r="X49" i="114" s="1"/>
  <c r="O46" i="114"/>
  <c r="I46" i="114"/>
  <c r="L48" i="114" s="1"/>
  <c r="E46" i="114"/>
  <c r="F49" i="114" s="1"/>
  <c r="C46" i="114"/>
  <c r="C50" i="114" s="1"/>
  <c r="AJ39" i="114"/>
  <c r="AJ38" i="114"/>
  <c r="AL38" i="114" s="1"/>
  <c r="E43" i="114" s="1"/>
  <c r="AJ31" i="114"/>
  <c r="AI31" i="114"/>
  <c r="AH31" i="114"/>
  <c r="AG31" i="114"/>
  <c r="AF31" i="114"/>
  <c r="AE31" i="114"/>
  <c r="AD31"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AL30" i="114"/>
  <c r="AK30" i="114"/>
  <c r="AK29" i="114"/>
  <c r="AL29" i="114" s="1"/>
  <c r="AK28" i="114"/>
  <c r="AL28" i="114" s="1"/>
  <c r="AL27" i="114"/>
  <c r="AK27" i="114"/>
  <c r="AL26" i="114"/>
  <c r="AK26" i="114"/>
  <c r="AK25" i="114"/>
  <c r="AL25" i="114" s="1"/>
  <c r="AK24" i="114"/>
  <c r="AL24" i="114" s="1"/>
  <c r="AL23" i="114"/>
  <c r="AK23" i="114"/>
  <c r="AL22" i="114"/>
  <c r="AK22" i="114"/>
  <c r="AK21" i="114"/>
  <c r="AL21" i="114" s="1"/>
  <c r="AK20" i="114"/>
  <c r="AL20" i="114" s="1"/>
  <c r="AL19" i="114"/>
  <c r="AK19" i="114"/>
  <c r="AL18" i="114"/>
  <c r="AK18" i="114"/>
  <c r="AK17" i="114"/>
  <c r="AL17" i="114" s="1"/>
  <c r="AK16" i="114"/>
  <c r="AL16" i="114" s="1"/>
  <c r="AL15" i="114"/>
  <c r="AK15" i="114"/>
  <c r="AL14" i="114"/>
  <c r="AK14" i="114"/>
  <c r="AK13" i="114"/>
  <c r="AL13" i="114" s="1"/>
  <c r="AK12" i="114"/>
  <c r="AL12" i="114" s="1"/>
  <c r="AL11" i="114"/>
  <c r="AK11" i="114"/>
  <c r="AG10" i="114"/>
  <c r="AF10" i="114"/>
  <c r="AE10" i="114"/>
  <c r="AD10" i="114"/>
  <c r="AC10" i="114"/>
  <c r="AB10" i="114"/>
  <c r="AA10" i="114"/>
  <c r="Z10" i="114"/>
  <c r="Y10" i="114"/>
  <c r="X10" i="114"/>
  <c r="W10" i="114"/>
  <c r="V10" i="114"/>
  <c r="U10" i="114"/>
  <c r="T10" i="114"/>
  <c r="S10" i="114"/>
  <c r="R10" i="114"/>
  <c r="Q10" i="114"/>
  <c r="P10" i="114"/>
  <c r="O10" i="114"/>
  <c r="N10" i="114"/>
  <c r="M10" i="114"/>
  <c r="L10" i="114"/>
  <c r="K10" i="114"/>
  <c r="J10" i="114"/>
  <c r="I10" i="114"/>
  <c r="H10" i="114"/>
  <c r="G10" i="114"/>
  <c r="F10" i="114"/>
  <c r="AJ9" i="114"/>
  <c r="AG9" i="114"/>
  <c r="AF9" i="114"/>
  <c r="AE9" i="114"/>
  <c r="AD9" i="114"/>
  <c r="AC9" i="114"/>
  <c r="AB9" i="114"/>
  <c r="AA9" i="114"/>
  <c r="Z9" i="114"/>
  <c r="Y9" i="114"/>
  <c r="X9" i="114"/>
  <c r="W9" i="114"/>
  <c r="V9" i="114"/>
  <c r="U9" i="114"/>
  <c r="T9" i="114"/>
  <c r="S9" i="114"/>
  <c r="R9" i="114"/>
  <c r="Q9" i="114"/>
  <c r="P9" i="114"/>
  <c r="O9" i="114"/>
  <c r="N9" i="114"/>
  <c r="M9" i="114"/>
  <c r="L9" i="114"/>
  <c r="K9" i="114"/>
  <c r="J9" i="114"/>
  <c r="I9" i="114"/>
  <c r="H9" i="114"/>
  <c r="G9" i="114"/>
  <c r="F9" i="114"/>
  <c r="AI9" i="114" s="1"/>
  <c r="AA52" i="109"/>
  <c r="X51" i="109"/>
  <c r="R51" i="109"/>
  <c r="O51" i="109"/>
  <c r="D51" i="109"/>
  <c r="X50" i="109"/>
  <c r="R50" i="109"/>
  <c r="O50" i="109"/>
  <c r="D50" i="109"/>
  <c r="AL48" i="109"/>
  <c r="AL51" i="109" s="1"/>
  <c r="AG48" i="109"/>
  <c r="AG52" i="109" s="1"/>
  <c r="AA48" i="109"/>
  <c r="U48" i="109"/>
  <c r="U51" i="109" s="1"/>
  <c r="O48" i="109"/>
  <c r="O52" i="109" s="1"/>
  <c r="I48" i="109"/>
  <c r="E48" i="109"/>
  <c r="C48" i="109"/>
  <c r="C52" i="109" s="1"/>
  <c r="AJ41" i="109"/>
  <c r="AL40" i="109" s="1"/>
  <c r="AJ40" i="109"/>
  <c r="AJ39" i="109"/>
  <c r="AL39" i="109" s="1"/>
  <c r="E45" i="109" s="1"/>
  <c r="AG38" i="109"/>
  <c r="AD38" i="109"/>
  <c r="AA38" i="109"/>
  <c r="X38" i="109"/>
  <c r="U38" i="109"/>
  <c r="R38" i="109"/>
  <c r="O38" i="109"/>
  <c r="L38" i="109"/>
  <c r="I38" i="109"/>
  <c r="F38" i="109"/>
  <c r="AJ38" i="109" s="1"/>
  <c r="AL38" i="109" s="1"/>
  <c r="C45" i="109" s="1"/>
  <c r="E38" i="109"/>
  <c r="D38" i="109"/>
  <c r="AJ31" i="109"/>
  <c r="AI31" i="109"/>
  <c r="AH31" i="109"/>
  <c r="AG31" i="109"/>
  <c r="AF31" i="109"/>
  <c r="AE31" i="109"/>
  <c r="AD31" i="109"/>
  <c r="AC31" i="109"/>
  <c r="AB31" i="109"/>
  <c r="AA31" i="109"/>
  <c r="Z31" i="109"/>
  <c r="Y31" i="109"/>
  <c r="X31" i="109"/>
  <c r="W31" i="109"/>
  <c r="V31" i="109"/>
  <c r="U31" i="109"/>
  <c r="T31" i="109"/>
  <c r="S31" i="109"/>
  <c r="R31" i="109"/>
  <c r="Q31" i="109"/>
  <c r="P31" i="109"/>
  <c r="O31" i="109"/>
  <c r="N31" i="109"/>
  <c r="M31" i="109"/>
  <c r="L31" i="109"/>
  <c r="K31" i="109"/>
  <c r="J31" i="109"/>
  <c r="I31" i="109"/>
  <c r="H31" i="109"/>
  <c r="G31" i="109"/>
  <c r="F31" i="109"/>
  <c r="AK31" i="109" s="1"/>
  <c r="AL31" i="109" s="1"/>
  <c r="AL30" i="109"/>
  <c r="AK30" i="109"/>
  <c r="AK29" i="109"/>
  <c r="AL29" i="109" s="1"/>
  <c r="AL28" i="109"/>
  <c r="AK28" i="109"/>
  <c r="AK27" i="109"/>
  <c r="AL27" i="109" s="1"/>
  <c r="AL26" i="109"/>
  <c r="AK26" i="109"/>
  <c r="AL25" i="109"/>
  <c r="AK25" i="109"/>
  <c r="AL24" i="109"/>
  <c r="AK24" i="109"/>
  <c r="AK23" i="109"/>
  <c r="AL23" i="109" s="1"/>
  <c r="AL22" i="109"/>
  <c r="AK22" i="109"/>
  <c r="AK21" i="109"/>
  <c r="AL21" i="109" s="1"/>
  <c r="AL20" i="109"/>
  <c r="AK20" i="109"/>
  <c r="AK19" i="109"/>
  <c r="AL19" i="109" s="1"/>
  <c r="AL18" i="109"/>
  <c r="AK18" i="109"/>
  <c r="AL17" i="109"/>
  <c r="AK17" i="109"/>
  <c r="AL16" i="109"/>
  <c r="AK16" i="109"/>
  <c r="AK15" i="109"/>
  <c r="AL15" i="109" s="1"/>
  <c r="AL14" i="109"/>
  <c r="AK14" i="109"/>
  <c r="AL13" i="109"/>
  <c r="AK13" i="109"/>
  <c r="AL12" i="109"/>
  <c r="AK12" i="109"/>
  <c r="AK11" i="109"/>
  <c r="AL11" i="109" s="1"/>
  <c r="AJ10" i="109"/>
  <c r="AH10" i="109"/>
  <c r="AG10" i="109"/>
  <c r="AF10" i="109"/>
  <c r="AE10" i="109"/>
  <c r="AD10" i="109"/>
  <c r="AC10" i="109"/>
  <c r="AB10" i="109"/>
  <c r="AA10" i="109"/>
  <c r="Z10" i="109"/>
  <c r="Y10" i="109"/>
  <c r="X10" i="109"/>
  <c r="W10" i="109"/>
  <c r="V10" i="109"/>
  <c r="U10" i="109"/>
  <c r="T10" i="109"/>
  <c r="S10" i="109"/>
  <c r="R10" i="109"/>
  <c r="Q10" i="109"/>
  <c r="P10" i="109"/>
  <c r="O10" i="109"/>
  <c r="N10" i="109"/>
  <c r="M10" i="109"/>
  <c r="L10" i="109"/>
  <c r="K10" i="109"/>
  <c r="J10" i="109"/>
  <c r="I10" i="109"/>
  <c r="H10" i="109"/>
  <c r="G10" i="109"/>
  <c r="F10" i="109"/>
  <c r="AI10" i="109" s="1"/>
  <c r="AJ9" i="109"/>
  <c r="AI9" i="109"/>
  <c r="AG9" i="109"/>
  <c r="AF9" i="109"/>
  <c r="AE9" i="109"/>
  <c r="AD9" i="109"/>
  <c r="AC9" i="109"/>
  <c r="AB9" i="109"/>
  <c r="AA9" i="109"/>
  <c r="Z9" i="109"/>
  <c r="Y9" i="109"/>
  <c r="X9" i="109"/>
  <c r="W9" i="109"/>
  <c r="V9" i="109"/>
  <c r="U9" i="109"/>
  <c r="T9" i="109"/>
  <c r="S9" i="109"/>
  <c r="R9" i="109"/>
  <c r="Q9" i="109"/>
  <c r="P9" i="109"/>
  <c r="O9" i="109"/>
  <c r="N9" i="109"/>
  <c r="M9" i="109"/>
  <c r="L9" i="109"/>
  <c r="K9" i="109"/>
  <c r="J9" i="109"/>
  <c r="I9" i="109"/>
  <c r="H9" i="109"/>
  <c r="G9" i="109"/>
  <c r="F9" i="109"/>
  <c r="AH9" i="109" s="1"/>
  <c r="AL49" i="108"/>
  <c r="X49" i="108"/>
  <c r="U49" i="108"/>
  <c r="L49" i="108"/>
  <c r="F49" i="108"/>
  <c r="E49" i="108"/>
  <c r="D49" i="108"/>
  <c r="AL48" i="108"/>
  <c r="X48" i="108"/>
  <c r="U48" i="108"/>
  <c r="O48" i="108"/>
  <c r="L48" i="108"/>
  <c r="F48" i="108"/>
  <c r="D48" i="108"/>
  <c r="AL46" i="108"/>
  <c r="AL50" i="108" s="1"/>
  <c r="AG46" i="108"/>
  <c r="AJ48" i="108" s="1"/>
  <c r="AA46" i="108"/>
  <c r="AD49" i="108" s="1"/>
  <c r="U46" i="108"/>
  <c r="U50" i="108" s="1"/>
  <c r="O46" i="108"/>
  <c r="O49" i="108" s="1"/>
  <c r="I46" i="108"/>
  <c r="I50" i="108" s="1"/>
  <c r="E46" i="108"/>
  <c r="E48" i="108" s="1"/>
  <c r="C46" i="108"/>
  <c r="C50" i="108" s="1"/>
  <c r="AJ39" i="108"/>
  <c r="AJ38" i="108"/>
  <c r="AL38" i="108" s="1"/>
  <c r="E43" i="108" s="1"/>
  <c r="AJ31" i="108"/>
  <c r="AI31" i="108"/>
  <c r="AH31" i="108"/>
  <c r="AG31" i="108"/>
  <c r="AF31" i="108"/>
  <c r="AE31" i="108"/>
  <c r="AD31" i="108"/>
  <c r="AC31" i="108"/>
  <c r="AB31" i="108"/>
  <c r="AA31" i="108"/>
  <c r="Z31" i="108"/>
  <c r="Y31" i="108"/>
  <c r="X31" i="108"/>
  <c r="W31" i="108"/>
  <c r="V31" i="108"/>
  <c r="U31" i="108"/>
  <c r="T31" i="108"/>
  <c r="S31" i="108"/>
  <c r="R31" i="108"/>
  <c r="Q31" i="108"/>
  <c r="P31" i="108"/>
  <c r="O31" i="108"/>
  <c r="N31" i="108"/>
  <c r="M31" i="108"/>
  <c r="L31" i="108"/>
  <c r="K31" i="108"/>
  <c r="J31" i="108"/>
  <c r="I31" i="108"/>
  <c r="H31" i="108"/>
  <c r="G31" i="108"/>
  <c r="F31" i="108"/>
  <c r="AK31" i="108" s="1"/>
  <c r="AL31" i="108" s="1"/>
  <c r="AL30" i="108"/>
  <c r="AK30" i="108"/>
  <c r="AK29" i="108"/>
  <c r="AL29" i="108" s="1"/>
  <c r="AL28" i="108"/>
  <c r="AK28" i="108"/>
  <c r="AK27" i="108"/>
  <c r="AL27" i="108" s="1"/>
  <c r="AL26" i="108"/>
  <c r="AK26" i="108"/>
  <c r="AK25" i="108"/>
  <c r="AL25" i="108" s="1"/>
  <c r="AL24" i="108"/>
  <c r="AK24" i="108"/>
  <c r="AK23" i="108"/>
  <c r="AL23" i="108" s="1"/>
  <c r="AL22" i="108"/>
  <c r="AK22" i="108"/>
  <c r="AK21" i="108"/>
  <c r="AL21" i="108" s="1"/>
  <c r="AL20" i="108"/>
  <c r="AK20" i="108"/>
  <c r="AL19" i="108"/>
  <c r="AK19" i="108"/>
  <c r="AL18" i="108"/>
  <c r="AK18" i="108"/>
  <c r="AK17" i="108"/>
  <c r="AL17" i="108" s="1"/>
  <c r="AL16" i="108"/>
  <c r="AK16" i="108"/>
  <c r="AK15" i="108"/>
  <c r="AL15" i="108" s="1"/>
  <c r="AL14" i="108"/>
  <c r="AK14" i="108"/>
  <c r="AK13" i="108"/>
  <c r="AL13" i="108" s="1"/>
  <c r="AL12" i="108"/>
  <c r="AK12" i="108"/>
  <c r="AL11" i="108"/>
  <c r="AK11" i="108"/>
  <c r="AG10" i="108"/>
  <c r="AF10" i="108"/>
  <c r="AE10" i="108"/>
  <c r="AD10" i="108"/>
  <c r="AC10" i="108"/>
  <c r="AB10" i="108"/>
  <c r="AA10" i="108"/>
  <c r="Z10" i="108"/>
  <c r="Y10" i="108"/>
  <c r="X10" i="108"/>
  <c r="W10" i="108"/>
  <c r="V10" i="108"/>
  <c r="U10" i="108"/>
  <c r="T10" i="108"/>
  <c r="S10" i="108"/>
  <c r="R10" i="108"/>
  <c r="Q10" i="108"/>
  <c r="P10" i="108"/>
  <c r="O10" i="108"/>
  <c r="N10" i="108"/>
  <c r="M10" i="108"/>
  <c r="L10" i="108"/>
  <c r="K10" i="108"/>
  <c r="J10" i="108"/>
  <c r="I10" i="108"/>
  <c r="H10" i="108"/>
  <c r="G10" i="108"/>
  <c r="F10" i="108"/>
  <c r="AJ10" i="108" s="1"/>
  <c r="AJ9" i="108"/>
  <c r="AI9" i="108"/>
  <c r="AH9" i="108"/>
  <c r="AG9" i="108"/>
  <c r="AF9" i="108"/>
  <c r="AE9" i="108"/>
  <c r="AD9" i="108"/>
  <c r="AC9" i="108"/>
  <c r="AB9" i="108"/>
  <c r="AA9" i="108"/>
  <c r="Z9" i="108"/>
  <c r="Y9" i="108"/>
  <c r="X9" i="108"/>
  <c r="W9" i="108"/>
  <c r="V9" i="108"/>
  <c r="U9" i="108"/>
  <c r="T9" i="108"/>
  <c r="S9" i="108"/>
  <c r="R9" i="108"/>
  <c r="Q9" i="108"/>
  <c r="P9" i="108"/>
  <c r="O9" i="108"/>
  <c r="N9" i="108"/>
  <c r="M9" i="108"/>
  <c r="L9" i="108"/>
  <c r="K9" i="108"/>
  <c r="J9" i="108"/>
  <c r="I9" i="108"/>
  <c r="H9" i="108"/>
  <c r="G9" i="108"/>
  <c r="F9" i="108"/>
  <c r="AJ31" i="107"/>
  <c r="AI31" i="107"/>
  <c r="AH31" i="107"/>
  <c r="AG31" i="107"/>
  <c r="AF31" i="107"/>
  <c r="AE31" i="107"/>
  <c r="AD31" i="107"/>
  <c r="AC31" i="107"/>
  <c r="AB31" i="107"/>
  <c r="AA31" i="107"/>
  <c r="Z31" i="107"/>
  <c r="Y31" i="107"/>
  <c r="X31" i="107"/>
  <c r="W31" i="107"/>
  <c r="V31" i="107"/>
  <c r="U31" i="107"/>
  <c r="T31" i="107"/>
  <c r="S31" i="107"/>
  <c r="R31" i="107"/>
  <c r="Q31" i="107"/>
  <c r="P31" i="107"/>
  <c r="O31" i="107"/>
  <c r="N31" i="107"/>
  <c r="M31" i="107"/>
  <c r="L31" i="107"/>
  <c r="K31" i="107"/>
  <c r="J31" i="107"/>
  <c r="I31" i="107"/>
  <c r="H31" i="107"/>
  <c r="G31" i="107"/>
  <c r="F31" i="107"/>
  <c r="AK31" i="107" s="1"/>
  <c r="AL31" i="107" s="1"/>
  <c r="AL30" i="107"/>
  <c r="AK30" i="107"/>
  <c r="AL29" i="107"/>
  <c r="AK29" i="107"/>
  <c r="AK28" i="107"/>
  <c r="AL28" i="107" s="1"/>
  <c r="AK27" i="107"/>
  <c r="AL27" i="107" s="1"/>
  <c r="AL26" i="107"/>
  <c r="AK26" i="107"/>
  <c r="AL25" i="107"/>
  <c r="AK25" i="107"/>
  <c r="AL24" i="107"/>
  <c r="AK24" i="107"/>
  <c r="AK23" i="107"/>
  <c r="AL23" i="107" s="1"/>
  <c r="AL22" i="107"/>
  <c r="AK22" i="107"/>
  <c r="AL21" i="107"/>
  <c r="AK21" i="107"/>
  <c r="AK20" i="107"/>
  <c r="AL20" i="107" s="1"/>
  <c r="AK19" i="107"/>
  <c r="AL19" i="107" s="1"/>
  <c r="AK18" i="107"/>
  <c r="AL18" i="107" s="1"/>
  <c r="AL17" i="107"/>
  <c r="AK17" i="107"/>
  <c r="AL16" i="107"/>
  <c r="AK16" i="107"/>
  <c r="AK15" i="107"/>
  <c r="AL15" i="107" s="1"/>
  <c r="AK14" i="107"/>
  <c r="AL14" i="107" s="1"/>
  <c r="AL13" i="107"/>
  <c r="AK13" i="107"/>
  <c r="AL12" i="107"/>
  <c r="AK12" i="107"/>
  <c r="AK11" i="107"/>
  <c r="AL11" i="107" s="1"/>
  <c r="AJ10" i="107"/>
  <c r="AI10" i="107"/>
  <c r="AH10" i="107"/>
  <c r="AG10" i="107"/>
  <c r="AF10" i="107"/>
  <c r="AE10" i="107"/>
  <c r="AD10" i="107"/>
  <c r="AC10" i="107"/>
  <c r="AB10" i="107"/>
  <c r="AA10" i="107"/>
  <c r="Z10" i="107"/>
  <c r="Y10" i="107"/>
  <c r="X10" i="107"/>
  <c r="W10" i="107"/>
  <c r="V10" i="107"/>
  <c r="U10" i="107"/>
  <c r="T10" i="107"/>
  <c r="S10" i="107"/>
  <c r="R10" i="107"/>
  <c r="Q10" i="107"/>
  <c r="P10" i="107"/>
  <c r="O10" i="107"/>
  <c r="N10" i="107"/>
  <c r="M10" i="107"/>
  <c r="L10" i="107"/>
  <c r="K10" i="107"/>
  <c r="J10" i="107"/>
  <c r="I10" i="107"/>
  <c r="H10" i="107"/>
  <c r="G10" i="107"/>
  <c r="F10" i="107"/>
  <c r="AI9" i="107"/>
  <c r="AG9" i="107"/>
  <c r="AF9" i="107"/>
  <c r="AE9" i="107"/>
  <c r="AD9" i="107"/>
  <c r="AC9" i="107"/>
  <c r="AB9" i="107"/>
  <c r="AA9" i="107"/>
  <c r="Z9" i="107"/>
  <c r="Y9" i="107"/>
  <c r="X9" i="107"/>
  <c r="W9" i="107"/>
  <c r="V9" i="107"/>
  <c r="U9" i="107"/>
  <c r="T9" i="107"/>
  <c r="S9" i="107"/>
  <c r="R9" i="107"/>
  <c r="Q9" i="107"/>
  <c r="P9" i="107"/>
  <c r="O9" i="107"/>
  <c r="N9" i="107"/>
  <c r="M9" i="107"/>
  <c r="L9" i="107"/>
  <c r="K9" i="107"/>
  <c r="J9" i="107"/>
  <c r="I9" i="107"/>
  <c r="H9" i="107"/>
  <c r="G9" i="107"/>
  <c r="F9" i="107"/>
  <c r="AJ9" i="107" s="1"/>
  <c r="AJ31" i="106"/>
  <c r="AI31" i="106"/>
  <c r="AH31" i="106"/>
  <c r="AG31" i="106"/>
  <c r="AF31" i="106"/>
  <c r="AE31" i="106"/>
  <c r="AD31" i="106"/>
  <c r="AC31" i="106"/>
  <c r="AB31" i="106"/>
  <c r="AA31" i="106"/>
  <c r="Z31" i="106"/>
  <c r="Y31" i="106"/>
  <c r="X31" i="106"/>
  <c r="W31" i="106"/>
  <c r="V31" i="106"/>
  <c r="U31" i="106"/>
  <c r="T31" i="106"/>
  <c r="S31" i="106"/>
  <c r="R31" i="106"/>
  <c r="Q31" i="106"/>
  <c r="P31" i="106"/>
  <c r="O31" i="106"/>
  <c r="N31" i="106"/>
  <c r="M31" i="106"/>
  <c r="L31" i="106"/>
  <c r="K31" i="106"/>
  <c r="J31" i="106"/>
  <c r="I31" i="106"/>
  <c r="H31" i="106"/>
  <c r="G31" i="106"/>
  <c r="AK31" i="106" s="1"/>
  <c r="AL31" i="106" s="1"/>
  <c r="F31" i="106"/>
  <c r="AL30" i="106"/>
  <c r="AK30" i="106"/>
  <c r="AL29" i="106"/>
  <c r="AK29" i="106"/>
  <c r="AK28" i="106"/>
  <c r="AL28" i="106" s="1"/>
  <c r="AL27" i="106"/>
  <c r="AK27" i="106"/>
  <c r="AL26" i="106"/>
  <c r="AK26" i="106"/>
  <c r="AL25" i="106"/>
  <c r="AK25" i="106"/>
  <c r="AK24" i="106"/>
  <c r="AL24" i="106" s="1"/>
  <c r="AL23" i="106"/>
  <c r="AK23" i="106"/>
  <c r="AL22" i="106"/>
  <c r="AK22" i="106"/>
  <c r="AL21" i="106"/>
  <c r="AK21" i="106"/>
  <c r="AK20" i="106"/>
  <c r="AL20" i="106" s="1"/>
  <c r="AL19" i="106"/>
  <c r="AK19" i="106"/>
  <c r="AL18" i="106"/>
  <c r="AK18" i="106"/>
  <c r="AL17" i="106"/>
  <c r="AK17" i="106"/>
  <c r="AK16" i="106"/>
  <c r="AL16" i="106" s="1"/>
  <c r="AL15" i="106"/>
  <c r="AK15" i="106"/>
  <c r="AK14" i="106"/>
  <c r="AL14" i="106" s="1"/>
  <c r="AL13" i="106"/>
  <c r="AK13" i="106"/>
  <c r="AK12" i="106"/>
  <c r="AL12" i="106" s="1"/>
  <c r="AL11" i="106"/>
  <c r="AK11" i="106"/>
  <c r="AJ10" i="106"/>
  <c r="AI10" i="106"/>
  <c r="AH10" i="106"/>
  <c r="AG10" i="106"/>
  <c r="AF10" i="106"/>
  <c r="AE10" i="106"/>
  <c r="AD10" i="106"/>
  <c r="AC10" i="106"/>
  <c r="AB10" i="106"/>
  <c r="AA10" i="106"/>
  <c r="Z10" i="106"/>
  <c r="Y10" i="106"/>
  <c r="X10" i="106"/>
  <c r="W10" i="106"/>
  <c r="V10" i="106"/>
  <c r="U10" i="106"/>
  <c r="T10" i="106"/>
  <c r="S10" i="106"/>
  <c r="R10" i="106"/>
  <c r="Q10" i="106"/>
  <c r="P10" i="106"/>
  <c r="O10" i="106"/>
  <c r="N10" i="106"/>
  <c r="M10" i="106"/>
  <c r="L10" i="106"/>
  <c r="K10" i="106"/>
  <c r="J10" i="106"/>
  <c r="I10" i="106"/>
  <c r="H10" i="106"/>
  <c r="G10" i="106"/>
  <c r="F10" i="106"/>
  <c r="AI9" i="106"/>
  <c r="AG9" i="106"/>
  <c r="AF9" i="106"/>
  <c r="AE9" i="106"/>
  <c r="AD9" i="106"/>
  <c r="AC9" i="106"/>
  <c r="AB9" i="106"/>
  <c r="AA9" i="106"/>
  <c r="Z9" i="106"/>
  <c r="Y9" i="106"/>
  <c r="X9" i="106"/>
  <c r="W9" i="106"/>
  <c r="V9" i="106"/>
  <c r="U9" i="106"/>
  <c r="T9" i="106"/>
  <c r="S9" i="106"/>
  <c r="R9" i="106"/>
  <c r="Q9" i="106"/>
  <c r="P9" i="106"/>
  <c r="O9" i="106"/>
  <c r="N9" i="106"/>
  <c r="M9" i="106"/>
  <c r="L9" i="106"/>
  <c r="K9" i="106"/>
  <c r="J9" i="106"/>
  <c r="I9" i="106"/>
  <c r="H9" i="106"/>
  <c r="G9" i="106"/>
  <c r="F9" i="106"/>
  <c r="AJ9" i="106" s="1"/>
  <c r="AJ31" i="105"/>
  <c r="AI31" i="105"/>
  <c r="AH31" i="105"/>
  <c r="AG31" i="105"/>
  <c r="AF31" i="105"/>
  <c r="AE31" i="105"/>
  <c r="AD31" i="105"/>
  <c r="AC31" i="105"/>
  <c r="AB31" i="105"/>
  <c r="AA31" i="105"/>
  <c r="Z31" i="105"/>
  <c r="Y31" i="105"/>
  <c r="X31" i="105"/>
  <c r="W31" i="105"/>
  <c r="V31" i="105"/>
  <c r="U31" i="105"/>
  <c r="T31" i="105"/>
  <c r="S31" i="105"/>
  <c r="R31" i="105"/>
  <c r="Q31" i="105"/>
  <c r="P31" i="105"/>
  <c r="O31" i="105"/>
  <c r="N31" i="105"/>
  <c r="M31" i="105"/>
  <c r="L31" i="105"/>
  <c r="K31" i="105"/>
  <c r="J31" i="105"/>
  <c r="I31" i="105"/>
  <c r="H31" i="105"/>
  <c r="G31" i="105"/>
  <c r="F31" i="105"/>
  <c r="AK30" i="105"/>
  <c r="AL30" i="105" s="1"/>
  <c r="AK29" i="105"/>
  <c r="AL29" i="105" s="1"/>
  <c r="AL28" i="105"/>
  <c r="AK28" i="105"/>
  <c r="AL27" i="105"/>
  <c r="AK27" i="105"/>
  <c r="AK26" i="105"/>
  <c r="AL26" i="105" s="1"/>
  <c r="AL25" i="105"/>
  <c r="AK25" i="105"/>
  <c r="AL24" i="105"/>
  <c r="AK24" i="105"/>
  <c r="AK23" i="105"/>
  <c r="AL23" i="105" s="1"/>
  <c r="AK22" i="105"/>
  <c r="AL22" i="105" s="1"/>
  <c r="AL21" i="105"/>
  <c r="AK21" i="105"/>
  <c r="AL20" i="105"/>
  <c r="AK20" i="105"/>
  <c r="AK19" i="105"/>
  <c r="AL19" i="105" s="1"/>
  <c r="AK18" i="105"/>
  <c r="AL18" i="105" s="1"/>
  <c r="AL17" i="105"/>
  <c r="AK17" i="105"/>
  <c r="AL16" i="105"/>
  <c r="AK16" i="105"/>
  <c r="AL15" i="105"/>
  <c r="AK15" i="105"/>
  <c r="AK14" i="105"/>
  <c r="AL14" i="105" s="1"/>
  <c r="AL13" i="105"/>
  <c r="AK13" i="105"/>
  <c r="AL12" i="105"/>
  <c r="AK12" i="105"/>
  <c r="AK11" i="105"/>
  <c r="AL11" i="105" s="1"/>
  <c r="AH10" i="105"/>
  <c r="AG10" i="105"/>
  <c r="AF10" i="105"/>
  <c r="AE10" i="105"/>
  <c r="AD10" i="105"/>
  <c r="AC10" i="105"/>
  <c r="AB10" i="105"/>
  <c r="AA10" i="105"/>
  <c r="Z10" i="105"/>
  <c r="Y10" i="105"/>
  <c r="X10" i="105"/>
  <c r="W10" i="105"/>
  <c r="V10" i="105"/>
  <c r="U10" i="105"/>
  <c r="T10" i="105"/>
  <c r="S10" i="105"/>
  <c r="R10" i="105"/>
  <c r="Q10" i="105"/>
  <c r="P10" i="105"/>
  <c r="O10" i="105"/>
  <c r="N10" i="105"/>
  <c r="M10" i="105"/>
  <c r="L10" i="105"/>
  <c r="K10" i="105"/>
  <c r="J10" i="105"/>
  <c r="I10" i="105"/>
  <c r="H10" i="105"/>
  <c r="G10" i="105"/>
  <c r="F10" i="105"/>
  <c r="AJ10" i="105" s="1"/>
  <c r="AJ9" i="105"/>
  <c r="AH9" i="105"/>
  <c r="AG9" i="105"/>
  <c r="AF9" i="105"/>
  <c r="AE9" i="105"/>
  <c r="AD9" i="105"/>
  <c r="AC9" i="105"/>
  <c r="AB9" i="105"/>
  <c r="AA9" i="105"/>
  <c r="Z9" i="105"/>
  <c r="Y9" i="105"/>
  <c r="X9" i="105"/>
  <c r="W9" i="105"/>
  <c r="V9" i="105"/>
  <c r="U9" i="105"/>
  <c r="T9" i="105"/>
  <c r="S9" i="105"/>
  <c r="R9" i="105"/>
  <c r="Q9" i="105"/>
  <c r="P9" i="105"/>
  <c r="O9" i="105"/>
  <c r="N9" i="105"/>
  <c r="M9" i="105"/>
  <c r="L9" i="105"/>
  <c r="K9" i="105"/>
  <c r="J9" i="105"/>
  <c r="I9" i="105"/>
  <c r="H9" i="105"/>
  <c r="G9" i="105"/>
  <c r="F9" i="105"/>
  <c r="AI9" i="105" s="1"/>
  <c r="AJ31" i="104"/>
  <c r="AI31" i="104"/>
  <c r="AH31" i="104"/>
  <c r="AG31" i="104"/>
  <c r="AF31" i="104"/>
  <c r="AE31" i="104"/>
  <c r="AD31" i="104"/>
  <c r="AC31" i="104"/>
  <c r="AB31" i="104"/>
  <c r="AA31" i="104"/>
  <c r="Z31" i="104"/>
  <c r="Y31" i="104"/>
  <c r="X31" i="104"/>
  <c r="W31" i="104"/>
  <c r="V31" i="104"/>
  <c r="U31" i="104"/>
  <c r="T31" i="104"/>
  <c r="S31" i="104"/>
  <c r="R31" i="104"/>
  <c r="Q31" i="104"/>
  <c r="P31" i="104"/>
  <c r="O31" i="104"/>
  <c r="N31" i="104"/>
  <c r="M31" i="104"/>
  <c r="L31" i="104"/>
  <c r="K31" i="104"/>
  <c r="J31" i="104"/>
  <c r="I31" i="104"/>
  <c r="H31" i="104"/>
  <c r="G31" i="104"/>
  <c r="F31" i="104"/>
  <c r="AK31" i="104" s="1"/>
  <c r="AL31" i="104" s="1"/>
  <c r="AL30" i="104"/>
  <c r="AK30" i="104"/>
  <c r="AL29" i="104"/>
  <c r="AK29" i="104"/>
  <c r="AK28" i="104"/>
  <c r="AL28" i="104" s="1"/>
  <c r="AK27" i="104"/>
  <c r="AL27" i="104" s="1"/>
  <c r="AL26" i="104"/>
  <c r="AK26" i="104"/>
  <c r="AK25" i="104"/>
  <c r="AL25" i="104" s="1"/>
  <c r="AK24" i="104"/>
  <c r="AL24" i="104" s="1"/>
  <c r="AL23" i="104"/>
  <c r="AK23" i="104"/>
  <c r="AL22" i="104"/>
  <c r="AK22" i="104"/>
  <c r="AK21" i="104"/>
  <c r="AL21" i="104" s="1"/>
  <c r="AK20" i="104"/>
  <c r="AL20" i="104" s="1"/>
  <c r="AL19" i="104"/>
  <c r="AK19" i="104"/>
  <c r="AL18" i="104"/>
  <c r="AK18" i="104"/>
  <c r="AK17" i="104"/>
  <c r="AL17" i="104" s="1"/>
  <c r="AK16" i="104"/>
  <c r="AL16" i="104" s="1"/>
  <c r="AL15" i="104"/>
  <c r="AK15" i="104"/>
  <c r="AL14" i="104"/>
  <c r="AK14" i="104"/>
  <c r="AK13" i="104"/>
  <c r="AL13" i="104" s="1"/>
  <c r="AK12" i="104"/>
  <c r="AL12" i="104" s="1"/>
  <c r="AL11" i="104"/>
  <c r="AK11" i="104"/>
  <c r="AG10" i="104"/>
  <c r="AF10" i="104"/>
  <c r="AE10" i="104"/>
  <c r="AD10" i="104"/>
  <c r="AC10" i="104"/>
  <c r="AB10" i="104"/>
  <c r="AA10" i="104"/>
  <c r="Z10" i="104"/>
  <c r="Y10" i="104"/>
  <c r="X10" i="104"/>
  <c r="W10" i="104"/>
  <c r="V10" i="104"/>
  <c r="U10" i="104"/>
  <c r="T10" i="104"/>
  <c r="S10" i="104"/>
  <c r="R10" i="104"/>
  <c r="Q10" i="104"/>
  <c r="P10" i="104"/>
  <c r="O10" i="104"/>
  <c r="N10" i="104"/>
  <c r="M10" i="104"/>
  <c r="L10" i="104"/>
  <c r="K10" i="104"/>
  <c r="J10" i="104"/>
  <c r="I10" i="104"/>
  <c r="H10" i="104"/>
  <c r="G10" i="104"/>
  <c r="F10" i="104"/>
  <c r="AI10" i="104" s="1"/>
  <c r="AJ9" i="104"/>
  <c r="AI9" i="104"/>
  <c r="AH9" i="104"/>
  <c r="AG9" i="104"/>
  <c r="AF9" i="104"/>
  <c r="AE9" i="104"/>
  <c r="AD9" i="104"/>
  <c r="AC9" i="104"/>
  <c r="AB9" i="104"/>
  <c r="AA9" i="104"/>
  <c r="Z9" i="104"/>
  <c r="Y9" i="104"/>
  <c r="X9" i="104"/>
  <c r="W9" i="104"/>
  <c r="V9" i="104"/>
  <c r="U9" i="104"/>
  <c r="T9" i="104"/>
  <c r="S9" i="104"/>
  <c r="R9" i="104"/>
  <c r="Q9" i="104"/>
  <c r="P9" i="104"/>
  <c r="O9" i="104"/>
  <c r="N9" i="104"/>
  <c r="M9" i="104"/>
  <c r="L9" i="104"/>
  <c r="K9" i="104"/>
  <c r="J9" i="104"/>
  <c r="I9" i="104"/>
  <c r="H9" i="104"/>
  <c r="G9" i="104"/>
  <c r="F9" i="104"/>
  <c r="AL56" i="103"/>
  <c r="X56" i="103"/>
  <c r="R56" i="103"/>
  <c r="O56" i="103"/>
  <c r="L56" i="103"/>
  <c r="I56" i="103"/>
  <c r="D56" i="103"/>
  <c r="AL55" i="103"/>
  <c r="X55" i="103"/>
  <c r="R55" i="103"/>
  <c r="O55" i="103"/>
  <c r="L55" i="103"/>
  <c r="I55" i="103"/>
  <c r="D55" i="103"/>
  <c r="AL53" i="103"/>
  <c r="AM56" i="103" s="1"/>
  <c r="AG53" i="103"/>
  <c r="AJ56" i="103" s="1"/>
  <c r="AA53" i="103"/>
  <c r="AA57" i="103" s="1"/>
  <c r="U53" i="103"/>
  <c r="U57" i="103" s="1"/>
  <c r="O53" i="103"/>
  <c r="O57" i="103" s="1"/>
  <c r="I53" i="103"/>
  <c r="I57" i="103" s="1"/>
  <c r="E53" i="103"/>
  <c r="F56" i="103" s="1"/>
  <c r="C53" i="103"/>
  <c r="C57" i="103" s="1"/>
  <c r="AJ46" i="103"/>
  <c r="AJ45" i="103"/>
  <c r="AJ44" i="103"/>
  <c r="AJ43" i="103"/>
  <c r="AJ42" i="103"/>
  <c r="AJ41" i="103"/>
  <c r="AJ40" i="103"/>
  <c r="AJ39" i="103"/>
  <c r="AG38" i="103"/>
  <c r="AD38" i="103"/>
  <c r="AA38" i="103"/>
  <c r="X38" i="103"/>
  <c r="U38" i="103"/>
  <c r="R38" i="103"/>
  <c r="O38" i="103"/>
  <c r="L38" i="103"/>
  <c r="I38" i="103"/>
  <c r="F38" i="103"/>
  <c r="E38" i="103"/>
  <c r="D38" i="103"/>
  <c r="AJ38" i="103" s="1"/>
  <c r="AL38" i="103" s="1"/>
  <c r="C51" i="103" s="1"/>
  <c r="AJ31" i="103"/>
  <c r="AI31" i="103"/>
  <c r="AH31" i="103"/>
  <c r="AG31" i="103"/>
  <c r="AF31" i="103"/>
  <c r="AE31" i="103"/>
  <c r="AD31" i="103"/>
  <c r="AC31" i="103"/>
  <c r="AB31" i="103"/>
  <c r="AA31" i="103"/>
  <c r="Z31" i="103"/>
  <c r="Y31" i="103"/>
  <c r="X31" i="103"/>
  <c r="W31" i="103"/>
  <c r="V31" i="103"/>
  <c r="U31" i="103"/>
  <c r="T31" i="103"/>
  <c r="S31" i="103"/>
  <c r="R31" i="103"/>
  <c r="Q31" i="103"/>
  <c r="P31" i="103"/>
  <c r="O31" i="103"/>
  <c r="N31" i="103"/>
  <c r="M31" i="103"/>
  <c r="L31" i="103"/>
  <c r="K31" i="103"/>
  <c r="J31" i="103"/>
  <c r="I31" i="103"/>
  <c r="H31" i="103"/>
  <c r="G31" i="103"/>
  <c r="F31" i="103"/>
  <c r="AK31" i="103" s="1"/>
  <c r="AL31" i="103" s="1"/>
  <c r="AL30" i="103"/>
  <c r="AK30" i="103"/>
  <c r="AL29" i="103"/>
  <c r="AK29" i="103"/>
  <c r="AL28" i="103"/>
  <c r="AK28" i="103"/>
  <c r="AK27" i="103"/>
  <c r="AL27" i="103" s="1"/>
  <c r="AL26" i="103"/>
  <c r="AK26" i="103"/>
  <c r="AL25" i="103"/>
  <c r="AK25" i="103"/>
  <c r="AL24" i="103"/>
  <c r="AK24" i="103"/>
  <c r="AK23" i="103"/>
  <c r="AL23" i="103" s="1"/>
  <c r="AL22" i="103"/>
  <c r="AK22" i="103"/>
  <c r="AL21" i="103"/>
  <c r="AK21" i="103"/>
  <c r="AL20" i="103"/>
  <c r="AK20" i="103"/>
  <c r="AK19" i="103"/>
  <c r="AL19" i="103" s="1"/>
  <c r="AL18" i="103"/>
  <c r="AK18" i="103"/>
  <c r="AL17" i="103"/>
  <c r="AK17" i="103"/>
  <c r="AL16" i="103"/>
  <c r="AK16" i="103"/>
  <c r="AK15" i="103"/>
  <c r="AL15" i="103" s="1"/>
  <c r="AL14" i="103"/>
  <c r="AK14" i="103"/>
  <c r="AL13" i="103"/>
  <c r="AK13" i="103"/>
  <c r="AL12" i="103"/>
  <c r="AK12" i="103"/>
  <c r="AK11" i="103"/>
  <c r="AL11" i="103" s="1"/>
  <c r="AG10" i="103"/>
  <c r="AF10" i="103"/>
  <c r="AE10" i="103"/>
  <c r="AD10" i="103"/>
  <c r="AC10" i="103"/>
  <c r="AB10" i="103"/>
  <c r="AA10" i="103"/>
  <c r="Z10" i="103"/>
  <c r="Y10" i="103"/>
  <c r="X10" i="103"/>
  <c r="W10" i="103"/>
  <c r="V10" i="103"/>
  <c r="U10" i="103"/>
  <c r="T10" i="103"/>
  <c r="S10" i="103"/>
  <c r="R10" i="103"/>
  <c r="Q10" i="103"/>
  <c r="P10" i="103"/>
  <c r="O10" i="103"/>
  <c r="N10" i="103"/>
  <c r="M10" i="103"/>
  <c r="L10" i="103"/>
  <c r="K10" i="103"/>
  <c r="J10" i="103"/>
  <c r="I10" i="103"/>
  <c r="H10" i="103"/>
  <c r="G10" i="103"/>
  <c r="F10" i="103"/>
  <c r="AJ10" i="103" s="1"/>
  <c r="AJ9" i="103"/>
  <c r="AI9" i="103"/>
  <c r="AH9" i="103"/>
  <c r="AG9" i="103"/>
  <c r="AF9" i="103"/>
  <c r="AE9" i="103"/>
  <c r="AD9" i="103"/>
  <c r="AC9" i="103"/>
  <c r="AB9" i="103"/>
  <c r="AA9" i="103"/>
  <c r="Z9" i="103"/>
  <c r="Y9" i="103"/>
  <c r="X9" i="103"/>
  <c r="W9" i="103"/>
  <c r="V9" i="103"/>
  <c r="U9" i="103"/>
  <c r="T9" i="103"/>
  <c r="S9" i="103"/>
  <c r="R9" i="103"/>
  <c r="Q9" i="103"/>
  <c r="P9" i="103"/>
  <c r="O9" i="103"/>
  <c r="N9" i="103"/>
  <c r="M9" i="103"/>
  <c r="L9" i="103"/>
  <c r="K9" i="103"/>
  <c r="J9" i="103"/>
  <c r="I9" i="103"/>
  <c r="H9" i="103"/>
  <c r="G9" i="103"/>
  <c r="F9" i="103"/>
  <c r="AL48" i="102"/>
  <c r="X48" i="102"/>
  <c r="R48" i="102"/>
  <c r="O48" i="102"/>
  <c r="L48" i="102"/>
  <c r="I48" i="102"/>
  <c r="D48" i="102"/>
  <c r="AL47" i="102"/>
  <c r="X47" i="102"/>
  <c r="R47" i="102"/>
  <c r="O47" i="102"/>
  <c r="L47" i="102"/>
  <c r="I47" i="102"/>
  <c r="D47" i="102"/>
  <c r="AL45" i="102"/>
  <c r="AL49" i="102" s="1"/>
  <c r="AG45" i="102"/>
  <c r="AJ48" i="102" s="1"/>
  <c r="AA45" i="102"/>
  <c r="AA49" i="102" s="1"/>
  <c r="U45" i="102"/>
  <c r="U49" i="102" s="1"/>
  <c r="O45" i="102"/>
  <c r="O49" i="102" s="1"/>
  <c r="I45" i="102"/>
  <c r="I49" i="102" s="1"/>
  <c r="E45" i="102"/>
  <c r="F48" i="102" s="1"/>
  <c r="C45" i="102"/>
  <c r="C49" i="102" s="1"/>
  <c r="AJ39" i="102"/>
  <c r="AL38" i="102" s="1"/>
  <c r="AJ38" i="102"/>
  <c r="AJ31" i="102"/>
  <c r="AI31" i="102"/>
  <c r="AH31" i="102"/>
  <c r="AG31" i="102"/>
  <c r="AF31" i="102"/>
  <c r="AE31" i="102"/>
  <c r="AD31" i="102"/>
  <c r="AC31" i="102"/>
  <c r="AB31" i="102"/>
  <c r="AA31" i="102"/>
  <c r="Z31" i="102"/>
  <c r="Y31" i="102"/>
  <c r="X31" i="102"/>
  <c r="W31" i="102"/>
  <c r="V31" i="102"/>
  <c r="U31" i="102"/>
  <c r="T31" i="102"/>
  <c r="S31" i="102"/>
  <c r="R31" i="102"/>
  <c r="Q31" i="102"/>
  <c r="P31" i="102"/>
  <c r="O31" i="102"/>
  <c r="N31" i="102"/>
  <c r="M31" i="102"/>
  <c r="L31" i="102"/>
  <c r="K31" i="102"/>
  <c r="J31" i="102"/>
  <c r="I31" i="102"/>
  <c r="H31" i="102"/>
  <c r="G31" i="102"/>
  <c r="F31" i="102"/>
  <c r="AK31" i="102" s="1"/>
  <c r="AL31" i="102" s="1"/>
  <c r="AK30" i="102"/>
  <c r="AL30" i="102" s="1"/>
  <c r="AL29" i="102"/>
  <c r="AK29" i="102"/>
  <c r="AL28" i="102"/>
  <c r="AK28" i="102"/>
  <c r="AK27" i="102"/>
  <c r="AL27" i="102" s="1"/>
  <c r="AK26" i="102"/>
  <c r="AL26" i="102" s="1"/>
  <c r="AL25" i="102"/>
  <c r="AK25" i="102"/>
  <c r="AL24" i="102"/>
  <c r="AK24" i="102"/>
  <c r="AK23" i="102"/>
  <c r="AL23" i="102" s="1"/>
  <c r="AK22" i="102"/>
  <c r="AL22" i="102" s="1"/>
  <c r="AL21" i="102"/>
  <c r="AK21" i="102"/>
  <c r="AL20" i="102"/>
  <c r="AK20" i="102"/>
  <c r="AK19" i="102"/>
  <c r="AL19" i="102" s="1"/>
  <c r="AK18" i="102"/>
  <c r="AL18" i="102" s="1"/>
  <c r="AL17" i="102"/>
  <c r="AK17" i="102"/>
  <c r="AL16" i="102"/>
  <c r="AK16" i="102"/>
  <c r="AK15" i="102"/>
  <c r="AL15" i="102" s="1"/>
  <c r="AK14" i="102"/>
  <c r="AL14" i="102" s="1"/>
  <c r="AL13" i="102"/>
  <c r="AK13" i="102"/>
  <c r="AL12" i="102"/>
  <c r="AK12" i="102"/>
  <c r="AK11" i="102"/>
  <c r="AL11" i="102" s="1"/>
  <c r="AI10" i="102"/>
  <c r="AH10" i="102"/>
  <c r="AG10" i="102"/>
  <c r="AF10" i="102"/>
  <c r="AE10" i="102"/>
  <c r="AD10" i="102"/>
  <c r="AC10" i="102"/>
  <c r="AB10" i="102"/>
  <c r="AA10" i="102"/>
  <c r="Z10" i="102"/>
  <c r="Y10" i="102"/>
  <c r="X10" i="102"/>
  <c r="W10" i="102"/>
  <c r="V10" i="102"/>
  <c r="U10" i="102"/>
  <c r="T10" i="102"/>
  <c r="S10" i="102"/>
  <c r="R10" i="102"/>
  <c r="Q10" i="102"/>
  <c r="P10" i="102"/>
  <c r="O10" i="102"/>
  <c r="N10" i="102"/>
  <c r="M10" i="102"/>
  <c r="L10" i="102"/>
  <c r="K10" i="102"/>
  <c r="J10" i="102"/>
  <c r="I10" i="102"/>
  <c r="H10" i="102"/>
  <c r="G10" i="102"/>
  <c r="F10" i="102"/>
  <c r="AJ10" i="102" s="1"/>
  <c r="AJ9" i="102"/>
  <c r="AH9" i="102"/>
  <c r="AG9" i="102"/>
  <c r="AF9" i="102"/>
  <c r="AE9" i="102"/>
  <c r="AD9" i="102"/>
  <c r="AC9" i="102"/>
  <c r="AB9" i="102"/>
  <c r="AA9" i="102"/>
  <c r="Z9" i="102"/>
  <c r="Y9" i="102"/>
  <c r="X9" i="102"/>
  <c r="W9" i="102"/>
  <c r="V9" i="102"/>
  <c r="U9" i="102"/>
  <c r="T9" i="102"/>
  <c r="S9" i="102"/>
  <c r="R9" i="102"/>
  <c r="Q9" i="102"/>
  <c r="P9" i="102"/>
  <c r="O9" i="102"/>
  <c r="N9" i="102"/>
  <c r="M9" i="102"/>
  <c r="L9" i="102"/>
  <c r="K9" i="102"/>
  <c r="J9" i="102"/>
  <c r="I9" i="102"/>
  <c r="H9" i="102"/>
  <c r="G9" i="102"/>
  <c r="F9" i="102"/>
  <c r="AI9" i="102" s="1"/>
  <c r="F49" i="101"/>
  <c r="C48" i="101"/>
  <c r="I46" i="101"/>
  <c r="L48" i="101" s="1"/>
  <c r="E46" i="101"/>
  <c r="E49" i="101" s="1"/>
  <c r="C46" i="101"/>
  <c r="D48" i="101" s="1"/>
  <c r="I42" i="101"/>
  <c r="AH42" i="101" s="1"/>
  <c r="AK42" i="101" s="1"/>
  <c r="AK41" i="101"/>
  <c r="AH41" i="101"/>
  <c r="AH40" i="101"/>
  <c r="AK40" i="101" s="1"/>
  <c r="AM40" i="101" s="1"/>
  <c r="AM43" i="101" s="1" a="1"/>
  <c r="AM43" i="101" s="1"/>
  <c r="I40" i="101"/>
  <c r="F39" i="101"/>
  <c r="E39" i="101"/>
  <c r="D39" i="101"/>
  <c r="U38" i="101"/>
  <c r="AJ31" i="101"/>
  <c r="AI31" i="101"/>
  <c r="AH31" i="101"/>
  <c r="AG31" i="101"/>
  <c r="AF31" i="101"/>
  <c r="AE31" i="101"/>
  <c r="AD31" i="101"/>
  <c r="AC31" i="101"/>
  <c r="AB31" i="101"/>
  <c r="AA31" i="101"/>
  <c r="Z31" i="101"/>
  <c r="Y31" i="101"/>
  <c r="X31" i="101"/>
  <c r="W31" i="101"/>
  <c r="V31" i="101"/>
  <c r="U31" i="101"/>
  <c r="T31" i="101"/>
  <c r="S31" i="101"/>
  <c r="R31" i="101"/>
  <c r="Q31" i="101"/>
  <c r="P31" i="101"/>
  <c r="O31" i="101"/>
  <c r="N31" i="101"/>
  <c r="M31" i="101"/>
  <c r="L31" i="101"/>
  <c r="K31" i="101"/>
  <c r="J31" i="101"/>
  <c r="I31" i="101"/>
  <c r="H31" i="101"/>
  <c r="G31" i="101"/>
  <c r="F31" i="101"/>
  <c r="AK31" i="101" s="1"/>
  <c r="AL31" i="101" s="1"/>
  <c r="AK30" i="101"/>
  <c r="AL30" i="101" s="1"/>
  <c r="AL29" i="101"/>
  <c r="AK29" i="101"/>
  <c r="AK28" i="101"/>
  <c r="AL28" i="101" s="1"/>
  <c r="AL27" i="101"/>
  <c r="AK27" i="101"/>
  <c r="AK26" i="101"/>
  <c r="AL26" i="101" s="1"/>
  <c r="AL25" i="101"/>
  <c r="AK25" i="101"/>
  <c r="AK24" i="101"/>
  <c r="AL24" i="101" s="1"/>
  <c r="AL23" i="101"/>
  <c r="AK23" i="101"/>
  <c r="AK22" i="101"/>
  <c r="AL22" i="101" s="1"/>
  <c r="AL21" i="101"/>
  <c r="AK21" i="101"/>
  <c r="AK20" i="101"/>
  <c r="AL20" i="101" s="1"/>
  <c r="AL19" i="101"/>
  <c r="AK19" i="101"/>
  <c r="AK18" i="101"/>
  <c r="AL18" i="101" s="1"/>
  <c r="AL17" i="101"/>
  <c r="AK17" i="101"/>
  <c r="AK16" i="101"/>
  <c r="AL16" i="101" s="1"/>
  <c r="AL15" i="101"/>
  <c r="AK15" i="101"/>
  <c r="AK14" i="101"/>
  <c r="AL14" i="101" s="1"/>
  <c r="AL13" i="101"/>
  <c r="AK13" i="101"/>
  <c r="AK12" i="101"/>
  <c r="AL12" i="101" s="1"/>
  <c r="AG10" i="101"/>
  <c r="AF10" i="101"/>
  <c r="AE10" i="101"/>
  <c r="AD10" i="101"/>
  <c r="AC10" i="101"/>
  <c r="AB10" i="101"/>
  <c r="AA10" i="101"/>
  <c r="Z10" i="101"/>
  <c r="Y10" i="101"/>
  <c r="X10" i="101"/>
  <c r="W10" i="101"/>
  <c r="V10" i="101"/>
  <c r="U10" i="101"/>
  <c r="T10" i="101"/>
  <c r="S10" i="101"/>
  <c r="R10" i="101"/>
  <c r="Q10" i="101"/>
  <c r="P10" i="101"/>
  <c r="O10" i="101"/>
  <c r="N10" i="101"/>
  <c r="M10" i="101"/>
  <c r="L10" i="101"/>
  <c r="K10" i="101"/>
  <c r="J10" i="101"/>
  <c r="I10" i="101"/>
  <c r="H10" i="101"/>
  <c r="G10" i="101"/>
  <c r="F10" i="101"/>
  <c r="AJ10" i="101" s="1"/>
  <c r="AJ9" i="101"/>
  <c r="AI9" i="101"/>
  <c r="AH9" i="101"/>
  <c r="AG9" i="101"/>
  <c r="AF9" i="101"/>
  <c r="AE9" i="101"/>
  <c r="AD9" i="101"/>
  <c r="AC9" i="101"/>
  <c r="AB9" i="101"/>
  <c r="AA9" i="101"/>
  <c r="Z9" i="101"/>
  <c r="Y9" i="101"/>
  <c r="X9" i="101"/>
  <c r="W9" i="101"/>
  <c r="V9" i="101"/>
  <c r="U9" i="101"/>
  <c r="T9" i="101"/>
  <c r="S9" i="101"/>
  <c r="R9" i="101"/>
  <c r="Q9" i="101"/>
  <c r="P9" i="101"/>
  <c r="O9" i="101"/>
  <c r="N9" i="101"/>
  <c r="M9" i="101"/>
  <c r="L9" i="101"/>
  <c r="K9" i="101"/>
  <c r="J9" i="101"/>
  <c r="I9" i="101"/>
  <c r="H9" i="101"/>
  <c r="G9" i="101"/>
  <c r="F9" i="101"/>
  <c r="E50" i="100"/>
  <c r="L49" i="100"/>
  <c r="I49" i="100"/>
  <c r="L48" i="100"/>
  <c r="F48" i="100"/>
  <c r="E48" i="100"/>
  <c r="D48" i="100"/>
  <c r="I46" i="100"/>
  <c r="I48" i="100" s="1"/>
  <c r="E46" i="100"/>
  <c r="F49" i="100" s="1"/>
  <c r="C46" i="100"/>
  <c r="C48" i="100" s="1"/>
  <c r="AH41" i="100"/>
  <c r="AK41" i="100" s="1"/>
  <c r="AH40" i="100"/>
  <c r="I40" i="100"/>
  <c r="I42" i="100" s="1"/>
  <c r="AH42" i="100" s="1"/>
  <c r="AK42" i="100" s="1"/>
  <c r="F39" i="100"/>
  <c r="E39" i="100"/>
  <c r="D39" i="100"/>
  <c r="U38" i="100"/>
  <c r="AJ31" i="100"/>
  <c r="AI31" i="100"/>
  <c r="AH31" i="100"/>
  <c r="AG31" i="100"/>
  <c r="AF31" i="100"/>
  <c r="AE31" i="100"/>
  <c r="AD31" i="100"/>
  <c r="AC31" i="100"/>
  <c r="AB31" i="100"/>
  <c r="AA31" i="100"/>
  <c r="Z31" i="100"/>
  <c r="Y31" i="100"/>
  <c r="X31" i="100"/>
  <c r="W31" i="100"/>
  <c r="V31" i="100"/>
  <c r="U31" i="100"/>
  <c r="T31" i="100"/>
  <c r="S31" i="100"/>
  <c r="R31" i="100"/>
  <c r="Q31" i="100"/>
  <c r="P31" i="100"/>
  <c r="O31" i="100"/>
  <c r="N31" i="100"/>
  <c r="M31" i="100"/>
  <c r="L31" i="100"/>
  <c r="K31" i="100"/>
  <c r="J31" i="100"/>
  <c r="I31" i="100"/>
  <c r="H31" i="100"/>
  <c r="G31" i="100"/>
  <c r="F31" i="100"/>
  <c r="AK31" i="100" s="1"/>
  <c r="AL31" i="100" s="1"/>
  <c r="AK30" i="100"/>
  <c r="AL30" i="100" s="1"/>
  <c r="AL29" i="100"/>
  <c r="AK29" i="100"/>
  <c r="AL28" i="100"/>
  <c r="AK28" i="100"/>
  <c r="AK27" i="100"/>
  <c r="AL27" i="100" s="1"/>
  <c r="AK26" i="100"/>
  <c r="AL26" i="100" s="1"/>
  <c r="AL25" i="100"/>
  <c r="AK25" i="100"/>
  <c r="AL24" i="100"/>
  <c r="AK24" i="100"/>
  <c r="AK23" i="100"/>
  <c r="AL23" i="100" s="1"/>
  <c r="AK22" i="100"/>
  <c r="AL22" i="100" s="1"/>
  <c r="AL21" i="100"/>
  <c r="AK21" i="100"/>
  <c r="AL20" i="100"/>
  <c r="AK20" i="100"/>
  <c r="AK19" i="100"/>
  <c r="AL19" i="100" s="1"/>
  <c r="AK18" i="100"/>
  <c r="AL18" i="100" s="1"/>
  <c r="AL17" i="100"/>
  <c r="AK17" i="100"/>
  <c r="I50" i="100" s="1"/>
  <c r="AL16" i="100"/>
  <c r="AK16" i="100"/>
  <c r="AK15" i="100"/>
  <c r="AL15" i="100" s="1"/>
  <c r="AK14" i="100"/>
  <c r="AL14" i="100" s="1"/>
  <c r="AL13" i="100"/>
  <c r="AK13" i="100"/>
  <c r="AL12" i="100"/>
  <c r="AK12" i="100"/>
  <c r="AI10" i="100"/>
  <c r="AG10" i="100"/>
  <c r="AF10" i="100"/>
  <c r="AE10" i="100"/>
  <c r="AD10" i="100"/>
  <c r="AC10" i="100"/>
  <c r="AB10" i="100"/>
  <c r="AA10" i="100"/>
  <c r="Z10" i="100"/>
  <c r="Y10" i="100"/>
  <c r="X10" i="100"/>
  <c r="W10" i="100"/>
  <c r="V10" i="100"/>
  <c r="U10" i="100"/>
  <c r="T10" i="100"/>
  <c r="S10" i="100"/>
  <c r="R10" i="100"/>
  <c r="Q10" i="100"/>
  <c r="P10" i="100"/>
  <c r="O10" i="100"/>
  <c r="N10" i="100"/>
  <c r="M10" i="100"/>
  <c r="L10" i="100"/>
  <c r="K10" i="100"/>
  <c r="J10" i="100"/>
  <c r="I10" i="100"/>
  <c r="H10" i="100"/>
  <c r="G10" i="100"/>
  <c r="F10" i="100"/>
  <c r="AJ10" i="100" s="1"/>
  <c r="AG9" i="100"/>
  <c r="AF9" i="100"/>
  <c r="AE9" i="100"/>
  <c r="AD9" i="100"/>
  <c r="AC9" i="100"/>
  <c r="AB9" i="100"/>
  <c r="AA9" i="100"/>
  <c r="Z9" i="100"/>
  <c r="Y9" i="100"/>
  <c r="X9" i="100"/>
  <c r="W9" i="100"/>
  <c r="V9" i="100"/>
  <c r="U9" i="100"/>
  <c r="T9" i="100"/>
  <c r="S9" i="100"/>
  <c r="R9" i="100"/>
  <c r="Q9" i="100"/>
  <c r="P9" i="100"/>
  <c r="O9" i="100"/>
  <c r="N9" i="100"/>
  <c r="M9" i="100"/>
  <c r="L9" i="100"/>
  <c r="K9" i="100"/>
  <c r="J9" i="100"/>
  <c r="I9" i="100"/>
  <c r="H9" i="100"/>
  <c r="G9" i="100"/>
  <c r="F9" i="100"/>
  <c r="AJ9" i="100" s="1"/>
  <c r="L50" i="99"/>
  <c r="I50" i="99"/>
  <c r="L49" i="99"/>
  <c r="I49" i="99"/>
  <c r="I47" i="99"/>
  <c r="E47" i="99"/>
  <c r="F49" i="99" s="1"/>
  <c r="C47" i="99"/>
  <c r="D49" i="99" s="1"/>
  <c r="I42" i="99"/>
  <c r="AH42" i="99" s="1"/>
  <c r="AK42" i="99" s="1"/>
  <c r="AH41" i="99"/>
  <c r="AK41" i="99" s="1"/>
  <c r="AM40" i="99" s="1"/>
  <c r="AM43" i="99" s="1" a="1"/>
  <c r="AM43" i="99" s="1"/>
  <c r="AK40" i="99"/>
  <c r="AH40" i="99"/>
  <c r="I40" i="99"/>
  <c r="F39" i="99"/>
  <c r="E39" i="99"/>
  <c r="D39" i="99"/>
  <c r="U38" i="99"/>
  <c r="AJ31" i="99"/>
  <c r="AI31" i="99"/>
  <c r="AH31" i="99"/>
  <c r="AG31" i="99"/>
  <c r="AF31" i="99"/>
  <c r="AE31" i="99"/>
  <c r="AD31" i="99"/>
  <c r="AC31" i="99"/>
  <c r="AB31" i="99"/>
  <c r="AA31" i="99"/>
  <c r="Z31" i="99"/>
  <c r="Y31" i="99"/>
  <c r="X31" i="99"/>
  <c r="W31" i="99"/>
  <c r="V31" i="99"/>
  <c r="U31" i="99"/>
  <c r="T31" i="99"/>
  <c r="S31" i="99"/>
  <c r="R31" i="99"/>
  <c r="Q31" i="99"/>
  <c r="P31" i="99"/>
  <c r="O31" i="99"/>
  <c r="N31" i="99"/>
  <c r="M31" i="99"/>
  <c r="L31" i="99"/>
  <c r="K31" i="99"/>
  <c r="J31" i="99"/>
  <c r="I31" i="99"/>
  <c r="H31" i="99"/>
  <c r="G31" i="99"/>
  <c r="F31" i="99"/>
  <c r="AK31" i="99" s="1"/>
  <c r="AL31" i="99" s="1"/>
  <c r="AL30" i="99"/>
  <c r="AK30" i="99"/>
  <c r="AK29" i="99"/>
  <c r="AL29" i="99" s="1"/>
  <c r="AL28" i="99"/>
  <c r="AK28" i="99"/>
  <c r="AK27" i="99"/>
  <c r="AL27" i="99" s="1"/>
  <c r="AL26" i="99"/>
  <c r="AK26" i="99"/>
  <c r="AK25" i="99"/>
  <c r="AL25" i="99" s="1"/>
  <c r="AL24" i="99"/>
  <c r="AK24" i="99"/>
  <c r="AK23" i="99"/>
  <c r="AL23" i="99" s="1"/>
  <c r="AL22" i="99"/>
  <c r="AK22" i="99"/>
  <c r="AK21" i="99"/>
  <c r="AL21" i="99" s="1"/>
  <c r="AL20" i="99"/>
  <c r="AK20" i="99"/>
  <c r="AK19" i="99"/>
  <c r="AL19" i="99" s="1"/>
  <c r="AL18" i="99"/>
  <c r="AK18" i="99"/>
  <c r="AK17" i="99"/>
  <c r="AL17" i="99" s="1"/>
  <c r="AL16" i="99"/>
  <c r="AK16" i="99"/>
  <c r="AK15" i="99"/>
  <c r="AL15" i="99" s="1"/>
  <c r="AL14" i="99"/>
  <c r="AK14" i="99"/>
  <c r="I51" i="99" s="1"/>
  <c r="AK13" i="99"/>
  <c r="AL13" i="99" s="1"/>
  <c r="AL12" i="99"/>
  <c r="AK12" i="99"/>
  <c r="AJ10" i="99"/>
  <c r="AI10" i="99"/>
  <c r="AH10" i="99"/>
  <c r="AG10" i="99"/>
  <c r="AF10" i="99"/>
  <c r="AE10" i="99"/>
  <c r="AD10" i="99"/>
  <c r="AC10" i="99"/>
  <c r="AB10" i="99"/>
  <c r="AA10" i="99"/>
  <c r="Z10" i="99"/>
  <c r="Y10" i="99"/>
  <c r="X10" i="99"/>
  <c r="W10" i="99"/>
  <c r="V10" i="99"/>
  <c r="U10" i="99"/>
  <c r="T10" i="99"/>
  <c r="S10" i="99"/>
  <c r="R10" i="99"/>
  <c r="Q10" i="99"/>
  <c r="P10" i="99"/>
  <c r="O10" i="99"/>
  <c r="N10" i="99"/>
  <c r="M10" i="99"/>
  <c r="L10" i="99"/>
  <c r="K10" i="99"/>
  <c r="J10" i="99"/>
  <c r="I10" i="99"/>
  <c r="H10" i="99"/>
  <c r="G10" i="99"/>
  <c r="F10" i="99"/>
  <c r="AI9" i="99"/>
  <c r="AH9" i="99"/>
  <c r="AG9" i="99"/>
  <c r="AF9" i="99"/>
  <c r="AE9" i="99"/>
  <c r="AD9" i="99"/>
  <c r="AC9" i="99"/>
  <c r="AB9" i="99"/>
  <c r="AA9" i="99"/>
  <c r="Z9" i="99"/>
  <c r="Y9" i="99"/>
  <c r="X9" i="99"/>
  <c r="W9" i="99"/>
  <c r="V9" i="99"/>
  <c r="U9" i="99"/>
  <c r="T9" i="99"/>
  <c r="S9" i="99"/>
  <c r="R9" i="99"/>
  <c r="Q9" i="99"/>
  <c r="P9" i="99"/>
  <c r="O9" i="99"/>
  <c r="N9" i="99"/>
  <c r="M9" i="99"/>
  <c r="L9" i="99"/>
  <c r="K9" i="99"/>
  <c r="J9" i="99"/>
  <c r="I9" i="99"/>
  <c r="H9" i="99"/>
  <c r="G9" i="99"/>
  <c r="F9" i="99"/>
  <c r="AJ9" i="99" s="1"/>
  <c r="I53" i="98"/>
  <c r="F53" i="98"/>
  <c r="F52" i="98"/>
  <c r="D52" i="98"/>
  <c r="C52" i="98"/>
  <c r="I50" i="98"/>
  <c r="L52" i="98" s="1"/>
  <c r="E50" i="98"/>
  <c r="E53" i="98" s="1"/>
  <c r="I42" i="98"/>
  <c r="I44" i="98" s="1"/>
  <c r="AH42" i="98" s="1"/>
  <c r="AK42" i="98" s="1"/>
  <c r="F42" i="98"/>
  <c r="E42" i="98"/>
  <c r="D42" i="98"/>
  <c r="AH41" i="98"/>
  <c r="AK41" i="98" s="1"/>
  <c r="I41" i="98"/>
  <c r="AK40" i="98"/>
  <c r="AH40" i="98"/>
  <c r="I40" i="98"/>
  <c r="F39" i="98"/>
  <c r="E39" i="98"/>
  <c r="D39" i="98"/>
  <c r="U38" i="98"/>
  <c r="AJ31" i="98"/>
  <c r="AI31" i="98"/>
  <c r="AH31" i="98"/>
  <c r="AG31" i="98"/>
  <c r="AF31" i="98"/>
  <c r="AE31" i="98"/>
  <c r="AD31" i="98"/>
  <c r="AC31" i="98"/>
  <c r="AB31" i="98"/>
  <c r="AA31" i="98"/>
  <c r="Z31" i="98"/>
  <c r="Y31" i="98"/>
  <c r="X31" i="98"/>
  <c r="W31" i="98"/>
  <c r="V31" i="98"/>
  <c r="U31" i="98"/>
  <c r="T31" i="98"/>
  <c r="S31" i="98"/>
  <c r="R31" i="98"/>
  <c r="Q31" i="98"/>
  <c r="P31" i="98"/>
  <c r="O31" i="98"/>
  <c r="N31" i="98"/>
  <c r="M31" i="98"/>
  <c r="AK31" i="98" s="1"/>
  <c r="AL31" i="98" s="1"/>
  <c r="L31" i="98"/>
  <c r="K31" i="98"/>
  <c r="J31" i="98"/>
  <c r="I31" i="98"/>
  <c r="H31" i="98"/>
  <c r="G31" i="98"/>
  <c r="F31" i="98"/>
  <c r="AL30" i="98"/>
  <c r="AK30" i="98"/>
  <c r="AL29" i="98"/>
  <c r="AK29" i="98"/>
  <c r="AK28" i="98"/>
  <c r="AL28" i="98" s="1"/>
  <c r="AK27" i="98"/>
  <c r="AL27" i="98" s="1"/>
  <c r="AL26" i="98"/>
  <c r="AK26" i="98"/>
  <c r="AL25" i="98"/>
  <c r="AK25" i="98"/>
  <c r="AK24" i="98"/>
  <c r="AL24" i="98" s="1"/>
  <c r="AK23" i="98"/>
  <c r="AL23" i="98" s="1"/>
  <c r="AL22" i="98"/>
  <c r="AK22" i="98"/>
  <c r="AL21" i="98"/>
  <c r="AK21" i="98"/>
  <c r="AK20" i="98"/>
  <c r="AL20" i="98" s="1"/>
  <c r="AK19" i="98"/>
  <c r="AL19" i="98" s="1"/>
  <c r="AL18" i="98"/>
  <c r="AK18" i="98"/>
  <c r="AL17" i="98"/>
  <c r="AK17" i="98"/>
  <c r="AK16" i="98"/>
  <c r="AL16" i="98" s="1"/>
  <c r="AK15" i="98"/>
  <c r="AL15" i="98" s="1"/>
  <c r="AL14" i="98"/>
  <c r="AK14" i="98"/>
  <c r="AL13" i="98"/>
  <c r="AK13" i="98"/>
  <c r="AK12" i="98"/>
  <c r="AL12" i="98" s="1"/>
  <c r="AI10" i="98"/>
  <c r="AH10" i="98"/>
  <c r="AG10" i="98"/>
  <c r="AF10" i="98"/>
  <c r="AE10" i="98"/>
  <c r="AD10" i="98"/>
  <c r="AC10" i="98"/>
  <c r="AB10" i="98"/>
  <c r="AA10" i="98"/>
  <c r="Z10" i="98"/>
  <c r="Y10" i="98"/>
  <c r="X10" i="98"/>
  <c r="W10" i="98"/>
  <c r="V10" i="98"/>
  <c r="U10" i="98"/>
  <c r="T10" i="98"/>
  <c r="S10" i="98"/>
  <c r="R10" i="98"/>
  <c r="Q10" i="98"/>
  <c r="P10" i="98"/>
  <c r="O10" i="98"/>
  <c r="N10" i="98"/>
  <c r="M10" i="98"/>
  <c r="L10" i="98"/>
  <c r="K10" i="98"/>
  <c r="J10" i="98"/>
  <c r="I10" i="98"/>
  <c r="H10" i="98"/>
  <c r="G10" i="98"/>
  <c r="F10" i="98"/>
  <c r="AJ10" i="98" s="1"/>
  <c r="AJ9" i="98"/>
  <c r="AI9" i="98"/>
  <c r="AH9" i="98"/>
  <c r="AG9" i="98"/>
  <c r="AF9" i="98"/>
  <c r="AE9" i="98"/>
  <c r="AD9" i="98"/>
  <c r="AC9" i="98"/>
  <c r="AB9" i="98"/>
  <c r="AA9" i="98"/>
  <c r="Z9" i="98"/>
  <c r="Y9" i="98"/>
  <c r="X9" i="98"/>
  <c r="W9" i="98"/>
  <c r="V9" i="98"/>
  <c r="U9" i="98"/>
  <c r="T9" i="98"/>
  <c r="S9" i="98"/>
  <c r="R9" i="98"/>
  <c r="Q9" i="98"/>
  <c r="P9" i="98"/>
  <c r="O9" i="98"/>
  <c r="N9" i="98"/>
  <c r="M9" i="98"/>
  <c r="L9" i="98"/>
  <c r="K9" i="98"/>
  <c r="J9" i="98"/>
  <c r="I9" i="98"/>
  <c r="H9" i="98"/>
  <c r="G9" i="98"/>
  <c r="F9" i="98"/>
  <c r="AJ31" i="97"/>
  <c r="AI31" i="97"/>
  <c r="AH31" i="97"/>
  <c r="AG31" i="97"/>
  <c r="AF31" i="97"/>
  <c r="AE31" i="97"/>
  <c r="AD31" i="97"/>
  <c r="AC31" i="97"/>
  <c r="AB31" i="97"/>
  <c r="AA31" i="97"/>
  <c r="Z31" i="97"/>
  <c r="Y31" i="97"/>
  <c r="X31" i="97"/>
  <c r="W31" i="97"/>
  <c r="V31" i="97"/>
  <c r="U31" i="97"/>
  <c r="T31" i="97"/>
  <c r="S31" i="97"/>
  <c r="R31" i="97"/>
  <c r="Q31" i="97"/>
  <c r="P31" i="97"/>
  <c r="O31" i="97"/>
  <c r="N31" i="97"/>
  <c r="M31" i="97"/>
  <c r="L31" i="97"/>
  <c r="K31" i="97"/>
  <c r="J31" i="97"/>
  <c r="I31" i="97"/>
  <c r="AK31" i="97" s="1"/>
  <c r="AL31" i="97" s="1"/>
  <c r="H31" i="97"/>
  <c r="G31" i="97"/>
  <c r="F31" i="97"/>
  <c r="AL30" i="97"/>
  <c r="AK30" i="97"/>
  <c r="AK29" i="97"/>
  <c r="AL29" i="97" s="1"/>
  <c r="AL28" i="97"/>
  <c r="AK28" i="97"/>
  <c r="AK27" i="97"/>
  <c r="AL27" i="97" s="1"/>
  <c r="AL26" i="97"/>
  <c r="AK26" i="97"/>
  <c r="AK25" i="97"/>
  <c r="AL25" i="97" s="1"/>
  <c r="AL24" i="97"/>
  <c r="AK24" i="97"/>
  <c r="AK23" i="97"/>
  <c r="AL23" i="97" s="1"/>
  <c r="AL22" i="97"/>
  <c r="AK22" i="97"/>
  <c r="AK21" i="97"/>
  <c r="AL21" i="97" s="1"/>
  <c r="AL20" i="97"/>
  <c r="AK20" i="97"/>
  <c r="AK19" i="97"/>
  <c r="AL19" i="97" s="1"/>
  <c r="AL18" i="97"/>
  <c r="AK18" i="97"/>
  <c r="AK17" i="97"/>
  <c r="AL17" i="97" s="1"/>
  <c r="AL16" i="97"/>
  <c r="AK16" i="97"/>
  <c r="AK15" i="97"/>
  <c r="AL15" i="97" s="1"/>
  <c r="AL14" i="97"/>
  <c r="AK14" i="97"/>
  <c r="AK13" i="97"/>
  <c r="AL13" i="97" s="1"/>
  <c r="AL12" i="97"/>
  <c r="AK12" i="97"/>
  <c r="AK11" i="97"/>
  <c r="AL11" i="97" s="1"/>
  <c r="AJ10" i="97"/>
  <c r="AH10" i="97"/>
  <c r="AG10" i="97"/>
  <c r="AF10" i="97"/>
  <c r="AE10" i="97"/>
  <c r="AD10" i="97"/>
  <c r="AC10" i="97"/>
  <c r="AB10" i="97"/>
  <c r="AA10" i="97"/>
  <c r="Z10" i="97"/>
  <c r="Y10" i="97"/>
  <c r="X10" i="97"/>
  <c r="W10" i="97"/>
  <c r="V10" i="97"/>
  <c r="U10" i="97"/>
  <c r="T10" i="97"/>
  <c r="S10" i="97"/>
  <c r="R10" i="97"/>
  <c r="Q10" i="97"/>
  <c r="P10" i="97"/>
  <c r="O10" i="97"/>
  <c r="N10" i="97"/>
  <c r="M10" i="97"/>
  <c r="L10" i="97"/>
  <c r="K10" i="97"/>
  <c r="J10" i="97"/>
  <c r="I10" i="97"/>
  <c r="H10" i="97"/>
  <c r="G10" i="97"/>
  <c r="F10" i="97"/>
  <c r="AI10" i="97" s="1"/>
  <c r="AI9" i="97"/>
  <c r="AG9" i="97"/>
  <c r="AF9" i="97"/>
  <c r="AE9" i="97"/>
  <c r="AD9" i="97"/>
  <c r="AC9" i="97"/>
  <c r="AB9" i="97"/>
  <c r="AA9" i="97"/>
  <c r="Z9" i="97"/>
  <c r="Y9" i="97"/>
  <c r="X9" i="97"/>
  <c r="W9" i="97"/>
  <c r="V9" i="97"/>
  <c r="U9" i="97"/>
  <c r="T9" i="97"/>
  <c r="S9" i="97"/>
  <c r="R9" i="97"/>
  <c r="Q9" i="97"/>
  <c r="P9" i="97"/>
  <c r="O9" i="97"/>
  <c r="N9" i="97"/>
  <c r="M9" i="97"/>
  <c r="L9" i="97"/>
  <c r="K9" i="97"/>
  <c r="J9" i="97"/>
  <c r="I9" i="97"/>
  <c r="H9" i="97"/>
  <c r="G9" i="97"/>
  <c r="F9" i="97"/>
  <c r="AJ9" i="97" s="1"/>
  <c r="AL11" i="119" l="1"/>
  <c r="AL18" i="119"/>
  <c r="AL24" i="119"/>
  <c r="AL12" i="119"/>
  <c r="AL25" i="119"/>
  <c r="AL13" i="119"/>
  <c r="AL19" i="119"/>
  <c r="AL26" i="119"/>
  <c r="AL14" i="119"/>
  <c r="AL20" i="119"/>
  <c r="AL27" i="119"/>
  <c r="AH10" i="119"/>
  <c r="AL21" i="119"/>
  <c r="AL28" i="119"/>
  <c r="AL22" i="119"/>
  <c r="AL29" i="119"/>
  <c r="AM40" i="98"/>
  <c r="AM43" i="98" s="1" a="1"/>
  <c r="AM43" i="98" s="1"/>
  <c r="C43" i="102"/>
  <c r="E43" i="102"/>
  <c r="I43" i="102"/>
  <c r="AM38" i="103"/>
  <c r="E51" i="103" s="1"/>
  <c r="E51" i="116"/>
  <c r="C51" i="116"/>
  <c r="AL50" i="109"/>
  <c r="C56" i="118"/>
  <c r="I49" i="101"/>
  <c r="AL57" i="103"/>
  <c r="AH9" i="97"/>
  <c r="E52" i="98"/>
  <c r="E54" i="98"/>
  <c r="F50" i="99"/>
  <c r="AH10" i="100"/>
  <c r="AK40" i="100"/>
  <c r="AM40" i="100" s="1"/>
  <c r="AM43" i="100" s="1" a="1"/>
  <c r="AM43" i="100" s="1"/>
  <c r="L49" i="101"/>
  <c r="C47" i="102"/>
  <c r="U47" i="102"/>
  <c r="C48" i="102"/>
  <c r="U48" i="102"/>
  <c r="C55" i="103"/>
  <c r="U55" i="103"/>
  <c r="C56" i="103"/>
  <c r="U56" i="103"/>
  <c r="AI10" i="105"/>
  <c r="AH9" i="106"/>
  <c r="AH9" i="107"/>
  <c r="C43" i="108"/>
  <c r="AA48" i="108"/>
  <c r="F51" i="109"/>
  <c r="F50" i="109"/>
  <c r="E51" i="109"/>
  <c r="E50" i="109"/>
  <c r="E52" i="109"/>
  <c r="AJ10" i="114"/>
  <c r="AI10" i="114"/>
  <c r="AH10" i="114"/>
  <c r="AH10" i="120"/>
  <c r="AJ10" i="120"/>
  <c r="AI10" i="120"/>
  <c r="AG57" i="103"/>
  <c r="AM48" i="102"/>
  <c r="E49" i="102"/>
  <c r="E57" i="103"/>
  <c r="AD48" i="108"/>
  <c r="O50" i="108"/>
  <c r="I51" i="109"/>
  <c r="I50" i="109"/>
  <c r="I52" i="109"/>
  <c r="L50" i="109"/>
  <c r="L51" i="109"/>
  <c r="E50" i="99"/>
  <c r="AM55" i="103"/>
  <c r="AM50" i="109"/>
  <c r="AM51" i="109"/>
  <c r="I54" i="98"/>
  <c r="C49" i="99"/>
  <c r="AH9" i="100"/>
  <c r="E48" i="101"/>
  <c r="I52" i="98"/>
  <c r="AI9" i="100"/>
  <c r="E49" i="100"/>
  <c r="F48" i="101"/>
  <c r="I50" i="101"/>
  <c r="E47" i="102"/>
  <c r="AA47" i="102"/>
  <c r="E48" i="102"/>
  <c r="AA48" i="102"/>
  <c r="E55" i="103"/>
  <c r="AA55" i="103"/>
  <c r="E56" i="103"/>
  <c r="AA56" i="103"/>
  <c r="AA50" i="108"/>
  <c r="AK31" i="114"/>
  <c r="AL31" i="114" s="1"/>
  <c r="AG49" i="102"/>
  <c r="E43" i="115"/>
  <c r="I43" i="115"/>
  <c r="C43" i="115"/>
  <c r="L53" i="98"/>
  <c r="AM47" i="102"/>
  <c r="AG49" i="108"/>
  <c r="AG48" i="108"/>
  <c r="E50" i="101"/>
  <c r="E49" i="99"/>
  <c r="E51" i="99"/>
  <c r="AH10" i="101"/>
  <c r="I48" i="101"/>
  <c r="F47" i="102"/>
  <c r="AD47" i="102"/>
  <c r="AD48" i="102"/>
  <c r="AH10" i="103"/>
  <c r="F55" i="103"/>
  <c r="AD55" i="103"/>
  <c r="AD56" i="103"/>
  <c r="AH10" i="104"/>
  <c r="I49" i="108"/>
  <c r="I48" i="108"/>
  <c r="AA49" i="108"/>
  <c r="AG50" i="108"/>
  <c r="AL52" i="109"/>
  <c r="C43" i="114"/>
  <c r="AJ9" i="119"/>
  <c r="AI9" i="119"/>
  <c r="AH9" i="119"/>
  <c r="E50" i="108"/>
  <c r="O50" i="114"/>
  <c r="R49" i="114"/>
  <c r="R48" i="114"/>
  <c r="O49" i="114"/>
  <c r="O48" i="114"/>
  <c r="AI10" i="101"/>
  <c r="AG47" i="102"/>
  <c r="AG48" i="102"/>
  <c r="AI10" i="103"/>
  <c r="AG55" i="103"/>
  <c r="AG56" i="103"/>
  <c r="AJ10" i="104"/>
  <c r="AK31" i="105"/>
  <c r="AL31" i="105" s="1"/>
  <c r="R49" i="108"/>
  <c r="R48" i="108"/>
  <c r="AD51" i="109"/>
  <c r="AD50" i="109"/>
  <c r="AA51" i="109"/>
  <c r="AA50" i="109"/>
  <c r="AA49" i="115"/>
  <c r="AA48" i="115"/>
  <c r="AD49" i="115"/>
  <c r="AD48" i="115"/>
  <c r="I51" i="116"/>
  <c r="E48" i="117"/>
  <c r="C48" i="117"/>
  <c r="AJ37" i="118"/>
  <c r="AL37" i="118" s="1"/>
  <c r="AJ47" i="102"/>
  <c r="AJ55" i="103"/>
  <c r="AI10" i="108"/>
  <c r="AH10" i="108"/>
  <c r="AJ49" i="108"/>
  <c r="AG51" i="109"/>
  <c r="AG50" i="109"/>
  <c r="AJ50" i="109"/>
  <c r="AJ51" i="109"/>
  <c r="X48" i="114"/>
  <c r="L49" i="114"/>
  <c r="I50" i="114"/>
  <c r="AI9" i="115"/>
  <c r="AL17" i="115"/>
  <c r="AJ10" i="116"/>
  <c r="O57" i="116"/>
  <c r="O58" i="116"/>
  <c r="R56" i="116"/>
  <c r="O56" i="116"/>
  <c r="L54" i="117"/>
  <c r="L53" i="117"/>
  <c r="I53" i="117"/>
  <c r="AL42" i="122"/>
  <c r="AM48" i="108"/>
  <c r="AM49" i="108"/>
  <c r="AH9" i="114"/>
  <c r="C48" i="114"/>
  <c r="U49" i="114"/>
  <c r="U50" i="114"/>
  <c r="AL23" i="115"/>
  <c r="AL49" i="115"/>
  <c r="AL48" i="115"/>
  <c r="AH9" i="117"/>
  <c r="AL11" i="117"/>
  <c r="AL19" i="117"/>
  <c r="AL27" i="117"/>
  <c r="AL43" i="118"/>
  <c r="AD61" i="119"/>
  <c r="AA63" i="119"/>
  <c r="AA61" i="119"/>
  <c r="AD62" i="119"/>
  <c r="C48" i="108"/>
  <c r="C49" i="108"/>
  <c r="U52" i="109"/>
  <c r="AL13" i="115"/>
  <c r="AL29" i="115"/>
  <c r="D49" i="115"/>
  <c r="D48" i="115"/>
  <c r="C48" i="115"/>
  <c r="AA58" i="116"/>
  <c r="AA56" i="116"/>
  <c r="AA57" i="116"/>
  <c r="AL12" i="117"/>
  <c r="AL20" i="117"/>
  <c r="AL28" i="117"/>
  <c r="X53" i="117"/>
  <c r="X54" i="117"/>
  <c r="U54" i="117"/>
  <c r="AM44" i="118"/>
  <c r="AL11" i="115"/>
  <c r="AJ9" i="115"/>
  <c r="AL19" i="115"/>
  <c r="AL24" i="115"/>
  <c r="X57" i="118"/>
  <c r="X56" i="118"/>
  <c r="U56" i="118"/>
  <c r="AJ43" i="119"/>
  <c r="AL43" i="119" s="1"/>
  <c r="C56" i="119" s="1"/>
  <c r="AM61" i="119"/>
  <c r="AM62" i="119"/>
  <c r="AL63" i="119"/>
  <c r="AL62" i="119"/>
  <c r="E68" i="119"/>
  <c r="E69" i="119"/>
  <c r="F68" i="119"/>
  <c r="F67" i="119"/>
  <c r="E67" i="119"/>
  <c r="AG40" i="120"/>
  <c r="AG39" i="120"/>
  <c r="AJ39" i="120"/>
  <c r="AJ40" i="120"/>
  <c r="AL14" i="117"/>
  <c r="AL22" i="117"/>
  <c r="AL30" i="117"/>
  <c r="AL38" i="118"/>
  <c r="AM46" i="118"/>
  <c r="I48" i="114"/>
  <c r="AL15" i="115"/>
  <c r="O49" i="115"/>
  <c r="O48" i="115"/>
  <c r="AI9" i="117"/>
  <c r="AL29" i="117"/>
  <c r="AL25" i="117"/>
  <c r="AL21" i="117"/>
  <c r="AL17" i="117"/>
  <c r="AL13" i="117"/>
  <c r="AL15" i="117"/>
  <c r="AL23" i="117"/>
  <c r="AK31" i="117"/>
  <c r="AL31" i="117" s="1"/>
  <c r="AJ56" i="118"/>
  <c r="AJ57" i="118"/>
  <c r="AG58" i="118"/>
  <c r="AG57" i="118"/>
  <c r="AK31" i="119"/>
  <c r="AL31" i="119" s="1"/>
  <c r="C50" i="109"/>
  <c r="U50" i="109"/>
  <c r="C51" i="109"/>
  <c r="AD49" i="114"/>
  <c r="AD48" i="114"/>
  <c r="E49" i="114"/>
  <c r="AL21" i="115"/>
  <c r="X49" i="115"/>
  <c r="X48" i="115"/>
  <c r="R48" i="115"/>
  <c r="AJ9" i="116"/>
  <c r="AH9" i="116"/>
  <c r="E56" i="116"/>
  <c r="E57" i="116"/>
  <c r="E58" i="116"/>
  <c r="F56" i="116"/>
  <c r="R57" i="116"/>
  <c r="AL16" i="117"/>
  <c r="AL24" i="117"/>
  <c r="C53" i="117"/>
  <c r="I54" i="117"/>
  <c r="AL40" i="118"/>
  <c r="I63" i="119"/>
  <c r="F57" i="118"/>
  <c r="AD57" i="118"/>
  <c r="AA58" i="118"/>
  <c r="C63" i="119"/>
  <c r="C62" i="119"/>
  <c r="C61" i="119"/>
  <c r="X61" i="119"/>
  <c r="AL17" i="120"/>
  <c r="AI9" i="121"/>
  <c r="AL20" i="121"/>
  <c r="U43" i="121"/>
  <c r="U42" i="121"/>
  <c r="AG43" i="121"/>
  <c r="AO15" i="122"/>
  <c r="AL40" i="124"/>
  <c r="AL16" i="124"/>
  <c r="AL25" i="124"/>
  <c r="AO15" i="124"/>
  <c r="F47" i="124" s="1"/>
  <c r="X41" i="124"/>
  <c r="AL20" i="125"/>
  <c r="AL25" i="125"/>
  <c r="AK31" i="125"/>
  <c r="AL31" i="125" s="1"/>
  <c r="C39" i="125"/>
  <c r="AL48" i="114"/>
  <c r="AL49" i="114"/>
  <c r="AM56" i="116"/>
  <c r="X57" i="116"/>
  <c r="I58" i="116"/>
  <c r="O53" i="117"/>
  <c r="AL53" i="117"/>
  <c r="E56" i="118"/>
  <c r="AA56" i="118"/>
  <c r="I57" i="118"/>
  <c r="D61" i="119"/>
  <c r="F62" i="119"/>
  <c r="AG62" i="119"/>
  <c r="AL13" i="120"/>
  <c r="C39" i="120"/>
  <c r="AJ9" i="121"/>
  <c r="AL16" i="121"/>
  <c r="AD43" i="121"/>
  <c r="AD42" i="121"/>
  <c r="O39" i="123"/>
  <c r="AL13" i="124"/>
  <c r="E41" i="124"/>
  <c r="E40" i="124"/>
  <c r="D40" i="124"/>
  <c r="AJ40" i="124"/>
  <c r="E47" i="124"/>
  <c r="AL26" i="125"/>
  <c r="F40" i="125"/>
  <c r="F39" i="125"/>
  <c r="E40" i="125"/>
  <c r="E39" i="125"/>
  <c r="D39" i="125"/>
  <c r="C40" i="125"/>
  <c r="AL13" i="126"/>
  <c r="AL29" i="126"/>
  <c r="AM48" i="114"/>
  <c r="AM49" i="114"/>
  <c r="E48" i="115"/>
  <c r="L57" i="118"/>
  <c r="AL58" i="118"/>
  <c r="I62" i="119"/>
  <c r="AJ62" i="119"/>
  <c r="D39" i="120"/>
  <c r="AL40" i="120"/>
  <c r="AL12" i="121"/>
  <c r="X42" i="121"/>
  <c r="I43" i="121"/>
  <c r="AL43" i="121"/>
  <c r="AO16" i="122"/>
  <c r="AJ41" i="122"/>
  <c r="AL26" i="124"/>
  <c r="AL29" i="124"/>
  <c r="AK32" i="124"/>
  <c r="AL32" i="124" s="1"/>
  <c r="F40" i="124"/>
  <c r="C41" i="124"/>
  <c r="AG41" i="124"/>
  <c r="AH9" i="125"/>
  <c r="AL16" i="125"/>
  <c r="AL21" i="125"/>
  <c r="AL27" i="126"/>
  <c r="AL23" i="126"/>
  <c r="AL19" i="126"/>
  <c r="AL15" i="126"/>
  <c r="AL11" i="126"/>
  <c r="AJ9" i="126"/>
  <c r="AL24" i="126"/>
  <c r="AJ40" i="126"/>
  <c r="AJ39" i="126"/>
  <c r="AG40" i="126"/>
  <c r="AG39" i="126"/>
  <c r="I40" i="120"/>
  <c r="I39" i="120"/>
  <c r="R41" i="124"/>
  <c r="R40" i="124"/>
  <c r="O41" i="124"/>
  <c r="O40" i="124"/>
  <c r="AD48" i="127"/>
  <c r="AD47" i="127"/>
  <c r="AA48" i="127"/>
  <c r="AA47" i="127"/>
  <c r="I57" i="116"/>
  <c r="AG57" i="116"/>
  <c r="F54" i="117"/>
  <c r="AD54" i="117"/>
  <c r="U62" i="119"/>
  <c r="U61" i="119"/>
  <c r="O62" i="119"/>
  <c r="AH9" i="120"/>
  <c r="R40" i="120"/>
  <c r="F36" i="121"/>
  <c r="O36" i="121"/>
  <c r="AH9" i="121"/>
  <c r="AL22" i="121"/>
  <c r="D36" i="121"/>
  <c r="AL41" i="122"/>
  <c r="L40" i="124"/>
  <c r="F41" i="124"/>
  <c r="D47" i="124"/>
  <c r="C47" i="124"/>
  <c r="C46" i="124"/>
  <c r="AL12" i="125"/>
  <c r="AL17" i="125"/>
  <c r="AL28" i="125"/>
  <c r="F43" i="121"/>
  <c r="F42" i="121"/>
  <c r="E42" i="121"/>
  <c r="AM41" i="122"/>
  <c r="AA41" i="124"/>
  <c r="AA40" i="124"/>
  <c r="AD40" i="125"/>
  <c r="AD39" i="125"/>
  <c r="AA40" i="125"/>
  <c r="AA39" i="125"/>
  <c r="F40" i="126"/>
  <c r="F39" i="126"/>
  <c r="E39" i="126"/>
  <c r="AL57" i="116"/>
  <c r="X62" i="119"/>
  <c r="AL25" i="120"/>
  <c r="AH10" i="121"/>
  <c r="AL14" i="121"/>
  <c r="AL28" i="121"/>
  <c r="I36" i="121"/>
  <c r="AL42" i="121"/>
  <c r="X43" i="121"/>
  <c r="AO14" i="122"/>
  <c r="AD41" i="122" s="1"/>
  <c r="L41" i="122"/>
  <c r="I41" i="122"/>
  <c r="AJ11" i="123"/>
  <c r="AI11" i="123"/>
  <c r="AO16" i="123"/>
  <c r="D40" i="123" s="1"/>
  <c r="AO12" i="123"/>
  <c r="C39" i="123"/>
  <c r="AH10" i="124"/>
  <c r="L41" i="124"/>
  <c r="D46" i="124"/>
  <c r="AL13" i="125"/>
  <c r="AL24" i="125"/>
  <c r="AL29" i="125"/>
  <c r="L40" i="126"/>
  <c r="L39" i="126"/>
  <c r="I40" i="126"/>
  <c r="I39" i="126"/>
  <c r="C41" i="122"/>
  <c r="U41" i="122"/>
  <c r="O39" i="125"/>
  <c r="AL39" i="125"/>
  <c r="AL40" i="125"/>
  <c r="R39" i="126"/>
  <c r="AM39" i="126"/>
  <c r="O47" i="127"/>
  <c r="AL47" i="127"/>
  <c r="AL48" i="127"/>
  <c r="C54" i="127"/>
  <c r="C47" i="128"/>
  <c r="U47" i="128"/>
  <c r="C48" i="128"/>
  <c r="U48" i="128"/>
  <c r="AM39" i="125"/>
  <c r="C39" i="126"/>
  <c r="AM47" i="127"/>
  <c r="D54" i="127"/>
  <c r="D47" i="128"/>
  <c r="X47" i="128"/>
  <c r="C47" i="127"/>
  <c r="U47" i="127"/>
  <c r="U48" i="127"/>
  <c r="AH10" i="128"/>
  <c r="E47" i="128"/>
  <c r="AA47" i="128"/>
  <c r="E48" i="128"/>
  <c r="AA48" i="128"/>
  <c r="X47" i="127"/>
  <c r="AH9" i="128"/>
  <c r="AI10" i="128"/>
  <c r="F47" i="128"/>
  <c r="AD47" i="128"/>
  <c r="AD39" i="126"/>
  <c r="E47" i="127"/>
  <c r="E48" i="127"/>
  <c r="C53" i="127"/>
  <c r="AI9" i="128"/>
  <c r="I47" i="128"/>
  <c r="AG47" i="128"/>
  <c r="I48" i="128"/>
  <c r="AG48" i="128"/>
  <c r="C42" i="121"/>
  <c r="E39" i="123"/>
  <c r="AA39" i="123"/>
  <c r="AM40" i="124"/>
  <c r="F47" i="127"/>
  <c r="AJ9" i="128"/>
  <c r="L47" i="128"/>
  <c r="AJ47" i="128"/>
  <c r="AL11" i="128"/>
  <c r="AL15" i="128"/>
  <c r="AL19" i="128"/>
  <c r="AL23" i="128"/>
  <c r="O47" i="128"/>
  <c r="AL47" i="128"/>
  <c r="O48" i="128"/>
  <c r="AL48" i="128"/>
  <c r="R47" i="128"/>
  <c r="AM47" i="128"/>
  <c r="AD40" i="123" l="1"/>
  <c r="U40" i="123"/>
  <c r="AG39" i="123"/>
  <c r="AD39" i="123"/>
  <c r="O40" i="123"/>
  <c r="U39" i="123"/>
  <c r="I40" i="123"/>
  <c r="F40" i="123"/>
  <c r="I39" i="123"/>
  <c r="AG40" i="123"/>
  <c r="AM39" i="123"/>
  <c r="F39" i="123"/>
  <c r="I42" i="122"/>
  <c r="E41" i="122"/>
  <c r="D41" i="122"/>
  <c r="AA40" i="123"/>
  <c r="AJ42" i="122"/>
  <c r="X41" i="122"/>
  <c r="F46" i="124"/>
  <c r="AL41" i="124"/>
  <c r="AL39" i="123"/>
  <c r="C42" i="122"/>
  <c r="X42" i="122"/>
  <c r="R39" i="123"/>
  <c r="AL40" i="123"/>
  <c r="L39" i="123"/>
  <c r="D39" i="123"/>
  <c r="L42" i="122"/>
  <c r="X39" i="123"/>
  <c r="AG40" i="124"/>
  <c r="L40" i="123"/>
  <c r="AM41" i="124"/>
  <c r="AM42" i="122"/>
  <c r="E42" i="122"/>
  <c r="O41" i="122"/>
  <c r="X40" i="123"/>
  <c r="C40" i="124"/>
  <c r="F42" i="122"/>
  <c r="C40" i="123"/>
  <c r="AJ39" i="123"/>
  <c r="AA41" i="122"/>
  <c r="I41" i="124"/>
  <c r="U40" i="124"/>
  <c r="AJ41" i="124"/>
  <c r="D41" i="124"/>
  <c r="I40" i="124"/>
  <c r="U41" i="124"/>
  <c r="AD40" i="124"/>
  <c r="E46" i="124"/>
  <c r="U42" i="122"/>
  <c r="R41" i="122"/>
  <c r="E40" i="123"/>
  <c r="D42" i="122"/>
  <c r="AJ40" i="123"/>
  <c r="AG41" i="122"/>
  <c r="I51" i="118"/>
  <c r="O42" i="122"/>
  <c r="AM43" i="119"/>
  <c r="E56" i="119" s="1"/>
  <c r="X40" i="124"/>
  <c r="F41" i="122"/>
  <c r="AD42" i="122"/>
  <c r="AA42" i="122"/>
  <c r="AG42" i="122"/>
  <c r="AM40" i="123"/>
  <c r="R40" i="123"/>
  <c r="R42" i="122"/>
  <c r="AD41" i="124"/>
  <c r="C51" i="118"/>
  <c r="E51"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冨田 光男</author>
    <author>久家 慶子</author>
  </authors>
  <commentList>
    <comment ref="H5" authorId="0" shapeId="0" xr:uid="{C25D2CE8-386A-4BE5-86D1-E268C06F4215}">
      <text>
        <r>
          <rPr>
            <b/>
            <sz val="9"/>
            <color indexed="10"/>
            <rFont val="MS P ゴシック"/>
            <family val="3"/>
            <charset val="128"/>
          </rPr>
          <t>短期入所事業所の類型に応じて勤務形態一覧表を選択してください</t>
        </r>
      </text>
    </comment>
    <comment ref="M5" authorId="0" shapeId="0" xr:uid="{60598F95-5F2B-4277-B149-FABB42DF7FE3}">
      <text>
        <r>
          <rPr>
            <b/>
            <sz val="9"/>
            <color indexed="10"/>
            <rFont val="MS P ゴシック"/>
            <family val="3"/>
            <charset val="128"/>
          </rPr>
          <t>就労移行支援事業所の類型に応じて勤務形態一覧表を選択してください</t>
        </r>
      </text>
    </comment>
    <comment ref="R5" authorId="0" shapeId="0" xr:uid="{5088CB7E-73AB-4563-92BF-9EEA8BF99EFD}">
      <text>
        <r>
          <rPr>
            <b/>
            <sz val="9"/>
            <color indexed="10"/>
            <rFont val="MS P ゴシック"/>
            <family val="3"/>
            <charset val="128"/>
          </rPr>
          <t>共同生活援助事業所の類型に応じて勤務形態一覧表を選択してください</t>
        </r>
      </text>
    </comment>
    <comment ref="W5" authorId="1" shapeId="0" xr:uid="{CFE07918-D65F-4B52-8FD0-600BF2C72E0D}">
      <text>
        <r>
          <rPr>
            <b/>
            <sz val="9"/>
            <color indexed="81"/>
            <rFont val="MS P ゴシック"/>
            <family val="3"/>
            <charset val="128"/>
          </rPr>
          <t>児童発達支援センターの類型に応じて勤務形態一覧表を選択してください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岡田 萌</author>
  </authors>
  <commentList>
    <comment ref="M7" authorId="0" shapeId="0" xr:uid="{EA1024CA-DCA6-4C1F-AB99-1958587EB449}">
      <text>
        <r>
          <rPr>
            <b/>
            <sz val="10"/>
            <color indexed="10"/>
            <rFont val="ＭＳ ゴシック"/>
            <family val="3"/>
            <charset val="128"/>
          </rPr>
          <t>法人所在地、法人名称、代表者の職・氏名を記載してください。</t>
        </r>
      </text>
    </comment>
    <comment ref="P12" authorId="1" shapeId="0" xr:uid="{ED8A0AC2-2303-4ACA-9777-912057CBD535}">
      <text>
        <r>
          <rPr>
            <sz val="11"/>
            <color indexed="81"/>
            <rFont val="MS P ゴシック"/>
            <family val="3"/>
            <charset val="128"/>
          </rPr>
          <t>書類作成担当者と連絡先を記載してください。</t>
        </r>
      </text>
    </comment>
    <comment ref="A16" authorId="0" shapeId="0" xr:uid="{9F0BC565-7E1F-4736-A8AD-2B8902C58B86}">
      <text>
        <r>
          <rPr>
            <b/>
            <sz val="12"/>
            <color indexed="10"/>
            <rFont val="ＭＳ ゴシック"/>
            <family val="3"/>
            <charset val="128"/>
          </rPr>
          <t>事業所番号ごとに作成してください。</t>
        </r>
      </text>
    </comment>
    <comment ref="J24" authorId="0" shapeId="0" xr:uid="{D3F21CB5-8483-4FA2-9014-509C39AC1E97}">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0" authorId="0" shapeId="0" xr:uid="{87875C16-B872-43EE-8152-247B39D1228A}">
      <text>
        <r>
          <rPr>
            <b/>
            <sz val="9"/>
            <color indexed="81"/>
            <rFont val="MS P ゴシック"/>
            <family val="3"/>
            <charset val="128"/>
          </rPr>
          <t>青の色塗り部分はすべて記入してください。</t>
        </r>
      </text>
    </comment>
    <comment ref="Y47" authorId="0" shapeId="0" xr:uid="{E5F53B12-1B3C-4DC5-B2A9-A121BB04202D}">
      <text>
        <r>
          <rPr>
            <sz val="12"/>
            <color indexed="81"/>
            <rFont val="MS P ゴシック"/>
            <family val="3"/>
            <charset val="128"/>
          </rPr>
          <t xml:space="preserve">加算の追加や区分をあげる変更は、変更の前月15日までに必着で届出が必要です。
</t>
        </r>
        <r>
          <rPr>
            <b/>
            <sz val="12"/>
            <color indexed="81"/>
            <rFont val="MS P ゴシック"/>
            <family val="3"/>
            <charset val="128"/>
          </rPr>
          <t>遡っての変更は認められません。</t>
        </r>
        <r>
          <rPr>
            <sz val="12"/>
            <color indexed="81"/>
            <rFont val="MS P ゴシック"/>
            <family val="3"/>
            <charset val="128"/>
          </rPr>
          <t xml:space="preserve">
なお、加算の区分を下げる、加算をやめる場合は速やかに提出してください。</t>
        </r>
      </text>
    </comment>
    <comment ref="T52" authorId="0" shapeId="0" xr:uid="{03787EA4-827A-421F-B580-16F7BBB67680}">
      <text>
        <r>
          <rPr>
            <b/>
            <sz val="12"/>
            <color indexed="81"/>
            <rFont val="MS P ゴシック"/>
            <family val="3"/>
            <charset val="128"/>
          </rPr>
          <t xml:space="preserve">記入漏れが多いため注意してください。
ここが記入されていなければ変更処理ができません（新規指定時を除く）
</t>
        </r>
        <r>
          <rPr>
            <sz val="12"/>
            <color indexed="81"/>
            <rFont val="MS P ゴシック"/>
            <family val="3"/>
            <charset val="128"/>
          </rPr>
          <t xml:space="preserve">記入例）
変更前　児童指導員等加配加算　なし
　　　　専門的支援加算　あり
変更後　児童指導員等加配加算　常勤専従５年以上
　　　　（職員名※）
　　　　専門的支援加算
　　　　（職員名※）
</t>
        </r>
        <r>
          <rPr>
            <b/>
            <sz val="12"/>
            <color indexed="81"/>
            <rFont val="MS P ゴシック"/>
            <family val="3"/>
            <charset val="128"/>
          </rPr>
          <t>※加配加算の場合は職員名を記載してください。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<sst xmlns="http://schemas.openxmlformats.org/spreadsheetml/2006/main" count="10156" uniqueCount="1554">
  <si>
    <t>留意事項</t>
    <rPh sb="0" eb="2">
      <t>リュウイ</t>
    </rPh>
    <rPh sb="2" eb="4">
      <t>ジコウ</t>
    </rPh>
    <phoneticPr fontId="10"/>
  </si>
  <si>
    <t>チェックリスト</t>
    <phoneticPr fontId="4"/>
  </si>
  <si>
    <t>○</t>
    <phoneticPr fontId="10"/>
  </si>
  <si>
    <t>○</t>
    <phoneticPr fontId="4"/>
  </si>
  <si>
    <t>各サービスのチェックリストを添付してください。</t>
    <rPh sb="0" eb="1">
      <t>カク</t>
    </rPh>
    <rPh sb="14" eb="16">
      <t>テンプ</t>
    </rPh>
    <phoneticPr fontId="4"/>
  </si>
  <si>
    <t>付表</t>
    <rPh sb="0" eb="2">
      <t>フヒョウ</t>
    </rPh>
    <phoneticPr fontId="4"/>
  </si>
  <si>
    <t>付表１</t>
    <rPh sb="0" eb="2">
      <t>フヒョウ</t>
    </rPh>
    <phoneticPr fontId="4"/>
  </si>
  <si>
    <t>付表2</t>
    <rPh sb="0" eb="2">
      <t>フヒョウ</t>
    </rPh>
    <phoneticPr fontId="4"/>
  </si>
  <si>
    <t>付表3</t>
    <rPh sb="0" eb="2">
      <t>フヒョウ</t>
    </rPh>
    <phoneticPr fontId="4"/>
  </si>
  <si>
    <t>付表4</t>
    <rPh sb="0" eb="2">
      <t>フヒョウ</t>
    </rPh>
    <phoneticPr fontId="4"/>
  </si>
  <si>
    <t>付表5</t>
    <rPh sb="0" eb="2">
      <t>フヒョウ</t>
    </rPh>
    <phoneticPr fontId="4"/>
  </si>
  <si>
    <t>付表6</t>
    <rPh sb="0" eb="2">
      <t>フヒョウ</t>
    </rPh>
    <phoneticPr fontId="4"/>
  </si>
  <si>
    <t>付表7</t>
    <rPh sb="0" eb="2">
      <t>フヒョウ</t>
    </rPh>
    <phoneticPr fontId="4"/>
  </si>
  <si>
    <t>付表8</t>
    <rPh sb="0" eb="2">
      <t>フヒョウ</t>
    </rPh>
    <phoneticPr fontId="4"/>
  </si>
  <si>
    <t>付表9</t>
    <rPh sb="0" eb="2">
      <t>フヒョウ</t>
    </rPh>
    <phoneticPr fontId="4"/>
  </si>
  <si>
    <t>付表10</t>
    <rPh sb="0" eb="2">
      <t>フヒョウ</t>
    </rPh>
    <phoneticPr fontId="4"/>
  </si>
  <si>
    <t>付表11</t>
    <rPh sb="0" eb="2">
      <t>フヒョウ</t>
    </rPh>
    <phoneticPr fontId="4"/>
  </si>
  <si>
    <t>付表12</t>
    <rPh sb="0" eb="2">
      <t>フヒョウ</t>
    </rPh>
    <phoneticPr fontId="4"/>
  </si>
  <si>
    <t>付表13</t>
    <rPh sb="0" eb="2">
      <t>フヒョウ</t>
    </rPh>
    <phoneticPr fontId="4"/>
  </si>
  <si>
    <t>付表14</t>
    <rPh sb="0" eb="2">
      <t>フヒョウ</t>
    </rPh>
    <phoneticPr fontId="4"/>
  </si>
  <si>
    <t>付表15</t>
    <rPh sb="0" eb="2">
      <t>フヒョウ</t>
    </rPh>
    <phoneticPr fontId="4"/>
  </si>
  <si>
    <t>付表16</t>
    <rPh sb="0" eb="2">
      <t>フヒョウ</t>
    </rPh>
    <phoneticPr fontId="4"/>
  </si>
  <si>
    <t>付表18</t>
    <rPh sb="0" eb="2">
      <t>フヒョウ</t>
    </rPh>
    <phoneticPr fontId="4"/>
  </si>
  <si>
    <t>付表19</t>
    <rPh sb="0" eb="2">
      <t>フヒョウ</t>
    </rPh>
    <phoneticPr fontId="4"/>
  </si>
  <si>
    <t>付表20</t>
  </si>
  <si>
    <t>従業者の勤務の体制及び勤務形態</t>
    <rPh sb="0" eb="3">
      <t>ジュウギョウシャ</t>
    </rPh>
    <rPh sb="4" eb="6">
      <t>キンム</t>
    </rPh>
    <rPh sb="7" eb="9">
      <t>タイセイ</t>
    </rPh>
    <rPh sb="9" eb="10">
      <t>オヨ</t>
    </rPh>
    <rPh sb="11" eb="13">
      <t>キンム</t>
    </rPh>
    <rPh sb="13" eb="15">
      <t>ケイタイ</t>
    </rPh>
    <phoneticPr fontId="10"/>
  </si>
  <si>
    <r>
      <rPr>
        <sz val="11"/>
        <color rgb="FF0000FF"/>
        <rFont val="ＭＳ Ｐゴシック"/>
        <family val="3"/>
        <charset val="128"/>
      </rPr>
      <t>定款、</t>
    </r>
    <r>
      <rPr>
        <sz val="11"/>
        <rFont val="ＭＳ Ｐゴシック"/>
        <family val="3"/>
        <charset val="128"/>
      </rPr>
      <t>登記事項証明書</t>
    </r>
    <r>
      <rPr>
        <sz val="11"/>
        <color rgb="FFFF0000"/>
        <rFont val="ＭＳ Ｐゴシック"/>
        <family val="3"/>
        <charset val="128"/>
      </rPr>
      <t>又は</t>
    </r>
    <r>
      <rPr>
        <sz val="11"/>
        <color rgb="FF0000FF"/>
        <rFont val="ＭＳ Ｐゴシック"/>
        <family val="3"/>
        <charset val="128"/>
      </rPr>
      <t>、</t>
    </r>
    <r>
      <rPr>
        <sz val="11"/>
        <rFont val="ＭＳ Ｐゴシック"/>
        <family val="3"/>
        <charset val="128"/>
      </rPr>
      <t>条例等</t>
    </r>
    <rPh sb="0" eb="2">
      <t>テイカン</t>
    </rPh>
    <rPh sb="3" eb="5">
      <t>トウキ</t>
    </rPh>
    <rPh sb="5" eb="7">
      <t>ジコウ</t>
    </rPh>
    <rPh sb="7" eb="10">
      <t>ショウメイショ</t>
    </rPh>
    <rPh sb="10" eb="11">
      <t>マタ</t>
    </rPh>
    <rPh sb="13" eb="15">
      <t>ジョウレイ</t>
    </rPh>
    <rPh sb="15" eb="16">
      <t>トウ</t>
    </rPh>
    <phoneticPr fontId="10"/>
  </si>
  <si>
    <r>
      <t xml:space="preserve">○
</t>
    </r>
    <r>
      <rPr>
        <sz val="8"/>
        <rFont val="ＭＳ Ｐゴシック"/>
        <family val="3"/>
        <charset val="128"/>
      </rPr>
      <t>定款、寄附行為等を含む。</t>
    </r>
    <rPh sb="11" eb="12">
      <t>フク</t>
    </rPh>
    <phoneticPr fontId="10"/>
  </si>
  <si>
    <t>事業所の構造概要</t>
    <rPh sb="0" eb="3">
      <t>ジギョウショ</t>
    </rPh>
    <rPh sb="4" eb="6">
      <t>コウゾウ</t>
    </rPh>
    <rPh sb="6" eb="8">
      <t>ガイヨウ</t>
    </rPh>
    <phoneticPr fontId="4"/>
  </si>
  <si>
    <t>任意様式</t>
    <rPh sb="0" eb="2">
      <t>ニンイ</t>
    </rPh>
    <rPh sb="2" eb="4">
      <t>ヨウシキ</t>
    </rPh>
    <phoneticPr fontId="4"/>
  </si>
  <si>
    <t>基準上必要な設備を明記
既存の平面図でも可</t>
    <rPh sb="0" eb="3">
      <t>キジュンジョウ</t>
    </rPh>
    <rPh sb="3" eb="5">
      <t>ヒツヨウ</t>
    </rPh>
    <rPh sb="6" eb="8">
      <t>セツビ</t>
    </rPh>
    <rPh sb="9" eb="11">
      <t>メイキ</t>
    </rPh>
    <rPh sb="12" eb="14">
      <t>キソン</t>
    </rPh>
    <rPh sb="15" eb="18">
      <t>ヘイメンズ</t>
    </rPh>
    <rPh sb="20" eb="21">
      <t>カ</t>
    </rPh>
    <phoneticPr fontId="4"/>
  </si>
  <si>
    <t>事業所の位置図</t>
    <rPh sb="0" eb="3">
      <t>ジギョウショ</t>
    </rPh>
    <rPh sb="4" eb="7">
      <t>イチズ</t>
    </rPh>
    <phoneticPr fontId="4"/>
  </si>
  <si>
    <t>事業所の位置が確認できる内容とすること</t>
    <rPh sb="0" eb="3">
      <t>ジギョウショ</t>
    </rPh>
    <rPh sb="4" eb="6">
      <t>イチ</t>
    </rPh>
    <rPh sb="7" eb="9">
      <t>カクニン</t>
    </rPh>
    <rPh sb="12" eb="14">
      <t>ナイヨウ</t>
    </rPh>
    <phoneticPr fontId="4"/>
  </si>
  <si>
    <t>事業所の写真</t>
    <rPh sb="0" eb="3">
      <t>ジギョウショ</t>
    </rPh>
    <rPh sb="4" eb="6">
      <t>シャシン</t>
    </rPh>
    <phoneticPr fontId="4"/>
  </si>
  <si>
    <t>建物外観、平面図に記載した設備を確認できる内容とすること</t>
    <rPh sb="0" eb="2">
      <t>タテモノ</t>
    </rPh>
    <rPh sb="2" eb="4">
      <t>ガイカン</t>
    </rPh>
    <rPh sb="5" eb="8">
      <t>ヘイメンズ</t>
    </rPh>
    <rPh sb="9" eb="11">
      <t>キサイ</t>
    </rPh>
    <rPh sb="13" eb="15">
      <t>セツビ</t>
    </rPh>
    <rPh sb="16" eb="18">
      <t>カクニン</t>
    </rPh>
    <rPh sb="21" eb="23">
      <t>ナイヨウ</t>
    </rPh>
    <phoneticPr fontId="4"/>
  </si>
  <si>
    <t>設備の概要</t>
    <rPh sb="0" eb="2">
      <t>セツビ</t>
    </rPh>
    <rPh sb="3" eb="5">
      <t>ガイヨウ</t>
    </rPh>
    <phoneticPr fontId="10"/>
  </si>
  <si>
    <t>○</t>
  </si>
  <si>
    <t>非常災害設備等の項目に記載した内容は写真を添付すること</t>
    <rPh sb="0" eb="2">
      <t>ヒジョウ</t>
    </rPh>
    <rPh sb="2" eb="4">
      <t>サイガイ</t>
    </rPh>
    <rPh sb="4" eb="7">
      <t>セツビトウ</t>
    </rPh>
    <rPh sb="8" eb="10">
      <t>コウモク</t>
    </rPh>
    <rPh sb="11" eb="13">
      <t>キサイ</t>
    </rPh>
    <rPh sb="15" eb="17">
      <t>ナイヨウ</t>
    </rPh>
    <rPh sb="18" eb="20">
      <t>シャシン</t>
    </rPh>
    <rPh sb="21" eb="23">
      <t>テンプ</t>
    </rPh>
    <phoneticPr fontId="4"/>
  </si>
  <si>
    <t>消防計画書届出書の写し</t>
    <rPh sb="0" eb="2">
      <t>ショウボウ</t>
    </rPh>
    <rPh sb="2" eb="5">
      <t>ケイカクショ</t>
    </rPh>
    <rPh sb="5" eb="8">
      <t>トドケデショ</t>
    </rPh>
    <rPh sb="9" eb="10">
      <t>ウツ</t>
    </rPh>
    <phoneticPr fontId="4"/>
  </si>
  <si>
    <t>消防署への届出義務がある事業所は、受付印が押印されたもの</t>
    <rPh sb="0" eb="3">
      <t>ショウボウショ</t>
    </rPh>
    <rPh sb="5" eb="7">
      <t>トドケデ</t>
    </rPh>
    <rPh sb="7" eb="9">
      <t>ギム</t>
    </rPh>
    <rPh sb="12" eb="15">
      <t>ジギョウショ</t>
    </rPh>
    <rPh sb="17" eb="20">
      <t>ウケツケイン</t>
    </rPh>
    <rPh sb="21" eb="23">
      <t>オウイン</t>
    </rPh>
    <phoneticPr fontId="4"/>
  </si>
  <si>
    <t>防災計画の内容が分かる書類</t>
    <phoneticPr fontId="4"/>
  </si>
  <si>
    <t>〇</t>
    <phoneticPr fontId="4"/>
  </si>
  <si>
    <t>建物賃貸借契約書の写し又は法人が建物を所有していることを確認できる書類の写し</t>
    <rPh sb="0" eb="2">
      <t>タテモノ</t>
    </rPh>
    <rPh sb="2" eb="5">
      <t>チンタイシャク</t>
    </rPh>
    <rPh sb="5" eb="8">
      <t>ケイヤクショ</t>
    </rPh>
    <rPh sb="9" eb="10">
      <t>ウツ</t>
    </rPh>
    <rPh sb="11" eb="12">
      <t>マタ</t>
    </rPh>
    <rPh sb="13" eb="15">
      <t>ホウジン</t>
    </rPh>
    <rPh sb="16" eb="18">
      <t>タテモノ</t>
    </rPh>
    <rPh sb="19" eb="21">
      <t>ショユウ</t>
    </rPh>
    <rPh sb="28" eb="30">
      <t>カクニン</t>
    </rPh>
    <rPh sb="33" eb="35">
      <t>ショルイ</t>
    </rPh>
    <rPh sb="36" eb="37">
      <t>ウツ</t>
    </rPh>
    <phoneticPr fontId="4"/>
  </si>
  <si>
    <t>○
指定地域相談支援の提供に当たる者の経歴を含む。</t>
    <rPh sb="22" eb="23">
      <t>フク</t>
    </rPh>
    <phoneticPr fontId="10"/>
  </si>
  <si>
    <t>○
相談支援専門員の職歴を含む。</t>
    <rPh sb="10" eb="12">
      <t>ショクレキ</t>
    </rPh>
    <rPh sb="13" eb="14">
      <t>フク</t>
    </rPh>
    <phoneticPr fontId="10"/>
  </si>
  <si>
    <r>
      <t>管理者・サービス</t>
    </r>
    <r>
      <rPr>
        <sz val="11"/>
        <color rgb="FF0000FF"/>
        <rFont val="ＭＳ Ｐゴシック"/>
        <family val="3"/>
        <charset val="128"/>
      </rPr>
      <t>(児童発達支援)</t>
    </r>
    <r>
      <rPr>
        <sz val="11"/>
        <rFont val="ＭＳ Ｐゴシック"/>
        <family val="3"/>
        <charset val="128"/>
      </rPr>
      <t>管理</t>
    </r>
    <r>
      <rPr>
        <sz val="11"/>
        <color rgb="FFFF0000"/>
        <rFont val="ＭＳ Ｐゴシック"/>
        <family val="3"/>
        <charset val="128"/>
      </rPr>
      <t>（提供）</t>
    </r>
    <r>
      <rPr>
        <sz val="11"/>
        <rFont val="ＭＳ Ｐゴシック"/>
        <family val="3"/>
        <charset val="128"/>
      </rPr>
      <t>責任者の各種研修受講証明書、資格証の写し</t>
    </r>
    <rPh sb="0" eb="3">
      <t>カンリシャ</t>
    </rPh>
    <rPh sb="9" eb="15">
      <t>ジドウハッタツシエン</t>
    </rPh>
    <rPh sb="16" eb="18">
      <t>カンリ</t>
    </rPh>
    <rPh sb="19" eb="21">
      <t>テイキョウ</t>
    </rPh>
    <rPh sb="22" eb="25">
      <t>セキニンシャ</t>
    </rPh>
    <rPh sb="26" eb="28">
      <t>カクシュ</t>
    </rPh>
    <rPh sb="28" eb="30">
      <t>ケンシュウ</t>
    </rPh>
    <rPh sb="30" eb="32">
      <t>ジュコウ</t>
    </rPh>
    <rPh sb="32" eb="35">
      <t>ショウメイショ</t>
    </rPh>
    <rPh sb="36" eb="38">
      <t>シカク</t>
    </rPh>
    <rPh sb="38" eb="39">
      <t>ショウ</t>
    </rPh>
    <rPh sb="40" eb="41">
      <t>ウツ</t>
    </rPh>
    <phoneticPr fontId="4"/>
  </si>
  <si>
    <t>必要となる研修の受講証明書、資格証の写しを添付</t>
    <rPh sb="0" eb="2">
      <t>ヒツヨウ</t>
    </rPh>
    <rPh sb="5" eb="7">
      <t>ケンシュウ</t>
    </rPh>
    <rPh sb="8" eb="10">
      <t>ジュコウ</t>
    </rPh>
    <rPh sb="10" eb="13">
      <t>ショウメイショ</t>
    </rPh>
    <rPh sb="14" eb="17">
      <t>シカクショウ</t>
    </rPh>
    <rPh sb="18" eb="19">
      <t>ウツ</t>
    </rPh>
    <rPh sb="21" eb="23">
      <t>テンプ</t>
    </rPh>
    <phoneticPr fontId="4"/>
  </si>
  <si>
    <t>施設・事業所の種類に応じ別紙①～⑦を添付すること</t>
    <rPh sb="0" eb="2">
      <t>シセツ</t>
    </rPh>
    <rPh sb="3" eb="6">
      <t>ジギョウショ</t>
    </rPh>
    <rPh sb="7" eb="9">
      <t>シュルイ</t>
    </rPh>
    <rPh sb="10" eb="11">
      <t>オウ</t>
    </rPh>
    <rPh sb="12" eb="14">
      <t>ベッシ</t>
    </rPh>
    <rPh sb="18" eb="20">
      <t>テンプ</t>
    </rPh>
    <phoneticPr fontId="4"/>
  </si>
  <si>
    <t>運営規程</t>
    <rPh sb="0" eb="2">
      <t>ウンエイ</t>
    </rPh>
    <rPh sb="2" eb="4">
      <t>キテイ</t>
    </rPh>
    <phoneticPr fontId="10"/>
  </si>
  <si>
    <t>重要事項説明書</t>
    <rPh sb="0" eb="4">
      <t>ジュウヨウジコウ</t>
    </rPh>
    <rPh sb="4" eb="7">
      <t>セツメイショ</t>
    </rPh>
    <phoneticPr fontId="10"/>
  </si>
  <si>
    <t>協力医療機関との契約の内容</t>
    <rPh sb="0" eb="2">
      <t>キョウリョク</t>
    </rPh>
    <rPh sb="2" eb="4">
      <t>イリョウ</t>
    </rPh>
    <rPh sb="4" eb="6">
      <t>キカン</t>
    </rPh>
    <rPh sb="8" eb="10">
      <t>ケイヤク</t>
    </rPh>
    <rPh sb="11" eb="13">
      <t>ナイヨウ</t>
    </rPh>
    <phoneticPr fontId="10"/>
  </si>
  <si>
    <r>
      <t xml:space="preserve">○
</t>
    </r>
    <r>
      <rPr>
        <sz val="8"/>
        <rFont val="ＭＳ Ｐゴシック"/>
        <family val="3"/>
        <charset val="128"/>
      </rPr>
      <t>（医療機関との協力の体制）</t>
    </r>
    <phoneticPr fontId="4"/>
  </si>
  <si>
    <r>
      <t xml:space="preserve">○
</t>
    </r>
    <r>
      <rPr>
        <sz val="8"/>
        <rFont val="ＭＳ Ｐゴシック"/>
        <family val="3"/>
        <charset val="128"/>
      </rPr>
      <t>協力歯科医療機関との契約の内容を含む。</t>
    </r>
    <rPh sb="2" eb="4">
      <t>キョウリョク</t>
    </rPh>
    <rPh sb="4" eb="6">
      <t>シカ</t>
    </rPh>
    <rPh sb="18" eb="19">
      <t>フク</t>
    </rPh>
    <phoneticPr fontId="10"/>
  </si>
  <si>
    <r>
      <t xml:space="preserve">○
</t>
    </r>
    <r>
      <rPr>
        <sz val="8"/>
        <rFont val="ＭＳ Ｐゴシック"/>
        <family val="3"/>
        <charset val="128"/>
      </rPr>
      <t>協力歯科医療機関との契約の内容を含む。</t>
    </r>
    <rPh sb="4" eb="6">
      <t>シカ</t>
    </rPh>
    <phoneticPr fontId="10"/>
  </si>
  <si>
    <t>医療法に規定する医療機関として許可を受けたことがわかる証明書等</t>
    <rPh sb="0" eb="3">
      <t>イリョウホウ</t>
    </rPh>
    <rPh sb="4" eb="6">
      <t>キテイ</t>
    </rPh>
    <rPh sb="8" eb="10">
      <t>イリョウ</t>
    </rPh>
    <rPh sb="10" eb="12">
      <t>キカン</t>
    </rPh>
    <rPh sb="15" eb="17">
      <t>キョカ</t>
    </rPh>
    <rPh sb="18" eb="19">
      <t>ウ</t>
    </rPh>
    <rPh sb="27" eb="30">
      <t>ショウメイショ</t>
    </rPh>
    <rPh sb="30" eb="31">
      <t>ナド</t>
    </rPh>
    <phoneticPr fontId="10"/>
  </si>
  <si>
    <t>その他指定に関し必要と認める事項</t>
    <rPh sb="2" eb="3">
      <t>ホカ</t>
    </rPh>
    <rPh sb="3" eb="5">
      <t>シテイ</t>
    </rPh>
    <rPh sb="6" eb="7">
      <t>カン</t>
    </rPh>
    <rPh sb="8" eb="10">
      <t>ヒツヨウ</t>
    </rPh>
    <rPh sb="11" eb="12">
      <t>ミト</t>
    </rPh>
    <rPh sb="14" eb="16">
      <t>ジコウ</t>
    </rPh>
    <phoneticPr fontId="10"/>
  </si>
  <si>
    <t>利用予定者名簿</t>
    <rPh sb="0" eb="2">
      <t>リヨウ</t>
    </rPh>
    <rPh sb="2" eb="5">
      <t>ヨテイシャ</t>
    </rPh>
    <rPh sb="5" eb="7">
      <t>メイボ</t>
    </rPh>
    <phoneticPr fontId="10"/>
  </si>
  <si>
    <t>生活介護は障害支援区分を記載</t>
    <rPh sb="0" eb="4">
      <t>セイカツカイゴ</t>
    </rPh>
    <rPh sb="5" eb="11">
      <t>ショウガイシエンクブン</t>
    </rPh>
    <rPh sb="12" eb="14">
      <t>キサイ</t>
    </rPh>
    <phoneticPr fontId="4"/>
  </si>
  <si>
    <t>資産状況がわかる書類</t>
    <rPh sb="0" eb="4">
      <t>シサンジョウキョウ</t>
    </rPh>
    <rPh sb="8" eb="10">
      <t>ショルイ</t>
    </rPh>
    <phoneticPr fontId="10"/>
  </si>
  <si>
    <t>事業の概要（事業計画書等）</t>
    <rPh sb="0" eb="2">
      <t>ジギョウ</t>
    </rPh>
    <rPh sb="3" eb="5">
      <t>ガイヨウ</t>
    </rPh>
    <rPh sb="6" eb="8">
      <t>ジギョウ</t>
    </rPh>
    <rPh sb="8" eb="11">
      <t>ケイカクショ</t>
    </rPh>
    <rPh sb="11" eb="12">
      <t>トウ</t>
    </rPh>
    <phoneticPr fontId="10"/>
  </si>
  <si>
    <t>指定書の写し</t>
    <rPh sb="0" eb="3">
      <t>シテイショ</t>
    </rPh>
    <rPh sb="4" eb="5">
      <t>ウツ</t>
    </rPh>
    <phoneticPr fontId="10"/>
  </si>
  <si>
    <t>■</t>
    <phoneticPr fontId="10"/>
  </si>
  <si>
    <r>
      <rPr>
        <sz val="11"/>
        <color rgb="FF000000"/>
        <rFont val="ＭＳ Ｐゴシック"/>
        <family val="3"/>
        <charset val="128"/>
      </rPr>
      <t>指定更新</t>
    </r>
    <r>
      <rPr>
        <sz val="11"/>
        <color rgb="FF0000FF"/>
        <rFont val="ＭＳ Ｐゴシック"/>
        <family val="3"/>
        <charset val="128"/>
      </rPr>
      <t>、単位分け、事業譲渡などの場合に添付</t>
    </r>
  </si>
  <si>
    <t>障害児通所給付費算定に係る体制等に関する届出書</t>
    <rPh sb="0" eb="5">
      <t>ショウガイジツウショ</t>
    </rPh>
    <rPh sb="5" eb="8">
      <t>キュウフヒ</t>
    </rPh>
    <rPh sb="8" eb="10">
      <t>サンテイ</t>
    </rPh>
    <rPh sb="11" eb="12">
      <t>カカ</t>
    </rPh>
    <rPh sb="13" eb="16">
      <t>タイセイトウ</t>
    </rPh>
    <rPh sb="17" eb="18">
      <t>カン</t>
    </rPh>
    <rPh sb="20" eb="23">
      <t>トドケデショ</t>
    </rPh>
    <phoneticPr fontId="4"/>
  </si>
  <si>
    <t>加算状況に変更がある場合</t>
    <rPh sb="0" eb="2">
      <t>カサン</t>
    </rPh>
    <rPh sb="2" eb="4">
      <t>ジョウキョウ</t>
    </rPh>
    <rPh sb="5" eb="7">
      <t>ヘンコウ</t>
    </rPh>
    <rPh sb="10" eb="12">
      <t>バアイ</t>
    </rPh>
    <phoneticPr fontId="4"/>
  </si>
  <si>
    <t>関係加算届出</t>
    <rPh sb="0" eb="2">
      <t>カンケイ</t>
    </rPh>
    <rPh sb="2" eb="4">
      <t>カサン</t>
    </rPh>
    <rPh sb="4" eb="6">
      <t>トドケデ</t>
    </rPh>
    <phoneticPr fontId="4"/>
  </si>
  <si>
    <t>訪問支援員の経歴書、各種資格証(写)</t>
    <rPh sb="0" eb="5">
      <t>ホウモンシエンイン</t>
    </rPh>
    <rPh sb="6" eb="9">
      <t>ケイレキショ</t>
    </rPh>
    <rPh sb="10" eb="15">
      <t>カクシュシカクショウ</t>
    </rPh>
    <rPh sb="16" eb="17">
      <t>ウツ</t>
    </rPh>
    <phoneticPr fontId="4"/>
  </si>
  <si>
    <t>児童福祉法に基づく業務管理体制の整備に関する事項の届出書</t>
    <rPh sb="0" eb="5">
      <t>ジドウフクシホウ</t>
    </rPh>
    <rPh sb="6" eb="7">
      <t>モト</t>
    </rPh>
    <rPh sb="9" eb="15">
      <t>ギョウムカンリタイセイ</t>
    </rPh>
    <rPh sb="16" eb="18">
      <t>セイビ</t>
    </rPh>
    <rPh sb="19" eb="20">
      <t>カン</t>
    </rPh>
    <rPh sb="22" eb="24">
      <t>ジコウ</t>
    </rPh>
    <rPh sb="25" eb="28">
      <t>トドケデショ</t>
    </rPh>
    <phoneticPr fontId="4"/>
  </si>
  <si>
    <t>新規必須、更新は変更がある場合</t>
    <rPh sb="0" eb="2">
      <t>シンキ</t>
    </rPh>
    <rPh sb="2" eb="4">
      <t>ヒッス</t>
    </rPh>
    <rPh sb="5" eb="7">
      <t>コウシン</t>
    </rPh>
    <rPh sb="8" eb="10">
      <t>ヘンコウ</t>
    </rPh>
    <rPh sb="13" eb="15">
      <t>バアイ</t>
    </rPh>
    <phoneticPr fontId="4"/>
  </si>
  <si>
    <t>災害時情報共有システム登録票</t>
    <rPh sb="0" eb="3">
      <t>サイガイジ</t>
    </rPh>
    <rPh sb="3" eb="5">
      <t>ジョウホウ</t>
    </rPh>
    <rPh sb="5" eb="7">
      <t>キョウユウ</t>
    </rPh>
    <rPh sb="11" eb="14">
      <t>トウロクヒョウ</t>
    </rPh>
    <phoneticPr fontId="4"/>
  </si>
  <si>
    <t>メールアドレス登録票</t>
    <rPh sb="7" eb="10">
      <t>トウロクヒョウ</t>
    </rPh>
    <phoneticPr fontId="4"/>
  </si>
  <si>
    <t>支援プログラムの公表状況に関する届出書</t>
    <rPh sb="0" eb="2">
      <t>シエン</t>
    </rPh>
    <rPh sb="8" eb="10">
      <t>コウヒョウ</t>
    </rPh>
    <rPh sb="10" eb="12">
      <t>ジョウキョウ</t>
    </rPh>
    <rPh sb="13" eb="14">
      <t>カン</t>
    </rPh>
    <rPh sb="16" eb="19">
      <t>トドケデショ</t>
    </rPh>
    <phoneticPr fontId="4"/>
  </si>
  <si>
    <t>送迎用車両に安全装置が設置されていることが確認できる書類</t>
    <rPh sb="0" eb="3">
      <t>ソウゲイヨウ</t>
    </rPh>
    <rPh sb="3" eb="5">
      <t>シャリョウ</t>
    </rPh>
    <rPh sb="6" eb="10">
      <t>アンゼンソウチ</t>
    </rPh>
    <rPh sb="11" eb="13">
      <t>セッチ</t>
    </rPh>
    <rPh sb="21" eb="23">
      <t>カクニン</t>
    </rPh>
    <rPh sb="26" eb="28">
      <t>ショルイ</t>
    </rPh>
    <phoneticPr fontId="4"/>
  </si>
  <si>
    <t>3列以上の車両のみ</t>
    <rPh sb="1" eb="2">
      <t>レツ</t>
    </rPh>
    <rPh sb="2" eb="4">
      <t>イジョウ</t>
    </rPh>
    <rPh sb="5" eb="7">
      <t>シャリョウ</t>
    </rPh>
    <phoneticPr fontId="4"/>
  </si>
  <si>
    <t>別紙様式第一号</t>
    <rPh sb="0" eb="2">
      <t>ベッシ</t>
    </rPh>
    <rPh sb="2" eb="4">
      <t>ヨウシキ</t>
    </rPh>
    <rPh sb="4" eb="5">
      <t>ダイ</t>
    </rPh>
    <rPh sb="5" eb="7">
      <t>イチゴウ</t>
    </rPh>
    <phoneticPr fontId="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</si>
  <si>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</si>
  <si>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</si>
  <si>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5"/>
  </si>
  <si>
    <t>申請書</t>
    <rPh sb="0" eb="3">
      <t>シンセイショ</t>
    </rPh>
    <phoneticPr fontId="4"/>
  </si>
  <si>
    <t>年</t>
    <rPh sb="0" eb="1">
      <t>ネン</t>
    </rPh>
    <phoneticPr fontId="5"/>
  </si>
  <si>
    <t>月</t>
    <rPh sb="0" eb="1">
      <t>ガツ</t>
    </rPh>
    <phoneticPr fontId="5"/>
  </si>
  <si>
    <t>日</t>
    <rPh sb="0" eb="1">
      <t>ニチ</t>
    </rPh>
    <phoneticPr fontId="5"/>
  </si>
  <si>
    <t>知事（市区村長）　殿</t>
    <rPh sb="0" eb="2">
      <t>チジ</t>
    </rPh>
    <rPh sb="3" eb="5">
      <t>シク</t>
    </rPh>
    <rPh sb="5" eb="7">
      <t>ソンチョウ</t>
    </rPh>
    <rPh sb="9" eb="10">
      <t>ドノ</t>
    </rPh>
    <phoneticPr fontId="5"/>
  </si>
  <si>
    <t>所在地</t>
    <rPh sb="0" eb="3">
      <t>ショザイチ</t>
    </rPh>
    <phoneticPr fontId="5"/>
  </si>
  <si>
    <t>申請者</t>
    <rPh sb="0" eb="3">
      <t>シンセイシャ</t>
    </rPh>
    <phoneticPr fontId="4"/>
  </si>
  <si>
    <t>名　称</t>
    <rPh sb="0" eb="1">
      <t>メイ</t>
    </rPh>
    <rPh sb="2" eb="3">
      <t>ショウ</t>
    </rPh>
    <phoneticPr fontId="5"/>
  </si>
  <si>
    <t>代表者</t>
    <rPh sb="0" eb="3">
      <t>ダイヒョウシャ</t>
    </rPh>
    <phoneticPr fontId="5"/>
  </si>
  <si>
    <t>表題の事業所・施設に係る指定/指定の更新/指定の変更を受けたいので、下記のとおり、関係書類を添えて申請します。</t>
    <rPh sb="24" eb="26">
      <t>ヘンコウ</t>
    </rPh>
    <phoneticPr fontId="5"/>
  </si>
  <si>
    <t>法人番号(13桁)</t>
    <rPh sb="0" eb="2">
      <t>ホウジン</t>
    </rPh>
    <rPh sb="2" eb="4">
      <t>バンゴウ</t>
    </rPh>
    <rPh sb="7" eb="8">
      <t>ケタ</t>
    </rPh>
    <phoneticPr fontId="4"/>
  </si>
  <si>
    <t>申請者(設置者)</t>
    <rPh sb="0" eb="3">
      <t>シンセイシャ</t>
    </rPh>
    <rPh sb="4" eb="7">
      <t>セッチシャ</t>
    </rPh>
    <phoneticPr fontId="5"/>
  </si>
  <si>
    <t>フリガナ</t>
    <phoneticPr fontId="5"/>
  </si>
  <si>
    <t>名称</t>
    <rPh sb="0" eb="2">
      <t>メイショウ</t>
    </rPh>
    <phoneticPr fontId="5"/>
  </si>
  <si>
    <t>主たる事務所の所在地</t>
    <rPh sb="0" eb="1">
      <t>シュ</t>
    </rPh>
    <rPh sb="3" eb="5">
      <t>ジム</t>
    </rPh>
    <rPh sb="5" eb="6">
      <t>ショ</t>
    </rPh>
    <rPh sb="7" eb="10">
      <t>ショザイチ</t>
    </rPh>
    <phoneticPr fontId="5"/>
  </si>
  <si>
    <t>(郵便番号</t>
    <rPh sb="1" eb="5">
      <t>ユウビンバンゴウ</t>
    </rPh>
    <phoneticPr fontId="5"/>
  </si>
  <si>
    <t>-</t>
    <phoneticPr fontId="5"/>
  </si>
  <si>
    <t>）</t>
    <phoneticPr fontId="4"/>
  </si>
  <si>
    <t>連絡先</t>
    <rPh sb="0" eb="3">
      <t>レンラクサキ</t>
    </rPh>
    <phoneticPr fontId="5"/>
  </si>
  <si>
    <t>電話番号</t>
  </si>
  <si>
    <t>　　　　　　　　(内線)</t>
    <rPh sb="9" eb="11">
      <t>ナイセン</t>
    </rPh>
    <phoneticPr fontId="5"/>
  </si>
  <si>
    <t>E-mailアドレス</t>
  </si>
  <si>
    <t>法人等の種類</t>
    <rPh sb="0" eb="2">
      <t>ホウジン</t>
    </rPh>
    <rPh sb="2" eb="3">
      <t>ナド</t>
    </rPh>
    <rPh sb="4" eb="6">
      <t>シュルイ</t>
    </rPh>
    <phoneticPr fontId="5"/>
  </si>
  <si>
    <t>代表者の職名・氏名・生年月日</t>
  </si>
  <si>
    <t>職名</t>
    <rPh sb="0" eb="2">
      <t>ショクメイ</t>
    </rPh>
    <phoneticPr fontId="5"/>
  </si>
  <si>
    <t>生年月日</t>
    <rPh sb="0" eb="2">
      <t>セイネン</t>
    </rPh>
    <rPh sb="2" eb="4">
      <t>ガッピ</t>
    </rPh>
    <phoneticPr fontId="5"/>
  </si>
  <si>
    <t>氏名</t>
    <rPh sb="0" eb="2">
      <t>シメイ</t>
    </rPh>
    <phoneticPr fontId="5"/>
  </si>
  <si>
    <t>代表者の住所</t>
    <rPh sb="0" eb="3">
      <t>ダイヒョウシャ</t>
    </rPh>
    <rPh sb="4" eb="6">
      <t>ジュウショ</t>
    </rPh>
    <phoneticPr fontId="5"/>
  </si>
  <si>
    <t>指定を受けようとする事業所・施設の種類</t>
    <rPh sb="0" eb="2">
      <t>シテイ</t>
    </rPh>
    <rPh sb="3" eb="4">
      <t>ウ</t>
    </rPh>
    <rPh sb="10" eb="13">
      <t>ジギョウショ</t>
    </rPh>
    <rPh sb="14" eb="16">
      <t>シセツ</t>
    </rPh>
    <rPh sb="17" eb="19">
      <t>シュルイ</t>
    </rPh>
    <phoneticPr fontId="5"/>
  </si>
  <si>
    <t>事業所(施設)の所在地</t>
    <rPh sb="0" eb="3">
      <t>ジギョウショ</t>
    </rPh>
    <rPh sb="4" eb="6">
      <t>シセツ</t>
    </rPh>
    <phoneticPr fontId="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</si>
  <si>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5"/>
  </si>
  <si>
    <t>同一所在地において
行う事業等の種類</t>
    <phoneticPr fontId="5"/>
  </si>
  <si>
    <t>今回の指定(更新・変更)申請をする対象事業等に○</t>
    <rPh sb="0" eb="2">
      <t>コンカイ</t>
    </rPh>
    <rPh sb="3" eb="5">
      <t>シテイ</t>
    </rPh>
    <rPh sb="12" eb="14">
      <t>シンセイ</t>
    </rPh>
    <rPh sb="17" eb="19">
      <t>タイショウ</t>
    </rPh>
    <rPh sb="19" eb="22">
      <t>ジギョウトウ</t>
    </rPh>
    <phoneticPr fontId="5"/>
  </si>
  <si>
    <t>既に指定を受けている事業に○</t>
    <rPh sb="0" eb="1">
      <t>スデ</t>
    </rPh>
    <rPh sb="2" eb="4">
      <t>シテイ</t>
    </rPh>
    <rPh sb="5" eb="6">
      <t>ウ</t>
    </rPh>
    <rPh sb="10" eb="12">
      <t>ジギョウ</t>
    </rPh>
    <phoneticPr fontId="5"/>
  </si>
  <si>
    <t>事業の開始予定年月日</t>
    <rPh sb="0" eb="2">
      <t>ジギョウ</t>
    </rPh>
    <rPh sb="3" eb="7">
      <t>カイシヨテイ</t>
    </rPh>
    <rPh sb="7" eb="10">
      <t>ネンガッピ</t>
    </rPh>
    <phoneticPr fontId="4"/>
  </si>
  <si>
    <t>本申請書に添付して提出する様式(付表)</t>
    <rPh sb="0" eb="4">
      <t>ホンシンセイショ</t>
    </rPh>
    <rPh sb="5" eb="7">
      <t>テンプ</t>
    </rPh>
    <rPh sb="9" eb="11">
      <t>テイシュツ</t>
    </rPh>
    <rPh sb="13" eb="15">
      <t>ヨウシキ</t>
    </rPh>
    <rPh sb="16" eb="18">
      <t>フヒョウ</t>
    </rPh>
    <phoneticPr fontId="4"/>
  </si>
  <si>
    <t>共生型サービスの指定を申請するものに○</t>
    <rPh sb="0" eb="3">
      <t>キョウセイガタ</t>
    </rPh>
    <rPh sb="8" eb="10">
      <t>シテイ</t>
    </rPh>
    <rPh sb="11" eb="13">
      <t>シンセイ</t>
    </rPh>
    <phoneticPr fontId="5"/>
  </si>
  <si>
    <t>指定障害福祉サービス事業所</t>
    <phoneticPr fontId="4"/>
  </si>
  <si>
    <t>居宅介護</t>
    <rPh sb="0" eb="4">
      <t>キョタクカイゴ</t>
    </rPh>
    <phoneticPr fontId="4"/>
  </si>
  <si>
    <t>付表１</t>
    <rPh sb="0" eb="2">
      <t>フヒョウ</t>
    </rPh>
    <phoneticPr fontId="5"/>
  </si>
  <si>
    <t>重度訪問介護</t>
    <rPh sb="0" eb="6">
      <t>ジュウドホウモンカイゴ</t>
    </rPh>
    <phoneticPr fontId="4"/>
  </si>
  <si>
    <t>同行援護</t>
    <rPh sb="0" eb="4">
      <t>ドウコウエンゴ</t>
    </rPh>
    <phoneticPr fontId="4"/>
  </si>
  <si>
    <t>行動援護</t>
    <rPh sb="0" eb="2">
      <t>コウドウ</t>
    </rPh>
    <rPh sb="2" eb="4">
      <t>エンゴ</t>
    </rPh>
    <phoneticPr fontId="4"/>
  </si>
  <si>
    <t>療養介護</t>
    <rPh sb="0" eb="4">
      <t>リョウヨウカイゴ</t>
    </rPh>
    <phoneticPr fontId="4"/>
  </si>
  <si>
    <t>付表２</t>
    <rPh sb="0" eb="2">
      <t>フヒョウ</t>
    </rPh>
    <phoneticPr fontId="5"/>
  </si>
  <si>
    <t>生活介護</t>
    <rPh sb="0" eb="4">
      <t>セイカツカイゴ</t>
    </rPh>
    <phoneticPr fontId="4"/>
  </si>
  <si>
    <t>付表３</t>
    <rPh sb="0" eb="2">
      <t>フヒョウ</t>
    </rPh>
    <phoneticPr fontId="5"/>
  </si>
  <si>
    <t>短期入所</t>
    <rPh sb="0" eb="4">
      <t>タンキニュウショ</t>
    </rPh>
    <phoneticPr fontId="4"/>
  </si>
  <si>
    <t>付表４</t>
    <rPh sb="0" eb="2">
      <t>フヒョウ</t>
    </rPh>
    <phoneticPr fontId="5"/>
  </si>
  <si>
    <t>重度障害者等包括支援</t>
    <rPh sb="0" eb="2">
      <t>ジュウド</t>
    </rPh>
    <rPh sb="2" eb="5">
      <t>ショウガイシャ</t>
    </rPh>
    <rPh sb="5" eb="6">
      <t>トウ</t>
    </rPh>
    <rPh sb="6" eb="8">
      <t>ホウカツ</t>
    </rPh>
    <rPh sb="8" eb="10">
      <t>シエン</t>
    </rPh>
    <phoneticPr fontId="4"/>
  </si>
  <si>
    <t>付表５</t>
    <rPh sb="0" eb="2">
      <t>フヒョウ</t>
    </rPh>
    <phoneticPr fontId="5"/>
  </si>
  <si>
    <t>自立訓練(機能訓練)</t>
    <rPh sb="0" eb="2">
      <t>ジリツ</t>
    </rPh>
    <rPh sb="2" eb="4">
      <t>クンレン</t>
    </rPh>
    <rPh sb="5" eb="9">
      <t>キノウクンレン</t>
    </rPh>
    <phoneticPr fontId="4"/>
  </si>
  <si>
    <t>付表６</t>
    <rPh sb="0" eb="2">
      <t>フヒョウ</t>
    </rPh>
    <phoneticPr fontId="5"/>
  </si>
  <si>
    <t>自立訓練(生活訓練)</t>
    <rPh sb="0" eb="2">
      <t>ジリツ</t>
    </rPh>
    <rPh sb="2" eb="4">
      <t>クンレン</t>
    </rPh>
    <rPh sb="5" eb="7">
      <t>セイカツ</t>
    </rPh>
    <rPh sb="7" eb="9">
      <t>クンレン</t>
    </rPh>
    <phoneticPr fontId="4"/>
  </si>
  <si>
    <t>就労選択支援</t>
    <rPh sb="0" eb="2">
      <t>シュウロウ</t>
    </rPh>
    <rPh sb="2" eb="4">
      <t>センタク</t>
    </rPh>
    <rPh sb="4" eb="6">
      <t>シエン</t>
    </rPh>
    <phoneticPr fontId="4"/>
  </si>
  <si>
    <t>付表７</t>
    <rPh sb="0" eb="2">
      <t>フヒョウ</t>
    </rPh>
    <phoneticPr fontId="5"/>
  </si>
  <si>
    <t>就労移行支援</t>
    <rPh sb="0" eb="6">
      <t>シュウロウイコウシエン</t>
    </rPh>
    <phoneticPr fontId="4"/>
  </si>
  <si>
    <t>付表８</t>
    <rPh sb="0" eb="2">
      <t>フヒョウ</t>
    </rPh>
    <phoneticPr fontId="5"/>
  </si>
  <si>
    <t>就労継続支援Ａ型</t>
    <rPh sb="0" eb="6">
      <t>シュウロウケイゾクシエン</t>
    </rPh>
    <rPh sb="7" eb="8">
      <t>ガタ</t>
    </rPh>
    <phoneticPr fontId="4"/>
  </si>
  <si>
    <t>付表９</t>
    <rPh sb="0" eb="2">
      <t>フヒョウ</t>
    </rPh>
    <phoneticPr fontId="5"/>
  </si>
  <si>
    <t>就労継続支援Ｂ型</t>
    <rPh sb="0" eb="6">
      <t>シュウロウケイゾクシエン</t>
    </rPh>
    <rPh sb="7" eb="8">
      <t>ガタ</t>
    </rPh>
    <phoneticPr fontId="4"/>
  </si>
  <si>
    <t>付表１０</t>
    <rPh sb="0" eb="2">
      <t>フヒョウ</t>
    </rPh>
    <phoneticPr fontId="5"/>
  </si>
  <si>
    <t>就労定着支援</t>
    <rPh sb="0" eb="2">
      <t>シュウロウ</t>
    </rPh>
    <rPh sb="2" eb="6">
      <t>テイチャクシエン</t>
    </rPh>
    <phoneticPr fontId="4"/>
  </si>
  <si>
    <t>自立生活援助</t>
    <rPh sb="0" eb="2">
      <t>ジリツ</t>
    </rPh>
    <rPh sb="2" eb="4">
      <t>セイカツ</t>
    </rPh>
    <rPh sb="4" eb="6">
      <t>エンジョ</t>
    </rPh>
    <phoneticPr fontId="4"/>
  </si>
  <si>
    <t>付表１１</t>
  </si>
  <si>
    <t>共同生活援助</t>
    <rPh sb="0" eb="6">
      <t>キョウドウセイカツエンジョ</t>
    </rPh>
    <phoneticPr fontId="4"/>
  </si>
  <si>
    <t>付表１２</t>
    <rPh sb="0" eb="2">
      <t>フヒョウ</t>
    </rPh>
    <phoneticPr fontId="5"/>
  </si>
  <si>
    <t>指定障害者支援施設(施設入所支援)</t>
    <rPh sb="0" eb="2">
      <t>シテイ</t>
    </rPh>
    <rPh sb="2" eb="5">
      <t>ショウガイシャ</t>
    </rPh>
    <rPh sb="5" eb="9">
      <t>シエンシセツ</t>
    </rPh>
    <phoneticPr fontId="4"/>
  </si>
  <si>
    <t>付表１３</t>
    <rPh sb="0" eb="2">
      <t>フヒョウ</t>
    </rPh>
    <phoneticPr fontId="5"/>
  </si>
  <si>
    <t>指定一般相談支援事業所</t>
    <rPh sb="0" eb="2">
      <t>シテイ</t>
    </rPh>
    <rPh sb="2" eb="4">
      <t>イッパン</t>
    </rPh>
    <rPh sb="4" eb="8">
      <t>ソウダンシエン</t>
    </rPh>
    <rPh sb="8" eb="11">
      <t>ジギョウショ</t>
    </rPh>
    <phoneticPr fontId="4"/>
  </si>
  <si>
    <t>地域移行支援</t>
    <rPh sb="0" eb="4">
      <t>チイキイコウ</t>
    </rPh>
    <rPh sb="4" eb="6">
      <t>シエン</t>
    </rPh>
    <phoneticPr fontId="4"/>
  </si>
  <si>
    <t>付表１４</t>
    <rPh sb="0" eb="2">
      <t>フヒョウ</t>
    </rPh>
    <phoneticPr fontId="5"/>
  </si>
  <si>
    <t>地域定着支援</t>
    <rPh sb="0" eb="6">
      <t>チイキテイチャクシエン</t>
    </rPh>
    <phoneticPr fontId="4"/>
  </si>
  <si>
    <t>指定特定相談支援事業所</t>
    <rPh sb="0" eb="2">
      <t>シテイ</t>
    </rPh>
    <rPh sb="2" eb="4">
      <t>トクテイ</t>
    </rPh>
    <rPh sb="4" eb="6">
      <t>ソウダン</t>
    </rPh>
    <rPh sb="6" eb="8">
      <t>シエン</t>
    </rPh>
    <rPh sb="8" eb="11">
      <t>ジギョウショ</t>
    </rPh>
    <phoneticPr fontId="4"/>
  </si>
  <si>
    <t>付表１５</t>
    <rPh sb="0" eb="2">
      <t>フヒョウ</t>
    </rPh>
    <phoneticPr fontId="5"/>
  </si>
  <si>
    <t>指定障害児通所支援事業所</t>
    <rPh sb="0" eb="2">
      <t>シテイ</t>
    </rPh>
    <rPh sb="2" eb="5">
      <t>ショウガイジ</t>
    </rPh>
    <rPh sb="5" eb="7">
      <t>ツウショ</t>
    </rPh>
    <rPh sb="7" eb="12">
      <t>シエンジギョウショ</t>
    </rPh>
    <phoneticPr fontId="4"/>
  </si>
  <si>
    <t>児童発達支援</t>
    <rPh sb="0" eb="2">
      <t>ジドウ</t>
    </rPh>
    <rPh sb="2" eb="6">
      <t>ハッタツシエン</t>
    </rPh>
    <phoneticPr fontId="4"/>
  </si>
  <si>
    <t>付表１６</t>
  </si>
  <si>
    <t>放課後等デイサービス</t>
    <rPh sb="0" eb="4">
      <t>ホウカゴトウ</t>
    </rPh>
    <phoneticPr fontId="4"/>
  </si>
  <si>
    <t>付表１６</t>
    <rPh sb="0" eb="2">
      <t>フヒョウ</t>
    </rPh>
    <phoneticPr fontId="5"/>
  </si>
  <si>
    <t>居宅訪問型児童発達支援</t>
    <rPh sb="0" eb="5">
      <t>キョタクホウモンガタ</t>
    </rPh>
    <rPh sb="5" eb="7">
      <t>ジドウ</t>
    </rPh>
    <rPh sb="7" eb="9">
      <t>ハッタツ</t>
    </rPh>
    <rPh sb="9" eb="11">
      <t>シエン</t>
    </rPh>
    <phoneticPr fontId="4"/>
  </si>
  <si>
    <t>付表１７</t>
    <rPh sb="0" eb="2">
      <t>フヒョウ</t>
    </rPh>
    <phoneticPr fontId="5"/>
  </si>
  <si>
    <t>保育所等訪問支援</t>
    <rPh sb="0" eb="3">
      <t>ホイクショ</t>
    </rPh>
    <rPh sb="3" eb="4">
      <t>トウ</t>
    </rPh>
    <rPh sb="4" eb="6">
      <t>ホウモン</t>
    </rPh>
    <rPh sb="6" eb="8">
      <t>シエン</t>
    </rPh>
    <phoneticPr fontId="4"/>
  </si>
  <si>
    <t>付表１８</t>
    <rPh sb="0" eb="2">
      <t>フヒョウ</t>
    </rPh>
    <phoneticPr fontId="5"/>
  </si>
  <si>
    <t>指定障害児入所施設</t>
    <rPh sb="0" eb="2">
      <t>シテイ</t>
    </rPh>
    <rPh sb="2" eb="5">
      <t>ショウガイジ</t>
    </rPh>
    <rPh sb="5" eb="7">
      <t>ニュウショ</t>
    </rPh>
    <rPh sb="7" eb="9">
      <t>シセツ</t>
    </rPh>
    <phoneticPr fontId="4"/>
  </si>
  <si>
    <t>付表１９/２０</t>
    <rPh sb="0" eb="2">
      <t>フヒョウ</t>
    </rPh>
    <phoneticPr fontId="5"/>
  </si>
  <si>
    <t>指定障害児相談支援事業所</t>
    <rPh sb="0" eb="2">
      <t>シテイ</t>
    </rPh>
    <rPh sb="2" eb="5">
      <t>ショウガイジ</t>
    </rPh>
    <rPh sb="5" eb="7">
      <t>ソウダン</t>
    </rPh>
    <rPh sb="7" eb="9">
      <t>シエン</t>
    </rPh>
    <rPh sb="9" eb="11">
      <t>ジギョウ</t>
    </rPh>
    <rPh sb="11" eb="12">
      <t>ショ</t>
    </rPh>
    <phoneticPr fontId="4"/>
  </si>
  <si>
    <t>【既に指定を受けている場合】事業所番号</t>
    <rPh sb="1" eb="2">
      <t>スデ</t>
    </rPh>
    <rPh sb="3" eb="5">
      <t>シテイ</t>
    </rPh>
    <rPh sb="6" eb="7">
      <t>ウ</t>
    </rPh>
    <rPh sb="11" eb="13">
      <t>バアイ</t>
    </rPh>
    <rPh sb="14" eb="19">
      <t>ジギョウショバンゴウ</t>
    </rPh>
    <phoneticPr fontId="4"/>
  </si>
  <si>
    <t>(備考)</t>
    <rPh sb="1" eb="3">
      <t>ビコウ</t>
    </rPh>
    <phoneticPr fontId="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</si>
  <si>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</si>
  <si>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</si>
  <si>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</si>
  <si>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</si>
  <si>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5"/>
  </si>
  <si>
    <t>別紙様式第二号</t>
    <rPh sb="5" eb="6">
      <t>ニ</t>
    </rPh>
    <phoneticPr fontId="4"/>
  </si>
  <si>
    <t>指定障害福祉サービス事業所/指定障害者支援施設</t>
    <phoneticPr fontId="4"/>
  </si>
  <si>
    <t>指定障害児通所支援事業所/指定障害児入所施設</t>
    <phoneticPr fontId="4"/>
  </si>
  <si>
    <t>指定特定相談支援事業所/指定一般相談支援事業所/指定障害児相談支援事業所</t>
    <phoneticPr fontId="4"/>
  </si>
  <si>
    <t>変更届出書</t>
    <rPh sb="0" eb="2">
      <t>ヘンコウ</t>
    </rPh>
    <rPh sb="2" eb="4">
      <t>トドケデ</t>
    </rPh>
    <rPh sb="4" eb="5">
      <t>ショ</t>
    </rPh>
    <phoneticPr fontId="10"/>
  </si>
  <si>
    <t>年</t>
  </si>
  <si>
    <t>月</t>
  </si>
  <si>
    <t>日</t>
  </si>
  <si>
    <t>所在地</t>
    <rPh sb="0" eb="3">
      <t>ショザイチ</t>
    </rPh>
    <phoneticPr fontId="10"/>
  </si>
  <si>
    <t>申請者</t>
    <rPh sb="0" eb="3">
      <t>シンセイシャ</t>
    </rPh>
    <phoneticPr fontId="10"/>
  </si>
  <si>
    <t>名称</t>
    <rPh sb="0" eb="2">
      <t>メイショウ</t>
    </rPh>
    <phoneticPr fontId="10"/>
  </si>
  <si>
    <t>代表者氏名　</t>
  </si>
  <si>
    <t>次のとおり指定を受けた内容を変更しましたので届け出ます。</t>
    <rPh sb="0" eb="1">
      <t>ツギ</t>
    </rPh>
    <rPh sb="5" eb="7">
      <t>シテイ</t>
    </rPh>
    <rPh sb="8" eb="9">
      <t>ウ</t>
    </rPh>
    <rPh sb="11" eb="13">
      <t>ナイヨウ</t>
    </rPh>
    <rPh sb="14" eb="16">
      <t>ヘンコウ</t>
    </rPh>
    <rPh sb="22" eb="23">
      <t>トド</t>
    </rPh>
    <rPh sb="24" eb="25">
      <t>デ</t>
    </rPh>
    <phoneticPr fontId="10"/>
  </si>
  <si>
    <t>指定障害福祉サービス事業所等の指定に係る事項の変更の届出先（以下「指定権者」という。）と指定障害福祉サービス</t>
    <phoneticPr fontId="4"/>
  </si>
  <si>
    <t>事業所等の業務管理体制の整備に関する事項の変更の届出先（以下「監督権者」という。）が同一の自治体であり、かつ、</t>
    <phoneticPr fontId="4"/>
  </si>
  <si>
    <t>変更事項が「事業所（施設）の所在地」又は「申請者の代表者の氏名、生年月日、住所及び職名」の場合であって、同事項</t>
    <phoneticPr fontId="4"/>
  </si>
  <si>
    <t>に係る事実の確認に支障がないと認めるときは、監督権者への変更の届出又は届出書への記載については、指定権者</t>
    <phoneticPr fontId="4"/>
  </si>
  <si>
    <t>への変更の届出があったことをもって省略させることができることとされているので、その場合には左のチェックボックス（□）</t>
    <phoneticPr fontId="4"/>
  </si>
  <si>
    <t>に✓を付してください。なお、当該変更届出を受理した指定権者は、当該変更届出の写しを監督権者へ回付してください。</t>
    <phoneticPr fontId="4"/>
  </si>
  <si>
    <t>事業所番号</t>
    <rPh sb="0" eb="3">
      <t>ジギョウショ</t>
    </rPh>
    <rPh sb="2" eb="3">
      <t>ショ</t>
    </rPh>
    <rPh sb="3" eb="5">
      <t>バンゴウ</t>
    </rPh>
    <phoneticPr fontId="10"/>
  </si>
  <si>
    <t>指定を受けた内容を変更した事業所又は施設</t>
    <rPh sb="0" eb="2">
      <t>シテイ</t>
    </rPh>
    <rPh sb="3" eb="4">
      <t>ウ</t>
    </rPh>
    <rPh sb="6" eb="8">
      <t>ナイヨウ</t>
    </rPh>
    <rPh sb="9" eb="11">
      <t>ヘンコウ</t>
    </rPh>
    <rPh sb="13" eb="16">
      <t>ジギョウショ</t>
    </rPh>
    <rPh sb="16" eb="17">
      <t>マタ</t>
    </rPh>
    <rPh sb="18" eb="20">
      <t>シセツ</t>
    </rPh>
    <phoneticPr fontId="10"/>
  </si>
  <si>
    <t>サービスの種類</t>
    <rPh sb="5" eb="7">
      <t>シュルイ</t>
    </rPh>
    <phoneticPr fontId="10"/>
  </si>
  <si>
    <t>変更年月日</t>
    <rPh sb="0" eb="2">
      <t>ヘンコウ</t>
    </rPh>
    <rPh sb="2" eb="5">
      <t>ネンガッピ</t>
    </rPh>
    <phoneticPr fontId="10"/>
  </si>
  <si>
    <t>年</t>
    <rPh sb="0" eb="1">
      <t>ネン</t>
    </rPh>
    <phoneticPr fontId="10"/>
  </si>
  <si>
    <t>月</t>
    <rPh sb="0" eb="1">
      <t>ガツ</t>
    </rPh>
    <phoneticPr fontId="10"/>
  </si>
  <si>
    <t>日</t>
    <rPh sb="0" eb="1">
      <t>ヒ</t>
    </rPh>
    <phoneticPr fontId="10"/>
  </si>
  <si>
    <t>変更があった事項（該当に○）</t>
    <rPh sb="0" eb="2">
      <t>ヘンコウ</t>
    </rPh>
    <rPh sb="6" eb="8">
      <t>ジコウ</t>
    </rPh>
    <rPh sb="9" eb="11">
      <t>ガイトウ</t>
    </rPh>
    <phoneticPr fontId="10"/>
  </si>
  <si>
    <t>変更の内容</t>
    <rPh sb="0" eb="2">
      <t>ヘンコウ</t>
    </rPh>
    <rPh sb="3" eb="5">
      <t>ナイヨウ</t>
    </rPh>
    <phoneticPr fontId="10"/>
  </si>
  <si>
    <t>事業所（施設）の名称</t>
    <rPh sb="0" eb="3">
      <t>ジギョウショ</t>
    </rPh>
    <rPh sb="4" eb="6">
      <t>シセツ</t>
    </rPh>
    <rPh sb="8" eb="10">
      <t>メイショウ</t>
    </rPh>
    <phoneticPr fontId="10"/>
  </si>
  <si>
    <t>（変更前）</t>
    <rPh sb="1" eb="3">
      <t>ヘンコウ</t>
    </rPh>
    <rPh sb="3" eb="4">
      <t>マエ</t>
    </rPh>
    <phoneticPr fontId="10"/>
  </si>
  <si>
    <t>事業所（施設）の所在地</t>
    <rPh sb="0" eb="3">
      <t>ジギョウショ</t>
    </rPh>
    <rPh sb="4" eb="6">
      <t>シセツ</t>
    </rPh>
    <rPh sb="8" eb="11">
      <t>ショザイチ</t>
    </rPh>
    <phoneticPr fontId="10"/>
  </si>
  <si>
    <t>事業所（施設）の連絡先（電話番号）</t>
    <rPh sb="0" eb="3">
      <t>ジギョウショ</t>
    </rPh>
    <rPh sb="4" eb="6">
      <t>シセツ</t>
    </rPh>
    <rPh sb="8" eb="11">
      <t>レンラクサキ</t>
    </rPh>
    <rPh sb="12" eb="14">
      <t>デンワ</t>
    </rPh>
    <rPh sb="14" eb="16">
      <t>バンゴウ</t>
    </rPh>
    <phoneticPr fontId="10"/>
  </si>
  <si>
    <t>申請者の名称</t>
    <rPh sb="0" eb="3">
      <t>シンセイシャ</t>
    </rPh>
    <rPh sb="4" eb="6">
      <t>メイショウ</t>
    </rPh>
    <phoneticPr fontId="10"/>
  </si>
  <si>
    <t>申請者の主たる事務所の所在地</t>
    <rPh sb="0" eb="3">
      <t>シンセイシャ</t>
    </rPh>
    <rPh sb="4" eb="5">
      <t>オモ</t>
    </rPh>
    <rPh sb="7" eb="9">
      <t>ジム</t>
    </rPh>
    <rPh sb="9" eb="10">
      <t>ショ</t>
    </rPh>
    <rPh sb="11" eb="14">
      <t>ショザイチ</t>
    </rPh>
    <phoneticPr fontId="10"/>
  </si>
  <si>
    <t>申請者の代表者の氏名、生年月日、住所及び職名</t>
    <rPh sb="0" eb="3">
      <t>シンセイシャ</t>
    </rPh>
    <rPh sb="4" eb="7">
      <t>ダイヒョウシャ</t>
    </rPh>
    <rPh sb="8" eb="10">
      <t>シメイ</t>
    </rPh>
    <rPh sb="11" eb="13">
      <t>セイネン</t>
    </rPh>
    <rPh sb="13" eb="15">
      <t>ガッピ</t>
    </rPh>
    <rPh sb="16" eb="18">
      <t>ジュウショ</t>
    </rPh>
    <rPh sb="18" eb="19">
      <t>オヨ</t>
    </rPh>
    <rPh sb="20" eb="22">
      <t>ショクメイ</t>
    </rPh>
    <phoneticPr fontId="10"/>
  </si>
  <si>
    <t>法人等の種類</t>
    <rPh sb="0" eb="2">
      <t>ホウジン</t>
    </rPh>
    <rPh sb="2" eb="3">
      <t>トウ</t>
    </rPh>
    <rPh sb="4" eb="6">
      <t>シュルイ</t>
    </rPh>
    <phoneticPr fontId="10"/>
  </si>
  <si>
    <t>登記事項証明書又は条例等（当該事業に関するものに限る。）</t>
    <rPh sb="0" eb="2">
      <t>トウキ</t>
    </rPh>
    <rPh sb="2" eb="4">
      <t>ジコウ</t>
    </rPh>
    <rPh sb="4" eb="7">
      <t>ショウメイショ</t>
    </rPh>
    <rPh sb="7" eb="8">
      <t>マタ</t>
    </rPh>
    <rPh sb="9" eb="12">
      <t>ジョウレイナド</t>
    </rPh>
    <phoneticPr fontId="10"/>
  </si>
  <si>
    <t>共生型サービスの該当有無</t>
    <rPh sb="0" eb="3">
      <t>キョウセイガタ</t>
    </rPh>
    <rPh sb="8" eb="10">
      <t>ガイトウ</t>
    </rPh>
    <rPh sb="10" eb="12">
      <t>ウム</t>
    </rPh>
    <phoneticPr fontId="10"/>
  </si>
  <si>
    <t>事業所（施設）の構造概要・平面図・設備の概要</t>
    <rPh sb="8" eb="10">
      <t>コウゾウ</t>
    </rPh>
    <rPh sb="10" eb="12">
      <t>ガイヨウ</t>
    </rPh>
    <rPh sb="13" eb="16">
      <t>ヘイメンズ</t>
    </rPh>
    <rPh sb="17" eb="19">
      <t>セツビ</t>
    </rPh>
    <rPh sb="20" eb="22">
      <t>ガイヨウ</t>
    </rPh>
    <phoneticPr fontId="10"/>
  </si>
  <si>
    <t>利用者又は入所者の定員</t>
    <rPh sb="3" eb="4">
      <t>マタ</t>
    </rPh>
    <phoneticPr fontId="10"/>
  </si>
  <si>
    <t>（変更後）</t>
  </si>
  <si>
    <t xml:space="preserve">管理者の氏名、生年月日、住所及び経歴
</t>
    <rPh sb="14" eb="15">
      <t>オヨ</t>
    </rPh>
    <rPh sb="16" eb="18">
      <t>ケイレキ</t>
    </rPh>
    <phoneticPr fontId="10"/>
  </si>
  <si>
    <t>サービス管理（提供）責任者又は児童発達支援管理責任者の氏名、生年月日、住所及び経歴</t>
    <rPh sb="4" eb="6">
      <t>カンリ</t>
    </rPh>
    <rPh sb="7" eb="9">
      <t>テイキョウ</t>
    </rPh>
    <rPh sb="10" eb="12">
      <t>セキニン</t>
    </rPh>
    <rPh sb="12" eb="13">
      <t>シャ</t>
    </rPh>
    <rPh sb="13" eb="14">
      <t>マタ</t>
    </rPh>
    <rPh sb="15" eb="17">
      <t>ジドウ</t>
    </rPh>
    <rPh sb="17" eb="19">
      <t>ハッタツ</t>
    </rPh>
    <rPh sb="19" eb="21">
      <t>シエン</t>
    </rPh>
    <rPh sb="21" eb="23">
      <t>カンリ</t>
    </rPh>
    <rPh sb="23" eb="26">
      <t>セキニンシャ</t>
    </rPh>
    <phoneticPr fontId="10"/>
  </si>
  <si>
    <t>指定地域相談支援の提供に当たる者又は相談支援専門員の氏名、生年月日、住所及び経歴</t>
    <rPh sb="0" eb="8">
      <t>シテイチイキソウダンシエン</t>
    </rPh>
    <rPh sb="9" eb="11">
      <t>テイキョウ</t>
    </rPh>
    <rPh sb="12" eb="13">
      <t>ア</t>
    </rPh>
    <rPh sb="15" eb="16">
      <t>モノ</t>
    </rPh>
    <rPh sb="16" eb="17">
      <t>マタ</t>
    </rPh>
    <rPh sb="18" eb="25">
      <t>ソウダンシエンセンモンイン</t>
    </rPh>
    <rPh sb="26" eb="28">
      <t>シメイ</t>
    </rPh>
    <rPh sb="29" eb="33">
      <t>セイネンガッピ</t>
    </rPh>
    <rPh sb="34" eb="37">
      <t>ジュウショオヨ</t>
    </rPh>
    <rPh sb="38" eb="40">
      <t>ケイレキ</t>
    </rPh>
    <phoneticPr fontId="10"/>
  </si>
  <si>
    <t>運営規程</t>
    <phoneticPr fontId="10"/>
  </si>
  <si>
    <t>協力医療機関・協力歯科医療機関の名称・診療科名・契約内容</t>
    <rPh sb="16" eb="18">
      <t>メイショウ</t>
    </rPh>
    <rPh sb="19" eb="22">
      <t>シンリョウカ</t>
    </rPh>
    <rPh sb="22" eb="23">
      <t>メイ</t>
    </rPh>
    <rPh sb="24" eb="26">
      <t>ケイヤク</t>
    </rPh>
    <rPh sb="26" eb="28">
      <t>ナイヨウ</t>
    </rPh>
    <phoneticPr fontId="10"/>
  </si>
  <si>
    <t xml:space="preserve">
</t>
    <phoneticPr fontId="10"/>
  </si>
  <si>
    <t>提携就労支援機関の名称</t>
  </si>
  <si>
    <t>提供する障害福祉サービス等の種類</t>
    <rPh sb="4" eb="8">
      <t>ショウガイフクシ</t>
    </rPh>
    <rPh sb="12" eb="13">
      <t>トウ</t>
    </rPh>
    <phoneticPr fontId="10"/>
  </si>
  <si>
    <t>第三者委託により提供する障害福祉サービス等の種類等</t>
    <rPh sb="20" eb="21">
      <t>トウ</t>
    </rPh>
    <rPh sb="24" eb="25">
      <t>ナド</t>
    </rPh>
    <phoneticPr fontId="4"/>
  </si>
  <si>
    <t>事業実施形態（事業所の種別等）</t>
    <rPh sb="7" eb="10">
      <t>ジギョウショ</t>
    </rPh>
    <rPh sb="11" eb="13">
      <t>シュベツ</t>
    </rPh>
    <rPh sb="13" eb="14">
      <t>トウ</t>
    </rPh>
    <phoneticPr fontId="10"/>
  </si>
  <si>
    <t>従業者の勤務の体制及び勤務形態</t>
    <phoneticPr fontId="10"/>
  </si>
  <si>
    <t>その他</t>
    <rPh sb="2" eb="3">
      <t>ホカ</t>
    </rPh>
    <phoneticPr fontId="10"/>
  </si>
  <si>
    <t>(備考)</t>
    <rPh sb="1" eb="3">
      <t>ビコウ</t>
    </rPh>
    <phoneticPr fontId="10"/>
  </si>
  <si>
    <t>1</t>
    <phoneticPr fontId="10"/>
  </si>
  <si>
    <t>変更届の提出に際しては、必要書類を添付してください。</t>
    <phoneticPr fontId="4"/>
  </si>
  <si>
    <t>2</t>
    <phoneticPr fontId="4"/>
  </si>
  <si>
    <t>「変更があった事項」の「変更の内容」は、変更前と変更後の内容が具体的に分かるように記入してください。</t>
  </si>
  <si>
    <t>付表１　居宅介護・重度訪問介護・同行援護・行動援護事業所の指定等に係る記載事項</t>
  </si>
  <si>
    <t>事業所</t>
    <rPh sb="0" eb="3">
      <t>ジギョウショ</t>
    </rPh>
    <phoneticPr fontId="10"/>
  </si>
  <si>
    <t>フリガナ</t>
    <phoneticPr fontId="10"/>
  </si>
  <si>
    <t>名　　称</t>
    <rPh sb="0" eb="1">
      <t>メイ</t>
    </rPh>
    <rPh sb="3" eb="4">
      <t>ショウ</t>
    </rPh>
    <phoneticPr fontId="10"/>
  </si>
  <si>
    <t>(郵便番号</t>
    <phoneticPr fontId="4"/>
  </si>
  <si>
    <t>-</t>
    <phoneticPr fontId="4"/>
  </si>
  <si>
    <t>)</t>
    <phoneticPr fontId="5"/>
  </si>
  <si>
    <t>電話番号</t>
    <rPh sb="0" eb="2">
      <t>デンワ</t>
    </rPh>
    <rPh sb="2" eb="4">
      <t>バンゴウ</t>
    </rPh>
    <phoneticPr fontId="10"/>
  </si>
  <si>
    <t>E-Mail</t>
    <phoneticPr fontId="4"/>
  </si>
  <si>
    <t>事業所以外の
事務所</t>
    <rPh sb="0" eb="3">
      <t>ジギョウショ</t>
    </rPh>
    <rPh sb="3" eb="5">
      <t>イガイ</t>
    </rPh>
    <rPh sb="7" eb="10">
      <t>ジムショ</t>
    </rPh>
    <phoneticPr fontId="10"/>
  </si>
  <si>
    <t>管理者</t>
    <rPh sb="0" eb="1">
      <t>カン</t>
    </rPh>
    <rPh sb="1" eb="2">
      <t>リ</t>
    </rPh>
    <rPh sb="2" eb="3">
      <t>モノ</t>
    </rPh>
    <phoneticPr fontId="10"/>
  </si>
  <si>
    <t>生年月日</t>
    <rPh sb="0" eb="4">
      <t>セイネンガッピ</t>
    </rPh>
    <phoneticPr fontId="4"/>
  </si>
  <si>
    <t>氏　名</t>
    <rPh sb="0" eb="1">
      <t>シ</t>
    </rPh>
    <rPh sb="2" eb="3">
      <t>メイ</t>
    </rPh>
    <phoneticPr fontId="10"/>
  </si>
  <si>
    <t>年</t>
    <rPh sb="0" eb="1">
      <t>ネン</t>
    </rPh>
    <phoneticPr fontId="4"/>
  </si>
  <si>
    <t>月</t>
    <rPh sb="0" eb="1">
      <t>ツキ</t>
    </rPh>
    <phoneticPr fontId="4"/>
  </si>
  <si>
    <t>日</t>
    <rPh sb="0" eb="1">
      <t>ニチ</t>
    </rPh>
    <phoneticPr fontId="4"/>
  </si>
  <si>
    <t>住　所</t>
    <rPh sb="0" eb="1">
      <t>ジュウ</t>
    </rPh>
    <rPh sb="2" eb="3">
      <t>トコロ</t>
    </rPh>
    <phoneticPr fontId="10"/>
  </si>
  <si>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1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</si>
  <si>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10"/>
  </si>
  <si>
    <t>事業所等の名称</t>
    <rPh sb="0" eb="3">
      <t>ジギョウショ</t>
    </rPh>
    <rPh sb="3" eb="4">
      <t>トウ</t>
    </rPh>
    <rPh sb="5" eb="7">
      <t>メイショウ</t>
    </rPh>
    <phoneticPr fontId="10"/>
  </si>
  <si>
    <t>兼務する職種及び勤務時間等</t>
    <rPh sb="0" eb="2">
      <t>ケンム</t>
    </rPh>
    <rPh sb="4" eb="6">
      <t>ショクシュ</t>
    </rPh>
    <rPh sb="6" eb="7">
      <t>オヨ</t>
    </rPh>
    <rPh sb="8" eb="10">
      <t>キンム</t>
    </rPh>
    <rPh sb="10" eb="12">
      <t>ジカン</t>
    </rPh>
    <rPh sb="12" eb="13">
      <t>トウ</t>
    </rPh>
    <phoneticPr fontId="10"/>
  </si>
  <si>
    <t>サービス提供責任者</t>
    <rPh sb="6" eb="9">
      <t>セキニンシャ</t>
    </rPh>
    <phoneticPr fontId="1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</si>
  <si>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10"/>
  </si>
  <si>
    <t>第　　条 第　　項 第　　号</t>
    <rPh sb="0" eb="1">
      <t>ダイ</t>
    </rPh>
    <rPh sb="3" eb="4">
      <t>ジョウ</t>
    </rPh>
    <rPh sb="5" eb="6">
      <t>ダイ</t>
    </rPh>
    <rPh sb="8" eb="9">
      <t>コウ</t>
    </rPh>
    <rPh sb="10" eb="11">
      <t>ダイ</t>
    </rPh>
    <rPh sb="13" eb="14">
      <t>ゴウ</t>
    </rPh>
    <phoneticPr fontId="10"/>
  </si>
  <si>
    <t>○人員に関する基準の確認に必要な事項</t>
    <rPh sb="1" eb="3">
      <t>ジンイン</t>
    </rPh>
    <rPh sb="4" eb="5">
      <t>カン</t>
    </rPh>
    <rPh sb="7" eb="9">
      <t>キジュン</t>
    </rPh>
    <rPh sb="10" eb="12">
      <t>カクニン</t>
    </rPh>
    <rPh sb="13" eb="15">
      <t>ヒツヨウ</t>
    </rPh>
    <rPh sb="16" eb="18">
      <t>ジコウ</t>
    </rPh>
    <phoneticPr fontId="4"/>
  </si>
  <si>
    <t>従業者の職種・員数</t>
    <rPh sb="0" eb="3">
      <t>ジュウギョウシャ</t>
    </rPh>
    <rPh sb="4" eb="6">
      <t>ショクシュ</t>
    </rPh>
    <rPh sb="7" eb="9">
      <t>インズウ</t>
    </rPh>
    <phoneticPr fontId="10"/>
  </si>
  <si>
    <t>居宅介護等従業者</t>
    <rPh sb="0" eb="2">
      <t>キョタク</t>
    </rPh>
    <rPh sb="2" eb="4">
      <t>カイゴ</t>
    </rPh>
    <rPh sb="4" eb="5">
      <t>トウ</t>
    </rPh>
    <rPh sb="5" eb="8">
      <t>ジュウギョウシャ</t>
    </rPh>
    <phoneticPr fontId="10"/>
  </si>
  <si>
    <t>その他の従業者</t>
    <rPh sb="2" eb="3">
      <t>タ</t>
    </rPh>
    <rPh sb="4" eb="7">
      <t>ジュウギョウシャ</t>
    </rPh>
    <phoneticPr fontId="10"/>
  </si>
  <si>
    <t>専従</t>
    <rPh sb="0" eb="2">
      <t>センジュウ</t>
    </rPh>
    <phoneticPr fontId="10"/>
  </si>
  <si>
    <t>兼務</t>
    <rPh sb="0" eb="2">
      <t>ケンム</t>
    </rPh>
    <phoneticPr fontId="10"/>
  </si>
  <si>
    <t>常勤（人）</t>
    <rPh sb="0" eb="2">
      <t>ジョウキン</t>
    </rPh>
    <rPh sb="3" eb="4">
      <t>ヒト</t>
    </rPh>
    <phoneticPr fontId="10"/>
  </si>
  <si>
    <t>非常勤（人）</t>
    <rPh sb="0" eb="3">
      <t>ヒジョウキン</t>
    </rPh>
    <rPh sb="4" eb="5">
      <t>ヒト</t>
    </rPh>
    <phoneticPr fontId="10"/>
  </si>
  <si>
    <t>常勤換算後の人数（人）</t>
    <rPh sb="0" eb="2">
      <t>ジョウキン</t>
    </rPh>
    <rPh sb="2" eb="4">
      <t>カンザン</t>
    </rPh>
    <rPh sb="4" eb="5">
      <t>ゴ</t>
    </rPh>
    <rPh sb="6" eb="8">
      <t>ニンズウ</t>
    </rPh>
    <rPh sb="9" eb="10">
      <t>ニン</t>
    </rPh>
    <phoneticPr fontId="10"/>
  </si>
  <si>
    <t>基準上の必要人数（人）</t>
    <rPh sb="0" eb="2">
      <t>キジュン</t>
    </rPh>
    <rPh sb="2" eb="3">
      <t>ジョウ</t>
    </rPh>
    <rPh sb="4" eb="6">
      <t>ヒツヨウ</t>
    </rPh>
    <rPh sb="6" eb="8">
      <t>ニンズウ</t>
    </rPh>
    <rPh sb="9" eb="10">
      <t>ニン</t>
    </rPh>
    <phoneticPr fontId="1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</si>
  <si>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
  </si>
  <si>
    <t>営業日(該当する日に○)</t>
    <rPh sb="0" eb="3">
      <t>エイギョウビ</t>
    </rPh>
    <rPh sb="4" eb="6">
      <t>ガイトウ</t>
    </rPh>
    <rPh sb="8" eb="9">
      <t>ヒ</t>
    </rPh>
    <phoneticPr fontId="10"/>
  </si>
  <si>
    <t>月</t>
    <rPh sb="0" eb="1">
      <t>ゲツ</t>
    </rPh>
    <phoneticPr fontId="4"/>
  </si>
  <si>
    <t>火</t>
    <rPh sb="0" eb="1">
      <t>ヒ</t>
    </rPh>
    <phoneticPr fontId="4"/>
  </si>
  <si>
    <t>水</t>
    <rPh sb="0" eb="1">
      <t>スイ</t>
    </rPh>
    <phoneticPr fontId="4"/>
  </si>
  <si>
    <t>木</t>
    <rPh sb="0" eb="1">
      <t>モク</t>
    </rPh>
    <phoneticPr fontId="4"/>
  </si>
  <si>
    <t>金</t>
    <rPh sb="0" eb="1">
      <t>キン</t>
    </rPh>
    <phoneticPr fontId="4"/>
  </si>
  <si>
    <t>土</t>
    <rPh sb="0" eb="1">
      <t>ド</t>
    </rPh>
    <phoneticPr fontId="4"/>
  </si>
  <si>
    <t>祝</t>
    <rPh sb="0" eb="1">
      <t>シュク</t>
    </rPh>
    <phoneticPr fontId="4"/>
  </si>
  <si>
    <t>その他(年末年始等)</t>
    <rPh sb="2" eb="3">
      <t>ホカ</t>
    </rPh>
    <rPh sb="4" eb="6">
      <t>ネンマツ</t>
    </rPh>
    <rPh sb="6" eb="8">
      <t>ネンシ</t>
    </rPh>
    <rPh sb="8" eb="9">
      <t>トウ</t>
    </rPh>
    <phoneticPr fontId="4"/>
  </si>
  <si>
    <t>営業時間</t>
    <rPh sb="0" eb="2">
      <t>エイギョウ</t>
    </rPh>
    <rPh sb="2" eb="4">
      <t>ジカン</t>
    </rPh>
    <phoneticPr fontId="10"/>
  </si>
  <si>
    <t>平日</t>
    <rPh sb="0" eb="2">
      <t>ヘイジツ</t>
    </rPh>
    <phoneticPr fontId="5"/>
  </si>
  <si>
    <t>：</t>
    <phoneticPr fontId="4"/>
  </si>
  <si>
    <t>～</t>
    <phoneticPr fontId="4"/>
  </si>
  <si>
    <t>土曜</t>
    <rPh sb="0" eb="2">
      <t>ドヨウ</t>
    </rPh>
    <phoneticPr fontId="5"/>
  </si>
  <si>
    <t>日・祝</t>
    <rPh sb="0" eb="1">
      <t>ニチ</t>
    </rPh>
    <rPh sb="2" eb="3">
      <t>シュク</t>
    </rPh>
    <phoneticPr fontId="5"/>
  </si>
  <si>
    <t>サービス内容</t>
    <rPh sb="4" eb="6">
      <t>ナイヨウ</t>
    </rPh>
    <phoneticPr fontId="10"/>
  </si>
  <si>
    <t>身体介護</t>
    <rPh sb="0" eb="2">
      <t>シンタイ</t>
    </rPh>
    <rPh sb="2" eb="4">
      <t>カイゴ</t>
    </rPh>
    <phoneticPr fontId="5"/>
  </si>
  <si>
    <t>身体介護(通院介助)</t>
    <rPh sb="0" eb="2">
      <t>シンタイ</t>
    </rPh>
    <rPh sb="2" eb="4">
      <t>カイゴ</t>
    </rPh>
    <rPh sb="5" eb="7">
      <t>ツウイン</t>
    </rPh>
    <rPh sb="7" eb="9">
      <t>カイジョ</t>
    </rPh>
    <phoneticPr fontId="5"/>
  </si>
  <si>
    <t>家事援助</t>
    <phoneticPr fontId="5"/>
  </si>
  <si>
    <t>家事援助(通院介助)</t>
    <phoneticPr fontId="5"/>
  </si>
  <si>
    <t>乗降介助</t>
    <rPh sb="0" eb="2">
      <t>ジョウコウ</t>
    </rPh>
    <rPh sb="2" eb="4">
      <t>カイジョ</t>
    </rPh>
    <phoneticPr fontId="5"/>
  </si>
  <si>
    <t>利用料</t>
    <rPh sb="0" eb="3">
      <t>リヨウリョウ</t>
    </rPh>
    <phoneticPr fontId="10"/>
  </si>
  <si>
    <t>その他の費用</t>
    <rPh sb="2" eb="3">
      <t>タ</t>
    </rPh>
    <rPh sb="4" eb="6">
      <t>ヒヨウ</t>
    </rPh>
    <phoneticPr fontId="10"/>
  </si>
  <si>
    <t>通常の事業の実施地域</t>
    <rPh sb="0" eb="2">
      <t>ツウジョウ</t>
    </rPh>
    <rPh sb="3" eb="5">
      <t>ジギョウ</t>
    </rPh>
    <rPh sb="6" eb="8">
      <t>ジッシ</t>
    </rPh>
    <rPh sb="8" eb="10">
      <t>チイキ</t>
    </rPh>
    <phoneticPr fontId="1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</si>
  <si>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</si>
  <si>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10"/>
  </si>
  <si>
    <t>記入欄不足時の資料</t>
  </si>
  <si>
    <t>■事業所以外の事務所</t>
    <rPh sb="1" eb="3">
      <t>ジギョウ</t>
    </rPh>
    <rPh sb="3" eb="4">
      <t>ジョ</t>
    </rPh>
    <rPh sb="4" eb="6">
      <t>イガイ</t>
    </rPh>
    <rPh sb="7" eb="9">
      <t>ジム</t>
    </rPh>
    <rPh sb="9" eb="10">
      <t>ショ</t>
    </rPh>
    <phoneticPr fontId="5"/>
  </si>
  <si>
    <t>■サービス提供責任者</t>
    <rPh sb="5" eb="7">
      <t>テイキョウ</t>
    </rPh>
    <rPh sb="7" eb="10">
      <t>セキニンシャ</t>
    </rPh>
    <phoneticPr fontId="5"/>
  </si>
  <si>
    <t>付表２　療養介護事業所の指定等に係る記載事項</t>
  </si>
  <si>
    <t>連 絡 先</t>
    <rPh sb="0" eb="1">
      <t>レン</t>
    </rPh>
    <rPh sb="2" eb="3">
      <t>ラク</t>
    </rPh>
    <rPh sb="4" eb="5">
      <t>サキ</t>
    </rPh>
    <phoneticPr fontId="10"/>
  </si>
  <si>
    <t>サービス管理責任者</t>
    <rPh sb="4" eb="6">
      <t>カンリ</t>
    </rPh>
    <rPh sb="6" eb="9">
      <t>セキニンシャ</t>
    </rPh>
    <phoneticPr fontId="10"/>
  </si>
  <si>
    <t>利用定員(人)</t>
    <rPh sb="0" eb="2">
      <t>リヨウ</t>
    </rPh>
    <rPh sb="2" eb="4">
      <t>テイイン</t>
    </rPh>
    <rPh sb="5" eb="6">
      <t>ニン</t>
    </rPh>
    <phoneticPr fontId="10"/>
  </si>
  <si>
    <t>利用者の推定数(人)</t>
    <phoneticPr fontId="4"/>
  </si>
  <si>
    <t>設備</t>
    <rPh sb="0" eb="2">
      <t>セツビ</t>
    </rPh>
    <phoneticPr fontId="4"/>
  </si>
  <si>
    <t>多目的室(デイルーム)の有無(いずれかに○)</t>
    <rPh sb="0" eb="3">
      <t>タモクテキ</t>
    </rPh>
    <rPh sb="3" eb="4">
      <t>シツ</t>
    </rPh>
    <rPh sb="12" eb="14">
      <t>ウム</t>
    </rPh>
    <phoneticPr fontId="4"/>
  </si>
  <si>
    <t>有</t>
    <rPh sb="0" eb="1">
      <t>アリ</t>
    </rPh>
    <phoneticPr fontId="4"/>
  </si>
  <si>
    <t>無</t>
    <rPh sb="0" eb="1">
      <t>ム</t>
    </rPh>
    <phoneticPr fontId="10"/>
  </si>
  <si>
    <t>２．更新の場合には、「利用者の推定数」欄は前年度の平均利用者数を記入してください。</t>
    <phoneticPr fontId="4"/>
  </si>
  <si>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10"/>
  </si>
  <si>
    <t>■サービス管理責任者</t>
    <rPh sb="5" eb="7">
      <t>カンリ</t>
    </rPh>
    <rPh sb="7" eb="9">
      <t>セキニン</t>
    </rPh>
    <rPh sb="9" eb="10">
      <t>シャ</t>
    </rPh>
    <phoneticPr fontId="5"/>
  </si>
  <si>
    <t>付表３　生活介護事業所の指定等に係る記載事項</t>
    <rPh sb="0" eb="2">
      <t>フヒョウ</t>
    </rPh>
    <rPh sb="4" eb="6">
      <t>セイカツ</t>
    </rPh>
    <rPh sb="6" eb="8">
      <t>カイゴ</t>
    </rPh>
    <rPh sb="8" eb="11">
      <t>ジギョウショ</t>
    </rPh>
    <phoneticPr fontId="10"/>
  </si>
  <si>
    <t>利用者の推定数(人)</t>
    <rPh sb="0" eb="3">
      <t>リヨウシャ</t>
    </rPh>
    <rPh sb="4" eb="7">
      <t>スイテイスウ</t>
    </rPh>
    <phoneticPr fontId="10"/>
  </si>
  <si>
    <t>事業所が申告する障害支援区分の平均値</t>
    <rPh sb="0" eb="3">
      <t>ジギョウショ</t>
    </rPh>
    <rPh sb="6" eb="8">
      <t>ショウガイ</t>
    </rPh>
    <rPh sb="8" eb="10">
      <t>テイド</t>
    </rPh>
    <rPh sb="10" eb="12">
      <t>シエン</t>
    </rPh>
    <rPh sb="12" eb="14">
      <t>クブン</t>
    </rPh>
    <rPh sb="13" eb="16">
      <t>ヘイキンチ</t>
    </rPh>
    <phoneticPr fontId="10"/>
  </si>
  <si>
    <t>サービス単位</t>
    <rPh sb="4" eb="6">
      <t>タンイ</t>
    </rPh>
    <phoneticPr fontId="10"/>
  </si>
  <si>
    <t>４未満</t>
    <rPh sb="1" eb="3">
      <t>ミマン</t>
    </rPh>
    <phoneticPr fontId="10"/>
  </si>
  <si>
    <t>４以上５未満</t>
    <rPh sb="1" eb="3">
      <t>イジョウ</t>
    </rPh>
    <rPh sb="4" eb="6">
      <t>ミマン</t>
    </rPh>
    <phoneticPr fontId="10"/>
  </si>
  <si>
    <t>５以上</t>
    <rPh sb="1" eb="3">
      <t>イジョウ</t>
    </rPh>
    <phoneticPr fontId="10"/>
  </si>
  <si>
    <t>サービス単位１</t>
    <rPh sb="4" eb="6">
      <t>タンイ</t>
    </rPh>
    <phoneticPr fontId="10"/>
  </si>
  <si>
    <t>サービス単位２</t>
    <rPh sb="4" eb="6">
      <t>タンイ</t>
    </rPh>
    <phoneticPr fontId="10"/>
  </si>
  <si>
    <t>サービス単位３</t>
    <rPh sb="4" eb="6">
      <t>タンイ</t>
    </rPh>
    <phoneticPr fontId="10"/>
  </si>
  <si>
    <t>協力医療機関</t>
    <rPh sb="0" eb="2">
      <t>キョウリョク</t>
    </rPh>
    <rPh sb="2" eb="6">
      <t>イリョウキカン</t>
    </rPh>
    <phoneticPr fontId="4"/>
  </si>
  <si>
    <t>名称</t>
    <rPh sb="0" eb="2">
      <t>メイショウ</t>
    </rPh>
    <phoneticPr fontId="4"/>
  </si>
  <si>
    <t>診療科名</t>
    <rPh sb="0" eb="3">
      <t>シンリョウカ</t>
    </rPh>
    <rPh sb="3" eb="4">
      <t>メイ</t>
    </rPh>
    <phoneticPr fontId="4"/>
  </si>
  <si>
    <t>○一体的に実施する従たる事業所の指定等に係る記載事項</t>
  </si>
  <si>
    <t>１．記入欄が不足する場合は、次頁の「記入欄不足時の資料」に記載して添付してください。</t>
    <phoneticPr fontId="4"/>
  </si>
  <si>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10"/>
  </si>
  <si>
    <t>■協力医療機関</t>
    <rPh sb="1" eb="3">
      <t>キョウリョク</t>
    </rPh>
    <rPh sb="3" eb="5">
      <t>イリョウ</t>
    </rPh>
    <rPh sb="5" eb="7">
      <t>キカン</t>
    </rPh>
    <phoneticPr fontId="5"/>
  </si>
  <si>
    <t>（郵便番号　　　　　－　　　　　）</t>
    <rPh sb="1" eb="3">
      <t>ユウビン</t>
    </rPh>
    <rPh sb="3" eb="5">
      <t>バンゴウ</t>
    </rPh>
    <phoneticPr fontId="10"/>
  </si>
  <si>
    <t>ＦＡＸ番号</t>
    <rPh sb="3" eb="5">
      <t>バンゴウ</t>
    </rPh>
    <phoneticPr fontId="10"/>
  </si>
  <si>
    <t>精神保健福祉士</t>
    <rPh sb="0" eb="2">
      <t>セイシン</t>
    </rPh>
    <rPh sb="2" eb="4">
      <t>ホケン</t>
    </rPh>
    <rPh sb="4" eb="7">
      <t>フクシシ</t>
    </rPh>
    <phoneticPr fontId="10"/>
  </si>
  <si>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</si>
  <si>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10"/>
  </si>
  <si>
    <t>種別</t>
    <rPh sb="0" eb="2">
      <t>シュベツ</t>
    </rPh>
    <phoneticPr fontId="4"/>
  </si>
  <si>
    <t>定員</t>
    <rPh sb="0" eb="2">
      <t>テイイン</t>
    </rPh>
    <phoneticPr fontId="4"/>
  </si>
  <si>
    <t>空床型</t>
    <rPh sb="0" eb="2">
      <t>クウショウ</t>
    </rPh>
    <rPh sb="2" eb="3">
      <t>ガタ</t>
    </rPh>
    <phoneticPr fontId="10"/>
  </si>
  <si>
    <t>本体施設の空床の範囲内</t>
    <rPh sb="0" eb="4">
      <t>ホンタイシセツ</t>
    </rPh>
    <rPh sb="5" eb="7">
      <t>クウショウ</t>
    </rPh>
    <rPh sb="8" eb="11">
      <t>ハンイナイ</t>
    </rPh>
    <phoneticPr fontId="4"/>
  </si>
  <si>
    <t>併設型</t>
    <rPh sb="0" eb="2">
      <t>ヘイセツ</t>
    </rPh>
    <rPh sb="2" eb="3">
      <t>ガタ</t>
    </rPh>
    <phoneticPr fontId="10"/>
  </si>
  <si>
    <t>単独型</t>
    <rPh sb="0" eb="3">
      <t>タンドクガタ</t>
    </rPh>
    <phoneticPr fontId="10"/>
  </si>
  <si>
    <t>本体施設の種別・名称・定員・入所者数</t>
    <rPh sb="0" eb="2">
      <t>ホンタイ</t>
    </rPh>
    <rPh sb="2" eb="4">
      <t>シセツ</t>
    </rPh>
    <rPh sb="5" eb="7">
      <t>シュベツ</t>
    </rPh>
    <rPh sb="8" eb="10">
      <t>メイショウ</t>
    </rPh>
    <rPh sb="11" eb="13">
      <t>テイイン</t>
    </rPh>
    <rPh sb="14" eb="18">
      <t>ニュウショシャスウ</t>
    </rPh>
    <phoneticPr fontId="10"/>
  </si>
  <si>
    <t>前年度平均入所者数</t>
    <rPh sb="0" eb="3">
      <t>ゼンネンド</t>
    </rPh>
    <rPh sb="3" eb="5">
      <t>ヘイキン</t>
    </rPh>
    <rPh sb="5" eb="7">
      <t>ニュウショ</t>
    </rPh>
    <rPh sb="7" eb="8">
      <t>シャ</t>
    </rPh>
    <rPh sb="8" eb="9">
      <t>スウ</t>
    </rPh>
    <phoneticPr fontId="4"/>
  </si>
  <si>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10"/>
  </si>
  <si>
    <t>責任者
サービス提供</t>
    <rPh sb="8" eb="10">
      <t>テイキョウ</t>
    </rPh>
    <phoneticPr fontId="10"/>
  </si>
  <si>
    <t>県</t>
  </si>
  <si>
    <t>市</t>
  </si>
  <si>
    <t>常勤(人)</t>
    <rPh sb="0" eb="2">
      <t>ジョウキン</t>
    </rPh>
    <rPh sb="3" eb="4">
      <t>ヒト</t>
    </rPh>
    <phoneticPr fontId="10"/>
  </si>
  <si>
    <t>非常勤(人)</t>
    <rPh sb="0" eb="3">
      <t>ヒジョウキン</t>
    </rPh>
    <rPh sb="4" eb="5">
      <t>ヒト</t>
    </rPh>
    <phoneticPr fontId="10"/>
  </si>
  <si>
    <t>常勤換算後の人数(人)</t>
    <rPh sb="0" eb="2">
      <t>ジョウキン</t>
    </rPh>
    <rPh sb="2" eb="4">
      <t>カンザン</t>
    </rPh>
    <rPh sb="4" eb="5">
      <t>ゴ</t>
    </rPh>
    <rPh sb="6" eb="8">
      <t>ニンズウ</t>
    </rPh>
    <rPh sb="9" eb="10">
      <t>ニン</t>
    </rPh>
    <phoneticPr fontId="10"/>
  </si>
  <si>
    <t>基準上の必要人数(人)</t>
    <rPh sb="0" eb="2">
      <t>キジュン</t>
    </rPh>
    <rPh sb="2" eb="3">
      <t>ジョウ</t>
    </rPh>
    <rPh sb="4" eb="6">
      <t>ヒツヨウ</t>
    </rPh>
    <rPh sb="6" eb="8">
      <t>ニンズウ</t>
    </rPh>
    <rPh sb="9" eb="10">
      <t>ニン</t>
    </rPh>
    <phoneticPr fontId="10"/>
  </si>
  <si>
    <t>事業所の体制</t>
    <rPh sb="0" eb="3">
      <t>ジギョウショ</t>
    </rPh>
    <rPh sb="4" eb="6">
      <t>タイセイ</t>
    </rPh>
    <phoneticPr fontId="4"/>
  </si>
  <si>
    <t>提供する障害福祉サービス</t>
    <rPh sb="0" eb="2">
      <t>テイキョウ</t>
    </rPh>
    <phoneticPr fontId="4"/>
  </si>
  <si>
    <t>種類</t>
    <rPh sb="0" eb="2">
      <t>シュルイ</t>
    </rPh>
    <phoneticPr fontId="4"/>
  </si>
  <si>
    <t>事業所名</t>
    <rPh sb="0" eb="4">
      <t>ジギョウショメイ</t>
    </rPh>
    <phoneticPr fontId="4"/>
  </si>
  <si>
    <t>第三者委託により提供する障害福祉サービス</t>
    <rPh sb="0" eb="1">
      <t>ダイ</t>
    </rPh>
    <rPh sb="1" eb="3">
      <t>サンシャ</t>
    </rPh>
    <rPh sb="3" eb="5">
      <t>イタク</t>
    </rPh>
    <rPh sb="8" eb="10">
      <t>テイキョウ</t>
    </rPh>
    <rPh sb="12" eb="14">
      <t>ショウガイ</t>
    </rPh>
    <rPh sb="14" eb="16">
      <t>フクシ</t>
    </rPh>
    <phoneticPr fontId="4"/>
  </si>
  <si>
    <t>所在地</t>
    <rPh sb="0" eb="3">
      <t>ショザイチ</t>
    </rPh>
    <phoneticPr fontId="4"/>
  </si>
  <si>
    <t>利用者からの連絡対応体制の概要</t>
    <phoneticPr fontId="4"/>
  </si>
  <si>
    <t>主たる対象者
(いずれかに○)</t>
    <rPh sb="0" eb="1">
      <t>シュ</t>
    </rPh>
    <rPh sb="3" eb="6">
      <t>タイショウシャ</t>
    </rPh>
    <phoneticPr fontId="10"/>
  </si>
  <si>
    <t>特定しない</t>
    <rPh sb="0" eb="2">
      <t>トクテイ</t>
    </rPh>
    <phoneticPr fontId="4"/>
  </si>
  <si>
    <t>Ⅰ類型</t>
    <rPh sb="1" eb="3">
      <t>ルイガタ</t>
    </rPh>
    <phoneticPr fontId="4"/>
  </si>
  <si>
    <t>Ⅱ類型</t>
    <rPh sb="1" eb="3">
      <t>ルイガタ</t>
    </rPh>
    <phoneticPr fontId="4"/>
  </si>
  <si>
    <t>Ⅲ類型</t>
    <rPh sb="1" eb="3">
      <t>ルイガタ</t>
    </rPh>
    <phoneticPr fontId="4"/>
  </si>
  <si>
    <t>事業所以外の事務所</t>
    <rPh sb="0" eb="3">
      <t>ジギョウショ</t>
    </rPh>
    <rPh sb="3" eb="5">
      <t>イガイ</t>
    </rPh>
    <rPh sb="6" eb="9">
      <t>ジムショ</t>
    </rPh>
    <phoneticPr fontId="10"/>
  </si>
  <si>
    <t>■サービス提供責任者</t>
    <rPh sb="5" eb="7">
      <t>テイキョウ</t>
    </rPh>
    <rPh sb="7" eb="9">
      <t>セキニン</t>
    </rPh>
    <rPh sb="9" eb="10">
      <t>シャ</t>
    </rPh>
    <phoneticPr fontId="5"/>
  </si>
  <si>
    <t>サービス提供責任者</t>
    <rPh sb="4" eb="6">
      <t>テイキョウ</t>
    </rPh>
    <rPh sb="6" eb="9">
      <t>セキニンシャ</t>
    </rPh>
    <phoneticPr fontId="10"/>
  </si>
  <si>
    <t>■事業所の体制</t>
    <rPh sb="1" eb="4">
      <t>ジギョウショ</t>
    </rPh>
    <rPh sb="5" eb="7">
      <t>タイセイ</t>
    </rPh>
    <phoneticPr fontId="5"/>
  </si>
  <si>
    <t>他に指定を受けている障害福祉サービス等</t>
    <phoneticPr fontId="4"/>
  </si>
  <si>
    <t>事業所番号</t>
    <rPh sb="0" eb="5">
      <t>ジギョウショバンゴウ</t>
    </rPh>
    <phoneticPr fontId="4"/>
  </si>
  <si>
    <t>委託による提携事業所</t>
    <rPh sb="0" eb="2">
      <t>イタク</t>
    </rPh>
    <rPh sb="5" eb="7">
      <t>テイケイ</t>
    </rPh>
    <rPh sb="7" eb="10">
      <t>ジギョウショ</t>
    </rPh>
    <phoneticPr fontId="4"/>
  </si>
  <si>
    <t>付表６　自立訓練(機能訓練・生活訓練)事業所の指定等に係る記載事項</t>
  </si>
  <si>
    <t>サービス種別(申請するものに○)</t>
    <rPh sb="4" eb="6">
      <t>シュベツ</t>
    </rPh>
    <rPh sb="7" eb="9">
      <t>シンセイ</t>
    </rPh>
    <phoneticPr fontId="4"/>
  </si>
  <si>
    <t>機能訓練</t>
    <rPh sb="0" eb="4">
      <t>キノウクンレン</t>
    </rPh>
    <phoneticPr fontId="4"/>
  </si>
  <si>
    <t>生活訓練</t>
    <rPh sb="0" eb="2">
      <t>セイカツ</t>
    </rPh>
    <rPh sb="2" eb="4">
      <t>クンレン</t>
    </rPh>
    <phoneticPr fontId="4"/>
  </si>
  <si>
    <t>宿泊型自立訓練を実施する場合は○</t>
    <rPh sb="0" eb="3">
      <t>シュクハクガタ</t>
    </rPh>
    <rPh sb="3" eb="5">
      <t>ジリツ</t>
    </rPh>
    <rPh sb="5" eb="7">
      <t>クンレン</t>
    </rPh>
    <rPh sb="8" eb="10">
      <t>ジッシ</t>
    </rPh>
    <rPh sb="12" eb="14">
      <t>バアイ</t>
    </rPh>
    <phoneticPr fontId="4"/>
  </si>
  <si>
    <t>訪問事業の実施</t>
    <rPh sb="0" eb="4">
      <t>ホウモンジギョウ</t>
    </rPh>
    <rPh sb="5" eb="7">
      <t>ジッシ</t>
    </rPh>
    <phoneticPr fontId="4"/>
  </si>
  <si>
    <t>サービス管理責任者</t>
    <rPh sb="4" eb="9">
      <t>カンリセキニンシャ</t>
    </rPh>
    <phoneticPr fontId="10"/>
  </si>
  <si>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15"/>
  </si>
  <si>
    <t>提携就労支援機関</t>
    <rPh sb="0" eb="2">
      <t>テイケイ</t>
    </rPh>
    <rPh sb="2" eb="4">
      <t>シュウロウ</t>
    </rPh>
    <rPh sb="4" eb="6">
      <t>シエン</t>
    </rPh>
    <rPh sb="6" eb="8">
      <t>キカン</t>
    </rPh>
    <phoneticPr fontId="4"/>
  </si>
  <si>
    <t>付表８　就労移行支援事業所の指定等に係る記載事項</t>
  </si>
  <si>
    <t>一般型</t>
    <rPh sb="0" eb="3">
      <t>イッパンガタ</t>
    </rPh>
    <phoneticPr fontId="4"/>
  </si>
  <si>
    <t>資格取得型</t>
    <rPh sb="0" eb="5">
      <t>シカクシュトクガタ</t>
    </rPh>
    <phoneticPr fontId="4"/>
  </si>
  <si>
    <t>付表９　就労継続支援事業所の指定等に係る記載事項</t>
  </si>
  <si>
    <t>就労継続支援Ａ型</t>
    <rPh sb="0" eb="4">
      <t>シュウロウケイゾク</t>
    </rPh>
    <rPh sb="4" eb="6">
      <t>シエン</t>
    </rPh>
    <rPh sb="7" eb="8">
      <t>ガタ</t>
    </rPh>
    <phoneticPr fontId="4"/>
  </si>
  <si>
    <t>就労継続支援Ｂ型</t>
    <rPh sb="0" eb="4">
      <t>シュウロウケイゾク</t>
    </rPh>
    <rPh sb="4" eb="6">
      <t>シエン</t>
    </rPh>
    <rPh sb="7" eb="8">
      <t>ガタ</t>
    </rPh>
    <phoneticPr fontId="4"/>
  </si>
  <si>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</si>
  <si>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</si>
  <si>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</si>
  <si>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</si>
  <si>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</si>
  <si>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</si>
  <si>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主たる事業所</t>
    <rPh sb="0" eb="1">
      <t>シュ</t>
    </rPh>
    <rPh sb="3" eb="6">
      <t>ジギョウショ</t>
    </rPh>
    <phoneticPr fontId="10"/>
  </si>
  <si>
    <t>サービスの提供形態(該当部分に○)</t>
  </si>
  <si>
    <t>介護サービス包括型</t>
    <rPh sb="0" eb="2">
      <t>カイゴ</t>
    </rPh>
    <rPh sb="6" eb="8">
      <t>ホウカツ</t>
    </rPh>
    <rPh sb="8" eb="9">
      <t>ガタ</t>
    </rPh>
    <phoneticPr fontId="10"/>
  </si>
  <si>
    <t>生活支援員の業務の外部委託の予定</t>
    <phoneticPr fontId="10"/>
  </si>
  <si>
    <t>有</t>
    <rPh sb="0" eb="1">
      <t>ユウ</t>
    </rPh>
    <phoneticPr fontId="4"/>
  </si>
  <si>
    <t>無</t>
    <rPh sb="0" eb="1">
      <t>ム</t>
    </rPh>
    <phoneticPr fontId="4"/>
  </si>
  <si>
    <t>日中サービス支援型</t>
    <rPh sb="0" eb="2">
      <t>ニッチュウ</t>
    </rPh>
    <rPh sb="6" eb="8">
      <t>シエン</t>
    </rPh>
    <rPh sb="8" eb="9">
      <t>ガタ</t>
    </rPh>
    <phoneticPr fontId="10"/>
  </si>
  <si>
    <t>有の場合の月間時間数</t>
    <rPh sb="0" eb="1">
      <t>ユウ</t>
    </rPh>
    <rPh sb="2" eb="4">
      <t>バアイ</t>
    </rPh>
    <rPh sb="5" eb="7">
      <t>ゲッカン</t>
    </rPh>
    <rPh sb="7" eb="10">
      <t>ジカンスウ</t>
    </rPh>
    <phoneticPr fontId="4"/>
  </si>
  <si>
    <t>外部サービス利用型</t>
    <rPh sb="0" eb="2">
      <t>ガイブ</t>
    </rPh>
    <rPh sb="6" eb="8">
      <t>リヨウ</t>
    </rPh>
    <rPh sb="8" eb="9">
      <t>ガタ</t>
    </rPh>
    <phoneticPr fontId="10"/>
  </si>
  <si>
    <t>受託居宅介護サービス事業者が事業を行う事業所の名称及び所在地並びに当該事業者の名称及び所在地　</t>
    <phoneticPr fontId="10"/>
  </si>
  <si>
    <t>別紙のとおり</t>
    <rPh sb="0" eb="2">
      <t>ベッシ</t>
    </rPh>
    <phoneticPr fontId="10"/>
  </si>
  <si>
    <t>指定生活介護事業所等との連携体制</t>
    <rPh sb="0" eb="2">
      <t>シテイ</t>
    </rPh>
    <rPh sb="2" eb="4">
      <t>セイカツ</t>
    </rPh>
    <rPh sb="4" eb="6">
      <t>カイゴ</t>
    </rPh>
    <rPh sb="6" eb="9">
      <t>ジギョウショ</t>
    </rPh>
    <rPh sb="9" eb="10">
      <t>ナド</t>
    </rPh>
    <rPh sb="12" eb="16">
      <t>レンケイタイセイ</t>
    </rPh>
    <phoneticPr fontId="4"/>
  </si>
  <si>
    <t>連携する施設の種別</t>
    <rPh sb="0" eb="2">
      <t>レンケイ</t>
    </rPh>
    <rPh sb="4" eb="6">
      <t>シセツ</t>
    </rPh>
    <rPh sb="7" eb="9">
      <t>シュベツ</t>
    </rPh>
    <phoneticPr fontId="4"/>
  </si>
  <si>
    <t>施設名</t>
    <rPh sb="0" eb="3">
      <t>シセツメイ</t>
    </rPh>
    <phoneticPr fontId="4"/>
  </si>
  <si>
    <t>支援体制の概要</t>
    <rPh sb="0" eb="4">
      <t>シエンタイセイ</t>
    </rPh>
    <rPh sb="5" eb="7">
      <t>ガイヨウ</t>
    </rPh>
    <phoneticPr fontId="4"/>
  </si>
  <si>
    <t>協力歯科医療機関</t>
    <rPh sb="0" eb="2">
      <t>キョウリョク</t>
    </rPh>
    <rPh sb="2" eb="4">
      <t>シカ</t>
    </rPh>
    <rPh sb="4" eb="8">
      <t>イリョウキカン</t>
    </rPh>
    <phoneticPr fontId="4"/>
  </si>
  <si>
    <t>○共同生活住居の情報</t>
    <rPh sb="1" eb="3">
      <t>キョウドウ</t>
    </rPh>
    <rPh sb="3" eb="5">
      <t>セイカツ</t>
    </rPh>
    <rPh sb="5" eb="7">
      <t>ジュウキョ</t>
    </rPh>
    <rPh sb="8" eb="10">
      <t>ジョウホウ</t>
    </rPh>
    <phoneticPr fontId="4"/>
  </si>
  <si>
    <t>共同生活住居①(主たる事業所)</t>
    <rPh sb="0" eb="6">
      <t>キョウドウセイカツジュウキョ</t>
    </rPh>
    <rPh sb="8" eb="9">
      <t>シュ</t>
    </rPh>
    <rPh sb="11" eb="14">
      <t>ジギョウショ</t>
    </rPh>
    <phoneticPr fontId="10"/>
  </si>
  <si>
    <t xml:space="preserve"> （前頁に記載）</t>
    <rPh sb="2" eb="3">
      <t>マエ</t>
    </rPh>
    <rPh sb="3" eb="4">
      <t>ページ</t>
    </rPh>
    <rPh sb="5" eb="7">
      <t>キサイ</t>
    </rPh>
    <phoneticPr fontId="4"/>
  </si>
  <si>
    <t xml:space="preserve"> （前頁に記載）</t>
    <phoneticPr fontId="4"/>
  </si>
  <si>
    <t xml:space="preserve"> （前頁に記載）</t>
    <phoneticPr fontId="10"/>
  </si>
  <si>
    <t>住居区分
（該当するものに○）</t>
    <rPh sb="0" eb="4">
      <t>ジュウキョクブン</t>
    </rPh>
    <rPh sb="6" eb="8">
      <t>ガイトウ</t>
    </rPh>
    <phoneticPr fontId="4"/>
  </si>
  <si>
    <t>一戸建て</t>
    <rPh sb="0" eb="3">
      <t>イッコダ</t>
    </rPh>
    <phoneticPr fontId="4"/>
  </si>
  <si>
    <t>アパート</t>
    <phoneticPr fontId="4"/>
  </si>
  <si>
    <t>マンション</t>
    <phoneticPr fontId="4"/>
  </si>
  <si>
    <t>その他</t>
    <rPh sb="2" eb="3">
      <t>タ</t>
    </rPh>
    <phoneticPr fontId="4"/>
  </si>
  <si>
    <t>建物所有者名</t>
    <rPh sb="0" eb="2">
      <t>タテモノ</t>
    </rPh>
    <rPh sb="2" eb="5">
      <t>ショユウシャ</t>
    </rPh>
    <rPh sb="5" eb="6">
      <t>メイ</t>
    </rPh>
    <phoneticPr fontId="10"/>
  </si>
  <si>
    <t>賃貸借契約の内容</t>
    <rPh sb="0" eb="5">
      <t>チンタイシャクケイヤク</t>
    </rPh>
    <rPh sb="6" eb="8">
      <t>ナイヨウ</t>
    </rPh>
    <phoneticPr fontId="10"/>
  </si>
  <si>
    <t>家賃月額(円)</t>
    <rPh sb="0" eb="2">
      <t>ヤチン</t>
    </rPh>
    <rPh sb="2" eb="4">
      <t>ゲツガク</t>
    </rPh>
    <rPh sb="5" eb="6">
      <t>エン</t>
    </rPh>
    <phoneticPr fontId="4"/>
  </si>
  <si>
    <t>契約期間</t>
    <rPh sb="0" eb="4">
      <t>ケイヤクキカン</t>
    </rPh>
    <phoneticPr fontId="4"/>
  </si>
  <si>
    <t>住居の利用定員(人)</t>
    <rPh sb="0" eb="2">
      <t>ジュウキョ</t>
    </rPh>
    <rPh sb="3" eb="7">
      <t>リヨウテイイン</t>
    </rPh>
    <rPh sb="8" eb="9">
      <t>ニン</t>
    </rPh>
    <phoneticPr fontId="10"/>
  </si>
  <si>
    <t>居室数</t>
    <rPh sb="0" eb="3">
      <t>キョシツスウ</t>
    </rPh>
    <phoneticPr fontId="4"/>
  </si>
  <si>
    <t>室(うち個室</t>
    <rPh sb="0" eb="1">
      <t>シツ</t>
    </rPh>
    <rPh sb="4" eb="6">
      <t>コシツ</t>
    </rPh>
    <phoneticPr fontId="4"/>
  </si>
  <si>
    <t>室)</t>
    <rPh sb="0" eb="1">
      <t>シツ</t>
    </rPh>
    <phoneticPr fontId="4"/>
  </si>
  <si>
    <t>入居者１人当たりの居室の最小床面積(㎡)</t>
    <rPh sb="0" eb="3">
      <t>ニュウキョシャ</t>
    </rPh>
    <rPh sb="4" eb="5">
      <t>ヒト</t>
    </rPh>
    <rPh sb="5" eb="6">
      <t>ア</t>
    </rPh>
    <rPh sb="9" eb="11">
      <t>キョシツ</t>
    </rPh>
    <rPh sb="12" eb="14">
      <t>サイショウ</t>
    </rPh>
    <rPh sb="14" eb="17">
      <t>ユカメンセキ</t>
    </rPh>
    <phoneticPr fontId="1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</si>
  <si>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10"/>
  </si>
  <si>
    <t>主たる対象者
(対象とするものに○)</t>
    <rPh sb="0" eb="1">
      <t>シュ</t>
    </rPh>
    <rPh sb="3" eb="6">
      <t>タイショウシャ</t>
    </rPh>
    <rPh sb="8" eb="10">
      <t>タイショウ</t>
    </rPh>
    <phoneticPr fontId="4"/>
  </si>
  <si>
    <t>身体障害</t>
    <rPh sb="0" eb="2">
      <t>シンタイ</t>
    </rPh>
    <rPh sb="2" eb="4">
      <t>ショウガイ</t>
    </rPh>
    <phoneticPr fontId="4"/>
  </si>
  <si>
    <t>知的障害</t>
    <rPh sb="0" eb="2">
      <t>チテキ</t>
    </rPh>
    <rPh sb="2" eb="4">
      <t>ショウガイ</t>
    </rPh>
    <phoneticPr fontId="4"/>
  </si>
  <si>
    <t>精神障害</t>
    <rPh sb="0" eb="2">
      <t>セイシン</t>
    </rPh>
    <rPh sb="2" eb="4">
      <t>ショウガイ</t>
    </rPh>
    <phoneticPr fontId="4"/>
  </si>
  <si>
    <t>難病等対象者</t>
    <rPh sb="0" eb="2">
      <t>ナンビョウ</t>
    </rPh>
    <rPh sb="2" eb="3">
      <t>トウ</t>
    </rPh>
    <rPh sb="3" eb="6">
      <t>タイショウシャ</t>
    </rPh>
    <phoneticPr fontId="4"/>
  </si>
  <si>
    <t>共同生活住居②</t>
    <rPh sb="0" eb="6">
      <t>キョウドウセイカツジュウキョ</t>
    </rPh>
    <phoneticPr fontId="10"/>
  </si>
  <si>
    <t xml:space="preserve"> </t>
    <phoneticPr fontId="4"/>
  </si>
  <si>
    <t>共同生活住居③</t>
    <rPh sb="0" eb="6">
      <t>キョウドウセイカツジュウキョ</t>
    </rPh>
    <phoneticPr fontId="10"/>
  </si>
  <si>
    <t>○サテライト型住居の情報</t>
    <rPh sb="6" eb="7">
      <t>ガタ</t>
    </rPh>
    <rPh sb="7" eb="9">
      <t>ジュウキョ</t>
    </rPh>
    <rPh sb="10" eb="12">
      <t>ジョウホウ</t>
    </rPh>
    <phoneticPr fontId="4"/>
  </si>
  <si>
    <t>サテライト型住居①</t>
    <rPh sb="5" eb="6">
      <t>ガタ</t>
    </rPh>
    <rPh sb="6" eb="8">
      <t>ジュウキョ</t>
    </rPh>
    <phoneticPr fontId="10"/>
  </si>
  <si>
    <t>居室の最小床面積(㎡)</t>
    <rPh sb="0" eb="2">
      <t>キョシツ</t>
    </rPh>
    <rPh sb="3" eb="5">
      <t>サイショウ</t>
    </rPh>
    <rPh sb="5" eb="8">
      <t>ユカメンセキ</t>
    </rPh>
    <phoneticPr fontId="4"/>
  </si>
  <si>
    <t>本体住居の名称</t>
    <phoneticPr fontId="10"/>
  </si>
  <si>
    <t>本体住居との距離(㎞)</t>
  </si>
  <si>
    <t>サテライト型住居②</t>
    <rPh sb="5" eb="6">
      <t>ガタ</t>
    </rPh>
    <rPh sb="6" eb="8">
      <t>ジュウキョ</t>
    </rPh>
    <phoneticPr fontId="10"/>
  </si>
  <si>
    <t>サテライト型住居③</t>
    <rPh sb="5" eb="6">
      <t>ガタ</t>
    </rPh>
    <rPh sb="6" eb="8">
      <t>ジュウキョ</t>
    </rPh>
    <phoneticPr fontId="10"/>
  </si>
  <si>
    <t>サービス管理責任者</t>
    <rPh sb="6" eb="9">
      <t>セキニンシャ</t>
    </rPh>
    <phoneticPr fontId="10"/>
  </si>
  <si>
    <t>付表１３　障害者支援施設の指定等に係る記載事項</t>
  </si>
  <si>
    <t>施設</t>
    <rPh sb="0" eb="2">
      <t>シセツ</t>
    </rPh>
    <phoneticPr fontId="1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</si>
  <si>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10"/>
  </si>
  <si>
    <t>居室</t>
    <rPh sb="0" eb="2">
      <t>キョシツ</t>
    </rPh>
    <phoneticPr fontId="4"/>
  </si>
  <si>
    <t>１室の最大定員(人)</t>
    <rPh sb="1" eb="2">
      <t>シツ</t>
    </rPh>
    <rPh sb="3" eb="5">
      <t>サイダイ</t>
    </rPh>
    <rPh sb="5" eb="7">
      <t>テイイン</t>
    </rPh>
    <rPh sb="8" eb="9">
      <t>ニン</t>
    </rPh>
    <phoneticPr fontId="15"/>
  </si>
  <si>
    <t>入所者１人あたりの最小床面積(㎡)</t>
    <rPh sb="0" eb="2">
      <t>ニュウショ</t>
    </rPh>
    <rPh sb="2" eb="3">
      <t>シャ</t>
    </rPh>
    <rPh sb="9" eb="11">
      <t>サイショウ</t>
    </rPh>
    <rPh sb="11" eb="12">
      <t>ユカ</t>
    </rPh>
    <rPh sb="12" eb="14">
      <t>メンセキ</t>
    </rPh>
    <phoneticPr fontId="15"/>
  </si>
  <si>
    <t>廊下</t>
    <rPh sb="0" eb="2">
      <t>ロウカ</t>
    </rPh>
    <phoneticPr fontId="4"/>
  </si>
  <si>
    <t>廊下の幅(ｍ)</t>
    <rPh sb="0" eb="2">
      <t>ロウカ</t>
    </rPh>
    <rPh sb="3" eb="4">
      <t>ハバ</t>
    </rPh>
    <phoneticPr fontId="15"/>
  </si>
  <si>
    <t>中廊下の幅(ｍ)</t>
    <rPh sb="0" eb="1">
      <t>ナカ</t>
    </rPh>
    <rPh sb="1" eb="3">
      <t>ロウカ</t>
    </rPh>
    <rPh sb="4" eb="5">
      <t>ハバ</t>
    </rPh>
    <phoneticPr fontId="15"/>
  </si>
  <si>
    <t>既存施設からの移行の場合</t>
    <phoneticPr fontId="4"/>
  </si>
  <si>
    <t>既存施設名</t>
    <rPh sb="0" eb="2">
      <t>キゾン</t>
    </rPh>
    <rPh sb="2" eb="4">
      <t>シセツ</t>
    </rPh>
    <rPh sb="4" eb="5">
      <t>メイ</t>
    </rPh>
    <phoneticPr fontId="10"/>
  </si>
  <si>
    <t>施設種別</t>
    <rPh sb="0" eb="2">
      <t>シセツ</t>
    </rPh>
    <rPh sb="2" eb="4">
      <t>シュベツ</t>
    </rPh>
    <phoneticPr fontId="10"/>
  </si>
  <si>
    <t>経過措置</t>
    <phoneticPr fontId="10"/>
  </si>
  <si>
    <t>特定旧法受給者数(人)</t>
    <rPh sb="0" eb="2">
      <t>トクテイ</t>
    </rPh>
    <rPh sb="2" eb="4">
      <t>キュウホウ</t>
    </rPh>
    <rPh sb="4" eb="7">
      <t>ジュキュウシャ</t>
    </rPh>
    <rPh sb="7" eb="8">
      <t>スウ</t>
    </rPh>
    <rPh sb="9" eb="10">
      <t>ニン</t>
    </rPh>
    <phoneticPr fontId="10"/>
  </si>
  <si>
    <t>(就労移行支援を行う場合のみ)提携就労支援機関</t>
    <rPh sb="1" eb="3">
      <t>シュウロウ</t>
    </rPh>
    <rPh sb="3" eb="5">
      <t>イコウ</t>
    </rPh>
    <rPh sb="5" eb="7">
      <t>シエン</t>
    </rPh>
    <phoneticPr fontId="4"/>
  </si>
  <si>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4"/>
  </si>
  <si>
    <t>昼間実施サービスの種類</t>
    <rPh sb="0" eb="2">
      <t>ヒルマ</t>
    </rPh>
    <rPh sb="2" eb="4">
      <t>ジッシ</t>
    </rPh>
    <rPh sb="9" eb="11">
      <t>シュルイ</t>
    </rPh>
    <phoneticPr fontId="10"/>
  </si>
  <si>
    <t>生活介護</t>
    <rPh sb="0" eb="4">
      <t>セイカツカイゴ</t>
    </rPh>
    <phoneticPr fontId="10"/>
  </si>
  <si>
    <t>自立訓練
(機能訓練)</t>
    <rPh sb="0" eb="2">
      <t>ジリツ</t>
    </rPh>
    <rPh sb="2" eb="4">
      <t>クンレン</t>
    </rPh>
    <rPh sb="6" eb="8">
      <t>キノウ</t>
    </rPh>
    <rPh sb="8" eb="10">
      <t>クンレン</t>
    </rPh>
    <phoneticPr fontId="10"/>
  </si>
  <si>
    <t>自立訓練
(生活訓練)</t>
    <rPh sb="0" eb="2">
      <t>ジリツ</t>
    </rPh>
    <rPh sb="2" eb="4">
      <t>クンレン</t>
    </rPh>
    <rPh sb="6" eb="8">
      <t>セイカツ</t>
    </rPh>
    <rPh sb="8" eb="10">
      <t>クンレン</t>
    </rPh>
    <phoneticPr fontId="10"/>
  </si>
  <si>
    <t>就労移行支援
(一般型)</t>
    <rPh sb="0" eb="2">
      <t>シュウロウ</t>
    </rPh>
    <rPh sb="2" eb="4">
      <t>イコウ</t>
    </rPh>
    <rPh sb="4" eb="6">
      <t>シエン</t>
    </rPh>
    <rPh sb="8" eb="10">
      <t>イッパン</t>
    </rPh>
    <rPh sb="10" eb="11">
      <t>ガタ</t>
    </rPh>
    <phoneticPr fontId="10"/>
  </si>
  <si>
    <t>就労移行支援
(資格取得型)</t>
    <rPh sb="0" eb="2">
      <t>シュウロウ</t>
    </rPh>
    <rPh sb="2" eb="4">
      <t>イコウ</t>
    </rPh>
    <rPh sb="4" eb="6">
      <t>シエン</t>
    </rPh>
    <rPh sb="8" eb="10">
      <t>シカク</t>
    </rPh>
    <rPh sb="10" eb="12">
      <t>シュトク</t>
    </rPh>
    <rPh sb="12" eb="13">
      <t>ガタ</t>
    </rPh>
    <phoneticPr fontId="10"/>
  </si>
  <si>
    <t>就労継続支援
(Ａ型)</t>
    <rPh sb="0" eb="2">
      <t>シュウロウ</t>
    </rPh>
    <rPh sb="2" eb="4">
      <t>ケイゾク</t>
    </rPh>
    <rPh sb="4" eb="6">
      <t>シエン</t>
    </rPh>
    <rPh sb="9" eb="10">
      <t>ガタ</t>
    </rPh>
    <phoneticPr fontId="10"/>
  </si>
  <si>
    <t>就労移行支援
(Ｂ型)</t>
    <rPh sb="0" eb="2">
      <t>シュウロウ</t>
    </rPh>
    <rPh sb="2" eb="4">
      <t>イコウ</t>
    </rPh>
    <rPh sb="4" eb="6">
      <t>シエン</t>
    </rPh>
    <rPh sb="9" eb="10">
      <t>ガタ</t>
    </rPh>
    <phoneticPr fontId="10"/>
  </si>
  <si>
    <t>実施有無</t>
    <rPh sb="0" eb="2">
      <t>ジッシ</t>
    </rPh>
    <rPh sb="2" eb="4">
      <t>ウム</t>
    </rPh>
    <phoneticPr fontId="4"/>
  </si>
  <si>
    <t>利用者の推定数</t>
    <rPh sb="0" eb="3">
      <t>リヨウシャ</t>
    </rPh>
    <rPh sb="4" eb="7">
      <t>スイテイスウ</t>
    </rPh>
    <phoneticPr fontId="4"/>
  </si>
  <si>
    <t>昼間多機能の実施</t>
    <phoneticPr fontId="4"/>
  </si>
  <si>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</si>
  <si>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10"/>
  </si>
  <si>
    <t>施設が申告する障害支援区分の平均値</t>
    <rPh sb="0" eb="2">
      <t>シセツ</t>
    </rPh>
    <rPh sb="3" eb="5">
      <t>シンコク</t>
    </rPh>
    <rPh sb="7" eb="9">
      <t>ショウガイ</t>
    </rPh>
    <rPh sb="9" eb="11">
      <t>シエン</t>
    </rPh>
    <rPh sb="11" eb="13">
      <t>クブン</t>
    </rPh>
    <rPh sb="14" eb="17">
      <t>ヘイキンチ</t>
    </rPh>
    <phoneticPr fontId="10"/>
  </si>
  <si>
    <t>昼間実施サービスの定員(人)</t>
    <rPh sb="0" eb="2">
      <t>ヒルマ</t>
    </rPh>
    <rPh sb="2" eb="4">
      <t>ジッシ</t>
    </rPh>
    <rPh sb="9" eb="11">
      <t>テイイン</t>
    </rPh>
    <rPh sb="12" eb="13">
      <t>ニン</t>
    </rPh>
    <phoneticPr fontId="4"/>
  </si>
  <si>
    <t>介護給付対象者</t>
    <rPh sb="0" eb="4">
      <t>カイゴキュウフ</t>
    </rPh>
    <rPh sb="4" eb="7">
      <t>タイショウシャ</t>
    </rPh>
    <phoneticPr fontId="4"/>
  </si>
  <si>
    <t>訓練等給付対象者</t>
    <rPh sb="0" eb="3">
      <t>クンレントウ</t>
    </rPh>
    <rPh sb="3" eb="5">
      <t>キュウフ</t>
    </rPh>
    <rPh sb="5" eb="8">
      <t>タイショウシャ</t>
    </rPh>
    <phoneticPr fontId="4"/>
  </si>
  <si>
    <t>特定旧法受給者</t>
    <rPh sb="0" eb="2">
      <t>トクテイ</t>
    </rPh>
    <rPh sb="2" eb="4">
      <t>キュウホウ</t>
    </rPh>
    <rPh sb="4" eb="7">
      <t>ジュキュウシャ</t>
    </rPh>
    <phoneticPr fontId="4"/>
  </si>
  <si>
    <t>合計</t>
    <rPh sb="0" eb="2">
      <t>ゴウケイ</t>
    </rPh>
    <phoneticPr fontId="4"/>
  </si>
  <si>
    <t>定員緩和措置の有無</t>
    <rPh sb="0" eb="2">
      <t>テイイン</t>
    </rPh>
    <rPh sb="2" eb="6">
      <t>カンワソチ</t>
    </rPh>
    <rPh sb="7" eb="9">
      <t>ウム</t>
    </rPh>
    <phoneticPr fontId="4"/>
  </si>
  <si>
    <t>施設入所支援の定員(人)</t>
    <rPh sb="0" eb="2">
      <t>シセツ</t>
    </rPh>
    <rPh sb="2" eb="4">
      <t>ニュウショ</t>
    </rPh>
    <rPh sb="4" eb="6">
      <t>シエン</t>
    </rPh>
    <rPh sb="7" eb="9">
      <t>テイイン</t>
    </rPh>
    <rPh sb="10" eb="11">
      <t>ニン</t>
    </rPh>
    <phoneticPr fontId="10"/>
  </si>
  <si>
    <t>　他の社会福祉施設との併設</t>
    <phoneticPr fontId="4"/>
  </si>
  <si>
    <t>併設施設の定員(人)</t>
  </si>
  <si>
    <t>併設施設の種別</t>
    <phoneticPr fontId="4"/>
  </si>
  <si>
    <t>施設入所支援の利用者の推定数</t>
    <rPh sb="0" eb="6">
      <t>シセツニュウショシエン</t>
    </rPh>
    <rPh sb="7" eb="10">
      <t>リヨウシャ</t>
    </rPh>
    <rPh sb="11" eb="13">
      <t>スイテイ</t>
    </rPh>
    <rPh sb="13" eb="14">
      <t>スウ</t>
    </rPh>
    <phoneticPr fontId="4"/>
  </si>
  <si>
    <t>短期入所の実施</t>
    <phoneticPr fontId="4"/>
  </si>
  <si>
    <t>併設型</t>
    <rPh sb="0" eb="3">
      <t>ヘイセツガタ</t>
    </rPh>
    <phoneticPr fontId="4"/>
  </si>
  <si>
    <t>空床型</t>
    <rPh sb="0" eb="3">
      <t>クウショウガタ</t>
    </rPh>
    <phoneticPr fontId="4"/>
  </si>
  <si>
    <t>短期入所の利用者の推定数(人)</t>
    <rPh sb="0" eb="4">
      <t>タンキニュウショ</t>
    </rPh>
    <rPh sb="5" eb="8">
      <t>リヨウシャ</t>
    </rPh>
    <rPh sb="9" eb="12">
      <t>スイテイスウ</t>
    </rPh>
    <rPh sb="13" eb="14">
      <t>ニン</t>
    </rPh>
    <phoneticPr fontId="4"/>
  </si>
  <si>
    <t>■協力医療機関等</t>
    <rPh sb="1" eb="3">
      <t>キョウリョク</t>
    </rPh>
    <rPh sb="3" eb="5">
      <t>イリョウ</t>
    </rPh>
    <rPh sb="5" eb="7">
      <t>キカン</t>
    </rPh>
    <rPh sb="7" eb="8">
      <t>ナド</t>
    </rPh>
    <phoneticPr fontId="5"/>
  </si>
  <si>
    <t>付表１４　指定一般相談支援事業所の指定等に係る記載事項</t>
  </si>
  <si>
    <t>地域定着支援</t>
    <rPh sb="0" eb="2">
      <t>チイキ</t>
    </rPh>
    <rPh sb="2" eb="6">
      <t>テイチャクシエン</t>
    </rPh>
    <phoneticPr fontId="4"/>
  </si>
  <si>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10"/>
  </si>
  <si>
    <t>指定地域相談支援の提供に当たる者</t>
    <rPh sb="0" eb="2">
      <t>シテイ</t>
    </rPh>
    <rPh sb="2" eb="4">
      <t>チイキ</t>
    </rPh>
    <rPh sb="4" eb="8">
      <t>ソウダンシエン</t>
    </rPh>
    <rPh sb="9" eb="11">
      <t>テイキョウ</t>
    </rPh>
    <rPh sb="12" eb="13">
      <t>ア</t>
    </rPh>
    <rPh sb="15" eb="16">
      <t>シャ</t>
    </rPh>
    <phoneticPr fontId="10"/>
  </si>
  <si>
    <t>常時の連絡体制の
確保の具体的方法
(地域定着支援のみ)</t>
  </si>
  <si>
    <t>■指定地域相談支援の提供に当たる者</t>
    <rPh sb="1" eb="3">
      <t>シテイ</t>
    </rPh>
    <rPh sb="3" eb="5">
      <t>チイキ</t>
    </rPh>
    <rPh sb="5" eb="7">
      <t>ソウダン</t>
    </rPh>
    <rPh sb="7" eb="9">
      <t>シエン</t>
    </rPh>
    <rPh sb="10" eb="12">
      <t>テイキョウ</t>
    </rPh>
    <rPh sb="13" eb="14">
      <t>ア</t>
    </rPh>
    <rPh sb="16" eb="17">
      <t>シャ</t>
    </rPh>
    <phoneticPr fontId="5"/>
  </si>
  <si>
    <t>指定地域相談支援の提供に当たる者</t>
    <rPh sb="0" eb="2">
      <t>シテイ</t>
    </rPh>
    <rPh sb="2" eb="4">
      <t>チイキ</t>
    </rPh>
    <rPh sb="4" eb="6">
      <t>ソウダン</t>
    </rPh>
    <rPh sb="6" eb="8">
      <t>シエン</t>
    </rPh>
    <rPh sb="9" eb="11">
      <t>テイキョウ</t>
    </rPh>
    <rPh sb="12" eb="13">
      <t>ア</t>
    </rPh>
    <rPh sb="15" eb="16">
      <t>シャ</t>
    </rPh>
    <phoneticPr fontId="10"/>
  </si>
  <si>
    <t>付表１５　指定特定相談支援事業所及び指定障害児相談支援事業所の指定等に係る記載事項</t>
  </si>
  <si>
    <t>特定相談支援</t>
    <rPh sb="0" eb="6">
      <t>トクテイソウダンシエン</t>
    </rPh>
    <phoneticPr fontId="4"/>
  </si>
  <si>
    <t>障害児相談支援</t>
    <rPh sb="0" eb="3">
      <t>ショウガイジ</t>
    </rPh>
    <rPh sb="3" eb="7">
      <t>ソウダンシエン</t>
    </rPh>
    <phoneticPr fontId="4"/>
  </si>
  <si>
    <t>相談支援専門員</t>
    <rPh sb="0" eb="7">
      <t>ソウダンシエンセンモンイン</t>
    </rPh>
    <phoneticPr fontId="10"/>
  </si>
  <si>
    <t>主任相談支援専門員に該当</t>
    <rPh sb="0" eb="9">
      <t>シュニンソウダンシエンセンモンイン</t>
    </rPh>
    <rPh sb="10" eb="12">
      <t>ガイトウ</t>
    </rPh>
    <phoneticPr fontId="4"/>
  </si>
  <si>
    <t>相談支援員</t>
    <rPh sb="0" eb="2">
      <t>ソウダン</t>
    </rPh>
    <rPh sb="2" eb="5">
      <t>シエンイン</t>
    </rPh>
    <phoneticPr fontId="4"/>
  </si>
  <si>
    <t>保有資格</t>
    <rPh sb="0" eb="2">
      <t>ホユウ</t>
    </rPh>
    <rPh sb="2" eb="4">
      <t>シカク</t>
    </rPh>
    <phoneticPr fontId="4"/>
  </si>
  <si>
    <t>社会福祉士</t>
    <rPh sb="0" eb="2">
      <t>シャカイ</t>
    </rPh>
    <rPh sb="2" eb="5">
      <t>フクシシ</t>
    </rPh>
    <phoneticPr fontId="4"/>
  </si>
  <si>
    <t>■相談支援専門員及び相談支援員</t>
    <rPh sb="1" eb="3">
      <t>ソウダン</t>
    </rPh>
    <rPh sb="3" eb="5">
      <t>シエン</t>
    </rPh>
    <rPh sb="5" eb="8">
      <t>センモンイン</t>
    </rPh>
    <rPh sb="8" eb="9">
      <t>オヨ</t>
    </rPh>
    <rPh sb="10" eb="12">
      <t>ソウダン</t>
    </rPh>
    <rPh sb="12" eb="15">
      <t>シエンイン</t>
    </rPh>
    <phoneticPr fontId="5"/>
  </si>
  <si>
    <t>相談支援専門員</t>
    <rPh sb="0" eb="2">
      <t>ソウダン</t>
    </rPh>
    <rPh sb="2" eb="4">
      <t>シエン</t>
    </rPh>
    <rPh sb="4" eb="7">
      <t>センモンイン</t>
    </rPh>
    <phoneticPr fontId="10"/>
  </si>
  <si>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</si>
  <si>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
  </si>
  <si>
    <t>児童発達支援</t>
    <rPh sb="0" eb="6">
      <t>ジドウハッタツシエン</t>
    </rPh>
    <phoneticPr fontId="4"/>
  </si>
  <si>
    <t>児童発達支援センターに該当するか
（該当する場合は、○）</t>
    <rPh sb="11" eb="13">
      <t>ガイトウ</t>
    </rPh>
    <rPh sb="18" eb="20">
      <t>ガイトウ</t>
    </rPh>
    <rPh sb="22" eb="24">
      <t>バアイ</t>
    </rPh>
    <phoneticPr fontId="4"/>
  </si>
  <si>
    <t>児童発達支援管理責任者</t>
    <rPh sb="0" eb="2">
      <t>ジドウ</t>
    </rPh>
    <rPh sb="2" eb="4">
      <t>ハッタツ</t>
    </rPh>
    <rPh sb="4" eb="6">
      <t>シエン</t>
    </rPh>
    <rPh sb="6" eb="8">
      <t>カンリ</t>
    </rPh>
    <rPh sb="8" eb="10">
      <t>セキニン</t>
    </rPh>
    <rPh sb="10" eb="11">
      <t>シャ</t>
    </rPh>
    <phoneticPr fontId="10"/>
  </si>
  <si>
    <t>送迎の有無</t>
    <rPh sb="0" eb="2">
      <t>ソウゲイ</t>
    </rPh>
    <rPh sb="3" eb="5">
      <t>ウム</t>
    </rPh>
    <phoneticPr fontId="4"/>
  </si>
  <si>
    <t>主な診療科名</t>
    <rPh sb="0" eb="1">
      <t>オモ</t>
    </rPh>
    <rPh sb="2" eb="5">
      <t>シンリョウカ</t>
    </rPh>
    <rPh sb="5" eb="6">
      <t>メイ</t>
    </rPh>
    <phoneticPr fontId="4"/>
  </si>
  <si>
    <t>■児童発達支援管理責任者</t>
    <rPh sb="1" eb="3">
      <t>ジドウ</t>
    </rPh>
    <rPh sb="3" eb="5">
      <t>ハッタツ</t>
    </rPh>
    <rPh sb="5" eb="7">
      <t>シエン</t>
    </rPh>
    <rPh sb="7" eb="9">
      <t>カンリ</t>
    </rPh>
    <rPh sb="9" eb="11">
      <t>セキニン</t>
    </rPh>
    <rPh sb="11" eb="12">
      <t>シャ</t>
    </rPh>
    <phoneticPr fontId="5"/>
  </si>
  <si>
    <t>付表１７　居宅訪問型児童発達支援事業所の指定等に係る記載事項</t>
  </si>
  <si>
    <t>専用の区画の有無</t>
    <rPh sb="0" eb="2">
      <t>センヨウ</t>
    </rPh>
    <rPh sb="3" eb="5">
      <t>クカク</t>
    </rPh>
    <rPh sb="6" eb="8">
      <t>ウム</t>
    </rPh>
    <phoneticPr fontId="4"/>
  </si>
  <si>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</si>
  <si>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5"/>
  </si>
  <si>
    <t>併設する施設の名称及び概要</t>
    <phoneticPr fontId="4"/>
  </si>
  <si>
    <t>概要</t>
    <rPh sb="0" eb="2">
      <t>ガイヨウ</t>
    </rPh>
    <phoneticPr fontId="4"/>
  </si>
  <si>
    <t>設置部分(設置されているものに○)</t>
    <rPh sb="0" eb="2">
      <t>セッチ</t>
    </rPh>
    <rPh sb="2" eb="4">
      <t>ブブン</t>
    </rPh>
    <rPh sb="5" eb="7">
      <t>セッチ</t>
    </rPh>
    <phoneticPr fontId="4"/>
  </si>
  <si>
    <t>居室</t>
    <phoneticPr fontId="4"/>
  </si>
  <si>
    <t>調理室</t>
    <phoneticPr fontId="4"/>
  </si>
  <si>
    <t>浴室</t>
    <phoneticPr fontId="4"/>
  </si>
  <si>
    <t>便所</t>
    <phoneticPr fontId="4"/>
  </si>
  <si>
    <t>医務室</t>
    <phoneticPr fontId="4"/>
  </si>
  <si>
    <t>静養室</t>
    <phoneticPr fontId="4"/>
  </si>
  <si>
    <t>職業指導に必要な設備</t>
    <phoneticPr fontId="4"/>
  </si>
  <si>
    <t>遊戯室</t>
    <phoneticPr fontId="4"/>
  </si>
  <si>
    <t>支援室</t>
    <rPh sb="0" eb="3">
      <t>シエンシツ</t>
    </rPh>
    <phoneticPr fontId="4"/>
  </si>
  <si>
    <t>音楽に関する設備</t>
    <phoneticPr fontId="4"/>
  </si>
  <si>
    <t>身体の機能の不自由を助ける設備</t>
    <phoneticPr fontId="4"/>
  </si>
  <si>
    <t>映像に関する設備</t>
    <phoneticPr fontId="4"/>
  </si>
  <si>
    <t>屋外遊戯場</t>
    <rPh sb="2" eb="4">
      <t>ユウギ</t>
    </rPh>
    <phoneticPr fontId="4"/>
  </si>
  <si>
    <t>入所定員(人)</t>
    <rPh sb="0" eb="2">
      <t>ニュウショ</t>
    </rPh>
    <rPh sb="2" eb="4">
      <t>テイイン</t>
    </rPh>
    <rPh sb="5" eb="6">
      <t>ニン</t>
    </rPh>
    <phoneticPr fontId="10"/>
  </si>
  <si>
    <t>付表２０　障害児入所支援(医療型障害児入所施設)の指定等に係る記載事項</t>
    <rPh sb="0" eb="2">
      <t>フヒョウ</t>
    </rPh>
    <phoneticPr fontId="15"/>
  </si>
  <si>
    <t>静養室　　　</t>
    <phoneticPr fontId="4"/>
  </si>
  <si>
    <t>屋外遊戯場　　　</t>
    <phoneticPr fontId="4"/>
  </si>
  <si>
    <t>ギブス室</t>
    <phoneticPr fontId="4"/>
  </si>
  <si>
    <t>特殊工芸の作業を支援するに必要な設備</t>
    <phoneticPr fontId="4"/>
  </si>
  <si>
    <t>義肢装具を製作する設備</t>
    <phoneticPr fontId="4"/>
  </si>
  <si>
    <t>＊医療法に規定する病院として必要な設備を設けてあること</t>
    <phoneticPr fontId="4"/>
  </si>
  <si>
    <t>■協力歯科医療機関</t>
    <rPh sb="1" eb="3">
      <t>キョウリョク</t>
    </rPh>
    <rPh sb="3" eb="5">
      <t>シカ</t>
    </rPh>
    <rPh sb="5" eb="7">
      <t>イリョウ</t>
    </rPh>
    <rPh sb="7" eb="9">
      <t>キカン</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</si>
  <si>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10"/>
  </si>
  <si>
    <t>サービス種別</t>
    <rPh sb="4" eb="6">
      <t>シュベツ</t>
    </rPh>
    <phoneticPr fontId="35"/>
  </si>
  <si>
    <t>！申請するサービス類型を選択してください</t>
    <rPh sb="1" eb="3">
      <t>シンセイ</t>
    </rPh>
    <rPh sb="9" eb="11">
      <t>ルイケイ</t>
    </rPh>
    <rPh sb="12" eb="14">
      <t>センタク</t>
    </rPh>
    <phoneticPr fontId="36"/>
  </si>
  <si>
    <t>月</t>
    <rPh sb="0" eb="1">
      <t>ゲツ</t>
    </rPh>
    <phoneticPr fontId="10"/>
  </si>
  <si>
    <t>事業所名</t>
    <rPh sb="0" eb="3">
      <t>ジギョウショ</t>
    </rPh>
    <rPh sb="3" eb="4">
      <t>メイ</t>
    </rPh>
    <phoneticPr fontId="35"/>
  </si>
  <si>
    <t>(1)記載する期間</t>
    <rPh sb="3" eb="5">
      <t>キサイ</t>
    </rPh>
    <rPh sb="7" eb="9">
      <t>キカン</t>
    </rPh>
    <phoneticPr fontId="10"/>
  </si>
  <si>
    <t>(2)予定/実績の別</t>
    <rPh sb="3" eb="5">
      <t>ヨテイ</t>
    </rPh>
    <rPh sb="6" eb="8">
      <t>ジッセキ</t>
    </rPh>
    <rPh sb="9" eb="10">
      <t>ベツ</t>
    </rPh>
    <phoneticPr fontId="10"/>
  </si>
  <si>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35"/>
  </si>
  <si>
    <t>時間/週</t>
    <rPh sb="0" eb="2">
      <t>ジカン</t>
    </rPh>
    <rPh sb="3" eb="4">
      <t>シュウ</t>
    </rPh>
    <phoneticPr fontId="10"/>
  </si>
  <si>
    <t>時間/月</t>
    <rPh sb="0" eb="2">
      <t>ジカン</t>
    </rPh>
    <rPh sb="3" eb="4">
      <t>ツキ</t>
    </rPh>
    <phoneticPr fontId="10"/>
  </si>
  <si>
    <t>No.</t>
    <phoneticPr fontId="10"/>
  </si>
  <si>
    <t>(4)職種</t>
    <rPh sb="3" eb="5">
      <t>ショクシュ</t>
    </rPh>
    <phoneticPr fontId="10"/>
  </si>
  <si>
    <t>(5)勤務形態</t>
    <rPh sb="3" eb="5">
      <t>キンム</t>
    </rPh>
    <rPh sb="5" eb="7">
      <t>ケイタイ</t>
    </rPh>
    <phoneticPr fontId="10"/>
  </si>
  <si>
    <t>(6)資格</t>
    <rPh sb="3" eb="5">
      <t>シカク</t>
    </rPh>
    <phoneticPr fontId="10"/>
  </si>
  <si>
    <t>(7)氏名</t>
    <rPh sb="3" eb="5">
      <t>シメイ</t>
    </rPh>
    <phoneticPr fontId="10"/>
  </si>
  <si>
    <t>(8)</t>
    <phoneticPr fontId="10"/>
  </si>
  <si>
    <t>(9)勤務時間数合計</t>
    <rPh sb="3" eb="5">
      <t>キンム</t>
    </rPh>
    <rPh sb="5" eb="7">
      <t>ジカン</t>
    </rPh>
    <rPh sb="7" eb="8">
      <t>スウ</t>
    </rPh>
    <rPh sb="8" eb="10">
      <t>ゴウケイ</t>
    </rPh>
    <phoneticPr fontId="10"/>
  </si>
  <si>
    <t>(10)週平均の勤務時間数</t>
    <rPh sb="4" eb="7">
      <t>シュウヘイキン</t>
    </rPh>
    <rPh sb="8" eb="10">
      <t>キンム</t>
    </rPh>
    <rPh sb="10" eb="12">
      <t>ジカン</t>
    </rPh>
    <rPh sb="12" eb="13">
      <t>スウ</t>
    </rPh>
    <phoneticPr fontId="10"/>
  </si>
  <si>
    <t>(11)兼務状況
（兼務先／兼務する職務の内容）等</t>
    <phoneticPr fontId="10"/>
  </si>
  <si>
    <t>第１週</t>
    <rPh sb="0" eb="1">
      <t>ダイ</t>
    </rPh>
    <rPh sb="2" eb="3">
      <t>シュウ</t>
    </rPh>
    <phoneticPr fontId="10"/>
  </si>
  <si>
    <t>第２週</t>
    <rPh sb="0" eb="1">
      <t>ダイ</t>
    </rPh>
    <rPh sb="2" eb="3">
      <t>シュウ</t>
    </rPh>
    <phoneticPr fontId="10"/>
  </si>
  <si>
    <t>第３週</t>
    <rPh sb="0" eb="1">
      <t>ダイ</t>
    </rPh>
    <rPh sb="2" eb="3">
      <t>シュウ</t>
    </rPh>
    <phoneticPr fontId="10"/>
  </si>
  <si>
    <t>第４週</t>
    <rPh sb="0" eb="1">
      <t>ダイ</t>
    </rPh>
    <rPh sb="2" eb="3">
      <t>シュウ</t>
    </rPh>
    <phoneticPr fontId="10"/>
  </si>
  <si>
    <t>第５週</t>
    <rPh sb="0" eb="1">
      <t>ダイ</t>
    </rPh>
    <rPh sb="2" eb="3">
      <t>シュウ</t>
    </rPh>
    <phoneticPr fontId="10"/>
  </si>
  <si>
    <t>合計</t>
    <rPh sb="0" eb="2">
      <t>ゴウケイ</t>
    </rPh>
    <phoneticPr fontId="10"/>
  </si>
  <si>
    <t>サービス提供時間</t>
    <rPh sb="4" eb="6">
      <t>テイキョウ</t>
    </rPh>
    <rPh sb="6" eb="8">
      <t>ジカン</t>
    </rPh>
    <phoneticPr fontId="10"/>
  </si>
  <si>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35"/>
  </si>
  <si>
    <t>　(1) 「４週」・「暦月」のいずれかを選択してください。</t>
    <rPh sb="7" eb="8">
      <t>シュウ</t>
    </rPh>
    <rPh sb="11" eb="12">
      <t>レキ</t>
    </rPh>
    <rPh sb="12" eb="13">
      <t>ツキ</t>
    </rPh>
    <rPh sb="20" eb="22">
      <t>センタク</t>
    </rPh>
    <phoneticPr fontId="35"/>
  </si>
  <si>
    <t>　(2) 「予定」・「実績」のいずれかを選択してください。</t>
    <rPh sb="6" eb="8">
      <t>ヨテイ</t>
    </rPh>
    <rPh sb="11" eb="13">
      <t>ジッセキ</t>
    </rPh>
    <rPh sb="20" eb="22">
      <t>センタク</t>
    </rPh>
    <phoneticPr fontId="35"/>
  </si>
  <si>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35"/>
  </si>
  <si>
    <t>　(4) 従業者の職種を入力してください。</t>
    <rPh sb="5" eb="8">
      <t>ジュウギョウシャ</t>
    </rPh>
    <rPh sb="9" eb="11">
      <t>ショクシュ</t>
    </rPh>
    <rPh sb="12" eb="14">
      <t>ニュウリョク</t>
    </rPh>
    <phoneticPr fontId="35"/>
  </si>
  <si>
    <t xml:space="preserve"> 　　 記入の順序は、職種ごとにまとめてください。</t>
    <rPh sb="4" eb="6">
      <t>キニュウ</t>
    </rPh>
    <rPh sb="7" eb="9">
      <t>ジュンジョ</t>
    </rPh>
    <rPh sb="11" eb="13">
      <t>ショクシュ</t>
    </rPh>
    <phoneticPr fontId="35"/>
  </si>
  <si>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3"/>
  </si>
  <si>
    <t>記号</t>
    <rPh sb="0" eb="2">
      <t>キゴウ</t>
    </rPh>
    <phoneticPr fontId="35"/>
  </si>
  <si>
    <t>区分</t>
    <rPh sb="0" eb="2">
      <t>クブン</t>
    </rPh>
    <phoneticPr fontId="35"/>
  </si>
  <si>
    <t>A</t>
  </si>
  <si>
    <t>常勤で専従</t>
    <rPh sb="0" eb="2">
      <t>ジョウキン</t>
    </rPh>
    <rPh sb="3" eb="5">
      <t>センジュウ</t>
    </rPh>
    <phoneticPr fontId="35"/>
  </si>
  <si>
    <t>B</t>
  </si>
  <si>
    <t>常勤で兼務</t>
    <rPh sb="0" eb="2">
      <t>ジョウキン</t>
    </rPh>
    <rPh sb="3" eb="5">
      <t>ケンム</t>
    </rPh>
    <phoneticPr fontId="35"/>
  </si>
  <si>
    <t>C</t>
  </si>
  <si>
    <t>非常勤で専従</t>
    <rPh sb="0" eb="3">
      <t>ヒジョウキン</t>
    </rPh>
    <rPh sb="4" eb="6">
      <t>センジュウ</t>
    </rPh>
    <phoneticPr fontId="35"/>
  </si>
  <si>
    <t>D</t>
  </si>
  <si>
    <t>非常勤で兼務</t>
    <rPh sb="0" eb="3">
      <t>ヒジョウキン</t>
    </rPh>
    <rPh sb="4" eb="6">
      <t>ケンム</t>
    </rPh>
    <phoneticPr fontId="35"/>
  </si>
  <si>
    <t>（注）常勤・非常勤の区分について</t>
    <rPh sb="1" eb="2">
      <t>チュウ</t>
    </rPh>
    <rPh sb="3" eb="5">
      <t>ジョウキン</t>
    </rPh>
    <rPh sb="6" eb="9">
      <t>ヒジョウキン</t>
    </rPh>
    <rPh sb="10" eb="12">
      <t>クブン</t>
    </rPh>
    <phoneticPr fontId="35"/>
  </si>
  <si>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35"/>
  </si>
  <si>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35"/>
  </si>
  <si>
    <t>　(6) 従業者の保有する資格を入力してください。</t>
    <rPh sb="5" eb="8">
      <t>ジュウギョウシャ</t>
    </rPh>
    <rPh sb="9" eb="11">
      <t>ホユウ</t>
    </rPh>
    <rPh sb="13" eb="15">
      <t>シカク</t>
    </rPh>
    <rPh sb="16" eb="18">
      <t>ニュウリョク</t>
    </rPh>
    <phoneticPr fontId="35"/>
  </si>
  <si>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35"/>
  </si>
  <si>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35"/>
  </si>
  <si>
    <t>　(7) 従業者の氏名を記入してください。</t>
    <rPh sb="5" eb="8">
      <t>ジュウギョウシャ</t>
    </rPh>
    <rPh sb="9" eb="11">
      <t>シメイ</t>
    </rPh>
    <rPh sb="12" eb="14">
      <t>キニュウ</t>
    </rPh>
    <phoneticPr fontId="35"/>
  </si>
  <si>
    <t>　(8) 申請する事業に係る従業者（管理者を含む。）の1ヶ月分の勤務時間を入力してください。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35"/>
  </si>
  <si>
    <t>　(9) 常勤の職員の休暇等については、その期間が暦年で１月を超えるものでない限り、常勤換算の計算上は勤務したものとみなすことができます。</t>
    <rPh sb="5" eb="7">
      <t>ジョウキン</t>
    </rPh>
    <rPh sb="8" eb="10">
      <t>ショクイン</t>
    </rPh>
    <rPh sb="11" eb="14">
      <t>キュウカトウ</t>
    </rPh>
    <rPh sb="22" eb="24">
      <t>キカン</t>
    </rPh>
    <rPh sb="25" eb="27">
      <t>レキネン</t>
    </rPh>
    <rPh sb="29" eb="30">
      <t>ツキ</t>
    </rPh>
    <rPh sb="31" eb="32">
      <t>コ</t>
    </rPh>
    <rPh sb="39" eb="40">
      <t>カギ</t>
    </rPh>
    <rPh sb="42" eb="46">
      <t>ジョウキンカンサン</t>
    </rPh>
    <rPh sb="47" eb="50">
      <t>ケイサンジョウ</t>
    </rPh>
    <rPh sb="51" eb="53">
      <t>キンム</t>
    </rPh>
    <phoneticPr fontId="35"/>
  </si>
  <si>
    <t>その場合、勤務時間欄には「休」と記入し、勤務時間の合計に含めてください（非常勤職員の休暇等は常勤換算の計算に含めることはできません）。</t>
    <rPh sb="2" eb="4">
      <t>バアイ</t>
    </rPh>
    <rPh sb="5" eb="10">
      <t>キンムジカンラン</t>
    </rPh>
    <rPh sb="13" eb="14">
      <t>ヤス</t>
    </rPh>
    <rPh sb="16" eb="18">
      <t>キニュウ</t>
    </rPh>
    <rPh sb="20" eb="24">
      <t>キンムジカン</t>
    </rPh>
    <rPh sb="25" eb="27">
      <t>ゴウケイ</t>
    </rPh>
    <rPh sb="28" eb="29">
      <t>フク</t>
    </rPh>
    <rPh sb="36" eb="41">
      <t>ヒジョウキンショクイン</t>
    </rPh>
    <rPh sb="42" eb="45">
      <t>キュウカトウ</t>
    </rPh>
    <rPh sb="46" eb="50">
      <t>ジョウキンカンサン</t>
    </rPh>
    <rPh sb="51" eb="53">
      <t>ケイサン</t>
    </rPh>
    <rPh sb="54" eb="55">
      <t>フク</t>
    </rPh>
    <phoneticPr fontId="10"/>
  </si>
  <si>
    <t>※指定基準の確認に際しては、４週分の入力で差し支えありません。</t>
    <rPh sb="1" eb="5">
      <t>シテイキジュン</t>
    </rPh>
    <rPh sb="15" eb="17">
      <t>シュウブン</t>
    </rPh>
    <rPh sb="18" eb="20">
      <t>ニュウリョク</t>
    </rPh>
    <rPh sb="21" eb="22">
      <t>サ</t>
    </rPh>
    <rPh sb="23" eb="24">
      <t>ツカ</t>
    </rPh>
    <phoneticPr fontId="10"/>
  </si>
  <si>
    <t>　(10) 従業者ごとに、合計勤務時間数を入力してください。</t>
    <rPh sb="6" eb="9">
      <t>ジュウギョウシャ</t>
    </rPh>
    <rPh sb="13" eb="15">
      <t>ゴウケイ</t>
    </rPh>
    <rPh sb="15" eb="17">
      <t>キンム</t>
    </rPh>
    <rPh sb="17" eb="20">
      <t>ジカンスウ</t>
    </rPh>
    <rPh sb="21" eb="23">
      <t>ニュウリョク</t>
    </rPh>
    <phoneticPr fontId="35"/>
  </si>
  <si>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35"/>
  </si>
  <si>
    <t>　(11)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35"/>
  </si>
  <si>
    <t>　(12)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35"/>
  </si>
  <si>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35"/>
  </si>
  <si>
    <t>　　　 その他、特記事項欄としてもご活用ください。</t>
    <rPh sb="6" eb="7">
      <t>タ</t>
    </rPh>
    <rPh sb="8" eb="10">
      <t>トッキ</t>
    </rPh>
    <rPh sb="10" eb="12">
      <t>ジコウ</t>
    </rPh>
    <rPh sb="12" eb="13">
      <t>ラン</t>
    </rPh>
    <rPh sb="18" eb="20">
      <t>カツヨウ</t>
    </rPh>
    <phoneticPr fontId="3"/>
  </si>
  <si>
    <t xml:space="preserve"> （13)本表には計算式を設定していますが、結果に誤りがないかご確認ください。</t>
    <rPh sb="5" eb="7">
      <t>ホンヒョウ</t>
    </rPh>
    <rPh sb="9" eb="12">
      <t>ケイサンシキ</t>
    </rPh>
    <rPh sb="13" eb="15">
      <t>セッテイ</t>
    </rPh>
    <rPh sb="22" eb="24">
      <t>ケッカ</t>
    </rPh>
    <rPh sb="25" eb="26">
      <t>アヤマ</t>
    </rPh>
    <rPh sb="32" eb="34">
      <t>カクニン</t>
    </rPh>
    <phoneticPr fontId="10"/>
  </si>
  <si>
    <t xml:space="preserve"> （14) 必要項目を満たしていれば、各事業所で使用するシフト表等をもって代替書類として差し支えありません。</t>
    <phoneticPr fontId="10"/>
  </si>
  <si>
    <t>居宅介護</t>
  </si>
  <si>
    <t>４週</t>
  </si>
  <si>
    <t>※選択肢にない職種については直接入力してください</t>
    <phoneticPr fontId="36"/>
  </si>
  <si>
    <t>管理者</t>
    <rPh sb="0" eb="3">
      <t>カンリシャ</t>
    </rPh>
    <phoneticPr fontId="36"/>
  </si>
  <si>
    <t>サービス提供責任者</t>
    <rPh sb="4" eb="6">
      <t>テイキョウ</t>
    </rPh>
    <rPh sb="6" eb="9">
      <t>セキニンシャ</t>
    </rPh>
    <phoneticPr fontId="36"/>
  </si>
  <si>
    <t>従業者</t>
    <rPh sb="0" eb="3">
      <t>ジュウギョウシャ</t>
    </rPh>
    <phoneticPr fontId="36"/>
  </si>
  <si>
    <t>E</t>
    <phoneticPr fontId="5"/>
  </si>
  <si>
    <t>F</t>
    <phoneticPr fontId="5"/>
  </si>
  <si>
    <t>G</t>
    <phoneticPr fontId="5"/>
  </si>
  <si>
    <t>H</t>
    <phoneticPr fontId="5"/>
  </si>
  <si>
    <t>I</t>
    <phoneticPr fontId="5"/>
  </si>
  <si>
    <t>J</t>
    <phoneticPr fontId="5"/>
  </si>
  <si>
    <t>＜人員に関する基準＞</t>
    <rPh sb="1" eb="3">
      <t>ジンイン</t>
    </rPh>
    <rPh sb="4" eb="5">
      <t>カン</t>
    </rPh>
    <rPh sb="7" eb="9">
      <t>キジュン</t>
    </rPh>
    <phoneticPr fontId="10"/>
  </si>
  <si>
    <t>（新規申請の場合は推定数）</t>
    <phoneticPr fontId="5"/>
  </si>
  <si>
    <t>○サービス提供責任者</t>
    <rPh sb="5" eb="7">
      <t>テイキョウ</t>
    </rPh>
    <rPh sb="7" eb="10">
      <t>セキニンシャ</t>
    </rPh>
    <phoneticPr fontId="5"/>
  </si>
  <si>
    <t>合計</t>
    <rPh sb="0" eb="2">
      <t>ゴウケイ</t>
    </rPh>
    <phoneticPr fontId="5"/>
  </si>
  <si>
    <t>区分</t>
    <rPh sb="0" eb="2">
      <t>クブン</t>
    </rPh>
    <phoneticPr fontId="5"/>
  </si>
  <si>
    <t>各区分の値とそれに基づく配置数</t>
    <phoneticPr fontId="36"/>
  </si>
  <si>
    <t>必要な配置数</t>
    <rPh sb="0" eb="2">
      <t>ヒツヨウ</t>
    </rPh>
    <rPh sb="3" eb="6">
      <t>ハイチスウ</t>
    </rPh>
    <phoneticPr fontId="5"/>
  </si>
  <si>
    <t>利用者数（通院等乗降介助以外）</t>
    <rPh sb="0" eb="3">
      <t>リヨウシャ</t>
    </rPh>
    <rPh sb="3" eb="4">
      <t>スウ</t>
    </rPh>
    <phoneticPr fontId="5"/>
  </si>
  <si>
    <t>常勤換算方法によらない場合</t>
    <phoneticPr fontId="36"/>
  </si>
  <si>
    <t>サービス提供時間が450時間又はその端数を増すごとに1人以上</t>
    <phoneticPr fontId="36"/>
  </si>
  <si>
    <t>h</t>
    <phoneticPr fontId="5"/>
  </si>
  <si>
    <t>利用者数（通院等乗降介助）</t>
    <rPh sb="0" eb="3">
      <t>リヨウシャ</t>
    </rPh>
    <rPh sb="3" eb="4">
      <t>スウ</t>
    </rPh>
    <phoneticPr fontId="5"/>
  </si>
  <si>
    <t>従業者数が10人又はその端数を増すごとに1人以上</t>
    <phoneticPr fontId="36"/>
  </si>
  <si>
    <t>人</t>
    <rPh sb="0" eb="1">
      <t>ニン</t>
    </rPh>
    <phoneticPr fontId="5"/>
  </si>
  <si>
    <t>利用者数が40人又はその端数を増すごとに1人以上</t>
    <phoneticPr fontId="36"/>
  </si>
  <si>
    <t>※通院等乗降介助のみの利用者については1人0.1人換算</t>
    <rPh sb="1" eb="8">
      <t>ツウイントウジョウコウカイジョ</t>
    </rPh>
    <rPh sb="11" eb="14">
      <t>リヨウシャ</t>
    </rPh>
    <rPh sb="20" eb="21">
      <t>ニン</t>
    </rPh>
    <rPh sb="24" eb="25">
      <t>ニン</t>
    </rPh>
    <rPh sb="25" eb="27">
      <t>カンサン</t>
    </rPh>
    <phoneticPr fontId="5"/>
  </si>
  <si>
    <t>（平均利用者数）</t>
    <phoneticPr fontId="5"/>
  </si>
  <si>
    <t>常勤換算方法による場合</t>
  </si>
  <si>
    <t>次の条件を満たす場合は「○」を選択→</t>
    <rPh sb="0" eb="1">
      <t>ツギ</t>
    </rPh>
    <rPh sb="2" eb="4">
      <t>ジョウケン</t>
    </rPh>
    <rPh sb="5" eb="6">
      <t>ミ</t>
    </rPh>
    <rPh sb="8" eb="10">
      <t>バアイ</t>
    </rPh>
    <rPh sb="15" eb="17">
      <t>センタク</t>
    </rPh>
    <phoneticPr fontId="36"/>
  </si>
  <si>
    <t>①常勤のサービス提供責任者を３人以上配置</t>
    <phoneticPr fontId="36"/>
  </si>
  <si>
    <t>②サービス提供責任者の業務に主として従事する者を1人以上配置</t>
    <phoneticPr fontId="36"/>
  </si>
  <si>
    <t>③サービス提供責任者が行う業務が効率的に行われている</t>
    <phoneticPr fontId="36"/>
  </si>
  <si>
    <t>＜人員基準に関する実人数集計＞</t>
    <rPh sb="1" eb="5">
      <t>ジンインキジュン</t>
    </rPh>
    <rPh sb="6" eb="7">
      <t>カン</t>
    </rPh>
    <rPh sb="9" eb="10">
      <t>ジツ</t>
    </rPh>
    <rPh sb="10" eb="12">
      <t>ニンズウ</t>
    </rPh>
    <rPh sb="12" eb="14">
      <t>シュウケイ</t>
    </rPh>
    <phoneticPr fontId="10"/>
  </si>
  <si>
    <t>専従</t>
    <rPh sb="0" eb="2">
      <t>センジュウ</t>
    </rPh>
    <phoneticPr fontId="5"/>
  </si>
  <si>
    <t>兼務</t>
    <rPh sb="0" eb="2">
      <t>ケンム</t>
    </rPh>
    <phoneticPr fontId="5"/>
  </si>
  <si>
    <t>常勤</t>
    <rPh sb="0" eb="2">
      <t>ジョウキン</t>
    </rPh>
    <phoneticPr fontId="10"/>
  </si>
  <si>
    <t>非常勤</t>
    <rPh sb="0" eb="3">
      <t>ヒジョウキン</t>
    </rPh>
    <phoneticPr fontId="10"/>
  </si>
  <si>
    <t>常勤換算数</t>
    <rPh sb="0" eb="5">
      <t>ジョウキンカンサンスウ</t>
    </rPh>
    <phoneticPr fontId="36"/>
  </si>
  <si>
    <t>重度訪問介護</t>
    <rPh sb="0" eb="2">
      <t>ジュウド</t>
    </rPh>
    <rPh sb="2" eb="4">
      <t>ホウモン</t>
    </rPh>
    <rPh sb="4" eb="6">
      <t>カイゴ</t>
    </rPh>
    <phoneticPr fontId="36"/>
  </si>
  <si>
    <t>利用者数</t>
    <rPh sb="0" eb="3">
      <t>リヨウシャ</t>
    </rPh>
    <rPh sb="3" eb="4">
      <t>スウ</t>
    </rPh>
    <phoneticPr fontId="5"/>
  </si>
  <si>
    <t>サービス提供時間が1000時間又はその端数を増すごとに1人以上</t>
    <phoneticPr fontId="36"/>
  </si>
  <si>
    <t>（平均利用者数）</t>
    <phoneticPr fontId="36"/>
  </si>
  <si>
    <t>従業者数が20人又はその端数を増すごとに1人以上</t>
    <phoneticPr fontId="36"/>
  </si>
  <si>
    <t>利用者数が10人又はその端数を増すごとに1人以上</t>
    <phoneticPr fontId="36"/>
  </si>
  <si>
    <t>※事業所における待機時間や移動時間については、サービス提供時間から除く。</t>
    <rPh sb="1" eb="4">
      <t>ジギョウショ</t>
    </rPh>
    <rPh sb="8" eb="10">
      <t>タイキ</t>
    </rPh>
    <rPh sb="10" eb="12">
      <t>ジカン</t>
    </rPh>
    <rPh sb="13" eb="15">
      <t>イドウ</t>
    </rPh>
    <rPh sb="15" eb="17">
      <t>ジカン</t>
    </rPh>
    <rPh sb="27" eb="29">
      <t>テイキョウ</t>
    </rPh>
    <rPh sb="29" eb="31">
      <t>ジカン</t>
    </rPh>
    <rPh sb="33" eb="34">
      <t>ノゾ</t>
    </rPh>
    <phoneticPr fontId="36"/>
  </si>
  <si>
    <t>同行援護</t>
    <rPh sb="0" eb="2">
      <t>ドウコウ</t>
    </rPh>
    <rPh sb="2" eb="4">
      <t>エンゴ</t>
    </rPh>
    <phoneticPr fontId="36"/>
  </si>
  <si>
    <t>従業者</t>
    <phoneticPr fontId="36"/>
  </si>
  <si>
    <t>（平均利用者数）</t>
  </si>
  <si>
    <t>行動援護</t>
    <rPh sb="0" eb="4">
      <t>コウドウエンゴ</t>
    </rPh>
    <phoneticPr fontId="36"/>
  </si>
  <si>
    <t>療養介護</t>
    <rPh sb="0" eb="2">
      <t>リョウヨウ</t>
    </rPh>
    <rPh sb="2" eb="4">
      <t>カイゴ</t>
    </rPh>
    <phoneticPr fontId="10"/>
  </si>
  <si>
    <t>サービス管理責任者</t>
    <rPh sb="4" eb="6">
      <t>カンリ</t>
    </rPh>
    <rPh sb="6" eb="9">
      <t>セキニンシャ</t>
    </rPh>
    <phoneticPr fontId="36"/>
  </si>
  <si>
    <t>医師</t>
    <rPh sb="0" eb="2">
      <t>イシ</t>
    </rPh>
    <phoneticPr fontId="36"/>
  </si>
  <si>
    <t>看護職員</t>
    <rPh sb="0" eb="4">
      <t>カンゴショクイン</t>
    </rPh>
    <phoneticPr fontId="36"/>
  </si>
  <si>
    <t>＜前年度の平均値＞※新規申請の場合は推定数を記載ください。</t>
    <rPh sb="1" eb="2">
      <t>ゼン</t>
    </rPh>
    <rPh sb="2" eb="4">
      <t>ネンド</t>
    </rPh>
    <rPh sb="5" eb="8">
      <t>ヘイキンチ</t>
    </rPh>
    <rPh sb="10" eb="12">
      <t>シンキ</t>
    </rPh>
    <rPh sb="12" eb="14">
      <t>シンセイ</t>
    </rPh>
    <rPh sb="15" eb="17">
      <t>バアイ</t>
    </rPh>
    <rPh sb="18" eb="21">
      <t>スイテイスウ</t>
    </rPh>
    <rPh sb="22" eb="24">
      <t>キサイ</t>
    </rPh>
    <phoneticPr fontId="10"/>
  </si>
  <si>
    <t>計</t>
    <rPh sb="0" eb="1">
      <t>ケイ</t>
    </rPh>
    <phoneticPr fontId="10"/>
  </si>
  <si>
    <t>平均利用者数</t>
    <rPh sb="0" eb="2">
      <t>ヘイキン</t>
    </rPh>
    <rPh sb="2" eb="6">
      <t>リヨウシャスウ</t>
    </rPh>
    <phoneticPr fontId="10"/>
  </si>
  <si>
    <t>利用者延べ数</t>
    <rPh sb="3" eb="4">
      <t>ノ</t>
    </rPh>
    <phoneticPr fontId="10"/>
  </si>
  <si>
    <t>開所日数</t>
    <rPh sb="0" eb="2">
      <t>カイショ</t>
    </rPh>
    <rPh sb="2" eb="4">
      <t>ニッスウ</t>
    </rPh>
    <phoneticPr fontId="5"/>
  </si>
  <si>
    <t>生活支援員</t>
    <rPh sb="0" eb="5">
      <t>セイカツシエンイン</t>
    </rPh>
    <phoneticPr fontId="36"/>
  </si>
  <si>
    <t>生活介護</t>
    <rPh sb="0" eb="2">
      <t>セイカツ</t>
    </rPh>
    <rPh sb="2" eb="4">
      <t>カイゴ</t>
    </rPh>
    <phoneticPr fontId="10"/>
  </si>
  <si>
    <t>平均障害支援区分</t>
    <rPh sb="0" eb="2">
      <t>ヘイキン</t>
    </rPh>
    <rPh sb="2" eb="4">
      <t>ショウガイ</t>
    </rPh>
    <rPh sb="4" eb="6">
      <t>シエン</t>
    </rPh>
    <rPh sb="6" eb="8">
      <t>クブン</t>
    </rPh>
    <phoneticPr fontId="10"/>
  </si>
  <si>
    <t>利用者延べ数計</t>
    <rPh sb="3" eb="4">
      <t>ノ</t>
    </rPh>
    <rPh sb="6" eb="7">
      <t>ケイ</t>
    </rPh>
    <phoneticPr fontId="10"/>
  </si>
  <si>
    <t>　区分２の延べ利用者数</t>
    <rPh sb="1" eb="3">
      <t>クブン</t>
    </rPh>
    <rPh sb="5" eb="6">
      <t>ノ</t>
    </rPh>
    <rPh sb="7" eb="11">
      <t>リヨウシャスウ</t>
    </rPh>
    <phoneticPr fontId="36"/>
  </si>
  <si>
    <t>　区分３の延べ利用者数</t>
    <rPh sb="1" eb="3">
      <t>クブン</t>
    </rPh>
    <rPh sb="5" eb="6">
      <t>ノ</t>
    </rPh>
    <rPh sb="7" eb="11">
      <t>リヨウシャスウ</t>
    </rPh>
    <phoneticPr fontId="36"/>
  </si>
  <si>
    <t>　区分４の延べ利用者数</t>
    <rPh sb="1" eb="3">
      <t>クブン</t>
    </rPh>
    <rPh sb="5" eb="6">
      <t>ノ</t>
    </rPh>
    <rPh sb="7" eb="11">
      <t>リヨウシャスウ</t>
    </rPh>
    <phoneticPr fontId="36"/>
  </si>
  <si>
    <t>　区分５の延べ利用者数</t>
    <rPh sb="1" eb="3">
      <t>クブン</t>
    </rPh>
    <rPh sb="5" eb="6">
      <t>ノ</t>
    </rPh>
    <rPh sb="7" eb="11">
      <t>リヨウシャスウ</t>
    </rPh>
    <phoneticPr fontId="36"/>
  </si>
  <si>
    <t>　区分６の延べ利用者数</t>
    <rPh sb="1" eb="3">
      <t>クブン</t>
    </rPh>
    <rPh sb="5" eb="6">
      <t>ノ</t>
    </rPh>
    <rPh sb="7" eb="11">
      <t>リヨウシャスウ</t>
    </rPh>
    <phoneticPr fontId="36"/>
  </si>
  <si>
    <t>所要時間５時間未満の利用者数</t>
    <rPh sb="0" eb="2">
      <t>ショヨウ</t>
    </rPh>
    <rPh sb="2" eb="4">
      <t>ジカン</t>
    </rPh>
    <rPh sb="5" eb="7">
      <t>ジカン</t>
    </rPh>
    <rPh sb="7" eb="9">
      <t>ミマン</t>
    </rPh>
    <rPh sb="10" eb="13">
      <t>リヨウシャ</t>
    </rPh>
    <rPh sb="13" eb="14">
      <t>スウ</t>
    </rPh>
    <phoneticPr fontId="36"/>
  </si>
  <si>
    <t>所要時間５時間以上７時間未満の
利用者数</t>
    <rPh sb="0" eb="2">
      <t>ショヨウ</t>
    </rPh>
    <rPh sb="2" eb="4">
      <t>ジカン</t>
    </rPh>
    <rPh sb="5" eb="7">
      <t>ジカン</t>
    </rPh>
    <rPh sb="7" eb="9">
      <t>イジョウ</t>
    </rPh>
    <rPh sb="10" eb="12">
      <t>ジカン</t>
    </rPh>
    <rPh sb="12" eb="14">
      <t>ミマン</t>
    </rPh>
    <rPh sb="16" eb="19">
      <t>リヨウシャ</t>
    </rPh>
    <rPh sb="19" eb="20">
      <t>スウ</t>
    </rPh>
    <phoneticPr fontId="36"/>
  </si>
  <si>
    <t>(※)利用者延べ数の内数を記載してください。所要時間は、送迎や障害特性等による配慮事項を含む、個別支援計画に位置付けられた標準的な時間を指します。</t>
    <phoneticPr fontId="36"/>
  </si>
  <si>
    <t>看護職員、理学療法士、作業療法士又は言語聴覚士及び生活支援員</t>
    <rPh sb="0" eb="4">
      <t>カンゴショクイン</t>
    </rPh>
    <phoneticPr fontId="36"/>
  </si>
  <si>
    <t>短期入所・併設型</t>
    <rPh sb="0" eb="2">
      <t>タンキ</t>
    </rPh>
    <rPh sb="2" eb="4">
      <t>ニュウショ</t>
    </rPh>
    <rPh sb="5" eb="7">
      <t>ヘイセツ</t>
    </rPh>
    <rPh sb="7" eb="8">
      <t>ガタ</t>
    </rPh>
    <phoneticPr fontId="10"/>
  </si>
  <si>
    <t>短期入所・空床利用型</t>
    <rPh sb="0" eb="2">
      <t>タンキ</t>
    </rPh>
    <rPh sb="2" eb="4">
      <t>ニュウショ</t>
    </rPh>
    <rPh sb="5" eb="7">
      <t>クウショウ</t>
    </rPh>
    <rPh sb="7" eb="9">
      <t>リヨウ</t>
    </rPh>
    <rPh sb="9" eb="10">
      <t>ガタ</t>
    </rPh>
    <phoneticPr fontId="10"/>
  </si>
  <si>
    <t>短期入所・単独型</t>
    <rPh sb="0" eb="2">
      <t>タンキ</t>
    </rPh>
    <rPh sb="2" eb="4">
      <t>ニュウショ</t>
    </rPh>
    <rPh sb="5" eb="7">
      <t>タンドク</t>
    </rPh>
    <rPh sb="7" eb="8">
      <t>ガタ</t>
    </rPh>
    <phoneticPr fontId="10"/>
  </si>
  <si>
    <t>重度障害者等包括支援</t>
    <rPh sb="0" eb="10">
      <t>ジュウドショウガイシャトウホウカツシエン</t>
    </rPh>
    <phoneticPr fontId="10"/>
  </si>
  <si>
    <t>機能訓練</t>
    <rPh sb="0" eb="2">
      <t>キノウ</t>
    </rPh>
    <rPh sb="2" eb="4">
      <t>クンレン</t>
    </rPh>
    <phoneticPr fontId="10"/>
  </si>
  <si>
    <t>理学療法士</t>
    <rPh sb="0" eb="5">
      <t>リガクリョウホウシ</t>
    </rPh>
    <phoneticPr fontId="36"/>
  </si>
  <si>
    <t>看護職員、理学療法士、作業療法士又は言語聴覚士及び生活支援員</t>
    <rPh sb="0" eb="2">
      <t>カンゴ</t>
    </rPh>
    <rPh sb="2" eb="4">
      <t>ショクイン</t>
    </rPh>
    <rPh sb="5" eb="7">
      <t>リガク</t>
    </rPh>
    <rPh sb="7" eb="10">
      <t>リョウホウシ</t>
    </rPh>
    <rPh sb="11" eb="13">
      <t>サギョウ</t>
    </rPh>
    <rPh sb="13" eb="16">
      <t>リョウホウシ</t>
    </rPh>
    <rPh sb="16" eb="17">
      <t>マタ</t>
    </rPh>
    <rPh sb="18" eb="20">
      <t>ゲンゴ</t>
    </rPh>
    <rPh sb="20" eb="23">
      <t>チョウカクシ</t>
    </rPh>
    <rPh sb="23" eb="24">
      <t>オヨ</t>
    </rPh>
    <rPh sb="25" eb="27">
      <t>セイカツ</t>
    </rPh>
    <rPh sb="27" eb="29">
      <t>シエン</t>
    </rPh>
    <rPh sb="29" eb="30">
      <t>イン</t>
    </rPh>
    <phoneticPr fontId="36"/>
  </si>
  <si>
    <t>生活訓練</t>
    <rPh sb="0" eb="2">
      <t>セイカツ</t>
    </rPh>
    <rPh sb="2" eb="4">
      <t>クンレン</t>
    </rPh>
    <phoneticPr fontId="10"/>
  </si>
  <si>
    <t>地域移行支援員</t>
    <rPh sb="0" eb="4">
      <t>チイキイコウ</t>
    </rPh>
    <rPh sb="4" eb="7">
      <t>シエンイン</t>
    </rPh>
    <phoneticPr fontId="36"/>
  </si>
  <si>
    <t xml:space="preserve"> 宿泊型自立訓練以外の
 利用者</t>
    <rPh sb="1" eb="4">
      <t>シュクハクガタ</t>
    </rPh>
    <rPh sb="4" eb="8">
      <t>ジリツクンレン</t>
    </rPh>
    <rPh sb="8" eb="10">
      <t>イガイ</t>
    </rPh>
    <rPh sb="13" eb="16">
      <t>リヨウシャ</t>
    </rPh>
    <phoneticPr fontId="10"/>
  </si>
  <si>
    <t xml:space="preserve"> 宿泊型自立訓練の利用者</t>
    <rPh sb="1" eb="4">
      <t>シュクハクガタ</t>
    </rPh>
    <rPh sb="4" eb="8">
      <t>ジリツクンレン</t>
    </rPh>
    <rPh sb="9" eb="12">
      <t>リヨウシャ</t>
    </rPh>
    <phoneticPr fontId="10"/>
  </si>
  <si>
    <t xml:space="preserve"> 　　 保有資格を全て記入するのではなく、人員基準・加配加算上、求められる資格等を入力してください。</t>
    <phoneticPr fontId="35"/>
  </si>
  <si>
    <t>就労選択支援</t>
    <rPh sb="0" eb="2">
      <t>シュウロウ</t>
    </rPh>
    <rPh sb="2" eb="4">
      <t>センタク</t>
    </rPh>
    <rPh sb="4" eb="6">
      <t>シエン</t>
    </rPh>
    <phoneticPr fontId="10"/>
  </si>
  <si>
    <t>就労選択支援員</t>
    <rPh sb="0" eb="2">
      <t>シュウロウ</t>
    </rPh>
    <rPh sb="2" eb="4">
      <t>センタク</t>
    </rPh>
    <rPh sb="4" eb="7">
      <t>シエンイン</t>
    </rPh>
    <phoneticPr fontId="36"/>
  </si>
  <si>
    <t>就労移行支援</t>
    <rPh sb="0" eb="2">
      <t>シュウロウ</t>
    </rPh>
    <rPh sb="2" eb="4">
      <t>イコウ</t>
    </rPh>
    <rPh sb="4" eb="6">
      <t>シエン</t>
    </rPh>
    <phoneticPr fontId="10"/>
  </si>
  <si>
    <t>就労支援員</t>
    <rPh sb="0" eb="5">
      <t>シュウロウシエンイン</t>
    </rPh>
    <phoneticPr fontId="36"/>
  </si>
  <si>
    <t>職業指導員</t>
    <rPh sb="0" eb="4">
      <t>ショクギョウシドウ</t>
    </rPh>
    <rPh sb="4" eb="5">
      <t>イン</t>
    </rPh>
    <phoneticPr fontId="36"/>
  </si>
  <si>
    <t>職業指導員及び生活支援員</t>
    <rPh sb="0" eb="2">
      <t>ショクギョウ</t>
    </rPh>
    <rPh sb="2" eb="4">
      <t>シドウ</t>
    </rPh>
    <rPh sb="4" eb="5">
      <t>イン</t>
    </rPh>
    <rPh sb="5" eb="6">
      <t>オヨ</t>
    </rPh>
    <rPh sb="7" eb="9">
      <t>セイカツ</t>
    </rPh>
    <rPh sb="9" eb="11">
      <t>シエン</t>
    </rPh>
    <rPh sb="11" eb="12">
      <t>イン</t>
    </rPh>
    <phoneticPr fontId="36"/>
  </si>
  <si>
    <t>就労支援員</t>
  </si>
  <si>
    <t>認定指定就労移行支援</t>
    <rPh sb="0" eb="2">
      <t>ニンテイ</t>
    </rPh>
    <rPh sb="2" eb="4">
      <t>シテイ</t>
    </rPh>
    <rPh sb="4" eb="6">
      <t>シュウロウ</t>
    </rPh>
    <rPh sb="6" eb="8">
      <t>イコウ</t>
    </rPh>
    <rPh sb="8" eb="10">
      <t>シエン</t>
    </rPh>
    <phoneticPr fontId="10"/>
  </si>
  <si>
    <t>歴月</t>
  </si>
  <si>
    <t>生活支援員</t>
    <rPh sb="0" eb="2">
      <t>セイカツ</t>
    </rPh>
    <rPh sb="2" eb="5">
      <t>シエンイン</t>
    </rPh>
    <phoneticPr fontId="36"/>
  </si>
  <si>
    <t>就労継続支援Ａ型・Ｂ型</t>
    <rPh sb="0" eb="2">
      <t>シュウロウ</t>
    </rPh>
    <rPh sb="2" eb="4">
      <t>ケイゾク</t>
    </rPh>
    <rPh sb="4" eb="6">
      <t>シエン</t>
    </rPh>
    <rPh sb="7" eb="8">
      <t>ガタ</t>
    </rPh>
    <rPh sb="10" eb="11">
      <t>ガタ</t>
    </rPh>
    <phoneticPr fontId="10"/>
  </si>
  <si>
    <t>就労定着支援</t>
    <rPh sb="0" eb="2">
      <t>シュウロウ</t>
    </rPh>
    <rPh sb="2" eb="4">
      <t>テイチャク</t>
    </rPh>
    <rPh sb="4" eb="6">
      <t>シエン</t>
    </rPh>
    <phoneticPr fontId="10"/>
  </si>
  <si>
    <t>就労定着支援員</t>
    <rPh sb="0" eb="2">
      <t>シュウロウ</t>
    </rPh>
    <rPh sb="2" eb="7">
      <t>テイチャクシエンイン</t>
    </rPh>
    <phoneticPr fontId="36"/>
  </si>
  <si>
    <t>就労定着支援員</t>
    <rPh sb="0" eb="4">
      <t>シュウロウテイチャク</t>
    </rPh>
    <rPh sb="4" eb="7">
      <t>シエンイン</t>
    </rPh>
    <phoneticPr fontId="36"/>
  </si>
  <si>
    <t>自立生活援助</t>
    <rPh sb="0" eb="2">
      <t>ジリツ</t>
    </rPh>
    <rPh sb="2" eb="4">
      <t>セイカツ</t>
    </rPh>
    <rPh sb="4" eb="6">
      <t>エンジョ</t>
    </rPh>
    <phoneticPr fontId="10"/>
  </si>
  <si>
    <t>地域生活支援員</t>
    <rPh sb="0" eb="7">
      <t>チイキセイカツシエンイン</t>
    </rPh>
    <phoneticPr fontId="36"/>
  </si>
  <si>
    <t>サービス管理責任者
（常勤の場合）</t>
    <rPh sb="4" eb="6">
      <t>カンリ</t>
    </rPh>
    <rPh sb="6" eb="9">
      <t>セキニンシャ</t>
    </rPh>
    <rPh sb="11" eb="13">
      <t>ジョウキン</t>
    </rPh>
    <rPh sb="14" eb="16">
      <t>バアイ</t>
    </rPh>
    <phoneticPr fontId="36"/>
  </si>
  <si>
    <t>サービス管理責任者
（常勤以外の場合）</t>
    <rPh sb="4" eb="6">
      <t>カンリ</t>
    </rPh>
    <rPh sb="6" eb="8">
      <t>セキニン</t>
    </rPh>
    <rPh sb="8" eb="9">
      <t>シャ</t>
    </rPh>
    <rPh sb="11" eb="13">
      <t>ジョウキン</t>
    </rPh>
    <rPh sb="13" eb="15">
      <t>イガイ</t>
    </rPh>
    <rPh sb="16" eb="18">
      <t>バアイ</t>
    </rPh>
    <phoneticPr fontId="36"/>
  </si>
  <si>
    <t>地域生活支援員の数の標準</t>
    <rPh sb="0" eb="7">
      <t>チイキセイカツシエンイン</t>
    </rPh>
    <rPh sb="8" eb="9">
      <t>カズ</t>
    </rPh>
    <rPh sb="10" eb="12">
      <t>ヒョウジュン</t>
    </rPh>
    <phoneticPr fontId="36"/>
  </si>
  <si>
    <t>共同生活援助・介護サービス包括型</t>
    <rPh sb="0" eb="2">
      <t>キョウドウ</t>
    </rPh>
    <rPh sb="2" eb="4">
      <t>セイカツ</t>
    </rPh>
    <rPh sb="4" eb="6">
      <t>エンジョ</t>
    </rPh>
    <phoneticPr fontId="10"/>
  </si>
  <si>
    <t>世話人</t>
    <rPh sb="0" eb="3">
      <t>セワニン</t>
    </rPh>
    <phoneticPr fontId="36"/>
  </si>
  <si>
    <t>個人居宅介護
利用者数平均</t>
    <rPh sb="11" eb="13">
      <t>ヘイキン</t>
    </rPh>
    <phoneticPr fontId="36"/>
  </si>
  <si>
    <t>　区分１以下の延べ利用者数</t>
    <rPh sb="1" eb="3">
      <t>クブン</t>
    </rPh>
    <rPh sb="4" eb="6">
      <t>イカ</t>
    </rPh>
    <rPh sb="7" eb="8">
      <t>ノ</t>
    </rPh>
    <rPh sb="9" eb="13">
      <t>リヨウシャスウ</t>
    </rPh>
    <phoneticPr fontId="36"/>
  </si>
  <si>
    <t>個人居宅介護利用者数</t>
    <rPh sb="0" eb="2">
      <t>コジン</t>
    </rPh>
    <rPh sb="2" eb="4">
      <t>キョタク</t>
    </rPh>
    <rPh sb="4" eb="6">
      <t>カイゴ</t>
    </rPh>
    <rPh sb="6" eb="9">
      <t>リヨウシャ</t>
    </rPh>
    <rPh sb="9" eb="10">
      <t>スウ</t>
    </rPh>
    <phoneticPr fontId="36"/>
  </si>
  <si>
    <t>個人居宅介護利用者数</t>
    <rPh sb="0" eb="2">
      <t>コジン</t>
    </rPh>
    <rPh sb="9" eb="10">
      <t>スウ</t>
    </rPh>
    <phoneticPr fontId="36"/>
  </si>
  <si>
    <t>生活支援員</t>
  </si>
  <si>
    <t>共同生活援助・外部サービス利用型</t>
    <rPh sb="0" eb="2">
      <t>キョウドウ</t>
    </rPh>
    <rPh sb="2" eb="4">
      <t>セイカツ</t>
    </rPh>
    <rPh sb="4" eb="6">
      <t>エンジョ</t>
    </rPh>
    <phoneticPr fontId="10"/>
  </si>
  <si>
    <t>共同生活援助・日中サービス支援型</t>
    <rPh sb="0" eb="2">
      <t>キョウドウ</t>
    </rPh>
    <rPh sb="2" eb="4">
      <t>セイカツ</t>
    </rPh>
    <rPh sb="4" eb="6">
      <t>エンジョ</t>
    </rPh>
    <phoneticPr fontId="10"/>
  </si>
  <si>
    <t>夜間支援従事者</t>
    <rPh sb="0" eb="2">
      <t>ヤカン</t>
    </rPh>
    <rPh sb="2" eb="4">
      <t>シエン</t>
    </rPh>
    <rPh sb="4" eb="7">
      <t>ジュウジシャ</t>
    </rPh>
    <phoneticPr fontId="36"/>
  </si>
  <si>
    <t>障害者支援施設</t>
    <rPh sb="0" eb="3">
      <t>ショウガイシャ</t>
    </rPh>
    <rPh sb="3" eb="5">
      <t>シエン</t>
    </rPh>
    <rPh sb="5" eb="7">
      <t>シセツ</t>
    </rPh>
    <phoneticPr fontId="10"/>
  </si>
  <si>
    <t>E</t>
    <phoneticPr fontId="36"/>
  </si>
  <si>
    <t>＜実施する昼間サービス＞※実施するものに「○」を選択してください。</t>
    <rPh sb="1" eb="3">
      <t>ジッシ</t>
    </rPh>
    <rPh sb="5" eb="7">
      <t>チュウカン</t>
    </rPh>
    <rPh sb="13" eb="15">
      <t>ジッシ</t>
    </rPh>
    <rPh sb="24" eb="26">
      <t>センタク</t>
    </rPh>
    <phoneticPr fontId="10"/>
  </si>
  <si>
    <t>サービス類型</t>
    <rPh sb="4" eb="6">
      <t>ルイケイ</t>
    </rPh>
    <phoneticPr fontId="36"/>
  </si>
  <si>
    <t>生活介護</t>
    <rPh sb="0" eb="4">
      <t>セイカツカイゴ</t>
    </rPh>
    <phoneticPr fontId="36"/>
  </si>
  <si>
    <t>自立訓練（機能訓練）</t>
    <phoneticPr fontId="36"/>
  </si>
  <si>
    <t>自立訓練（生活訓練）</t>
    <rPh sb="5" eb="7">
      <t>セイカツ</t>
    </rPh>
    <phoneticPr fontId="36"/>
  </si>
  <si>
    <t>就労移行支援</t>
    <rPh sb="0" eb="2">
      <t>シュウロウ</t>
    </rPh>
    <rPh sb="2" eb="4">
      <t>イコウ</t>
    </rPh>
    <rPh sb="4" eb="6">
      <t>シエン</t>
    </rPh>
    <phoneticPr fontId="36"/>
  </si>
  <si>
    <t>就労継続支援B型</t>
    <rPh sb="0" eb="4">
      <t>シュウロウケイゾク</t>
    </rPh>
    <rPh sb="4" eb="6">
      <t>シエン</t>
    </rPh>
    <rPh sb="7" eb="8">
      <t>ガタ</t>
    </rPh>
    <phoneticPr fontId="36"/>
  </si>
  <si>
    <t>実施の有無</t>
    <rPh sb="0" eb="2">
      <t>ジッシ</t>
    </rPh>
    <rPh sb="3" eb="5">
      <t>ウム</t>
    </rPh>
    <phoneticPr fontId="36"/>
  </si>
  <si>
    <t>当該サービスを利用する利用者の数</t>
    <rPh sb="0" eb="2">
      <t>トウガイ</t>
    </rPh>
    <rPh sb="7" eb="9">
      <t>リヨウ</t>
    </rPh>
    <rPh sb="11" eb="14">
      <t>リヨウシャ</t>
    </rPh>
    <rPh sb="15" eb="16">
      <t>カズ</t>
    </rPh>
    <phoneticPr fontId="36"/>
  </si>
  <si>
    <t>＜生活介護に係る前年度の平均値＞※新規申請の場合は推定数を記載ください。</t>
    <rPh sb="1" eb="3">
      <t>セイカツ</t>
    </rPh>
    <rPh sb="3" eb="5">
      <t>カイゴ</t>
    </rPh>
    <rPh sb="6" eb="7">
      <t>カカ</t>
    </rPh>
    <rPh sb="8" eb="9">
      <t>ゼン</t>
    </rPh>
    <rPh sb="9" eb="11">
      <t>ネンド</t>
    </rPh>
    <rPh sb="12" eb="15">
      <t>ヘイキンチ</t>
    </rPh>
    <rPh sb="17" eb="19">
      <t>シンキ</t>
    </rPh>
    <rPh sb="19" eb="21">
      <t>シンセイ</t>
    </rPh>
    <rPh sb="22" eb="24">
      <t>バアイ</t>
    </rPh>
    <rPh sb="25" eb="28">
      <t>スイテイスウ</t>
    </rPh>
    <rPh sb="29" eb="31">
      <t>キサイ</t>
    </rPh>
    <phoneticPr fontId="10"/>
  </si>
  <si>
    <t>看護職員、理学療法士、作業療法士又は言語聴覚士及び生活支援員（生活介護を実施する場合）</t>
    <rPh sb="0" eb="2">
      <t>カンゴ</t>
    </rPh>
    <rPh sb="2" eb="4">
      <t>ショクイン</t>
    </rPh>
    <rPh sb="5" eb="7">
      <t>リガク</t>
    </rPh>
    <rPh sb="7" eb="10">
      <t>リョウホウシ</t>
    </rPh>
    <rPh sb="11" eb="13">
      <t>サギョウ</t>
    </rPh>
    <rPh sb="13" eb="16">
      <t>リョウホウシ</t>
    </rPh>
    <rPh sb="16" eb="17">
      <t>マタ</t>
    </rPh>
    <rPh sb="18" eb="20">
      <t>ゲンゴ</t>
    </rPh>
    <rPh sb="20" eb="23">
      <t>チョウカクシ</t>
    </rPh>
    <rPh sb="23" eb="24">
      <t>オヨ</t>
    </rPh>
    <rPh sb="25" eb="27">
      <t>セイカツ</t>
    </rPh>
    <rPh sb="27" eb="29">
      <t>シエン</t>
    </rPh>
    <rPh sb="29" eb="30">
      <t>イン</t>
    </rPh>
    <rPh sb="31" eb="35">
      <t>セイカツカイゴ</t>
    </rPh>
    <rPh sb="36" eb="38">
      <t>ジッシ</t>
    </rPh>
    <rPh sb="40" eb="42">
      <t>バアイ</t>
    </rPh>
    <phoneticPr fontId="36"/>
  </si>
  <si>
    <t>看護職員、理学療法士、作業療法士又は言語聴覚士及び生活支援員（機能訓練を実施する場合）</t>
    <rPh sb="16" eb="17">
      <t>マタ</t>
    </rPh>
    <rPh sb="18" eb="20">
      <t>ゲンゴ</t>
    </rPh>
    <rPh sb="20" eb="23">
      <t>チョウカクシ</t>
    </rPh>
    <rPh sb="31" eb="35">
      <t>キノウクンレン</t>
    </rPh>
    <rPh sb="36" eb="38">
      <t>ジッシ</t>
    </rPh>
    <rPh sb="40" eb="42">
      <t>バアイ</t>
    </rPh>
    <phoneticPr fontId="36"/>
  </si>
  <si>
    <t>生活支援員及び看護職員（生活訓練を実施する場合）</t>
    <rPh sb="0" eb="5">
      <t>セイカツシエンイン</t>
    </rPh>
    <rPh sb="5" eb="6">
      <t>オヨ</t>
    </rPh>
    <rPh sb="12" eb="14">
      <t>セイカツ</t>
    </rPh>
    <rPh sb="14" eb="16">
      <t>クンレン</t>
    </rPh>
    <rPh sb="17" eb="19">
      <t>ジッシ</t>
    </rPh>
    <rPh sb="21" eb="23">
      <t>バアイ</t>
    </rPh>
    <phoneticPr fontId="36"/>
  </si>
  <si>
    <t>職業指導員及び生活支援員（就労移行支援を実施する場合）</t>
    <rPh sb="0" eb="2">
      <t>ショクギョウ</t>
    </rPh>
    <rPh sb="2" eb="4">
      <t>シドウ</t>
    </rPh>
    <rPh sb="4" eb="5">
      <t>イン</t>
    </rPh>
    <rPh sb="5" eb="6">
      <t>オヨ</t>
    </rPh>
    <rPh sb="7" eb="9">
      <t>セイカツ</t>
    </rPh>
    <rPh sb="9" eb="11">
      <t>シエン</t>
    </rPh>
    <rPh sb="11" eb="12">
      <t>イン</t>
    </rPh>
    <rPh sb="13" eb="15">
      <t>シュウロウ</t>
    </rPh>
    <rPh sb="15" eb="17">
      <t>イコウ</t>
    </rPh>
    <rPh sb="17" eb="19">
      <t>シエン</t>
    </rPh>
    <rPh sb="20" eb="22">
      <t>ジッシ</t>
    </rPh>
    <rPh sb="24" eb="26">
      <t>バアイ</t>
    </rPh>
    <phoneticPr fontId="36"/>
  </si>
  <si>
    <t>就労支援員（就労移行支援を実施する場合）</t>
    <rPh sb="0" eb="2">
      <t>シュウロウ</t>
    </rPh>
    <rPh sb="2" eb="4">
      <t>シエン</t>
    </rPh>
    <rPh sb="4" eb="5">
      <t>イン</t>
    </rPh>
    <rPh sb="6" eb="8">
      <t>シュウロウ</t>
    </rPh>
    <rPh sb="8" eb="10">
      <t>イコウ</t>
    </rPh>
    <rPh sb="10" eb="12">
      <t>シエン</t>
    </rPh>
    <rPh sb="13" eb="15">
      <t>ジッシ</t>
    </rPh>
    <rPh sb="17" eb="19">
      <t>バアイ</t>
    </rPh>
    <phoneticPr fontId="36"/>
  </si>
  <si>
    <t>職業指導員及び生活支援員（就労継続支援B型を実施する場合）</t>
    <rPh sb="0" eb="2">
      <t>ショクギョウ</t>
    </rPh>
    <rPh sb="2" eb="4">
      <t>シドウ</t>
    </rPh>
    <rPh sb="4" eb="5">
      <t>イン</t>
    </rPh>
    <rPh sb="5" eb="6">
      <t>オヨ</t>
    </rPh>
    <rPh sb="7" eb="9">
      <t>セイカツ</t>
    </rPh>
    <rPh sb="9" eb="11">
      <t>シエン</t>
    </rPh>
    <rPh sb="11" eb="12">
      <t>イン</t>
    </rPh>
    <rPh sb="13" eb="15">
      <t>シュウロウ</t>
    </rPh>
    <rPh sb="15" eb="17">
      <t>ケイゾク</t>
    </rPh>
    <rPh sb="17" eb="19">
      <t>シエン</t>
    </rPh>
    <rPh sb="20" eb="21">
      <t>ガタ</t>
    </rPh>
    <rPh sb="22" eb="24">
      <t>ジッシ</t>
    </rPh>
    <rPh sb="26" eb="28">
      <t>バアイ</t>
    </rPh>
    <phoneticPr fontId="36"/>
  </si>
  <si>
    <t>一般相談支援事業</t>
    <rPh sb="2" eb="4">
      <t>ソウダン</t>
    </rPh>
    <rPh sb="4" eb="6">
      <t>シエン</t>
    </rPh>
    <rPh sb="6" eb="8">
      <t>ジギョウ</t>
    </rPh>
    <phoneticPr fontId="10"/>
  </si>
  <si>
    <t>特定相談支援・障害児相談支援</t>
    <rPh sb="0" eb="2">
      <t>トクテイ</t>
    </rPh>
    <rPh sb="2" eb="4">
      <t>ソウダン</t>
    </rPh>
    <rPh sb="4" eb="6">
      <t>シエン</t>
    </rPh>
    <rPh sb="7" eb="10">
      <t>ショウガイジ</t>
    </rPh>
    <rPh sb="10" eb="12">
      <t>ソウダン</t>
    </rPh>
    <rPh sb="12" eb="14">
      <t>シエン</t>
    </rPh>
    <phoneticPr fontId="35"/>
  </si>
  <si>
    <t>相談支援専門員</t>
    <rPh sb="0" eb="7">
      <t>ソウダンシエンセンモンイン</t>
    </rPh>
    <phoneticPr fontId="36"/>
  </si>
  <si>
    <t>相談支援員</t>
    <rPh sb="0" eb="2">
      <t>ソウダン</t>
    </rPh>
    <rPh sb="2" eb="5">
      <t>シエンイン</t>
    </rPh>
    <phoneticPr fontId="36"/>
  </si>
  <si>
    <t>＜前６か月の平均値＞※新規申請の場合は推定数を記載ください。</t>
    <rPh sb="1" eb="2">
      <t>ゼン</t>
    </rPh>
    <rPh sb="4" eb="5">
      <t>ゲツ</t>
    </rPh>
    <rPh sb="6" eb="9">
      <t>ヘイキンチ</t>
    </rPh>
    <rPh sb="11" eb="13">
      <t>シンキ</t>
    </rPh>
    <rPh sb="13" eb="15">
      <t>シンセイ</t>
    </rPh>
    <rPh sb="16" eb="18">
      <t>バアイ</t>
    </rPh>
    <rPh sb="19" eb="22">
      <t>スイテイスウ</t>
    </rPh>
    <rPh sb="23" eb="25">
      <t>キサイ</t>
    </rPh>
    <phoneticPr fontId="10"/>
  </si>
  <si>
    <t>相談支援専門員の数の標準</t>
    <rPh sb="0" eb="2">
      <t>ソウダン</t>
    </rPh>
    <rPh sb="2" eb="7">
      <t>シエンセンモンイン</t>
    </rPh>
    <rPh sb="8" eb="9">
      <t>カズ</t>
    </rPh>
    <rPh sb="10" eb="12">
      <t>ヒョウジュン</t>
    </rPh>
    <phoneticPr fontId="10"/>
  </si>
  <si>
    <t>障害者</t>
    <rPh sb="0" eb="3">
      <t>ショウガイシャ</t>
    </rPh>
    <phoneticPr fontId="10"/>
  </si>
  <si>
    <t>障害児</t>
    <rPh sb="0" eb="3">
      <t>ショウガイジ</t>
    </rPh>
    <phoneticPr fontId="5"/>
  </si>
  <si>
    <t>児童発達支援・放課後等デイサービス</t>
    <rPh sb="0" eb="2">
      <t>ジドウ</t>
    </rPh>
    <rPh sb="2" eb="4">
      <t>ハッタツ</t>
    </rPh>
    <rPh sb="4" eb="6">
      <t>シエン</t>
    </rPh>
    <rPh sb="7" eb="11">
      <t>ホウカゴトウ</t>
    </rPh>
    <phoneticPr fontId="35"/>
  </si>
  <si>
    <t>(2)-2　定員</t>
    <rPh sb="6" eb="8">
      <t>テイイン</t>
    </rPh>
    <phoneticPr fontId="36"/>
  </si>
  <si>
    <t>児童発達支援管理責任者</t>
  </si>
  <si>
    <t>児童指導員</t>
    <rPh sb="0" eb="2">
      <t>ジドウ</t>
    </rPh>
    <rPh sb="2" eb="5">
      <t>シドウイン</t>
    </rPh>
    <phoneticPr fontId="36"/>
  </si>
  <si>
    <t>保育士</t>
    <rPh sb="0" eb="3">
      <t>ホイクシ</t>
    </rPh>
    <phoneticPr fontId="36"/>
  </si>
  <si>
    <t>その他職員</t>
    <rPh sb="2" eb="3">
      <t>タ</t>
    </rPh>
    <rPh sb="3" eb="5">
      <t>ショクイン</t>
    </rPh>
    <phoneticPr fontId="36"/>
  </si>
  <si>
    <r>
      <t>＜人員基準に関する実人数集計＞</t>
    </r>
    <r>
      <rPr>
        <sz val="10"/>
        <color rgb="FFC00000"/>
        <rFont val="ＭＳ ゴシック"/>
        <family val="3"/>
        <charset val="128"/>
      </rPr>
      <t>　※手入力いただいたものはすべて「その他職員」にまとめられます。</t>
    </r>
    <rPh sb="1" eb="5">
      <t>ジンインキジュン</t>
    </rPh>
    <rPh sb="6" eb="7">
      <t>カン</t>
    </rPh>
    <rPh sb="9" eb="10">
      <t>ジツ</t>
    </rPh>
    <rPh sb="10" eb="12">
      <t>ニンズウ</t>
    </rPh>
    <rPh sb="12" eb="14">
      <t>シュウケイ</t>
    </rPh>
    <rPh sb="17" eb="20">
      <t>テニュウリョク</t>
    </rPh>
    <rPh sb="34" eb="37">
      <t>タショクイン</t>
    </rPh>
    <phoneticPr fontId="10"/>
  </si>
  <si>
    <t>　(2) -2　定員数を入力してください。</t>
    <rPh sb="8" eb="11">
      <t>テイインスウ</t>
    </rPh>
    <rPh sb="12" eb="14">
      <t>ニュウリョク</t>
    </rPh>
    <phoneticPr fontId="36"/>
  </si>
  <si>
    <t xml:space="preserve"> 　　 保有資格を全て記入するのではなく、人員基準・加配加算上、求められる資格等を入力してください。</t>
    <rPh sb="4" eb="6">
      <t>ホユウ</t>
    </rPh>
    <rPh sb="6" eb="8">
      <t>シカク</t>
    </rPh>
    <rPh sb="9" eb="10">
      <t>スベ</t>
    </rPh>
    <rPh sb="11" eb="13">
      <t>キニュウ</t>
    </rPh>
    <rPh sb="21" eb="23">
      <t>ジンイン</t>
    </rPh>
    <rPh sb="23" eb="25">
      <t>キジュン</t>
    </rPh>
    <rPh sb="30" eb="31">
      <t>ジョウ</t>
    </rPh>
    <rPh sb="32" eb="33">
      <t>モト</t>
    </rPh>
    <rPh sb="37" eb="39">
      <t>シカク</t>
    </rPh>
    <rPh sb="39" eb="40">
      <t>トウ</t>
    </rPh>
    <rPh sb="41" eb="43">
      <t>ニュウリョク</t>
    </rPh>
    <phoneticPr fontId="35"/>
  </si>
  <si>
    <t>児童発達支援・主として重症心身障害児を対象とする場合</t>
    <rPh sb="0" eb="6">
      <t>ジドウハッタツシエン</t>
    </rPh>
    <rPh sb="7" eb="8">
      <t>シュ</t>
    </rPh>
    <rPh sb="11" eb="13">
      <t>ジュウショウ</t>
    </rPh>
    <rPh sb="13" eb="15">
      <t>シンシン</t>
    </rPh>
    <rPh sb="15" eb="18">
      <t>ショウガイジ</t>
    </rPh>
    <rPh sb="19" eb="21">
      <t>タイショウ</t>
    </rPh>
    <rPh sb="24" eb="26">
      <t>バアイ</t>
    </rPh>
    <phoneticPr fontId="36"/>
  </si>
  <si>
    <t>嘱託医</t>
    <rPh sb="0" eb="2">
      <t>ショクタク</t>
    </rPh>
    <phoneticPr fontId="36"/>
  </si>
  <si>
    <t>児童発達支援・児童発達支援センターであるもの</t>
    <rPh sb="0" eb="6">
      <t>ジドウハッタツシエン</t>
    </rPh>
    <rPh sb="7" eb="11">
      <t>ジドウハッタツ</t>
    </rPh>
    <rPh sb="11" eb="13">
      <t>シエン</t>
    </rPh>
    <phoneticPr fontId="36"/>
  </si>
  <si>
    <t>居宅訪問型児童発達支援</t>
    <rPh sb="0" eb="2">
      <t>キョタク</t>
    </rPh>
    <rPh sb="2" eb="4">
      <t>ホウモン</t>
    </rPh>
    <rPh sb="4" eb="5">
      <t>ガタ</t>
    </rPh>
    <rPh sb="5" eb="7">
      <t>ジドウ</t>
    </rPh>
    <rPh sb="7" eb="9">
      <t>ハッタツ</t>
    </rPh>
    <rPh sb="9" eb="11">
      <t>シエン</t>
    </rPh>
    <phoneticPr fontId="35"/>
  </si>
  <si>
    <t>児童発達支援管理責任者</t>
    <rPh sb="0" eb="2">
      <t>ジドウ</t>
    </rPh>
    <rPh sb="2" eb="6">
      <t>ハッタツシエン</t>
    </rPh>
    <rPh sb="6" eb="8">
      <t>カンリ</t>
    </rPh>
    <rPh sb="8" eb="11">
      <t>セキニンシャ</t>
    </rPh>
    <phoneticPr fontId="36"/>
  </si>
  <si>
    <t>訪問支援員</t>
    <rPh sb="0" eb="2">
      <t>ホウモン</t>
    </rPh>
    <rPh sb="2" eb="5">
      <t>シエンイン</t>
    </rPh>
    <phoneticPr fontId="36"/>
  </si>
  <si>
    <t>保育所等訪問支援</t>
    <rPh sb="0" eb="3">
      <t>ホイクショ</t>
    </rPh>
    <rPh sb="3" eb="4">
      <t>トウ</t>
    </rPh>
    <rPh sb="4" eb="6">
      <t>ホウモン</t>
    </rPh>
    <rPh sb="6" eb="8">
      <t>シエン</t>
    </rPh>
    <phoneticPr fontId="35"/>
  </si>
  <si>
    <t>福祉型障害児入所施設</t>
    <rPh sb="0" eb="3">
      <t>フクシガタ</t>
    </rPh>
    <rPh sb="3" eb="6">
      <t>ショウガイジ</t>
    </rPh>
    <rPh sb="6" eb="8">
      <t>ニュウショ</t>
    </rPh>
    <rPh sb="8" eb="10">
      <t>シセツ</t>
    </rPh>
    <phoneticPr fontId="35"/>
  </si>
  <si>
    <t>心理担当職員</t>
    <rPh sb="0" eb="6">
      <t>シンリタントウショクイン</t>
    </rPh>
    <phoneticPr fontId="36"/>
  </si>
  <si>
    <t>B</t>
    <phoneticPr fontId="36"/>
  </si>
  <si>
    <t>＜主な対象者及び障害児の数＞</t>
    <rPh sb="1" eb="2">
      <t>オモ</t>
    </rPh>
    <rPh sb="3" eb="5">
      <t>タイショウ</t>
    </rPh>
    <rPh sb="5" eb="6">
      <t>シャ</t>
    </rPh>
    <rPh sb="6" eb="7">
      <t>オヨ</t>
    </rPh>
    <rPh sb="8" eb="11">
      <t>ショウガイジ</t>
    </rPh>
    <rPh sb="12" eb="13">
      <t>カズ</t>
    </rPh>
    <phoneticPr fontId="10"/>
  </si>
  <si>
    <t>主な対象者の区分</t>
    <rPh sb="0" eb="1">
      <t>オモ</t>
    </rPh>
    <rPh sb="2" eb="5">
      <t>タイショウシャ</t>
    </rPh>
    <rPh sb="6" eb="8">
      <t>クブン</t>
    </rPh>
    <phoneticPr fontId="36"/>
  </si>
  <si>
    <t>障害児の数</t>
    <rPh sb="0" eb="3">
      <t>ショウガイジ</t>
    </rPh>
    <rPh sb="4" eb="5">
      <t>カズ</t>
    </rPh>
    <phoneticPr fontId="36"/>
  </si>
  <si>
    <t>主として盲ろうあ児を入所させる福祉型障害児入所施設</t>
    <phoneticPr fontId="36"/>
  </si>
  <si>
    <t>児童指導員及び保育士</t>
    <rPh sb="0" eb="2">
      <t>ジドウ</t>
    </rPh>
    <rPh sb="2" eb="5">
      <t>シドウイン</t>
    </rPh>
    <rPh sb="5" eb="6">
      <t>オヨ</t>
    </rPh>
    <rPh sb="7" eb="10">
      <t>ホイクシ</t>
    </rPh>
    <phoneticPr fontId="36"/>
  </si>
  <si>
    <t>医療型障害児入所施設</t>
    <rPh sb="0" eb="2">
      <t>イリョウ</t>
    </rPh>
    <rPh sb="2" eb="3">
      <t>ガタ</t>
    </rPh>
    <rPh sb="3" eb="6">
      <t>ショウガイジ</t>
    </rPh>
    <rPh sb="6" eb="8">
      <t>ニュウショ</t>
    </rPh>
    <rPh sb="8" eb="10">
      <t>シセツ</t>
    </rPh>
    <phoneticPr fontId="35"/>
  </si>
  <si>
    <t>障害児である乳幼児の数</t>
    <rPh sb="0" eb="3">
      <t>ショウガイジ</t>
    </rPh>
    <rPh sb="6" eb="9">
      <t>ニュウヨウジ</t>
    </rPh>
    <rPh sb="10" eb="11">
      <t>カズ</t>
    </rPh>
    <phoneticPr fontId="36"/>
  </si>
  <si>
    <t>障害児である少年の数</t>
    <rPh sb="0" eb="3">
      <t>ショウガイジ</t>
    </rPh>
    <rPh sb="6" eb="8">
      <t>ショウネン</t>
    </rPh>
    <rPh sb="9" eb="10">
      <t>カズ</t>
    </rPh>
    <phoneticPr fontId="36"/>
  </si>
  <si>
    <t>主として知的障害のある児童を入所させる福祉型障害児入所施設</t>
  </si>
  <si>
    <t>職種①</t>
    <rPh sb="0" eb="2">
      <t>ショクシュ</t>
    </rPh>
    <phoneticPr fontId="36"/>
  </si>
  <si>
    <t>職種②</t>
    <rPh sb="0" eb="2">
      <t>ショクシュ</t>
    </rPh>
    <phoneticPr fontId="36"/>
  </si>
  <si>
    <t>職種③</t>
    <rPh sb="0" eb="2">
      <t>ショクシュ</t>
    </rPh>
    <phoneticPr fontId="36"/>
  </si>
  <si>
    <t>職種④</t>
    <rPh sb="0" eb="2">
      <t>ショクシュ</t>
    </rPh>
    <phoneticPr fontId="36"/>
  </si>
  <si>
    <t>職種⑤</t>
    <rPh sb="0" eb="2">
      <t>ショクシュ</t>
    </rPh>
    <phoneticPr fontId="36"/>
  </si>
  <si>
    <t>職種⑥</t>
    <rPh sb="0" eb="2">
      <t>ショクシュ</t>
    </rPh>
    <phoneticPr fontId="36"/>
  </si>
  <si>
    <t>職種⑦</t>
    <rPh sb="0" eb="2">
      <t>ショクシュ</t>
    </rPh>
    <phoneticPr fontId="36"/>
  </si>
  <si>
    <t>職種⑧</t>
    <rPh sb="0" eb="2">
      <t>ショクシュ</t>
    </rPh>
    <phoneticPr fontId="36"/>
  </si>
  <si>
    <t>職種⑨</t>
    <phoneticPr fontId="36"/>
  </si>
  <si>
    <t>職種⑩</t>
    <phoneticPr fontId="36"/>
  </si>
  <si>
    <t>居宅介護</t>
    <phoneticPr fontId="10"/>
  </si>
  <si>
    <t>作業療法士</t>
    <rPh sb="0" eb="5">
      <t>サギョウリョウホウシ</t>
    </rPh>
    <phoneticPr fontId="36"/>
  </si>
  <si>
    <t>言語聴覚士</t>
    <rPh sb="0" eb="2">
      <t>ゲンゴ</t>
    </rPh>
    <rPh sb="2" eb="5">
      <t>チョウカクシ</t>
    </rPh>
    <phoneticPr fontId="36"/>
  </si>
  <si>
    <t>短期入所・併設型</t>
    <rPh sb="0" eb="2">
      <t>タンキ</t>
    </rPh>
    <rPh sb="2" eb="4">
      <t>ニュウショ</t>
    </rPh>
    <rPh sb="5" eb="8">
      <t>ヘイセツガタ</t>
    </rPh>
    <phoneticPr fontId="10"/>
  </si>
  <si>
    <t>短期入所・空床利用型</t>
    <rPh sb="0" eb="2">
      <t>タンキ</t>
    </rPh>
    <rPh sb="2" eb="4">
      <t>ニュウショ</t>
    </rPh>
    <rPh sb="5" eb="7">
      <t>クウショウ</t>
    </rPh>
    <rPh sb="7" eb="10">
      <t>リヨウガタ</t>
    </rPh>
    <phoneticPr fontId="10"/>
  </si>
  <si>
    <t>短期入所・単独型</t>
    <rPh sb="0" eb="2">
      <t>タンキ</t>
    </rPh>
    <rPh sb="2" eb="4">
      <t>ニュウショ</t>
    </rPh>
    <rPh sb="5" eb="8">
      <t>タンドクガタ</t>
    </rPh>
    <phoneticPr fontId="10"/>
  </si>
  <si>
    <t>重度障害者等包括支援</t>
    <rPh sb="0" eb="2">
      <t>ジュウド</t>
    </rPh>
    <rPh sb="2" eb="5">
      <t>ショウガイシャ</t>
    </rPh>
    <rPh sb="5" eb="6">
      <t>ナド</t>
    </rPh>
    <rPh sb="6" eb="8">
      <t>ホウカツ</t>
    </rPh>
    <rPh sb="8" eb="10">
      <t>シエン</t>
    </rPh>
    <phoneticPr fontId="10"/>
  </si>
  <si>
    <t>夜間支援従事者</t>
    <rPh sb="0" eb="7">
      <t>ヤカンシエンジュウジシャ</t>
    </rPh>
    <phoneticPr fontId="36"/>
  </si>
  <si>
    <t>就労支援員</t>
    <rPh sb="0" eb="2">
      <t>シュウロウ</t>
    </rPh>
    <rPh sb="2" eb="5">
      <t>シエンイン</t>
    </rPh>
    <phoneticPr fontId="36"/>
  </si>
  <si>
    <t>職業指導員</t>
    <rPh sb="0" eb="2">
      <t>ショクギョウ</t>
    </rPh>
    <rPh sb="2" eb="4">
      <t>シドウ</t>
    </rPh>
    <rPh sb="4" eb="5">
      <t>イン</t>
    </rPh>
    <phoneticPr fontId="36"/>
  </si>
  <si>
    <t>就労選択支援</t>
    <rPh sb="0" eb="2">
      <t>シュウロウ</t>
    </rPh>
    <rPh sb="2" eb="4">
      <t>センタク</t>
    </rPh>
    <rPh sb="4" eb="6">
      <t>シエン</t>
    </rPh>
    <phoneticPr fontId="36"/>
  </si>
  <si>
    <t>機能訓練担当職員</t>
    <rPh sb="0" eb="4">
      <t>キノウクンレン</t>
    </rPh>
    <rPh sb="4" eb="6">
      <t>タントウ</t>
    </rPh>
    <rPh sb="6" eb="8">
      <t>ショクイン</t>
    </rPh>
    <phoneticPr fontId="36"/>
  </si>
  <si>
    <t>栄養士</t>
    <rPh sb="0" eb="3">
      <t>エイヨウシ</t>
    </rPh>
    <phoneticPr fontId="36"/>
  </si>
  <si>
    <t>調理員</t>
    <rPh sb="0" eb="3">
      <t>チョウリイン</t>
    </rPh>
    <phoneticPr fontId="36"/>
  </si>
  <si>
    <t>理学療法士又は作業療法士</t>
    <rPh sb="0" eb="5">
      <t>リガクリョウホウシ</t>
    </rPh>
    <rPh sb="5" eb="6">
      <t>マタ</t>
    </rPh>
    <rPh sb="7" eb="12">
      <t>サギョウリョウホウシ</t>
    </rPh>
    <phoneticPr fontId="36"/>
  </si>
  <si>
    <t>職業指導員</t>
    <rPh sb="0" eb="5">
      <t>ショクギョウシドウイン</t>
    </rPh>
    <phoneticPr fontId="36"/>
  </si>
  <si>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10"/>
  </si>
  <si>
    <t>事業所名</t>
    <rPh sb="0" eb="3">
      <t>ジギョウショ</t>
    </rPh>
    <rPh sb="3" eb="4">
      <t>メイ</t>
    </rPh>
    <phoneticPr fontId="10"/>
  </si>
  <si>
    <t>指定障害福祉サービス等の種類</t>
    <rPh sb="0" eb="2">
      <t>シテイ</t>
    </rPh>
    <rPh sb="2" eb="4">
      <t>ショウガイ</t>
    </rPh>
    <rPh sb="4" eb="6">
      <t>フクシ</t>
    </rPh>
    <rPh sb="10" eb="11">
      <t>ナド</t>
    </rPh>
    <rPh sb="12" eb="14">
      <t>シュルイ</t>
    </rPh>
    <phoneticPr fontId="1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</si>
  <si>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10"/>
  </si>
  <si>
    <t>２　主たる対象者を１のとおり特定する理由</t>
    <rPh sb="2" eb="3">
      <t>シュ</t>
    </rPh>
    <rPh sb="5" eb="7">
      <t>タイショウ</t>
    </rPh>
    <rPh sb="7" eb="8">
      <t>シャ</t>
    </rPh>
    <rPh sb="14" eb="16">
      <t>トクテイ</t>
    </rPh>
    <rPh sb="18" eb="20">
      <t>リユウ</t>
    </rPh>
    <phoneticPr fontId="10"/>
  </si>
  <si>
    <t>３　今後における主たる対象者の拡充の予定</t>
    <rPh sb="2" eb="4">
      <t>コンゴ</t>
    </rPh>
    <rPh sb="8" eb="9">
      <t>シュ</t>
    </rPh>
    <rPh sb="11" eb="14">
      <t>タイショウシャ</t>
    </rPh>
    <rPh sb="15" eb="17">
      <t>カクジュウ</t>
    </rPh>
    <rPh sb="18" eb="20">
      <t>ヨテイ</t>
    </rPh>
    <phoneticPr fontId="10"/>
  </si>
  <si>
    <t>(１)拡充予定の有無</t>
    <rPh sb="3" eb="5">
      <t>カクジュウ</t>
    </rPh>
    <rPh sb="5" eb="7">
      <t>ヨテイ</t>
    </rPh>
    <rPh sb="8" eb="10">
      <t>ウム</t>
    </rPh>
    <phoneticPr fontId="10"/>
  </si>
  <si>
    <t>(　　有り　　・　　無し　　)</t>
    <rPh sb="3" eb="4">
      <t>ア</t>
    </rPh>
    <rPh sb="10" eb="11">
      <t>ナ</t>
    </rPh>
    <phoneticPr fontId="4"/>
  </si>
  <si>
    <t>(２)拡充予定の内容及び予定時期</t>
    <rPh sb="3" eb="5">
      <t>カクジュウ</t>
    </rPh>
    <rPh sb="5" eb="7">
      <t>ヨテイ</t>
    </rPh>
    <rPh sb="8" eb="10">
      <t>ナイヨウ</t>
    </rPh>
    <rPh sb="10" eb="11">
      <t>オヨ</t>
    </rPh>
    <rPh sb="12" eb="14">
      <t>ヨテイ</t>
    </rPh>
    <rPh sb="14" eb="16">
      <t>ジキ</t>
    </rPh>
    <phoneticPr fontId="10"/>
  </si>
  <si>
    <t>(３)拡充のための方策</t>
    <rPh sb="3" eb="5">
      <t>カクジュウ</t>
    </rPh>
    <rPh sb="9" eb="11">
      <t>ホウサク</t>
    </rPh>
    <phoneticPr fontId="1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</si>
  <si>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10"/>
  </si>
  <si>
    <t>措　置　の　概　要</t>
    <rPh sb="0" eb="1">
      <t>ソ</t>
    </rPh>
    <rPh sb="2" eb="3">
      <t>チ</t>
    </rPh>
    <rPh sb="6" eb="7">
      <t>オオムネ</t>
    </rPh>
    <rPh sb="8" eb="9">
      <t>ヨウ</t>
    </rPh>
    <phoneticPr fontId="1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</si>
  <si>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1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</si>
  <si>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10"/>
  </si>
  <si>
    <t>　※具体的な対応方針</t>
    <rPh sb="2" eb="5">
      <t>グタイテキ</t>
    </rPh>
    <rPh sb="6" eb="8">
      <t>タイオウ</t>
    </rPh>
    <rPh sb="8" eb="10">
      <t>ホウシン</t>
    </rPh>
    <phoneticPr fontId="10"/>
  </si>
  <si>
    <t>３　その他参考事項</t>
    <rPh sb="4" eb="5">
      <t>タ</t>
    </rPh>
    <rPh sb="5" eb="7">
      <t>サンコウ</t>
    </rPh>
    <rPh sb="7" eb="9">
      <t>ジコウ</t>
    </rPh>
    <phoneticPr fontId="10"/>
  </si>
  <si>
    <t>誓　約　書</t>
    <phoneticPr fontId="10"/>
  </si>
  <si>
    <t>日</t>
    <rPh sb="0" eb="1">
      <t>ニチ</t>
    </rPh>
    <phoneticPr fontId="10"/>
  </si>
  <si>
    <t>知事    殿</t>
    <phoneticPr fontId="10"/>
  </si>
  <si>
    <t xml:space="preserve">申請者    </t>
    <phoneticPr fontId="10"/>
  </si>
  <si>
    <t>（名称）</t>
    <rPh sb="1" eb="3">
      <t>メイショウ</t>
    </rPh>
    <phoneticPr fontId="10"/>
  </si>
  <si>
    <t>（代表者の職名・氏名）</t>
    <rPh sb="1" eb="4">
      <t>ダイヒョウシャ</t>
    </rPh>
    <rPh sb="5" eb="7">
      <t>ショクメイ</t>
    </rPh>
    <rPh sb="8" eb="10">
      <t>シメイ</t>
    </rPh>
    <phoneticPr fontId="10"/>
  </si>
  <si>
    <r>
      <rPr>
        <sz val="11"/>
        <rFont val="游ゴシック"/>
        <family val="3"/>
        <charset val="128"/>
        <scheme val="minor"/>
      </rPr>
      <t>　申請者が別紙のいずれにも該当しない者であることを誓約します。</t>
    </r>
    <r>
      <rPr>
        <sz val="10"/>
        <rFont val="游ゴシック"/>
        <family val="3"/>
        <charset val="128"/>
        <scheme val="minor"/>
      </rPr>
      <t xml:space="preserve">
</t>
    </r>
    <rPh sb="5" eb="7">
      <t>ベッシ</t>
    </rPh>
    <phoneticPr fontId="10"/>
  </si>
  <si>
    <t>別紙①：　障害福祉サービス事業者向け</t>
    <rPh sb="0" eb="2">
      <t>ベッシ</t>
    </rPh>
    <rPh sb="5" eb="7">
      <t>ショウガイ</t>
    </rPh>
    <rPh sb="7" eb="9">
      <t>フクシ</t>
    </rPh>
    <rPh sb="13" eb="16">
      <t>ジギョウシャ</t>
    </rPh>
    <rPh sb="16" eb="17">
      <t>ム</t>
    </rPh>
    <phoneticPr fontId="10"/>
  </si>
  <si>
    <t>別紙②：　障害者支援施設向け</t>
    <rPh sb="0" eb="2">
      <t>ベッシ</t>
    </rPh>
    <rPh sb="5" eb="8">
      <t>ショウガイシャ</t>
    </rPh>
    <rPh sb="8" eb="10">
      <t>シエン</t>
    </rPh>
    <rPh sb="12" eb="13">
      <t>ム</t>
    </rPh>
    <phoneticPr fontId="10"/>
  </si>
  <si>
    <t>別紙③：　一般相談支援事業者向け</t>
    <rPh sb="0" eb="2">
      <t>ベッシ</t>
    </rPh>
    <rPh sb="5" eb="7">
      <t>イッパン</t>
    </rPh>
    <rPh sb="7" eb="9">
      <t>ソウダン</t>
    </rPh>
    <rPh sb="9" eb="11">
      <t>シエン</t>
    </rPh>
    <rPh sb="11" eb="14">
      <t>ジギョウシャ</t>
    </rPh>
    <rPh sb="14" eb="15">
      <t>ム</t>
    </rPh>
    <phoneticPr fontId="10"/>
  </si>
  <si>
    <t>別紙④：　特定相談支援事業者向け</t>
    <rPh sb="0" eb="2">
      <t>ベッシ</t>
    </rPh>
    <rPh sb="5" eb="7">
      <t>トクテイ</t>
    </rPh>
    <rPh sb="7" eb="9">
      <t>ソウダン</t>
    </rPh>
    <rPh sb="9" eb="11">
      <t>シエン</t>
    </rPh>
    <rPh sb="11" eb="14">
      <t>ジギョウシャ</t>
    </rPh>
    <rPh sb="14" eb="15">
      <t>ム</t>
    </rPh>
    <phoneticPr fontId="10"/>
  </si>
  <si>
    <t>別紙⑤：　障害児通所支援事業者向け</t>
    <rPh sb="0" eb="2">
      <t>ベッシ</t>
    </rPh>
    <rPh sb="5" eb="8">
      <t>ショウガイジ</t>
    </rPh>
    <rPh sb="8" eb="10">
      <t>ツウショ</t>
    </rPh>
    <rPh sb="10" eb="12">
      <t>シエン</t>
    </rPh>
    <rPh sb="12" eb="15">
      <t>ジギョウシャ</t>
    </rPh>
    <rPh sb="15" eb="16">
      <t>ム</t>
    </rPh>
    <phoneticPr fontId="10"/>
  </si>
  <si>
    <t>別紙⑥：　障害児入所施設向け</t>
    <rPh sb="0" eb="2">
      <t>ベッシ</t>
    </rPh>
    <rPh sb="5" eb="8">
      <t>ショウガイジ</t>
    </rPh>
    <rPh sb="8" eb="10">
      <t>ニュウショ</t>
    </rPh>
    <rPh sb="10" eb="12">
      <t>シセツ</t>
    </rPh>
    <rPh sb="12" eb="13">
      <t>ム</t>
    </rPh>
    <phoneticPr fontId="10"/>
  </si>
  <si>
    <t>別紙⑦：　障害児相談支援事業者向け</t>
    <rPh sb="0" eb="2">
      <t>ベッシ</t>
    </rPh>
    <rPh sb="5" eb="8">
      <t>ショウガイジ</t>
    </rPh>
    <rPh sb="8" eb="10">
      <t>ソウダン</t>
    </rPh>
    <rPh sb="10" eb="12">
      <t>シエン</t>
    </rPh>
    <rPh sb="12" eb="15">
      <t>ジギョウシャ</t>
    </rPh>
    <rPh sb="15" eb="16">
      <t>ム</t>
    </rPh>
    <phoneticPr fontId="10"/>
  </si>
  <si>
    <t>注　該当する種別に○を付けてください。</t>
    <rPh sb="0" eb="1">
      <t>チュウ</t>
    </rPh>
    <rPh sb="2" eb="4">
      <t>ガイトウ</t>
    </rPh>
    <rPh sb="6" eb="8">
      <t>シュベツ</t>
    </rPh>
    <rPh sb="11" eb="12">
      <t>ツ</t>
    </rPh>
    <phoneticPr fontId="10"/>
  </si>
  <si>
    <t>（別紙①：障害福祉サービス事業者向け）</t>
    <rPh sb="1" eb="3">
      <t>ベッシ</t>
    </rPh>
    <rPh sb="5" eb="7">
      <t>ショウガイ</t>
    </rPh>
    <rPh sb="7" eb="9">
      <t>フクシ</t>
    </rPh>
    <rPh sb="15" eb="16">
      <t>シャ</t>
    </rPh>
    <rPh sb="16" eb="17">
      <t>ム</t>
    </rPh>
    <phoneticPr fontId="66"/>
  </si>
  <si>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66"/>
  </si>
  <si>
    <t>一</t>
    <rPh sb="0" eb="1">
      <t>イチ</t>
    </rPh>
    <phoneticPr fontId="10"/>
  </si>
  <si>
    <t>申請者が都道府県の条例で定める者でないとき。</t>
    <phoneticPr fontId="10"/>
  </si>
  <si>
    <t>二</t>
    <rPh sb="0" eb="1">
      <t>ニ</t>
    </rPh>
    <phoneticPr fontId="10"/>
  </si>
  <si>
    <t>当該申請に係るサービス事業所の従業者の知識及び技能並びに人員が、第四十三条第一項の都道府県の条例で定める基準を満たしていないとき。</t>
    <phoneticPr fontId="10"/>
  </si>
  <si>
    <t>三</t>
    <rPh sb="0" eb="1">
      <t>サン</t>
    </rPh>
    <phoneticPr fontId="1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</si>
  <si>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10"/>
  </si>
  <si>
    <t>四</t>
    <rPh sb="0" eb="1">
      <t>ヨン</t>
    </rPh>
    <phoneticPr fontId="10"/>
  </si>
  <si>
    <t>申請者が、禁錮以上の刑に処せられ、その執行を終わり、又は執行を受けることがなくなるまでの者であるとき。</t>
    <phoneticPr fontId="10"/>
  </si>
  <si>
    <t>五</t>
    <rPh sb="0" eb="1">
      <t>ゴ</t>
    </rPh>
    <phoneticPr fontId="1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</si>
  <si>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10"/>
  </si>
  <si>
    <t>五の二</t>
    <rPh sb="0" eb="1">
      <t>ゴ</t>
    </rPh>
    <rPh sb="2" eb="3">
      <t>ニ</t>
    </rPh>
    <phoneticPr fontId="10"/>
  </si>
  <si>
    <t>申請者が、労働に関する法律の規定であって政令で定めるものにより罰金の刑に処せられ、その執行を終わり、又は執行を受けることがなくなるまでの者であるとき。</t>
    <phoneticPr fontId="10"/>
  </si>
  <si>
    <t>六</t>
    <rPh sb="0" eb="1">
      <t>ロク</t>
    </rPh>
    <phoneticPr fontId="1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</si>
  <si>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10"/>
  </si>
  <si>
    <t>七</t>
    <rPh sb="0" eb="1">
      <t>ナナ</t>
    </rPh>
    <phoneticPr fontId="1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</si>
  <si>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10"/>
  </si>
  <si>
    <t>八</t>
    <rPh sb="0" eb="1">
      <t>ハチ</t>
    </rPh>
    <phoneticPr fontId="1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</si>
  <si>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10"/>
  </si>
  <si>
    <t>九</t>
    <rPh sb="0" eb="1">
      <t>キュウ</t>
    </rPh>
    <phoneticPr fontId="1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</si>
  <si>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10"/>
  </si>
  <si>
    <t>十</t>
    <rPh sb="0" eb="1">
      <t>ジュウ</t>
    </rPh>
    <phoneticPr fontId="1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</si>
  <si>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10"/>
  </si>
  <si>
    <t>十一</t>
    <rPh sb="0" eb="1">
      <t>ジュウ</t>
    </rPh>
    <rPh sb="1" eb="2">
      <t>イチ</t>
    </rPh>
    <phoneticPr fontId="10"/>
  </si>
  <si>
    <t>申請者が、指定の申請前五年以内に障害福祉サービスに関し不正又は著しく不当な行為をした者であるとき。</t>
    <phoneticPr fontId="10"/>
  </si>
  <si>
    <t>十二</t>
    <rPh sb="0" eb="1">
      <t>ジュウ</t>
    </rPh>
    <rPh sb="1" eb="2">
      <t>ニ</t>
    </rPh>
    <phoneticPr fontId="10"/>
  </si>
  <si>
    <t>申請者が、法人で、その役員等のうちに第四号から第六号まで又は第八号から前号までのいずれかに該当する者のあるものであるとき。</t>
    <phoneticPr fontId="10"/>
  </si>
  <si>
    <t>十三</t>
    <rPh sb="0" eb="1">
      <t>ジュウ</t>
    </rPh>
    <rPh sb="1" eb="2">
      <t>サン</t>
    </rPh>
    <phoneticPr fontId="10"/>
  </si>
  <si>
    <t>申請者が、法人でない者で、その管理者が第四号から第六号まで又は第八号から第十一号までのいずれかに該当する者であるとき。</t>
    <phoneticPr fontId="1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</si>
  <si>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10"/>
  </si>
  <si>
    <t>（別紙②：障害者支援施設向け）</t>
    <rPh sb="1" eb="3">
      <t>ベッシ</t>
    </rPh>
    <phoneticPr fontId="66"/>
  </si>
  <si>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66"/>
  </si>
  <si>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1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</si>
  <si>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1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</si>
  <si>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1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</si>
  <si>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1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</si>
  <si>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10"/>
  </si>
  <si>
    <t>（別紙③：　一般相談支援事業者向け）</t>
    <rPh sb="1" eb="3">
      <t>ベッシ</t>
    </rPh>
    <rPh sb="6" eb="8">
      <t>イッパン</t>
    </rPh>
    <rPh sb="8" eb="10">
      <t>ソウダン</t>
    </rPh>
    <rPh sb="10" eb="12">
      <t>シエン</t>
    </rPh>
    <rPh sb="12" eb="15">
      <t>ジギョウシャ</t>
    </rPh>
    <rPh sb="15" eb="16">
      <t>ム</t>
    </rPh>
    <phoneticPr fontId="66"/>
  </si>
  <si>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66"/>
  </si>
  <si>
    <t>申請者が法人でないとき。</t>
    <rPh sb="4" eb="6">
      <t>ホウジン</t>
    </rPh>
    <phoneticPr fontId="1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</si>
  <si>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1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</si>
  <si>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10"/>
  </si>
  <si>
    <t>申請者が、指定の申請前五年以内に相談支援に関し不正又は著しく不当な行為をした者であるとき。</t>
    <rPh sb="16" eb="18">
      <t>ソウダン</t>
    </rPh>
    <rPh sb="18" eb="20">
      <t>シエン</t>
    </rPh>
    <phoneticPr fontId="1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</si>
  <si>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10"/>
  </si>
  <si>
    <t>（別紙④：　特定相談支援事業者向け）</t>
    <rPh sb="1" eb="3">
      <t>ベッシ</t>
    </rPh>
    <rPh sb="6" eb="8">
      <t>トクテイ</t>
    </rPh>
    <rPh sb="8" eb="10">
      <t>ソウダン</t>
    </rPh>
    <rPh sb="10" eb="12">
      <t>シエン</t>
    </rPh>
    <rPh sb="12" eb="15">
      <t>ジギョウシャ</t>
    </rPh>
    <rPh sb="15" eb="16">
      <t>ム</t>
    </rPh>
    <phoneticPr fontId="66"/>
  </si>
  <si>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66"/>
  </si>
  <si>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1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</si>
  <si>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1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</si>
  <si>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1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</si>
  <si>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1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</si>
  <si>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1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</si>
  <si>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10"/>
  </si>
  <si>
    <t>（別紙⑤：　障害児通所支援事業者向け）</t>
    <rPh sb="1" eb="3">
      <t>ベッシ</t>
    </rPh>
    <rPh sb="6" eb="9">
      <t>ショウガイジ</t>
    </rPh>
    <rPh sb="9" eb="11">
      <t>ツウショ</t>
    </rPh>
    <rPh sb="11" eb="13">
      <t>シエン</t>
    </rPh>
    <rPh sb="13" eb="16">
      <t>ジギョウシャ</t>
    </rPh>
    <rPh sb="16" eb="17">
      <t>ム</t>
    </rPh>
    <phoneticPr fontId="66"/>
  </si>
  <si>
    <t>児童福祉法第２１条の５の１５第３項</t>
    <rPh sb="0" eb="2">
      <t>ジドウ</t>
    </rPh>
    <rPh sb="2" eb="4">
      <t>フクシ</t>
    </rPh>
    <rPh sb="4" eb="5">
      <t>ホウ</t>
    </rPh>
    <rPh sb="5" eb="6">
      <t>ダイ</t>
    </rPh>
    <rPh sb="8" eb="9">
      <t>ジョウ</t>
    </rPh>
    <rPh sb="14" eb="15">
      <t>ダイ</t>
    </rPh>
    <rPh sb="16" eb="17">
      <t>コウ</t>
    </rPh>
    <phoneticPr fontId="66"/>
  </si>
  <si>
    <t>当該申請に係る障害児通所支援事業所の従業者の知識及び技能並びに人員が、第二十一条の五の十九第一項の都道府県の条例で定める基準を満たしていないとき。</t>
    <phoneticPr fontId="10"/>
  </si>
  <si>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10"/>
  </si>
  <si>
    <t>申請者が禁錮以上の刑に処せられ、その執行を終わり、又は執行を受けることがなくなるまでの者であるとき。</t>
    <phoneticPr fontId="10"/>
  </si>
  <si>
    <t>申請者が、労働に関する法律の規定であつて政令で定めるものにより罰金の刑に処せられ、その執行を終わり、又は執行を受けることがなくなるまでの者であるとき。</t>
    <phoneticPr fontId="10"/>
  </si>
  <si>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1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</si>
  <si>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10"/>
  </si>
  <si>
    <t>削除</t>
    <rPh sb="0" eb="2">
      <t>サクジョ</t>
    </rPh>
    <phoneticPr fontId="10"/>
  </si>
  <si>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10"/>
  </si>
  <si>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10"/>
  </si>
  <si>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10"/>
  </si>
  <si>
    <t>申請者が、指定の申請前五年以内に障害児通所支援に関し不正又は著しく不当な行為をした者であるとき。</t>
    <phoneticPr fontId="10"/>
  </si>
  <si>
    <t>申請者が、法人で、その役員等のうちに第四号から第六号まで又は第九号から前号までのいずれかに該当する者のあるものであるとき。</t>
    <phoneticPr fontId="10"/>
  </si>
  <si>
    <t>十四</t>
    <rPh sb="0" eb="2">
      <t>ジュウヨン</t>
    </rPh>
    <phoneticPr fontId="10"/>
  </si>
  <si>
    <t>申請者が、法人でない者で、その管理者が第四号から第六号まで又は第九号から第十二号までのいずれかに該当する者であるとき。</t>
    <phoneticPr fontId="10"/>
  </si>
  <si>
    <t>（別紙⑥：　障害児入所施設向け）</t>
    <rPh sb="1" eb="3">
      <t>ベッシ</t>
    </rPh>
    <rPh sb="6" eb="8">
      <t>ショウガイ</t>
    </rPh>
    <rPh sb="8" eb="9">
      <t>ジ</t>
    </rPh>
    <rPh sb="9" eb="11">
      <t>ニュウショ</t>
    </rPh>
    <rPh sb="11" eb="13">
      <t>シセツ</t>
    </rPh>
    <rPh sb="13" eb="14">
      <t>ム</t>
    </rPh>
    <phoneticPr fontId="66"/>
  </si>
  <si>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10"/>
  </si>
  <si>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10"/>
  </si>
  <si>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10"/>
  </si>
  <si>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10"/>
  </si>
  <si>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10"/>
  </si>
  <si>
    <t>申請者が、指定の申請前五年以内に障害児入所支援に関し不正又は著しく不当な行為をした者であるとき。</t>
    <phoneticPr fontId="10"/>
  </si>
  <si>
    <t>（別紙⑦：　障害児相談支援事業者向け）</t>
    <rPh sb="1" eb="3">
      <t>ベッシ</t>
    </rPh>
    <rPh sb="6" eb="9">
      <t>ショウガイジ</t>
    </rPh>
    <rPh sb="9" eb="11">
      <t>ソウダン</t>
    </rPh>
    <rPh sb="11" eb="13">
      <t>シエン</t>
    </rPh>
    <rPh sb="13" eb="16">
      <t>ジギョウシャ</t>
    </rPh>
    <rPh sb="16" eb="17">
      <t>ム</t>
    </rPh>
    <phoneticPr fontId="66"/>
  </si>
  <si>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1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</si>
  <si>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1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</si>
  <si>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1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</si>
  <si>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1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</si>
  <si>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1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</si>
  <si>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10"/>
  </si>
  <si>
    <t>申請者が、指定の申請前五年以内に障害児相談支援に関し不正又は著しく不当な行為をした者であるとき。</t>
    <rPh sb="16" eb="19">
      <t>ショウガイジ</t>
    </rPh>
    <rPh sb="19" eb="21">
      <t>ソウダン</t>
    </rPh>
    <rPh sb="21" eb="23">
      <t>シエン</t>
    </rPh>
    <phoneticPr fontId="10"/>
  </si>
  <si>
    <t>申請者が、法人で、その役員等のうちに第四号から第六号まで又は第九号から前号のいずれかに該当する者のあるものであるとき。</t>
    <phoneticPr fontId="10"/>
  </si>
  <si>
    <t>（県様式１）</t>
    <rPh sb="1" eb="2">
      <t>ケン</t>
    </rPh>
    <rPh sb="2" eb="4">
      <t>ヨウシキ</t>
    </rPh>
    <phoneticPr fontId="10"/>
  </si>
  <si>
    <t>平面図</t>
    <rPh sb="0" eb="3">
      <t>ヘイメンズ</t>
    </rPh>
    <phoneticPr fontId="10"/>
  </si>
  <si>
    <t>事業所の名称</t>
    <rPh sb="0" eb="3">
      <t>ジギョウショ</t>
    </rPh>
    <rPh sb="4" eb="6">
      <t>メイショウ</t>
    </rPh>
    <phoneticPr fontId="10"/>
  </si>
  <si>
    <t>備考１．各室の用途及び面積を記載してください。</t>
    <rPh sb="0" eb="2">
      <t>ビコウ</t>
    </rPh>
    <rPh sb="4" eb="6">
      <t>カクシツ</t>
    </rPh>
    <rPh sb="7" eb="9">
      <t>ヨウト</t>
    </rPh>
    <rPh sb="9" eb="10">
      <t>オヨ</t>
    </rPh>
    <rPh sb="11" eb="13">
      <t>メンセキ</t>
    </rPh>
    <rPh sb="14" eb="16">
      <t>キサイ</t>
    </rPh>
    <phoneticPr fontId="10"/>
  </si>
  <si>
    <t>　　２．当該事業所の専用部分と他の事業所等との共用部分がある場合はそれぞれ色分けする等して使用関係を分かり易く表示してください。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10"/>
  </si>
  <si>
    <t>（県様式２）</t>
    <rPh sb="1" eb="2">
      <t>ケン</t>
    </rPh>
    <rPh sb="2" eb="4">
      <t>ヨウシキ</t>
    </rPh>
    <phoneticPr fontId="10"/>
  </si>
  <si>
    <t>設備･備品等一覧表</t>
  </si>
  <si>
    <t>サービスの種類</t>
    <phoneticPr fontId="10"/>
  </si>
  <si>
    <t>事業所名</t>
  </si>
  <si>
    <t>設備の概要</t>
    <phoneticPr fontId="10"/>
  </si>
  <si>
    <t>設備基準上適合すべき項目等についての状況</t>
    <rPh sb="12" eb="13">
      <t>トウ</t>
    </rPh>
    <phoneticPr fontId="10"/>
  </si>
  <si>
    <t>適合の可否</t>
    <rPh sb="0" eb="2">
      <t>テキゴウ</t>
    </rPh>
    <rPh sb="3" eb="5">
      <t>カヒ</t>
    </rPh>
    <phoneticPr fontId="10"/>
  </si>
  <si>
    <t>サービス提供上配慮すべき設備の概要</t>
    <rPh sb="4" eb="6">
      <t>テイキョウ</t>
    </rPh>
    <rPh sb="6" eb="7">
      <t>ジョウ</t>
    </rPh>
    <rPh sb="7" eb="9">
      <t>ハイリョ</t>
    </rPh>
    <rPh sb="12" eb="14">
      <t>セツビ</t>
    </rPh>
    <rPh sb="15" eb="17">
      <t>ガイヨウ</t>
    </rPh>
    <phoneticPr fontId="10"/>
  </si>
  <si>
    <t>非常災害設備等</t>
    <rPh sb="0" eb="2">
      <t>ヒジョウ</t>
    </rPh>
    <rPh sb="2" eb="4">
      <t>サイガイ</t>
    </rPh>
    <rPh sb="4" eb="6">
      <t>セツビ</t>
    </rPh>
    <rPh sb="6" eb="7">
      <t>トウ</t>
    </rPh>
    <phoneticPr fontId="10"/>
  </si>
  <si>
    <t>室名</t>
    <rPh sb="0" eb="1">
      <t>シツ</t>
    </rPh>
    <rPh sb="1" eb="2">
      <t>メイ</t>
    </rPh>
    <phoneticPr fontId="10"/>
  </si>
  <si>
    <t>備品の品目及び数量</t>
    <rPh sb="0" eb="2">
      <t>ビヒン</t>
    </rPh>
    <rPh sb="3" eb="5">
      <t>ヒンモク</t>
    </rPh>
    <rPh sb="5" eb="6">
      <t>オヨ</t>
    </rPh>
    <rPh sb="7" eb="9">
      <t>スウリョウ</t>
    </rPh>
    <phoneticPr fontId="10"/>
  </si>
  <si>
    <t>備考１．申請するサービスの種類に関して、基準省令で定められた設備基準上適合すべき項目について
　　　記載してください。</t>
    <phoneticPr fontId="10"/>
  </si>
  <si>
    <t>　　２．必要に応じて写真等を添付し、あわせてその旨を記載してください。</t>
    <phoneticPr fontId="10"/>
  </si>
  <si>
    <t>　　３． ｢適合の可否｣欄には、何も記載しないでください。</t>
    <phoneticPr fontId="10"/>
  </si>
  <si>
    <t>　　</t>
  </si>
  <si>
    <t>（県様式３）</t>
    <rPh sb="1" eb="2">
      <t>ケン</t>
    </rPh>
    <rPh sb="2" eb="4">
      <t>ヨウシキ</t>
    </rPh>
    <phoneticPr fontId="10"/>
  </si>
  <si>
    <t>○　○　○　経　歴　書</t>
    <rPh sb="6" eb="7">
      <t>キョウ</t>
    </rPh>
    <rPh sb="8" eb="9">
      <t>レキ</t>
    </rPh>
    <rPh sb="10" eb="11">
      <t>ショ</t>
    </rPh>
    <phoneticPr fontId="10"/>
  </si>
  <si>
    <t>生年月日</t>
    <rPh sb="0" eb="2">
      <t>セイネン</t>
    </rPh>
    <rPh sb="2" eb="4">
      <t>ガッピ</t>
    </rPh>
    <phoneticPr fontId="10"/>
  </si>
  <si>
    <t>　　年　　月　　日</t>
    <rPh sb="2" eb="3">
      <t>ネン</t>
    </rPh>
    <rPh sb="5" eb="6">
      <t>ガツ</t>
    </rPh>
    <rPh sb="8" eb="9">
      <t>ヒ</t>
    </rPh>
    <phoneticPr fontId="10"/>
  </si>
  <si>
    <t>氏名</t>
    <rPh sb="0" eb="2">
      <t>シメイ</t>
    </rPh>
    <phoneticPr fontId="10"/>
  </si>
  <si>
    <t>住所</t>
    <rPh sb="0" eb="2">
      <t>ジュウショ</t>
    </rPh>
    <phoneticPr fontId="10"/>
  </si>
  <si>
    <t>（郵便番号　　　－　　　）</t>
    <rPh sb="1" eb="3">
      <t>ユウビン</t>
    </rPh>
    <rPh sb="3" eb="5">
      <t>バンゴウ</t>
    </rPh>
    <phoneticPr fontId="10"/>
  </si>
  <si>
    <t>主　な　職　歴　等</t>
    <rPh sb="0" eb="1">
      <t>オモ</t>
    </rPh>
    <rPh sb="4" eb="5">
      <t>ショク</t>
    </rPh>
    <rPh sb="6" eb="7">
      <t>レキ</t>
    </rPh>
    <rPh sb="8" eb="9">
      <t>トウ</t>
    </rPh>
    <phoneticPr fontId="10"/>
  </si>
  <si>
    <t>年　月　～　年　月</t>
    <rPh sb="0" eb="1">
      <t>ネン</t>
    </rPh>
    <rPh sb="2" eb="3">
      <t>ガツ</t>
    </rPh>
    <rPh sb="6" eb="7">
      <t>ネン</t>
    </rPh>
    <rPh sb="8" eb="9">
      <t>ガツ</t>
    </rPh>
    <phoneticPr fontId="10"/>
  </si>
  <si>
    <t>勤務先等</t>
    <rPh sb="0" eb="2">
      <t>キンム</t>
    </rPh>
    <rPh sb="2" eb="3">
      <t>サキ</t>
    </rPh>
    <rPh sb="3" eb="4">
      <t>トウ</t>
    </rPh>
    <phoneticPr fontId="10"/>
  </si>
  <si>
    <t>職務内容</t>
    <rPh sb="0" eb="2">
      <t>ショクム</t>
    </rPh>
    <rPh sb="2" eb="4">
      <t>ナイヨウ</t>
    </rPh>
    <phoneticPr fontId="10"/>
  </si>
  <si>
    <t>職務に関連する資格</t>
    <rPh sb="0" eb="2">
      <t>ショクム</t>
    </rPh>
    <rPh sb="3" eb="5">
      <t>カンレン</t>
    </rPh>
    <rPh sb="7" eb="9">
      <t>シカク</t>
    </rPh>
    <phoneticPr fontId="10"/>
  </si>
  <si>
    <t>資格の種類</t>
    <rPh sb="0" eb="2">
      <t>シカク</t>
    </rPh>
    <rPh sb="3" eb="5">
      <t>シュルイ</t>
    </rPh>
    <phoneticPr fontId="10"/>
  </si>
  <si>
    <t>資格取得年月日</t>
    <rPh sb="0" eb="2">
      <t>シカク</t>
    </rPh>
    <rPh sb="2" eb="4">
      <t>シュトク</t>
    </rPh>
    <rPh sb="4" eb="7">
      <t>ネンガッピ</t>
    </rPh>
    <phoneticPr fontId="10"/>
  </si>
  <si>
    <t>備考（研修の受講の状況等）</t>
    <rPh sb="0" eb="2">
      <t>ビコウ</t>
    </rPh>
    <rPh sb="3" eb="5">
      <t>ケンシュウ</t>
    </rPh>
    <rPh sb="6" eb="8">
      <t>ジュコウ</t>
    </rPh>
    <rPh sb="9" eb="11">
      <t>ジョウキョウ</t>
    </rPh>
    <rPh sb="11" eb="12">
      <t>トウ</t>
    </rPh>
    <phoneticPr fontId="10"/>
  </si>
  <si>
    <t>備考１．「○○○」には、「管理者」、「サービス提供責任者」、「サービス管理責任者」又は</t>
    <rPh sb="0" eb="2">
      <t>ビコウ</t>
    </rPh>
    <rPh sb="13" eb="16">
      <t>カンリシャ</t>
    </rPh>
    <rPh sb="23" eb="25">
      <t>テイキョウ</t>
    </rPh>
    <rPh sb="25" eb="28">
      <t>セキニンシャ</t>
    </rPh>
    <rPh sb="35" eb="37">
      <t>カンリ</t>
    </rPh>
    <rPh sb="37" eb="40">
      <t>セキニンシャ</t>
    </rPh>
    <rPh sb="41" eb="42">
      <t>マタ</t>
    </rPh>
    <phoneticPr fontId="10"/>
  </si>
  <si>
    <t>　　　「相談支援専門員」等と記載してください。</t>
    <rPh sb="12" eb="13">
      <t>トウ</t>
    </rPh>
    <phoneticPr fontId="10"/>
  </si>
  <si>
    <t>　　２．住所・電話番号は、自宅のものを記載してください。</t>
    <rPh sb="4" eb="6">
      <t>ジュウショ</t>
    </rPh>
    <rPh sb="7" eb="9">
      <t>デンワ</t>
    </rPh>
    <rPh sb="9" eb="11">
      <t>バンゴウ</t>
    </rPh>
    <rPh sb="13" eb="15">
      <t>ジタク</t>
    </rPh>
    <rPh sb="19" eb="21">
      <t>キサイ</t>
    </rPh>
    <phoneticPr fontId="10"/>
  </si>
  <si>
    <t>　　３．当該管理者が管理する事業所が複数の場合は、「事業所の名称」欄を適宜拡張して、その全てを</t>
    <rPh sb="4" eb="6">
      <t>トウガイ</t>
    </rPh>
    <rPh sb="6" eb="9">
      <t>カンリシャ</t>
    </rPh>
    <rPh sb="10" eb="12">
      <t>カンリ</t>
    </rPh>
    <rPh sb="14" eb="17">
      <t>ジギョウショ</t>
    </rPh>
    <rPh sb="18" eb="20">
      <t>フクスウ</t>
    </rPh>
    <rPh sb="21" eb="23">
      <t>バアイ</t>
    </rPh>
    <rPh sb="26" eb="29">
      <t>ジギョウショ</t>
    </rPh>
    <rPh sb="30" eb="32">
      <t>メイショウ</t>
    </rPh>
    <rPh sb="33" eb="34">
      <t>ラン</t>
    </rPh>
    <rPh sb="35" eb="37">
      <t>テキギ</t>
    </rPh>
    <rPh sb="37" eb="39">
      <t>カクチョウ</t>
    </rPh>
    <rPh sb="44" eb="45">
      <t>スベ</t>
    </rPh>
    <phoneticPr fontId="10"/>
  </si>
  <si>
    <t>　　　記載してください。</t>
    <phoneticPr fontId="10"/>
  </si>
  <si>
    <t>（参考様式３－２）</t>
    <rPh sb="1" eb="3">
      <t>サンコウ</t>
    </rPh>
    <rPh sb="3" eb="5">
      <t>ヨウシキ</t>
    </rPh>
    <phoneticPr fontId="10"/>
  </si>
  <si>
    <t>長崎県障害福祉課長　様</t>
    <rPh sb="0" eb="3">
      <t>ナガサキケン</t>
    </rPh>
    <rPh sb="3" eb="5">
      <t>ショウガイ</t>
    </rPh>
    <rPh sb="5" eb="7">
      <t>フクシ</t>
    </rPh>
    <rPh sb="7" eb="9">
      <t>カチョウ</t>
    </rPh>
    <rPh sb="10" eb="11">
      <t>サマ</t>
    </rPh>
    <phoneticPr fontId="10"/>
  </si>
  <si>
    <t>　年　月　日</t>
    <rPh sb="1" eb="2">
      <t>ネン</t>
    </rPh>
    <rPh sb="3" eb="4">
      <t>ツキ</t>
    </rPh>
    <rPh sb="5" eb="6">
      <t>ニチ</t>
    </rPh>
    <phoneticPr fontId="10"/>
  </si>
  <si>
    <t>施設又は事業所所在地及び名称</t>
    <rPh sb="0" eb="2">
      <t>シセツ</t>
    </rPh>
    <rPh sb="2" eb="3">
      <t>マタ</t>
    </rPh>
    <rPh sb="4" eb="7">
      <t>ジギョウショ</t>
    </rPh>
    <rPh sb="7" eb="10">
      <t>ショザイチ</t>
    </rPh>
    <rPh sb="10" eb="11">
      <t>オヨ</t>
    </rPh>
    <rPh sb="12" eb="14">
      <t>メイショウ</t>
    </rPh>
    <phoneticPr fontId="10"/>
  </si>
  <si>
    <t>代表者氏名</t>
    <rPh sb="0" eb="3">
      <t>ダイヒョウシャ</t>
    </rPh>
    <rPh sb="3" eb="5">
      <t>シメイ</t>
    </rPh>
    <phoneticPr fontId="10"/>
  </si>
  <si>
    <t>下記の者の兼務状況は、以下のとおりであることを証明します。</t>
    <rPh sb="0" eb="2">
      <t>カキ</t>
    </rPh>
    <rPh sb="3" eb="4">
      <t>モノ</t>
    </rPh>
    <rPh sb="5" eb="7">
      <t>ケンム</t>
    </rPh>
    <rPh sb="7" eb="9">
      <t>ジョウキョウ</t>
    </rPh>
    <rPh sb="11" eb="13">
      <t>イカ</t>
    </rPh>
    <rPh sb="23" eb="25">
      <t>ショウメイ</t>
    </rPh>
    <phoneticPr fontId="10"/>
  </si>
  <si>
    <t>氏  名</t>
    <rPh sb="0" eb="1">
      <t>シ</t>
    </rPh>
    <phoneticPr fontId="10"/>
  </si>
  <si>
    <t>（生年月日　　年　月　日）</t>
    <rPh sb="1" eb="3">
      <t>セイネン</t>
    </rPh>
    <rPh sb="3" eb="5">
      <t>ガッピ</t>
    </rPh>
    <rPh sb="7" eb="8">
      <t>ネン</t>
    </rPh>
    <rPh sb="9" eb="10">
      <t>ツキ</t>
    </rPh>
    <rPh sb="11" eb="12">
      <t>ニチ</t>
    </rPh>
    <phoneticPr fontId="10"/>
  </si>
  <si>
    <t>現住所</t>
    <rPh sb="0" eb="3">
      <t>ゲンジュウショ</t>
    </rPh>
    <phoneticPr fontId="10"/>
  </si>
  <si>
    <t>事業所名</t>
    <rPh sb="0" eb="2">
      <t>ジギョウ</t>
    </rPh>
    <rPh sb="2" eb="3">
      <t>ショ</t>
    </rPh>
    <rPh sb="3" eb="4">
      <t>メイ</t>
    </rPh>
    <phoneticPr fontId="10"/>
  </si>
  <si>
    <t>２）１）の者の兼務の状況</t>
    <rPh sb="5" eb="6">
      <t>モノ</t>
    </rPh>
    <rPh sb="7" eb="9">
      <t>ケンム</t>
    </rPh>
    <rPh sb="10" eb="12">
      <t>ジョウキョウ</t>
    </rPh>
    <phoneticPr fontId="10"/>
  </si>
  <si>
    <t>区分</t>
    <rPh sb="0" eb="2">
      <t>クブン</t>
    </rPh>
    <phoneticPr fontId="10"/>
  </si>
  <si>
    <t>職種名</t>
    <rPh sb="0" eb="2">
      <t>ショクシュ</t>
    </rPh>
    <rPh sb="2" eb="3">
      <t>メイ</t>
    </rPh>
    <phoneticPr fontId="10"/>
  </si>
  <si>
    <r>
      <t>（記載例①）</t>
    </r>
    <r>
      <rPr>
        <sz val="18"/>
        <rFont val="ＭＳ ゴシック"/>
        <family val="3"/>
        <charset val="128"/>
      </rPr>
      <t>単独事業所の場合
○○○事業所</t>
    </r>
    <rPh sb="1" eb="3">
      <t>キサイ</t>
    </rPh>
    <rPh sb="3" eb="4">
      <t>レイ</t>
    </rPh>
    <rPh sb="6" eb="8">
      <t>タンドク</t>
    </rPh>
    <rPh sb="8" eb="11">
      <t>ジギョウショ</t>
    </rPh>
    <rPh sb="12" eb="14">
      <t>バアイ</t>
    </rPh>
    <rPh sb="18" eb="21">
      <t>ジギョウショ</t>
    </rPh>
    <phoneticPr fontId="10"/>
  </si>
  <si>
    <t>サービス管理責任者</t>
    <rPh sb="4" eb="6">
      <t>カンリ</t>
    </rPh>
    <rPh sb="6" eb="8">
      <t>セキニン</t>
    </rPh>
    <rPh sb="8" eb="9">
      <t>シャ</t>
    </rPh>
    <phoneticPr fontId="10"/>
  </si>
  <si>
    <r>
      <t>（記載例②）</t>
    </r>
    <r>
      <rPr>
        <sz val="18"/>
        <rFont val="ＭＳ ゴシック"/>
        <family val="3"/>
        <charset val="128"/>
      </rPr>
      <t xml:space="preserve">多機能型の場合
◆◆◆事業所
</t>
    </r>
    <rPh sb="1" eb="3">
      <t>キサイ</t>
    </rPh>
    <rPh sb="3" eb="4">
      <t>レイ</t>
    </rPh>
    <rPh sb="6" eb="10">
      <t>タキノウガタ</t>
    </rPh>
    <rPh sb="11" eb="13">
      <t>バアイ</t>
    </rPh>
    <rPh sb="17" eb="20">
      <t>ジギョウショ</t>
    </rPh>
    <phoneticPr fontId="10"/>
  </si>
  <si>
    <t>多機能型</t>
    <rPh sb="0" eb="4">
      <t>タキノウガタ</t>
    </rPh>
    <phoneticPr fontId="10"/>
  </si>
  <si>
    <t>職業指導員</t>
    <rPh sb="0" eb="2">
      <t>ショクギョウ</t>
    </rPh>
    <rPh sb="2" eb="5">
      <t>シドウイン</t>
    </rPh>
    <phoneticPr fontId="10"/>
  </si>
  <si>
    <t>【記載要領】</t>
    <rPh sb="1" eb="3">
      <t>キサイ</t>
    </rPh>
    <rPh sb="3" eb="5">
      <t>ヨウリョウ</t>
    </rPh>
    <phoneticPr fontId="10"/>
  </si>
  <si>
    <t>・兼務していない場合は「該当無し」と記載してください。</t>
    <rPh sb="1" eb="3">
      <t>ケンム</t>
    </rPh>
    <rPh sb="8" eb="10">
      <t>バアイ</t>
    </rPh>
    <rPh sb="12" eb="14">
      <t>ガイトウ</t>
    </rPh>
    <rPh sb="14" eb="15">
      <t>ナ</t>
    </rPh>
    <rPh sb="18" eb="20">
      <t>キサイ</t>
    </rPh>
    <phoneticPr fontId="10"/>
  </si>
  <si>
    <t>実 務 経 験 証 明 書</t>
    <rPh sb="0" eb="1">
      <t>ジツ</t>
    </rPh>
    <rPh sb="2" eb="3">
      <t>ツトム</t>
    </rPh>
    <rPh sb="4" eb="5">
      <t>キョウ</t>
    </rPh>
    <rPh sb="6" eb="7">
      <t>シルシ</t>
    </rPh>
    <rPh sb="8" eb="9">
      <t>アカシ</t>
    </rPh>
    <rPh sb="10" eb="11">
      <t>メイ</t>
    </rPh>
    <rPh sb="12" eb="13">
      <t>ショ</t>
    </rPh>
    <phoneticPr fontId="10"/>
  </si>
  <si>
    <t>番　　　　　号</t>
    <rPh sb="0" eb="1">
      <t>バン</t>
    </rPh>
    <rPh sb="6" eb="7">
      <t>ゴウ</t>
    </rPh>
    <phoneticPr fontId="10"/>
  </si>
  <si>
    <t>様</t>
    <rPh sb="0" eb="1">
      <t>サマ</t>
    </rPh>
    <phoneticPr fontId="10"/>
  </si>
  <si>
    <t>　　　　年　　　　月　　　　日</t>
    <rPh sb="4" eb="5">
      <t>ネン</t>
    </rPh>
    <rPh sb="9" eb="10">
      <t>ガツ</t>
    </rPh>
    <rPh sb="14" eb="15">
      <t>ニチ</t>
    </rPh>
    <phoneticPr fontId="10"/>
  </si>
  <si>
    <t>印</t>
    <rPh sb="0" eb="1">
      <t>イン</t>
    </rPh>
    <phoneticPr fontId="10"/>
  </si>
  <si>
    <t>　　下記の者の実務経験は、以下のとおりであることを証明します。</t>
    <rPh sb="2" eb="4">
      <t>カキ</t>
    </rPh>
    <rPh sb="5" eb="6">
      <t>モノ</t>
    </rPh>
    <rPh sb="7" eb="9">
      <t>ジツム</t>
    </rPh>
    <rPh sb="9" eb="11">
      <t>ケイケン</t>
    </rPh>
    <rPh sb="13" eb="15">
      <t>イカ</t>
    </rPh>
    <rPh sb="25" eb="27">
      <t>ショウメイ</t>
    </rPh>
    <phoneticPr fontId="10"/>
  </si>
  <si>
    <t>氏　　名</t>
    <rPh sb="0" eb="1">
      <t>シ</t>
    </rPh>
    <rPh sb="3" eb="4">
      <t>メイ</t>
    </rPh>
    <phoneticPr fontId="10"/>
  </si>
  <si>
    <t>（生年月日　　年　　月　　日）</t>
    <rPh sb="1" eb="3">
      <t>セイネン</t>
    </rPh>
    <rPh sb="3" eb="5">
      <t>ガッピ</t>
    </rPh>
    <rPh sb="7" eb="8">
      <t>ネン</t>
    </rPh>
    <rPh sb="10" eb="11">
      <t>ガツ</t>
    </rPh>
    <rPh sb="13" eb="14">
      <t>ニチ</t>
    </rPh>
    <phoneticPr fontId="10"/>
  </si>
  <si>
    <t>現　住　所</t>
    <rPh sb="0" eb="1">
      <t>ウツツ</t>
    </rPh>
    <rPh sb="2" eb="3">
      <t>ジュウ</t>
    </rPh>
    <rPh sb="4" eb="5">
      <t>ショ</t>
    </rPh>
    <phoneticPr fontId="10"/>
  </si>
  <si>
    <t>施設又は事業所名</t>
    <rPh sb="0" eb="2">
      <t>シセツ</t>
    </rPh>
    <rPh sb="2" eb="3">
      <t>マタ</t>
    </rPh>
    <rPh sb="4" eb="6">
      <t>ジギョウ</t>
    </rPh>
    <rPh sb="6" eb="7">
      <t>ショ</t>
    </rPh>
    <rPh sb="7" eb="8">
      <t>メイ</t>
    </rPh>
    <phoneticPr fontId="10"/>
  </si>
  <si>
    <t>施設・事業所の種別（　　　　　　　　　　　　　　　　　　　　　）</t>
    <rPh sb="0" eb="2">
      <t>シセツ</t>
    </rPh>
    <rPh sb="3" eb="6">
      <t>ジギョウショ</t>
    </rPh>
    <rPh sb="7" eb="9">
      <t>シュベツ</t>
    </rPh>
    <phoneticPr fontId="10"/>
  </si>
  <si>
    <t>業　務　期　間</t>
    <rPh sb="0" eb="1">
      <t>ギョウ</t>
    </rPh>
    <rPh sb="2" eb="3">
      <t>ツトム</t>
    </rPh>
    <rPh sb="4" eb="5">
      <t>キ</t>
    </rPh>
    <rPh sb="6" eb="7">
      <t>アイダ</t>
    </rPh>
    <phoneticPr fontId="10"/>
  </si>
  <si>
    <t>　　　年　　　月　　　日～　　　年　　　月　　　日（　　　年　　　月間）</t>
    <rPh sb="3" eb="4">
      <t>ネン</t>
    </rPh>
    <rPh sb="7" eb="8">
      <t>ガツ</t>
    </rPh>
    <rPh sb="11" eb="12">
      <t>ニチ</t>
    </rPh>
    <rPh sb="16" eb="17">
      <t>ネン</t>
    </rPh>
    <rPh sb="20" eb="21">
      <t>ガツ</t>
    </rPh>
    <rPh sb="24" eb="25">
      <t>ニチ</t>
    </rPh>
    <rPh sb="29" eb="30">
      <t>ネン</t>
    </rPh>
    <rPh sb="33" eb="34">
      <t>ゲツ</t>
    </rPh>
    <rPh sb="34" eb="35">
      <t>カン</t>
    </rPh>
    <phoneticPr fontId="10"/>
  </si>
  <si>
    <t>※上記の期間中、実際に業務に従事した日数</t>
    <rPh sb="1" eb="3">
      <t>ジョウキ</t>
    </rPh>
    <rPh sb="4" eb="7">
      <t>キカンチュウ</t>
    </rPh>
    <rPh sb="8" eb="10">
      <t>ジッサイ</t>
    </rPh>
    <rPh sb="11" eb="13">
      <t>ギョウム</t>
    </rPh>
    <rPh sb="14" eb="16">
      <t>ジュウジ</t>
    </rPh>
    <rPh sb="18" eb="20">
      <t>ニッスウ</t>
    </rPh>
    <phoneticPr fontId="10"/>
  </si>
  <si>
    <t>（　　　　　日間）</t>
    <rPh sb="6" eb="7">
      <t>ニチ</t>
    </rPh>
    <rPh sb="7" eb="8">
      <t>カン</t>
    </rPh>
    <phoneticPr fontId="10"/>
  </si>
  <si>
    <t>業　務　内　容</t>
    <rPh sb="0" eb="1">
      <t>ギョウ</t>
    </rPh>
    <rPh sb="2" eb="3">
      <t>ツトム</t>
    </rPh>
    <rPh sb="4" eb="5">
      <t>ナイ</t>
    </rPh>
    <rPh sb="6" eb="7">
      <t>カタチ</t>
    </rPh>
    <phoneticPr fontId="10"/>
  </si>
  <si>
    <t>職名（　　　　　　　　　　　　　　　）</t>
    <rPh sb="0" eb="2">
      <t>ショクメイ</t>
    </rPh>
    <phoneticPr fontId="10"/>
  </si>
  <si>
    <t>（注）</t>
    <rPh sb="1" eb="2">
      <t>チュウ</t>
    </rPh>
    <phoneticPr fontId="10"/>
  </si>
  <si>
    <t>１．</t>
    <phoneticPr fontId="10"/>
  </si>
  <si>
    <t>施設又は事業所名欄には、施設・事業所の種別も記入すること。</t>
    <rPh sb="0" eb="2">
      <t>シセツ</t>
    </rPh>
    <rPh sb="2" eb="3">
      <t>マタ</t>
    </rPh>
    <rPh sb="4" eb="7">
      <t>ジギョウショ</t>
    </rPh>
    <rPh sb="7" eb="8">
      <t>メイ</t>
    </rPh>
    <rPh sb="8" eb="9">
      <t>ラン</t>
    </rPh>
    <rPh sb="12" eb="14">
      <t>シセツ</t>
    </rPh>
    <rPh sb="15" eb="18">
      <t>ジギョウショ</t>
    </rPh>
    <rPh sb="19" eb="21">
      <t>シュベツ</t>
    </rPh>
    <rPh sb="22" eb="24">
      <t>キニュウ</t>
    </rPh>
    <phoneticPr fontId="10"/>
  </si>
  <si>
    <t>２．</t>
    <phoneticPr fontId="10"/>
  </si>
  <si>
    <t>業務期間欄は、証明を受ける者が当該申請に関して実務経験として認められる業務に従事した期間を記入してください（産休・育休、療養休暇や長期研修期間等は業務期間となりません）。</t>
    <rPh sb="0" eb="2">
      <t>ギョウム</t>
    </rPh>
    <rPh sb="2" eb="4">
      <t>キカン</t>
    </rPh>
    <rPh sb="4" eb="5">
      <t>ラン</t>
    </rPh>
    <rPh sb="7" eb="9">
      <t>ショウメイ</t>
    </rPh>
    <rPh sb="10" eb="11">
      <t>ウ</t>
    </rPh>
    <rPh sb="13" eb="14">
      <t>モノ</t>
    </rPh>
    <rPh sb="15" eb="17">
      <t>トウガイ</t>
    </rPh>
    <rPh sb="17" eb="19">
      <t>シンセイ</t>
    </rPh>
    <rPh sb="20" eb="21">
      <t>カン</t>
    </rPh>
    <rPh sb="23" eb="25">
      <t>ジツム</t>
    </rPh>
    <rPh sb="25" eb="27">
      <t>ケイケン</t>
    </rPh>
    <rPh sb="30" eb="31">
      <t>ミト</t>
    </rPh>
    <rPh sb="35" eb="37">
      <t>ギョウム</t>
    </rPh>
    <rPh sb="38" eb="40">
      <t>ジュウジ</t>
    </rPh>
    <rPh sb="42" eb="44">
      <t>キカン</t>
    </rPh>
    <rPh sb="45" eb="47">
      <t>キニュウ</t>
    </rPh>
    <rPh sb="54" eb="56">
      <t>サンキュウ</t>
    </rPh>
    <rPh sb="57" eb="58">
      <t>イク</t>
    </rPh>
    <rPh sb="58" eb="59">
      <t>キュウ</t>
    </rPh>
    <rPh sb="60" eb="62">
      <t>リョウヨウ</t>
    </rPh>
    <rPh sb="62" eb="64">
      <t>キュウカ</t>
    </rPh>
    <rPh sb="65" eb="67">
      <t>チョウキ</t>
    </rPh>
    <rPh sb="67" eb="69">
      <t>ケンシュウ</t>
    </rPh>
    <rPh sb="69" eb="72">
      <t>キカントウ</t>
    </rPh>
    <rPh sb="73" eb="75">
      <t>ギョウム</t>
    </rPh>
    <rPh sb="75" eb="77">
      <t>キカン</t>
    </rPh>
    <phoneticPr fontId="10"/>
  </si>
  <si>
    <t>３．</t>
    <phoneticPr fontId="10"/>
  </si>
  <si>
    <t>業務内容欄は、看護師、生活指導員等の職名を記入し、証明を受ける者の本来業務について、「障害者支援施設における○○業務」、「○○実施要綱の○○事業の○○業務」等具体的に記入すること。</t>
    <rPh sb="0" eb="2">
      <t>ギョウム</t>
    </rPh>
    <rPh sb="2" eb="4">
      <t>ナイヨウ</t>
    </rPh>
    <rPh sb="4" eb="5">
      <t>ラン</t>
    </rPh>
    <rPh sb="7" eb="10">
      <t>カンゴシ</t>
    </rPh>
    <rPh sb="11" eb="13">
      <t>セイカツ</t>
    </rPh>
    <rPh sb="13" eb="16">
      <t>シドウイン</t>
    </rPh>
    <rPh sb="16" eb="17">
      <t>トウ</t>
    </rPh>
    <rPh sb="18" eb="20">
      <t>ショクメイ</t>
    </rPh>
    <rPh sb="21" eb="23">
      <t>キニュウ</t>
    </rPh>
    <rPh sb="25" eb="27">
      <t>ショウメイ</t>
    </rPh>
    <rPh sb="28" eb="29">
      <t>ウ</t>
    </rPh>
    <rPh sb="31" eb="32">
      <t>モノ</t>
    </rPh>
    <rPh sb="33" eb="35">
      <t>ホンライ</t>
    </rPh>
    <rPh sb="35" eb="37">
      <t>ギョウム</t>
    </rPh>
    <rPh sb="43" eb="46">
      <t>ショウガイシャ</t>
    </rPh>
    <rPh sb="46" eb="50">
      <t>シエンシセツ</t>
    </rPh>
    <rPh sb="56" eb="58">
      <t>ギョウム</t>
    </rPh>
    <rPh sb="63" eb="65">
      <t>ジッシ</t>
    </rPh>
    <rPh sb="65" eb="67">
      <t>ヨウコウ</t>
    </rPh>
    <rPh sb="70" eb="72">
      <t>ジギョウ</t>
    </rPh>
    <rPh sb="75" eb="77">
      <t>ギョウム</t>
    </rPh>
    <rPh sb="78" eb="79">
      <t>ナド</t>
    </rPh>
    <rPh sb="79" eb="82">
      <t>グタイテキ</t>
    </rPh>
    <rPh sb="83" eb="85">
      <t>キニュウ</t>
    </rPh>
    <phoneticPr fontId="10"/>
  </si>
  <si>
    <t>４．</t>
    <phoneticPr fontId="10"/>
  </si>
  <si>
    <t>証明内容を訂正した場合は、証明権者の職印を押印してください。なお、修正液による訂正は認められません。</t>
    <rPh sb="0" eb="2">
      <t>ショウメイ</t>
    </rPh>
    <rPh sb="2" eb="4">
      <t>ナイヨウ</t>
    </rPh>
    <rPh sb="5" eb="7">
      <t>テイセイ</t>
    </rPh>
    <rPh sb="9" eb="11">
      <t>バアイ</t>
    </rPh>
    <rPh sb="13" eb="15">
      <t>ショウメイ</t>
    </rPh>
    <rPh sb="15" eb="16">
      <t>ケン</t>
    </rPh>
    <rPh sb="16" eb="17">
      <t>シャ</t>
    </rPh>
    <rPh sb="18" eb="20">
      <t>ショクイン</t>
    </rPh>
    <rPh sb="21" eb="23">
      <t>オウイン</t>
    </rPh>
    <rPh sb="33" eb="36">
      <t>シュウセイエキ</t>
    </rPh>
    <rPh sb="39" eb="41">
      <t>テイセイ</t>
    </rPh>
    <rPh sb="42" eb="43">
      <t>ミト</t>
    </rPh>
    <phoneticPr fontId="10"/>
  </si>
  <si>
    <t>　　(3)施設外就労の有無</t>
    <rPh sb="5" eb="7">
      <t>シセツ</t>
    </rPh>
    <rPh sb="7" eb="8">
      <t>ガイ</t>
    </rPh>
    <rPh sb="8" eb="10">
      <t>シュウロウ</t>
    </rPh>
    <rPh sb="11" eb="13">
      <t>ウム</t>
    </rPh>
    <phoneticPr fontId="10"/>
  </si>
  <si>
    <t>有</t>
  </si>
  <si>
    <t>(4)事業所における常勤の従業者が勤務すべき時間数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35"/>
  </si>
  <si>
    <t>(5)職種</t>
    <rPh sb="3" eb="5">
      <t>ショクシュ</t>
    </rPh>
    <phoneticPr fontId="10"/>
  </si>
  <si>
    <t>(6)勤務形態</t>
    <rPh sb="3" eb="5">
      <t>キンム</t>
    </rPh>
    <rPh sb="5" eb="7">
      <t>ケイタイ</t>
    </rPh>
    <phoneticPr fontId="10"/>
  </si>
  <si>
    <t>(7)資格</t>
    <rPh sb="3" eb="5">
      <t>シカク</t>
    </rPh>
    <phoneticPr fontId="10"/>
  </si>
  <si>
    <t>(8)氏名</t>
    <rPh sb="3" eb="5">
      <t>シメイ</t>
    </rPh>
    <phoneticPr fontId="10"/>
  </si>
  <si>
    <t>(9)</t>
    <phoneticPr fontId="10"/>
  </si>
  <si>
    <t>(10)勤務時間数合計</t>
    <rPh sb="4" eb="6">
      <t>キンム</t>
    </rPh>
    <rPh sb="6" eb="8">
      <t>ジカン</t>
    </rPh>
    <rPh sb="8" eb="9">
      <t>スウ</t>
    </rPh>
    <rPh sb="9" eb="11">
      <t>ゴウケイ</t>
    </rPh>
    <phoneticPr fontId="10"/>
  </si>
  <si>
    <t>(11)週平均の勤務時間数</t>
    <rPh sb="4" eb="7">
      <t>シュウヘイキン</t>
    </rPh>
    <rPh sb="8" eb="10">
      <t>キンム</t>
    </rPh>
    <rPh sb="10" eb="12">
      <t>ジカン</t>
    </rPh>
    <rPh sb="12" eb="13">
      <t>スウ</t>
    </rPh>
    <phoneticPr fontId="10"/>
  </si>
  <si>
    <t>(12)兼務状況
（兼務先／兼務する職務の内容）等</t>
    <phoneticPr fontId="10"/>
  </si>
  <si>
    <t>　(3) 施設外就労について「有」「無」のいずれかを選択してください。</t>
    <rPh sb="5" eb="10">
      <t>シセツガイシュウロウ</t>
    </rPh>
    <rPh sb="15" eb="16">
      <t>ア</t>
    </rPh>
    <rPh sb="18" eb="19">
      <t>ナ</t>
    </rPh>
    <rPh sb="26" eb="28">
      <t>センタク</t>
    </rPh>
    <phoneticPr fontId="35"/>
  </si>
  <si>
    <t>　(4)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35"/>
  </si>
  <si>
    <t>　(5) 従業者の職種を入力してください。</t>
    <rPh sb="5" eb="8">
      <t>ジュウギョウシャ</t>
    </rPh>
    <rPh sb="9" eb="11">
      <t>ショクシュ</t>
    </rPh>
    <rPh sb="12" eb="14">
      <t>ニュウリョク</t>
    </rPh>
    <phoneticPr fontId="35"/>
  </si>
  <si>
    <t>　(6)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3"/>
  </si>
  <si>
    <t>　(7) 従業者の保有する資格を入力してください。</t>
    <rPh sb="5" eb="8">
      <t>ジュウギョウシャ</t>
    </rPh>
    <rPh sb="9" eb="11">
      <t>ホユウ</t>
    </rPh>
    <rPh sb="13" eb="15">
      <t>シカク</t>
    </rPh>
    <rPh sb="16" eb="18">
      <t>ニュウリョク</t>
    </rPh>
    <phoneticPr fontId="35"/>
  </si>
  <si>
    <t>　(8) 従業者の氏名を記入してください。</t>
    <rPh sb="5" eb="8">
      <t>ジュウギョウシャ</t>
    </rPh>
    <rPh sb="9" eb="11">
      <t>シメイ</t>
    </rPh>
    <rPh sb="12" eb="14">
      <t>キニュウ</t>
    </rPh>
    <phoneticPr fontId="35"/>
  </si>
  <si>
    <t>　(9) 申請する事業に係る従業者（管理者を含む。）の1ヶ月分の勤務時間を入力してください。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35"/>
  </si>
  <si>
    <t>　(9・10) 常勤の職員の休暇等については、その期間が暦年で１月を超えるものでない限り、常勤換算の計算上は勤務したものとみなすことができます。</t>
    <rPh sb="8" eb="10">
      <t>ジョウキン</t>
    </rPh>
    <rPh sb="11" eb="13">
      <t>ショクイン</t>
    </rPh>
    <rPh sb="14" eb="17">
      <t>キュウカトウ</t>
    </rPh>
    <rPh sb="25" eb="27">
      <t>キカン</t>
    </rPh>
    <rPh sb="28" eb="30">
      <t>レキネン</t>
    </rPh>
    <rPh sb="32" eb="33">
      <t>ツキ</t>
    </rPh>
    <rPh sb="34" eb="35">
      <t>コ</t>
    </rPh>
    <rPh sb="42" eb="43">
      <t>カギ</t>
    </rPh>
    <rPh sb="45" eb="49">
      <t>ジョウキンカンサン</t>
    </rPh>
    <rPh sb="50" eb="53">
      <t>ケイサンジョウ</t>
    </rPh>
    <rPh sb="54" eb="56">
      <t>キンム</t>
    </rPh>
    <phoneticPr fontId="35"/>
  </si>
  <si>
    <t xml:space="preserve"> ・本表には計算式を設定していますが、結果に誤りがないかご確認ください。</t>
    <rPh sb="2" eb="4">
      <t>ホンヒョウ</t>
    </rPh>
    <rPh sb="6" eb="9">
      <t>ケイサンシキ</t>
    </rPh>
    <rPh sb="10" eb="12">
      <t>セッテイ</t>
    </rPh>
    <rPh sb="19" eb="21">
      <t>ケッカ</t>
    </rPh>
    <rPh sb="22" eb="23">
      <t>アヤマ</t>
    </rPh>
    <rPh sb="29" eb="31">
      <t>カクニン</t>
    </rPh>
    <phoneticPr fontId="10"/>
  </si>
  <si>
    <t xml:space="preserve"> ・必要項目を満たしていれば、各事業所で使用するシフト表等をもって代替書類として差し支えありません。</t>
    <phoneticPr fontId="10"/>
  </si>
  <si>
    <t>　(11) 従業者ごとに、合計勤務時間数を入力してください。</t>
    <rPh sb="6" eb="9">
      <t>ジュウギョウシャ</t>
    </rPh>
    <rPh sb="13" eb="15">
      <t>ゴウケイ</t>
    </rPh>
    <rPh sb="15" eb="17">
      <t>キンム</t>
    </rPh>
    <rPh sb="17" eb="20">
      <t>ジカンスウ</t>
    </rPh>
    <rPh sb="21" eb="23">
      <t>ニュウリョク</t>
    </rPh>
    <phoneticPr fontId="35"/>
  </si>
  <si>
    <t>　(12)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35"/>
  </si>
  <si>
    <t>　(13)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35"/>
  </si>
  <si>
    <t>(標準様式３)</t>
    <rPh sb="1" eb="3">
      <t>ヒョウジュン</t>
    </rPh>
    <rPh sb="3" eb="5">
      <t>ヨウシキ</t>
    </rPh>
    <phoneticPr fontId="1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</si>
  <si>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1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</si>
  <si>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1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</si>
  <si>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10"/>
  </si>
  <si>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66"/>
  </si>
  <si>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游ゴシック"/>
        <family val="3"/>
        <charset val="128"/>
        <scheme val="minor"/>
      </rPr>
      <t>当該辞退</t>
    </r>
    <r>
      <rPr>
        <sz val="8"/>
        <rFont val="游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10"/>
  </si>
  <si>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66"/>
  </si>
  <si>
    <t>(標準様式１)</t>
    <rPh sb="1" eb="3">
      <t>ヒョウジュン</t>
    </rPh>
    <rPh sb="3" eb="5">
      <t>ヨウシキ</t>
    </rPh>
    <phoneticPr fontId="10"/>
  </si>
  <si>
    <t>(標準様式２)</t>
    <rPh sb="1" eb="3">
      <t>ヒョウジュン</t>
    </rPh>
    <rPh sb="3" eb="5">
      <t>ヨウシキ</t>
    </rPh>
    <phoneticPr fontId="10"/>
  </si>
  <si>
    <r>
      <t xml:space="preserve">居宅介護
</t>
    </r>
    <r>
      <rPr>
        <sz val="9"/>
        <color rgb="FF000000"/>
        <rFont val="ＭＳ Ｐゴシック"/>
        <family val="3"/>
        <charset val="128"/>
      </rPr>
      <t>（総合支援法施行規則34条の７）</t>
    </r>
    <rPh sb="0" eb="2">
      <t>キョタク</t>
    </rPh>
    <rPh sb="2" eb="4">
      <t>カイゴ</t>
    </rPh>
    <rPh sb="6" eb="8">
      <t>ソウゴウ</t>
    </rPh>
    <rPh sb="8" eb="11">
      <t>シエンホウ</t>
    </rPh>
    <rPh sb="11" eb="13">
      <t>セコウ</t>
    </rPh>
    <rPh sb="13" eb="15">
      <t>キソク</t>
    </rPh>
    <rPh sb="14" eb="15">
      <t>ソク</t>
    </rPh>
    <rPh sb="17" eb="18">
      <t>ジョウ</t>
    </rPh>
    <phoneticPr fontId="5"/>
  </si>
  <si>
    <r>
      <rPr>
        <sz val="10"/>
        <color rgb="FF000000"/>
        <rFont val="ＭＳ Ｐゴシック"/>
        <family val="3"/>
        <charset val="128"/>
      </rPr>
      <t>重度訪問介護</t>
    </r>
    <r>
      <rPr>
        <sz val="11"/>
        <color rgb="FF000000"/>
        <rFont val="ＭＳ Ｐゴシック"/>
        <family val="3"/>
        <charset val="128"/>
      </rPr>
      <t xml:space="preserve">
</t>
    </r>
    <r>
      <rPr>
        <sz val="9"/>
        <color rgb="FF000000"/>
        <rFont val="ＭＳ Ｐゴシック"/>
        <family val="3"/>
        <charset val="128"/>
      </rPr>
      <t>（総合支援法施行規則34条の７）</t>
    </r>
    <rPh sb="0" eb="2">
      <t>ジュウド</t>
    </rPh>
    <rPh sb="2" eb="4">
      <t>ホウモン</t>
    </rPh>
    <rPh sb="4" eb="6">
      <t>カイゴ</t>
    </rPh>
    <phoneticPr fontId="5"/>
  </si>
  <si>
    <r>
      <t xml:space="preserve">同行援護
</t>
    </r>
    <r>
      <rPr>
        <sz val="9"/>
        <color rgb="FF000000"/>
        <rFont val="ＭＳ Ｐゴシック"/>
        <family val="3"/>
        <charset val="128"/>
      </rPr>
      <t>（総合支援法施行規則34条の７）</t>
    </r>
    <rPh sb="0" eb="2">
      <t>ドウコウ</t>
    </rPh>
    <rPh sb="2" eb="4">
      <t>エンゴ</t>
    </rPh>
    <phoneticPr fontId="5"/>
  </si>
  <si>
    <r>
      <t xml:space="preserve">行動援護
</t>
    </r>
    <r>
      <rPr>
        <sz val="9"/>
        <color rgb="FF000000"/>
        <rFont val="ＭＳ Ｐゴシック"/>
        <family val="3"/>
        <charset val="128"/>
      </rPr>
      <t>（総合支援法施行規則34条の７</t>
    </r>
    <r>
      <rPr>
        <sz val="11"/>
        <color rgb="FF000000"/>
        <rFont val="ＭＳ Ｐゴシック"/>
        <family val="3"/>
        <charset val="128"/>
      </rPr>
      <t>）</t>
    </r>
    <rPh sb="0" eb="2">
      <t>コウドウ</t>
    </rPh>
    <rPh sb="2" eb="4">
      <t>エンゴ</t>
    </rPh>
    <phoneticPr fontId="5"/>
  </si>
  <si>
    <r>
      <t xml:space="preserve">療養介護
</t>
    </r>
    <r>
      <rPr>
        <sz val="9"/>
        <color rgb="FF000000"/>
        <rFont val="ＭＳ Ｐゴシック"/>
        <family val="3"/>
        <charset val="128"/>
      </rPr>
      <t>（総合支援法施行規則34条の８）</t>
    </r>
    <rPh sb="0" eb="2">
      <t>リョウヨウ</t>
    </rPh>
    <rPh sb="2" eb="4">
      <t>カイゴ</t>
    </rPh>
    <phoneticPr fontId="5"/>
  </si>
  <si>
    <r>
      <t xml:space="preserve">生活介護
</t>
    </r>
    <r>
      <rPr>
        <sz val="9"/>
        <color rgb="FF000000"/>
        <rFont val="ＭＳ Ｐゴシック"/>
        <family val="3"/>
        <charset val="128"/>
      </rPr>
      <t>（総合支援法施行規則34条の９）</t>
    </r>
    <rPh sb="0" eb="2">
      <t>セイカツ</t>
    </rPh>
    <rPh sb="2" eb="4">
      <t>カイゴ</t>
    </rPh>
    <phoneticPr fontId="5"/>
  </si>
  <si>
    <r>
      <t xml:space="preserve">短期入所
</t>
    </r>
    <r>
      <rPr>
        <sz val="8"/>
        <color rgb="FF000000"/>
        <rFont val="ＭＳ Ｐゴシック"/>
        <family val="3"/>
        <charset val="128"/>
      </rPr>
      <t>（総合支援法施行規則34条の11）</t>
    </r>
    <rPh sb="0" eb="2">
      <t>タンキ</t>
    </rPh>
    <rPh sb="2" eb="4">
      <t>ニュウショ</t>
    </rPh>
    <phoneticPr fontId="5"/>
  </si>
  <si>
    <r>
      <t xml:space="preserve">重度障害者等包括支援
</t>
    </r>
    <r>
      <rPr>
        <sz val="8"/>
        <color rgb="FF000000"/>
        <rFont val="ＭＳ Ｐゴシック"/>
        <family val="3"/>
        <charset val="128"/>
      </rPr>
      <t>（総合支援法施行規則34条の12）</t>
    </r>
    <rPh sb="0" eb="2">
      <t>ジュウド</t>
    </rPh>
    <rPh sb="2" eb="5">
      <t>ショウガイシャ</t>
    </rPh>
    <rPh sb="5" eb="6">
      <t>ナド</t>
    </rPh>
    <rPh sb="6" eb="8">
      <t>ホウカツ</t>
    </rPh>
    <rPh sb="8" eb="10">
      <t>シエン</t>
    </rPh>
    <phoneticPr fontId="5"/>
  </si>
  <si>
    <r>
      <t xml:space="preserve">自立訓練
（機能訓練）
</t>
    </r>
    <r>
      <rPr>
        <sz val="8"/>
        <color rgb="FF000000"/>
        <rFont val="ＭＳ Ｐゴシック"/>
        <family val="3"/>
        <charset val="128"/>
      </rPr>
      <t>（総合支援法施行規則34条の14）</t>
    </r>
    <rPh sb="0" eb="2">
      <t>ジリツ</t>
    </rPh>
    <rPh sb="2" eb="4">
      <t>クンレン</t>
    </rPh>
    <rPh sb="6" eb="8">
      <t>キノウ</t>
    </rPh>
    <rPh sb="8" eb="10">
      <t>クンレン</t>
    </rPh>
    <rPh sb="13" eb="15">
      <t>ソウゴウ</t>
    </rPh>
    <rPh sb="15" eb="17">
      <t>シエン</t>
    </rPh>
    <rPh sb="17" eb="18">
      <t>ホウ</t>
    </rPh>
    <rPh sb="18" eb="20">
      <t>シコウ</t>
    </rPh>
    <rPh sb="20" eb="22">
      <t>キソク</t>
    </rPh>
    <rPh sb="24" eb="25">
      <t>ジョウ</t>
    </rPh>
    <phoneticPr fontId="5"/>
  </si>
  <si>
    <r>
      <t xml:space="preserve">自立訓練
（生活訓練）
</t>
    </r>
    <r>
      <rPr>
        <sz val="8"/>
        <color rgb="FF000000"/>
        <rFont val="ＭＳ Ｐゴシック"/>
        <family val="3"/>
        <charset val="128"/>
      </rPr>
      <t>（総合支援法施行規則34条の15）</t>
    </r>
    <rPh sb="0" eb="2">
      <t>ジリツ</t>
    </rPh>
    <rPh sb="2" eb="4">
      <t>クンレン</t>
    </rPh>
    <rPh sb="6" eb="8">
      <t>セイカツ</t>
    </rPh>
    <rPh sb="8" eb="10">
      <t>クンレン</t>
    </rPh>
    <phoneticPr fontId="5"/>
  </si>
  <si>
    <r>
      <t xml:space="preserve">就労選択支援
</t>
    </r>
    <r>
      <rPr>
        <sz val="8"/>
        <color rgb="FF000000"/>
        <rFont val="ＭＳ Ｐゴシック"/>
        <family val="3"/>
        <charset val="128"/>
      </rPr>
      <t>（総合支援法施行規則34条の15の２）</t>
    </r>
    <rPh sb="0" eb="2">
      <t>シュウロウ</t>
    </rPh>
    <rPh sb="2" eb="4">
      <t>センタク</t>
    </rPh>
    <rPh sb="4" eb="6">
      <t>シエン</t>
    </rPh>
    <phoneticPr fontId="5"/>
  </si>
  <si>
    <r>
      <t xml:space="preserve">就労移行支援
</t>
    </r>
    <r>
      <rPr>
        <sz val="8"/>
        <color rgb="FF000000"/>
        <rFont val="ＭＳ Ｐゴシック"/>
        <family val="3"/>
        <charset val="128"/>
      </rPr>
      <t>（総合支援法施行規則34条の16）</t>
    </r>
    <rPh sb="0" eb="2">
      <t>シュウロウ</t>
    </rPh>
    <rPh sb="2" eb="4">
      <t>イコウ</t>
    </rPh>
    <rPh sb="4" eb="6">
      <t>シエン</t>
    </rPh>
    <rPh sb="8" eb="10">
      <t>ソウゴウ</t>
    </rPh>
    <rPh sb="10" eb="12">
      <t>シエン</t>
    </rPh>
    <rPh sb="12" eb="13">
      <t>ホウ</t>
    </rPh>
    <rPh sb="13" eb="15">
      <t>シコウ</t>
    </rPh>
    <rPh sb="15" eb="17">
      <t>キソク</t>
    </rPh>
    <rPh sb="19" eb="20">
      <t>ジョウ</t>
    </rPh>
    <phoneticPr fontId="5"/>
  </si>
  <si>
    <r>
      <t xml:space="preserve">就労継続支援
Ａ型
</t>
    </r>
    <r>
      <rPr>
        <sz val="8"/>
        <color rgb="FF000000"/>
        <rFont val="ＭＳ Ｐゴシック"/>
        <family val="3"/>
        <charset val="128"/>
      </rPr>
      <t>（総合支援法施行規則34条の17）</t>
    </r>
    <rPh sb="0" eb="2">
      <t>シュウロウ</t>
    </rPh>
    <rPh sb="2" eb="4">
      <t>ケイゾク</t>
    </rPh>
    <rPh sb="4" eb="6">
      <t>シエン</t>
    </rPh>
    <rPh sb="8" eb="9">
      <t>ガタ</t>
    </rPh>
    <phoneticPr fontId="5"/>
  </si>
  <si>
    <r>
      <t xml:space="preserve">就労継続支援
Ｂ型
</t>
    </r>
    <r>
      <rPr>
        <sz val="8"/>
        <color rgb="FF000000"/>
        <rFont val="ＭＳ Ｐゴシック"/>
        <family val="3"/>
        <charset val="128"/>
      </rPr>
      <t>（総合支援法施行規則34条の18）</t>
    </r>
    <rPh sb="0" eb="2">
      <t>シュウロウ</t>
    </rPh>
    <rPh sb="2" eb="4">
      <t>ケイゾク</t>
    </rPh>
    <rPh sb="4" eb="6">
      <t>シエン</t>
    </rPh>
    <rPh sb="8" eb="9">
      <t>ガタ</t>
    </rPh>
    <phoneticPr fontId="5"/>
  </si>
  <si>
    <r>
      <t xml:space="preserve">就労定着支援
</t>
    </r>
    <r>
      <rPr>
        <sz val="8"/>
        <color rgb="FF000000"/>
        <rFont val="ＭＳ Ｐゴシック"/>
        <family val="3"/>
        <charset val="128"/>
      </rPr>
      <t>（総合支援法施行規則34条の18の２）</t>
    </r>
    <rPh sb="0" eb="2">
      <t>シュウロウ</t>
    </rPh>
    <rPh sb="2" eb="4">
      <t>テイチャク</t>
    </rPh>
    <rPh sb="4" eb="6">
      <t>シエン</t>
    </rPh>
    <phoneticPr fontId="5"/>
  </si>
  <si>
    <r>
      <t xml:space="preserve">自立生活援助
</t>
    </r>
    <r>
      <rPr>
        <sz val="8"/>
        <color rgb="FF000000"/>
        <rFont val="ＭＳ Ｐゴシック"/>
        <family val="3"/>
        <charset val="128"/>
      </rPr>
      <t>（総合支援法施行規則34条の18の３）</t>
    </r>
    <rPh sb="0" eb="2">
      <t>ジリツ</t>
    </rPh>
    <rPh sb="2" eb="4">
      <t>セイカツ</t>
    </rPh>
    <rPh sb="4" eb="6">
      <t>エンジョ</t>
    </rPh>
    <phoneticPr fontId="5"/>
  </si>
  <si>
    <r>
      <t xml:space="preserve">共同生活援助
</t>
    </r>
    <r>
      <rPr>
        <sz val="8"/>
        <color rgb="FF000000"/>
        <rFont val="ＭＳ Ｐゴシック"/>
        <family val="3"/>
        <charset val="128"/>
      </rPr>
      <t>（総合支援法施行規則34条の19）</t>
    </r>
    <rPh sb="0" eb="2">
      <t>キョウドウ</t>
    </rPh>
    <rPh sb="2" eb="4">
      <t>セイカツ</t>
    </rPh>
    <rPh sb="4" eb="6">
      <t>エンジョ</t>
    </rPh>
    <phoneticPr fontId="5"/>
  </si>
  <si>
    <r>
      <t xml:space="preserve">施設入所支援
</t>
    </r>
    <r>
      <rPr>
        <sz val="8"/>
        <color rgb="FF000000"/>
        <rFont val="ＭＳ Ｐゴシック"/>
        <family val="3"/>
        <charset val="128"/>
      </rPr>
      <t>（総合支援法施行規則34条の24）</t>
    </r>
    <rPh sb="0" eb="2">
      <t>シセツ</t>
    </rPh>
    <rPh sb="2" eb="4">
      <t>ニュウショ</t>
    </rPh>
    <rPh sb="4" eb="6">
      <t>シエン</t>
    </rPh>
    <phoneticPr fontId="5"/>
  </si>
  <si>
    <r>
      <t xml:space="preserve">一般相談支援事業者
</t>
    </r>
    <r>
      <rPr>
        <sz val="8"/>
        <color rgb="FF000000"/>
        <rFont val="ＭＳ Ｐゴシック"/>
        <family val="3"/>
        <charset val="128"/>
      </rPr>
      <t>（総合支援法施行規則34条の57）</t>
    </r>
    <rPh sb="2" eb="4">
      <t>ソウダン</t>
    </rPh>
    <rPh sb="4" eb="6">
      <t>シエン</t>
    </rPh>
    <rPh sb="6" eb="8">
      <t>ジギョウ</t>
    </rPh>
    <rPh sb="8" eb="9">
      <t>シャ</t>
    </rPh>
    <phoneticPr fontId="5"/>
  </si>
  <si>
    <r>
      <t xml:space="preserve">特定相談支援事業者
</t>
    </r>
    <r>
      <rPr>
        <sz val="8"/>
        <color rgb="FF000000"/>
        <rFont val="ＭＳ Ｐゴシック"/>
        <family val="3"/>
        <charset val="128"/>
      </rPr>
      <t>（総合支援法施行規則34条の59）</t>
    </r>
    <rPh sb="0" eb="2">
      <t>トクテイ</t>
    </rPh>
    <rPh sb="2" eb="4">
      <t>ソウダン</t>
    </rPh>
    <rPh sb="4" eb="6">
      <t>シエン</t>
    </rPh>
    <rPh sb="6" eb="9">
      <t>ジギョウシャ</t>
    </rPh>
    <phoneticPr fontId="1"/>
  </si>
  <si>
    <r>
      <t xml:space="preserve">障害児相談支援
</t>
    </r>
    <r>
      <rPr>
        <sz val="8"/>
        <color rgb="FF000000"/>
        <rFont val="ＭＳ Ｐゴシック"/>
        <family val="3"/>
        <charset val="128"/>
      </rPr>
      <t>（児福則25条の26の６）</t>
    </r>
    <rPh sb="0" eb="3">
      <t>ショウガイジ</t>
    </rPh>
    <rPh sb="3" eb="7">
      <t>ソウダンシエン</t>
    </rPh>
    <rPh sb="9" eb="12">
      <t>ジフクソク</t>
    </rPh>
    <rPh sb="14" eb="15">
      <t>ジョウ</t>
    </rPh>
    <phoneticPr fontId="1"/>
  </si>
  <si>
    <r>
      <t xml:space="preserve">児童発達
支援センター
</t>
    </r>
    <r>
      <rPr>
        <sz val="8"/>
        <color rgb="FF000000"/>
        <rFont val="ＭＳ Ｐゴシック"/>
        <family val="3"/>
        <charset val="128"/>
      </rPr>
      <t>（児福則18条の28）</t>
    </r>
    <rPh sb="0" eb="2">
      <t>ジドウ</t>
    </rPh>
    <rPh sb="2" eb="4">
      <t>ハッタツ</t>
    </rPh>
    <rPh sb="5" eb="7">
      <t>シエン</t>
    </rPh>
    <phoneticPr fontId="1"/>
  </si>
  <si>
    <r>
      <t xml:space="preserve">児童発達
支援事業
</t>
    </r>
    <r>
      <rPr>
        <sz val="8"/>
        <color rgb="FF000000"/>
        <rFont val="ＭＳ Ｐゴシック"/>
        <family val="3"/>
        <charset val="128"/>
      </rPr>
      <t>（児福則18条の27）</t>
    </r>
    <rPh sb="0" eb="2">
      <t>ジドウ</t>
    </rPh>
    <rPh sb="2" eb="4">
      <t>ハッタツ</t>
    </rPh>
    <rPh sb="5" eb="7">
      <t>シエン</t>
    </rPh>
    <rPh sb="7" eb="9">
      <t>ジギョウ</t>
    </rPh>
    <rPh sb="11" eb="14">
      <t>ジフクソク</t>
    </rPh>
    <rPh sb="16" eb="17">
      <t>ジョウ</t>
    </rPh>
    <phoneticPr fontId="1"/>
  </si>
  <si>
    <r>
      <t xml:space="preserve">放課後等
デイサービス
</t>
    </r>
    <r>
      <rPr>
        <sz val="8"/>
        <color rgb="FF000000"/>
        <rFont val="ＭＳ Ｐゴシック"/>
        <family val="3"/>
        <charset val="128"/>
      </rPr>
      <t>（児福則18条の29）</t>
    </r>
    <rPh sb="0" eb="3">
      <t>ホウカゴ</t>
    </rPh>
    <rPh sb="3" eb="4">
      <t>トウ</t>
    </rPh>
    <rPh sb="13" eb="16">
      <t>ジフクソク</t>
    </rPh>
    <rPh sb="18" eb="19">
      <t>ジョウ</t>
    </rPh>
    <phoneticPr fontId="1"/>
  </si>
  <si>
    <r>
      <t xml:space="preserve">保育所等
訪問支援
</t>
    </r>
    <r>
      <rPr>
        <sz val="8"/>
        <color rgb="FF000000"/>
        <rFont val="ＭＳ Ｐゴシック"/>
        <family val="3"/>
        <charset val="128"/>
      </rPr>
      <t>（児福則18条の30）</t>
    </r>
    <rPh sb="0" eb="3">
      <t>ホイクショ</t>
    </rPh>
    <rPh sb="3" eb="4">
      <t>トウ</t>
    </rPh>
    <rPh sb="5" eb="7">
      <t>ホウモン</t>
    </rPh>
    <rPh sb="7" eb="9">
      <t>シエン</t>
    </rPh>
    <rPh sb="11" eb="14">
      <t>ジフクソク</t>
    </rPh>
    <rPh sb="16" eb="17">
      <t>ジョウ</t>
    </rPh>
    <phoneticPr fontId="1"/>
  </si>
  <si>
    <r>
      <t xml:space="preserve">居宅訪問型児童発達支援
</t>
    </r>
    <r>
      <rPr>
        <sz val="8"/>
        <color rgb="FF000000"/>
        <rFont val="ＭＳ Ｐゴシック"/>
        <family val="3"/>
        <charset val="128"/>
      </rPr>
      <t>（児福則18条の29の２）</t>
    </r>
    <rPh sb="0" eb="2">
      <t>キョタク</t>
    </rPh>
    <rPh sb="2" eb="4">
      <t>ホウモン</t>
    </rPh>
    <rPh sb="4" eb="5">
      <t>ガタ</t>
    </rPh>
    <rPh sb="5" eb="7">
      <t>ジドウ</t>
    </rPh>
    <rPh sb="7" eb="9">
      <t>ハッタツ</t>
    </rPh>
    <rPh sb="9" eb="11">
      <t>シエン</t>
    </rPh>
    <rPh sb="13" eb="16">
      <t>ジフクソク</t>
    </rPh>
    <rPh sb="18" eb="19">
      <t>ジョウ</t>
    </rPh>
    <phoneticPr fontId="1"/>
  </si>
  <si>
    <r>
      <t xml:space="preserve">福祉型障害児
入所施設
</t>
    </r>
    <r>
      <rPr>
        <sz val="8"/>
        <color rgb="FF000000"/>
        <rFont val="ＭＳ Ｐゴシック"/>
        <family val="3"/>
        <charset val="128"/>
      </rPr>
      <t>（児福則25条の21）</t>
    </r>
    <rPh sb="0" eb="3">
      <t>フクシガタ</t>
    </rPh>
    <rPh sb="3" eb="6">
      <t>ショウガイジ</t>
    </rPh>
    <rPh sb="7" eb="9">
      <t>ニュウショ</t>
    </rPh>
    <rPh sb="9" eb="11">
      <t>シセツ</t>
    </rPh>
    <phoneticPr fontId="1"/>
  </si>
  <si>
    <r>
      <t xml:space="preserve">医療型障害児
入所施設
</t>
    </r>
    <r>
      <rPr>
        <sz val="8"/>
        <color rgb="FF000000"/>
        <rFont val="ＭＳ Ｐゴシック"/>
        <family val="3"/>
        <charset val="128"/>
      </rPr>
      <t>（児福則25条の21）</t>
    </r>
    <rPh sb="0" eb="2">
      <t>イリョウ</t>
    </rPh>
    <rPh sb="2" eb="3">
      <t>ガタ</t>
    </rPh>
    <rPh sb="3" eb="6">
      <t>ショウガイジ</t>
    </rPh>
    <rPh sb="7" eb="9">
      <t>ニュウショ</t>
    </rPh>
    <rPh sb="9" eb="11">
      <t>シセツ</t>
    </rPh>
    <phoneticPr fontId="1"/>
  </si>
  <si>
    <r>
      <t xml:space="preserve">○
</t>
    </r>
    <r>
      <rPr>
        <sz val="8"/>
        <color rgb="FF000000"/>
        <rFont val="ＭＳ Ｐゴシック"/>
        <family val="3"/>
        <charset val="128"/>
      </rPr>
      <t>肢体不自由のある児童に対して治療を行うものに限る。</t>
    </r>
    <rPh sb="2" eb="4">
      <t>シタイ</t>
    </rPh>
    <rPh sb="4" eb="7">
      <t>フジユウ</t>
    </rPh>
    <rPh sb="10" eb="12">
      <t>ジドウ</t>
    </rPh>
    <rPh sb="13" eb="14">
      <t>タイ</t>
    </rPh>
    <rPh sb="16" eb="18">
      <t>チリョウ</t>
    </rPh>
    <rPh sb="19" eb="20">
      <t>オコナ</t>
    </rPh>
    <rPh sb="24" eb="25">
      <t>カギ</t>
    </rPh>
    <phoneticPr fontId="10"/>
  </si>
  <si>
    <t>○
相談支援専門員の職歴を含む。</t>
    <phoneticPr fontId="10"/>
  </si>
  <si>
    <t>付表17</t>
    <rPh sb="0" eb="2">
      <t>フヒョウ</t>
    </rPh>
    <phoneticPr fontId="4"/>
  </si>
  <si>
    <t>児童発達支援管理責任者の兼務に関する調書</t>
  </si>
  <si>
    <t>１）今回届出を行う</t>
    <rPh sb="2" eb="4">
      <t>コンカイ</t>
    </rPh>
    <rPh sb="4" eb="6">
      <t>トドケデ</t>
    </rPh>
    <rPh sb="7" eb="8">
      <t>オコナ</t>
    </rPh>
    <phoneticPr fontId="10"/>
  </si>
  <si>
    <t>児童発達支援管理責任者の氏名、住所及び事業所並びにサービスの種類</t>
  </si>
  <si>
    <t>就労継続支援Ｂ型
生活介護</t>
    <rPh sb="0" eb="2">
      <t>シュウロウ</t>
    </rPh>
    <rPh sb="2" eb="4">
      <t>ケイゾク</t>
    </rPh>
    <rPh sb="4" eb="6">
      <t>シエン</t>
    </rPh>
    <rPh sb="7" eb="8">
      <t>カタ</t>
    </rPh>
    <rPh sb="9" eb="11">
      <t>セイカツ</t>
    </rPh>
    <rPh sb="11" eb="13">
      <t>カイゴ</t>
    </rPh>
    <phoneticPr fontId="10"/>
  </si>
  <si>
    <t>就労継続支援Ｂ型</t>
    <rPh sb="0" eb="2">
      <t>シュウロウ</t>
    </rPh>
    <rPh sb="2" eb="4">
      <t>ケイゾク</t>
    </rPh>
    <rPh sb="4" eb="6">
      <t>シエン</t>
    </rPh>
    <rPh sb="7" eb="8">
      <t>カタ</t>
    </rPh>
    <phoneticPr fontId="10"/>
  </si>
  <si>
    <t xml:space="preserve">※建物の面積と収容人数によるため、一律には言えない。
６項のロ：
通所：従業者の数（平常時における最大勤務数）＋通所施設の最大人数（要保護者の数）
</t>
    <rPh sb="1" eb="3">
      <t>タテモノ</t>
    </rPh>
    <rPh sb="4" eb="6">
      <t>メンセキ</t>
    </rPh>
    <rPh sb="7" eb="9">
      <t>シュウヨウ</t>
    </rPh>
    <rPh sb="9" eb="11">
      <t>ニンズウ</t>
    </rPh>
    <rPh sb="17" eb="19">
      <t>イチリツ</t>
    </rPh>
    <rPh sb="21" eb="22">
      <t>イ</t>
    </rPh>
    <rPh sb="28" eb="29">
      <t>コウ</t>
    </rPh>
    <rPh sb="33" eb="35">
      <t>ツウショ</t>
    </rPh>
    <rPh sb="36" eb="39">
      <t>ジュウギョウシャ</t>
    </rPh>
    <rPh sb="40" eb="41">
      <t>カズ</t>
    </rPh>
    <rPh sb="42" eb="44">
      <t>ヘイジョウ</t>
    </rPh>
    <rPh sb="44" eb="45">
      <t>ジ</t>
    </rPh>
    <rPh sb="49" eb="51">
      <t>サイダイ</t>
    </rPh>
    <rPh sb="51" eb="53">
      <t>キンム</t>
    </rPh>
    <rPh sb="53" eb="54">
      <t>スウ</t>
    </rPh>
    <rPh sb="56" eb="58">
      <t>ツウショ</t>
    </rPh>
    <rPh sb="58" eb="60">
      <t>シセツ</t>
    </rPh>
    <rPh sb="61" eb="63">
      <t>サイダイ</t>
    </rPh>
    <rPh sb="63" eb="65">
      <t>ニンズウ</t>
    </rPh>
    <rPh sb="66" eb="67">
      <t>ヨウ</t>
    </rPh>
    <rPh sb="67" eb="70">
      <t>ホゴシャ</t>
    </rPh>
    <rPh sb="71" eb="72">
      <t>カズ</t>
    </rPh>
    <phoneticPr fontId="4"/>
  </si>
  <si>
    <t>（県様式３－２）</t>
    <rPh sb="1" eb="2">
      <t>ケン</t>
    </rPh>
    <rPh sb="2" eb="4">
      <t>ヨウシキ</t>
    </rPh>
    <phoneticPr fontId="10"/>
  </si>
  <si>
    <t>サービス管理責任者の兼務に関する調書</t>
    <phoneticPr fontId="10"/>
  </si>
  <si>
    <t>１）今回届出を行うサービス管理責任者の氏名、住所及び事業所並びにサービスの種類</t>
    <rPh sb="2" eb="4">
      <t>コンカイ</t>
    </rPh>
    <rPh sb="4" eb="6">
      <t>トドケデ</t>
    </rPh>
    <rPh sb="7" eb="8">
      <t>オコナ</t>
    </rPh>
    <rPh sb="13" eb="15">
      <t>カンリ</t>
    </rPh>
    <rPh sb="15" eb="17">
      <t>セキニン</t>
    </rPh>
    <rPh sb="17" eb="18">
      <t>シャ</t>
    </rPh>
    <rPh sb="19" eb="21">
      <t>シメイ</t>
    </rPh>
    <rPh sb="22" eb="24">
      <t>ジュウショ</t>
    </rPh>
    <rPh sb="24" eb="25">
      <t>オヨ</t>
    </rPh>
    <rPh sb="26" eb="29">
      <t>ジギョウショ</t>
    </rPh>
    <rPh sb="29" eb="30">
      <t>ナラ</t>
    </rPh>
    <rPh sb="37" eb="39">
      <t>シュルイ</t>
    </rPh>
    <phoneticPr fontId="10"/>
  </si>
  <si>
    <t xml:space="preserve">
就労継続支援Ｂ型</t>
    <rPh sb="1" eb="3">
      <t>シュウロウ</t>
    </rPh>
    <rPh sb="3" eb="5">
      <t>ケイゾク</t>
    </rPh>
    <rPh sb="5" eb="7">
      <t>シエン</t>
    </rPh>
    <rPh sb="8" eb="9">
      <t>カタ</t>
    </rPh>
    <phoneticPr fontId="10"/>
  </si>
  <si>
    <t xml:space="preserve">
就労継続支援Ｂ型
生活介護</t>
    <rPh sb="1" eb="3">
      <t>シュウロウ</t>
    </rPh>
    <rPh sb="3" eb="5">
      <t>ケイゾク</t>
    </rPh>
    <rPh sb="5" eb="7">
      <t>シエン</t>
    </rPh>
    <rPh sb="8" eb="9">
      <t>カタ</t>
    </rPh>
    <rPh sb="10" eb="12">
      <t>セイカツ</t>
    </rPh>
    <rPh sb="12" eb="14">
      <t>カイゴ</t>
    </rPh>
    <phoneticPr fontId="10"/>
  </si>
  <si>
    <t>事業所の平面図　（県様式１）</t>
    <rPh sb="0" eb="3">
      <t>ジギョウショ</t>
    </rPh>
    <rPh sb="4" eb="7">
      <t>ヘイメンズ</t>
    </rPh>
    <phoneticPr fontId="10"/>
  </si>
  <si>
    <t>設備・備品等一覧表（県様式２）</t>
    <rPh sb="0" eb="2">
      <t>セツビ</t>
    </rPh>
    <rPh sb="3" eb="6">
      <t>ビヒントウ</t>
    </rPh>
    <rPh sb="6" eb="9">
      <t>イチランヒョウ</t>
    </rPh>
    <phoneticPr fontId="4"/>
  </si>
  <si>
    <r>
      <t>管理者・サービス</t>
    </r>
    <r>
      <rPr>
        <sz val="11"/>
        <color rgb="FF0000FF"/>
        <rFont val="ＭＳ Ｐゴシック"/>
        <family val="3"/>
        <charset val="128"/>
      </rPr>
      <t>(児童発達支援)</t>
    </r>
    <r>
      <rPr>
        <sz val="11"/>
        <rFont val="ＭＳ Ｐゴシック"/>
        <family val="3"/>
        <charset val="128"/>
      </rPr>
      <t>管理</t>
    </r>
    <r>
      <rPr>
        <sz val="11"/>
        <color rgb="FFFF0000"/>
        <rFont val="ＭＳ Ｐゴシック"/>
        <family val="3"/>
        <charset val="128"/>
      </rPr>
      <t>(提供)</t>
    </r>
    <r>
      <rPr>
        <sz val="11"/>
        <rFont val="ＭＳ Ｐゴシック"/>
        <family val="3"/>
        <charset val="128"/>
      </rPr>
      <t>責任者の経歴書（県様式３）</t>
    </r>
    <rPh sb="0" eb="3">
      <t>カンリシャ</t>
    </rPh>
    <rPh sb="9" eb="15">
      <t>ジドウハッタツシエン</t>
    </rPh>
    <rPh sb="16" eb="18">
      <t>カンリ</t>
    </rPh>
    <rPh sb="19" eb="21">
      <t>テイキョウ</t>
    </rPh>
    <rPh sb="22" eb="25">
      <t>セキニンシャ</t>
    </rPh>
    <rPh sb="26" eb="29">
      <t>ケイレキショ</t>
    </rPh>
    <phoneticPr fontId="10"/>
  </si>
  <si>
    <t>（県様式４）</t>
    <rPh sb="1" eb="2">
      <t>ケン</t>
    </rPh>
    <rPh sb="2" eb="4">
      <t>ヨウシキ</t>
    </rPh>
    <phoneticPr fontId="10"/>
  </si>
  <si>
    <r>
      <t>管理者・サービス</t>
    </r>
    <r>
      <rPr>
        <sz val="11"/>
        <color rgb="FF0000FF"/>
        <rFont val="ＭＳ Ｐゴシック"/>
        <family val="3"/>
        <charset val="128"/>
      </rPr>
      <t>(児童発達支援)</t>
    </r>
    <r>
      <rPr>
        <sz val="11"/>
        <rFont val="ＭＳ Ｐゴシック"/>
        <family val="3"/>
        <charset val="128"/>
      </rPr>
      <t>管理責任者の実務経験証明書（県様式４）</t>
    </r>
    <rPh sb="0" eb="3">
      <t>カンリシャ</t>
    </rPh>
    <rPh sb="9" eb="15">
      <t>ジドウハッタツシエン</t>
    </rPh>
    <rPh sb="16" eb="21">
      <t>カンリセキニンシャ</t>
    </rPh>
    <rPh sb="22" eb="28">
      <t>ジツムケイケンショウメイ</t>
    </rPh>
    <rPh sb="28" eb="29">
      <t>ショ</t>
    </rPh>
    <phoneticPr fontId="4"/>
  </si>
  <si>
    <r>
      <t>サービス</t>
    </r>
    <r>
      <rPr>
        <sz val="11"/>
        <color rgb="FF0000FF"/>
        <rFont val="ＭＳ Ｐゴシック"/>
        <family val="3"/>
        <charset val="128"/>
      </rPr>
      <t>(児童発達支援)</t>
    </r>
    <r>
      <rPr>
        <sz val="11"/>
        <rFont val="ＭＳ Ｐゴシック"/>
        <family val="3"/>
        <charset val="128"/>
      </rPr>
      <t>管理責任者の兼務に関する調書（県様式３－２）</t>
    </r>
    <rPh sb="5" eb="11">
      <t>ジドウハッタツシエン</t>
    </rPh>
    <rPh sb="12" eb="14">
      <t>カンリ</t>
    </rPh>
    <rPh sb="14" eb="17">
      <t>セキニンシャ</t>
    </rPh>
    <rPh sb="18" eb="20">
      <t>ケンム</t>
    </rPh>
    <rPh sb="21" eb="22">
      <t>カン</t>
    </rPh>
    <rPh sb="24" eb="26">
      <t>チョウショ</t>
    </rPh>
    <phoneticPr fontId="4"/>
  </si>
  <si>
    <t>主たる対象者を特定する理由書(標準様式１)</t>
    <rPh sb="0" eb="1">
      <t>シュ</t>
    </rPh>
    <rPh sb="3" eb="6">
      <t>タイショウシャ</t>
    </rPh>
    <rPh sb="7" eb="9">
      <t>トクテイ</t>
    </rPh>
    <rPh sb="11" eb="14">
      <t>リユウショ</t>
    </rPh>
    <phoneticPr fontId="4"/>
  </si>
  <si>
    <t>利用者（入所者）又はその家族からの苦情を解決するために講ずる措置の概要(標準様式2)</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10"/>
  </si>
  <si>
    <t>介護給付費等算定に係る体制等に関する届出書</t>
    <rPh sb="0" eb="5">
      <t>カイゴキュウフヒ</t>
    </rPh>
    <rPh sb="5" eb="6">
      <t>ナド</t>
    </rPh>
    <rPh sb="6" eb="8">
      <t>サンテイ</t>
    </rPh>
    <rPh sb="9" eb="10">
      <t>カカ</t>
    </rPh>
    <rPh sb="11" eb="13">
      <t>タイセイ</t>
    </rPh>
    <rPh sb="13" eb="14">
      <t>ナド</t>
    </rPh>
    <rPh sb="15" eb="16">
      <t>カン</t>
    </rPh>
    <rPh sb="18" eb="21">
      <t>トドケデショ</t>
    </rPh>
    <phoneticPr fontId="4"/>
  </si>
  <si>
    <t>（令和３年度以降）</t>
    <rPh sb="1" eb="3">
      <t>レイワ</t>
    </rPh>
    <rPh sb="4" eb="6">
      <t>ネンド</t>
    </rPh>
    <rPh sb="6" eb="8">
      <t>イコウ</t>
    </rPh>
    <phoneticPr fontId="1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</si>
  <si>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0"/>
  </si>
  <si>
    <t xml:space="preserve">長 崎 県 知 事　様
</t>
    <rPh sb="0" eb="1">
      <t>チョウ</t>
    </rPh>
    <rPh sb="2" eb="3">
      <t>サキ</t>
    </rPh>
    <rPh sb="4" eb="5">
      <t>ケン</t>
    </rPh>
    <rPh sb="6" eb="7">
      <t>チ</t>
    </rPh>
    <rPh sb="8" eb="9">
      <t>コト</t>
    </rPh>
    <rPh sb="10" eb="11">
      <t>サマ</t>
    </rPh>
    <phoneticPr fontId="10"/>
  </si>
  <si>
    <t>令和</t>
    <rPh sb="0" eb="2">
      <t>レイワ</t>
    </rPh>
    <phoneticPr fontId="10"/>
  </si>
  <si>
    <t>月</t>
    <rPh sb="0" eb="1">
      <t>ツキ</t>
    </rPh>
    <phoneticPr fontId="10"/>
  </si>
  <si>
    <t>届出者</t>
    <rPh sb="0" eb="2">
      <t>トドケデ</t>
    </rPh>
    <rPh sb="2" eb="3">
      <t>シャ</t>
    </rPh>
    <phoneticPr fontId="10"/>
  </si>
  <si>
    <t>主たる事務所
の所在地</t>
    <rPh sb="0" eb="1">
      <t>シュ</t>
    </rPh>
    <rPh sb="3" eb="5">
      <t>ジム</t>
    </rPh>
    <rPh sb="5" eb="6">
      <t>ショ</t>
    </rPh>
    <rPh sb="8" eb="11">
      <t>ショザイチ</t>
    </rPh>
    <phoneticPr fontId="10"/>
  </si>
  <si>
    <t>：</t>
    <phoneticPr fontId="10"/>
  </si>
  <si>
    <t>名　　称</t>
    <rPh sb="0" eb="1">
      <t>ナ</t>
    </rPh>
    <rPh sb="3" eb="4">
      <t>ショウ</t>
    </rPh>
    <phoneticPr fontId="10"/>
  </si>
  <si>
    <t>代表者の職・氏名</t>
    <rPh sb="0" eb="3">
      <t>ダイヒョウシャ</t>
    </rPh>
    <rPh sb="4" eb="5">
      <t>ショク</t>
    </rPh>
    <rPh sb="6" eb="8">
      <t>シメイ</t>
    </rPh>
    <phoneticPr fontId="10"/>
  </si>
  <si>
    <t>（担当者・連絡先）</t>
    <rPh sb="1" eb="4">
      <t>タントウシャ</t>
    </rPh>
    <rPh sb="5" eb="8">
      <t>レンラクサキ</t>
    </rPh>
    <phoneticPr fontId="10"/>
  </si>
  <si>
    <t>　このことについて、関係書類を添えて以下のとおり届け出ます。</t>
    <rPh sb="10" eb="12">
      <t>カンケイ</t>
    </rPh>
    <rPh sb="12" eb="14">
      <t>ショルイ</t>
    </rPh>
    <rPh sb="15" eb="16">
      <t>ソ</t>
    </rPh>
    <rPh sb="18" eb="20">
      <t>イカ</t>
    </rPh>
    <rPh sb="24" eb="25">
      <t>トド</t>
    </rPh>
    <rPh sb="26" eb="27">
      <t>デ</t>
    </rPh>
    <phoneticPr fontId="10"/>
  </si>
  <si>
    <t>事業所番号</t>
    <rPh sb="0" eb="3">
      <t>ジギョウショ</t>
    </rPh>
    <rPh sb="3" eb="5">
      <t>バンゴウ</t>
    </rPh>
    <phoneticPr fontId="10"/>
  </si>
  <si>
    <t>主たる事業所
（施設）の名称</t>
    <rPh sb="0" eb="1">
      <t>シュ</t>
    </rPh>
    <rPh sb="3" eb="6">
      <t>ジギョウショ</t>
    </rPh>
    <rPh sb="8" eb="10">
      <t>シセツ</t>
    </rPh>
    <rPh sb="12" eb="14">
      <t>メイショウ</t>
    </rPh>
    <phoneticPr fontId="10"/>
  </si>
  <si>
    <t>（ﾌﾘｶﾞﾅ）</t>
    <phoneticPr fontId="10"/>
  </si>
  <si>
    <t>事業所（施設）　　　の所在地</t>
    <rPh sb="0" eb="3">
      <t>ジギョウショ</t>
    </rPh>
    <rPh sb="4" eb="6">
      <t>シセツ</t>
    </rPh>
    <rPh sb="11" eb="14">
      <t>ショザイチ</t>
    </rPh>
    <phoneticPr fontId="10"/>
  </si>
  <si>
    <t>郵便番号（</t>
    <rPh sb="0" eb="4">
      <t>ユウビンバンゴウ</t>
    </rPh>
    <phoneticPr fontId="10"/>
  </si>
  <si>
    <t>）</t>
    <phoneticPr fontId="1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</si>
  <si>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10"/>
  </si>
  <si>
    <t>実施
事業</t>
    <rPh sb="0" eb="2">
      <t>ジッシ</t>
    </rPh>
    <rPh sb="3" eb="5">
      <t>ジギョウ</t>
    </rPh>
    <phoneticPr fontId="10"/>
  </si>
  <si>
    <t>異動等の区分</t>
    <rPh sb="0" eb="2">
      <t>イドウ</t>
    </rPh>
    <rPh sb="2" eb="3">
      <t>トウ</t>
    </rPh>
    <rPh sb="4" eb="6">
      <t>クブン</t>
    </rPh>
    <phoneticPr fontId="10"/>
  </si>
  <si>
    <t>異動年月日</t>
    <rPh sb="0" eb="2">
      <t>イドウ</t>
    </rPh>
    <rPh sb="2" eb="5">
      <t>ネンガッピ</t>
    </rPh>
    <phoneticPr fontId="10"/>
  </si>
  <si>
    <t>介　　　　護　　　　給　　　　付</t>
    <rPh sb="0" eb="1">
      <t>スケ</t>
    </rPh>
    <rPh sb="5" eb="6">
      <t>ユズル</t>
    </rPh>
    <rPh sb="10" eb="11">
      <t>キュウ</t>
    </rPh>
    <rPh sb="15" eb="16">
      <t>ヅケ</t>
    </rPh>
    <phoneticPr fontId="10"/>
  </si>
  <si>
    <t>居宅介護</t>
    <rPh sb="0" eb="2">
      <t>キョタク</t>
    </rPh>
    <rPh sb="2" eb="4">
      <t>カイゴ</t>
    </rPh>
    <phoneticPr fontId="10"/>
  </si>
  <si>
    <t>１ 新規</t>
    <rPh sb="2" eb="4">
      <t>シンキ</t>
    </rPh>
    <phoneticPr fontId="10"/>
  </si>
  <si>
    <t>２ 変更</t>
    <rPh sb="2" eb="4">
      <t>ヘンコウ</t>
    </rPh>
    <phoneticPr fontId="10"/>
  </si>
  <si>
    <t>３ 終了</t>
    <rPh sb="2" eb="4">
      <t>シュウリョウ</t>
    </rPh>
    <phoneticPr fontId="10"/>
  </si>
  <si>
    <t>令和</t>
    <rPh sb="0" eb="1">
      <t>レイ</t>
    </rPh>
    <rPh sb="1" eb="2">
      <t>ワ</t>
    </rPh>
    <phoneticPr fontId="10"/>
  </si>
  <si>
    <t>重度訪問介護</t>
    <rPh sb="0" eb="2">
      <t>ジュウド</t>
    </rPh>
    <rPh sb="2" eb="4">
      <t>ホウモン</t>
    </rPh>
    <rPh sb="4" eb="6">
      <t>カイゴ</t>
    </rPh>
    <phoneticPr fontId="10"/>
  </si>
  <si>
    <t>同行援護</t>
    <rPh sb="0" eb="2">
      <t>ドウコウ</t>
    </rPh>
    <rPh sb="2" eb="4">
      <t>エンゴ</t>
    </rPh>
    <phoneticPr fontId="10"/>
  </si>
  <si>
    <t>行動援護</t>
    <rPh sb="0" eb="2">
      <t>コウドウ</t>
    </rPh>
    <rPh sb="2" eb="4">
      <t>エンゴ</t>
    </rPh>
    <phoneticPr fontId="10"/>
  </si>
  <si>
    <t>短期入所</t>
    <rPh sb="0" eb="2">
      <t>タンキ</t>
    </rPh>
    <rPh sb="2" eb="4">
      <t>ニュウショ</t>
    </rPh>
    <phoneticPr fontId="10"/>
  </si>
  <si>
    <t>重度障害者等包括支援</t>
    <rPh sb="0" eb="2">
      <t>ジュウド</t>
    </rPh>
    <rPh sb="2" eb="5">
      <t>ショウガイシャ</t>
    </rPh>
    <rPh sb="5" eb="6">
      <t>トウ</t>
    </rPh>
    <rPh sb="6" eb="8">
      <t>ホウカツ</t>
    </rPh>
    <rPh sb="8" eb="10">
      <t>シエン</t>
    </rPh>
    <phoneticPr fontId="10"/>
  </si>
  <si>
    <t>施設入所支援</t>
    <rPh sb="0" eb="2">
      <t>シセツ</t>
    </rPh>
    <rPh sb="2" eb="4">
      <t>ニュウショ</t>
    </rPh>
    <rPh sb="4" eb="6">
      <t>シエン</t>
    </rPh>
    <phoneticPr fontId="10"/>
  </si>
  <si>
    <t>訓練等給付</t>
    <rPh sb="0" eb="3">
      <t>クンレントウ</t>
    </rPh>
    <rPh sb="3" eb="5">
      <t>キュウフ</t>
    </rPh>
    <phoneticPr fontId="10"/>
  </si>
  <si>
    <t>自立訓練（機能訓練）</t>
    <rPh sb="0" eb="2">
      <t>ジリツ</t>
    </rPh>
    <rPh sb="2" eb="4">
      <t>クンレン</t>
    </rPh>
    <rPh sb="5" eb="7">
      <t>キノウ</t>
    </rPh>
    <rPh sb="7" eb="9">
      <t>クンレン</t>
    </rPh>
    <phoneticPr fontId="10"/>
  </si>
  <si>
    <t>宿泊型自立訓練</t>
    <rPh sb="0" eb="3">
      <t>シュクハクガタ</t>
    </rPh>
    <rPh sb="3" eb="5">
      <t>ジリツ</t>
    </rPh>
    <rPh sb="5" eb="7">
      <t>クンレン</t>
    </rPh>
    <phoneticPr fontId="10"/>
  </si>
  <si>
    <t>自立訓練（生活訓練）</t>
    <rPh sb="0" eb="2">
      <t>ジリツ</t>
    </rPh>
    <rPh sb="2" eb="4">
      <t>クンレン</t>
    </rPh>
    <rPh sb="5" eb="7">
      <t>セイカツ</t>
    </rPh>
    <rPh sb="7" eb="9">
      <t>クンレン</t>
    </rPh>
    <phoneticPr fontId="10"/>
  </si>
  <si>
    <t>就労継続支援（Ａ型）</t>
    <rPh sb="0" eb="2">
      <t>シュウロウ</t>
    </rPh>
    <rPh sb="2" eb="4">
      <t>ケイゾク</t>
    </rPh>
    <rPh sb="4" eb="6">
      <t>シエン</t>
    </rPh>
    <rPh sb="8" eb="9">
      <t>カタ</t>
    </rPh>
    <phoneticPr fontId="10"/>
  </si>
  <si>
    <t>就労継続支援（Ｂ型）</t>
    <rPh sb="0" eb="2">
      <t>シュウロウ</t>
    </rPh>
    <rPh sb="2" eb="4">
      <t>ケイゾク</t>
    </rPh>
    <rPh sb="4" eb="6">
      <t>シエン</t>
    </rPh>
    <rPh sb="8" eb="9">
      <t>カタ</t>
    </rPh>
    <phoneticPr fontId="10"/>
  </si>
  <si>
    <t>共同生活援助</t>
    <rPh sb="0" eb="2">
      <t>キョウドウ</t>
    </rPh>
    <rPh sb="2" eb="4">
      <t>セイカツ</t>
    </rPh>
    <rPh sb="4" eb="6">
      <t>エンジョ</t>
    </rPh>
    <phoneticPr fontId="10"/>
  </si>
  <si>
    <t>地域相談支援
(地域移行支援）</t>
    <rPh sb="0" eb="2">
      <t>チイキ</t>
    </rPh>
    <rPh sb="2" eb="4">
      <t>ソウダン</t>
    </rPh>
    <rPh sb="4" eb="6">
      <t>シエン</t>
    </rPh>
    <rPh sb="8" eb="10">
      <t>チイキ</t>
    </rPh>
    <rPh sb="10" eb="12">
      <t>イコウ</t>
    </rPh>
    <rPh sb="12" eb="14">
      <t>シエン</t>
    </rPh>
    <phoneticPr fontId="10"/>
  </si>
  <si>
    <t>地域相談支援
(地域定着支援）</t>
    <rPh sb="0" eb="2">
      <t>チイキ</t>
    </rPh>
    <rPh sb="2" eb="4">
      <t>ソウダン</t>
    </rPh>
    <rPh sb="4" eb="6">
      <t>シエン</t>
    </rPh>
    <rPh sb="8" eb="10">
      <t>チイキ</t>
    </rPh>
    <rPh sb="10" eb="12">
      <t>テイチャク</t>
    </rPh>
    <rPh sb="12" eb="14">
      <t>シエン</t>
    </rPh>
    <phoneticPr fontId="10"/>
  </si>
  <si>
    <t>△</t>
    <phoneticPr fontId="4"/>
  </si>
  <si>
    <t>体制等状況一覧表（別紙1-1、別紙1-2）</t>
    <rPh sb="0" eb="8">
      <t>タイセイトウジョウキョウイチランヒョウ</t>
    </rPh>
    <rPh sb="9" eb="11">
      <t>ベッシ</t>
    </rPh>
    <rPh sb="15" eb="17">
      <t>ベッシ</t>
    </rPh>
    <phoneticPr fontId="4"/>
  </si>
  <si>
    <t>（別紙１ー１）</t>
    <rPh sb="1" eb="3">
      <t>ベッシ</t>
    </rPh>
    <phoneticPr fontId="6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</si>
  <si>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</si>
  <si>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</si>
  <si>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</si>
  <si>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</si>
  <si>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</si>
  <si>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</si>
  <si>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</si>
  <si>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</si>
  <si>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各サービス共通</t>
    <rPh sb="0" eb="1">
      <t>カク</t>
    </rPh>
    <rPh sb="5" eb="7">
      <t>キョウツウ</t>
    </rPh>
    <phoneticPr fontId="10"/>
  </si>
  <si>
    <t>地域区分</t>
    <rPh sb="0" eb="2">
      <t>チイキ</t>
    </rPh>
    <rPh sb="2" eb="4">
      <t>クブン</t>
    </rPh>
    <phoneticPr fontId="10"/>
  </si>
  <si>
    <t>　　１．一級地　２．二級地　３．三級地　４．四級地　５．五級地  　
　　６．六級地　７．七級地　２０．その他</t>
    <rPh sb="45" eb="46">
      <t>ナナ</t>
    </rPh>
    <rPh sb="46" eb="47">
      <t>キュウ</t>
    </rPh>
    <rPh sb="47" eb="48">
      <t>チ</t>
    </rPh>
    <phoneticPr fontId="10"/>
  </si>
  <si>
    <t>介護給付費</t>
    <rPh sb="0" eb="2">
      <t>カイゴ</t>
    </rPh>
    <rPh sb="2" eb="4">
      <t>キュウフ</t>
    </rPh>
    <rPh sb="4" eb="5">
      <t>ヒ</t>
    </rPh>
    <phoneticPr fontId="10"/>
  </si>
  <si>
    <t>身体拘束廃止未実施</t>
    <rPh sb="0" eb="2">
      <t>シンタイ</t>
    </rPh>
    <rPh sb="2" eb="4">
      <t>コウソク</t>
    </rPh>
    <rPh sb="4" eb="6">
      <t>ハイシ</t>
    </rPh>
    <rPh sb="6" eb="9">
      <t>ミジッシ</t>
    </rPh>
    <phoneticPr fontId="10"/>
  </si>
  <si>
    <t>　１．なし　　２．あり</t>
    <phoneticPr fontId="4"/>
  </si>
  <si>
    <t>虐待防止措置未実施</t>
    <rPh sb="0" eb="2">
      <t>ギャクタイ</t>
    </rPh>
    <rPh sb="2" eb="4">
      <t>ボウシ</t>
    </rPh>
    <rPh sb="4" eb="6">
      <t>ソチ</t>
    </rPh>
    <rPh sb="6" eb="7">
      <t>ミ</t>
    </rPh>
    <rPh sb="7" eb="9">
      <t>ジッシ</t>
    </rPh>
    <phoneticPr fontId="10"/>
  </si>
  <si>
    <t>　１．なし　　２．あり</t>
    <phoneticPr fontId="10"/>
  </si>
  <si>
    <t>業務継続計画未策定</t>
    <phoneticPr fontId="10"/>
  </si>
  <si>
    <t>情報公表未報告</t>
    <phoneticPr fontId="10"/>
  </si>
  <si>
    <t>特定事業所</t>
    <rPh sb="0" eb="2">
      <t>トクテイ</t>
    </rPh>
    <rPh sb="2" eb="5">
      <t>ジギョウショ</t>
    </rPh>
    <phoneticPr fontId="10"/>
  </si>
  <si>
    <t>　１．なし　　２．Ⅰ　　３．Ⅱ　　４．Ⅲ　　５．Ⅳ</t>
    <phoneticPr fontId="10"/>
  </si>
  <si>
    <t>特定事業所（経過措置対象）（※9）</t>
    <rPh sb="0" eb="2">
      <t>トクテイ</t>
    </rPh>
    <rPh sb="2" eb="5">
      <t>ジギョウショ</t>
    </rPh>
    <rPh sb="6" eb="8">
      <t>ケイカ</t>
    </rPh>
    <rPh sb="8" eb="10">
      <t>ソチ</t>
    </rPh>
    <rPh sb="10" eb="12">
      <t>タイショウ</t>
    </rPh>
    <phoneticPr fontId="10"/>
  </si>
  <si>
    <t>　１．非該当　　２．該当</t>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</si>
  <si>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</si>
  <si>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r>
      <t>１．なし　　２．Ⅰ・イ　　３．Ⅱ・イ　　４．Ⅲ　　５．Ⅳ</t>
    </r>
    <r>
      <rPr>
        <strike/>
        <sz val="11"/>
        <rFont val="ＭＳ ゴシック"/>
        <family val="3"/>
        <charset val="128"/>
      </rPr>
      <t xml:space="preserve">
</t>
    </r>
    <r>
      <rPr>
        <sz val="11"/>
        <rFont val="ＭＳ ゴシック"/>
        <family val="3"/>
        <charset val="128"/>
      </rPr>
      <t>７．Ⅰ・ロ　８．Ⅱ・ロ</t>
    </r>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</si>
  <si>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</si>
  <si>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</si>
  <si>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</si>
  <si>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身体拘束廃止未実施</t>
    <phoneticPr fontId="10"/>
  </si>
  <si>
    <t>１．なし　　２．あり</t>
    <phoneticPr fontId="4"/>
  </si>
  <si>
    <t>　</t>
    <phoneticPr fontId="10"/>
  </si>
  <si>
    <t>１．なし　　２．あり</t>
    <phoneticPr fontId="10"/>
  </si>
  <si>
    <t>　１．なし　　２．Ⅰ　　３．Ⅱ　　４．Ⅲ</t>
    <phoneticPr fontId="10"/>
  </si>
  <si>
    <t>１．40人以下
２．41人以上60人以下
３．61人以上80人以下
４．81人以上</t>
    <phoneticPr fontId="10"/>
  </si>
  <si>
    <t>１．Ⅰ型
２．Ⅱ型
３．Ⅲ型
４．Ⅳ型
５．Ⅴ型</t>
    <phoneticPr fontId="10"/>
  </si>
  <si>
    <t>特例対象（※3）</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</si>
  <si>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</si>
  <si>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</si>
  <si>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</si>
  <si>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</si>
  <si>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　１．なし　　３．Ⅱ　　４．Ⅲ　　５．Ⅰ</t>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</si>
  <si>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</si>
  <si>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</si>
  <si>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4"/>
  </si>
  <si>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</si>
  <si>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</si>
  <si>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１．Ⅱ型(1.7:1)
２．Ⅲ型(2:1)
３．Ⅳ型(2.5:1)
４．Ⅴ型(3:1)
５．Ⅵ型(3.5:1)
６．Ⅶ型(4:1)
７．Ⅷ型(4.5:1)
８．Ⅸ型(5:1)
９．Ⅹ型(5.5:1)
10．Ⅺ型(6:1)
11．Ⅰ型(1.5:1)</t>
    <rPh sb="115" eb="116">
      <t>ガタ</t>
    </rPh>
    <phoneticPr fontId="10"/>
  </si>
  <si>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</si>
  <si>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</si>
  <si>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</si>
  <si>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開所時間減算区分（※4）</t>
    <rPh sb="0" eb="2">
      <t>カイショ</t>
    </rPh>
    <rPh sb="2" eb="4">
      <t>ジカン</t>
    </rPh>
    <rPh sb="4" eb="6">
      <t>ゲンサン</t>
    </rPh>
    <rPh sb="6" eb="8">
      <t>クブン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</si>
  <si>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</si>
  <si>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</si>
  <si>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</si>
  <si>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</si>
  <si>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</si>
  <si>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１．なし　２．あり（障害者支援施設以外）　３．あり（障害者支援施設）</t>
    <phoneticPr fontId="4"/>
  </si>
  <si>
    <t>福祉専門職員配置等</t>
    <phoneticPr fontId="10"/>
  </si>
  <si>
    <t>　１．なし　　３．Ⅱ　　４．Ⅲ　　５．Ⅰ　　６．Ⅰ・Ⅲ　　７．Ⅱ・Ⅲ</t>
    <phoneticPr fontId="10"/>
  </si>
  <si>
    <t>常勤看護職員等配置</t>
    <rPh sb="0" eb="2">
      <t>ジョウキン</t>
    </rPh>
    <rPh sb="2" eb="4">
      <t>カンゴ</t>
    </rPh>
    <rPh sb="4" eb="6">
      <t>ショクイン</t>
    </rPh>
    <rPh sb="6" eb="7">
      <t>トウ</t>
    </rPh>
    <rPh sb="7" eb="9">
      <t>ハイチ</t>
    </rPh>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</si>
  <si>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</si>
  <si>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看護職員常勤換算員数（　　）</t>
    <rPh sb="4" eb="6">
      <t>ジョウキン</t>
    </rPh>
    <rPh sb="6" eb="8">
      <t>カンサン</t>
    </rPh>
    <rPh sb="8" eb="10">
      <t>インスウ</t>
    </rPh>
    <phoneticPr fontId="10"/>
  </si>
  <si>
    <t>視覚・聴覚等支援体制</t>
    <rPh sb="0" eb="2">
      <t>シカク</t>
    </rPh>
    <rPh sb="3" eb="5">
      <t>チョウカク</t>
    </rPh>
    <rPh sb="5" eb="6">
      <t>トウ</t>
    </rPh>
    <rPh sb="6" eb="8">
      <t>シエン</t>
    </rPh>
    <rPh sb="8" eb="10">
      <t>タイセイ</t>
    </rPh>
    <phoneticPr fontId="10"/>
  </si>
  <si>
    <t>　１．なし　　２．Ⅱ　　３．Ⅰ</t>
    <phoneticPr fontId="10"/>
  </si>
  <si>
    <t>重度障害者支援Ⅰ体制</t>
    <rPh sb="0" eb="2">
      <t>ジュウド</t>
    </rPh>
    <rPh sb="2" eb="5">
      <t>ショウガイシャ</t>
    </rPh>
    <rPh sb="5" eb="7">
      <t>シエン</t>
    </rPh>
    <rPh sb="8" eb="10">
      <t>タイセイ</t>
    </rPh>
    <phoneticPr fontId="10"/>
  </si>
  <si>
    <t>重度障害者支援Ⅱ・Ⅲ体制</t>
    <rPh sb="0" eb="2">
      <t>ジュウド</t>
    </rPh>
    <rPh sb="2" eb="5">
      <t>ショウガイシャ</t>
    </rPh>
    <rPh sb="5" eb="7">
      <t>シエン</t>
    </rPh>
    <rPh sb="10" eb="12">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</si>
  <si>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</si>
  <si>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</si>
  <si>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</si>
  <si>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</si>
  <si>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　１．なし　　３．Ⅰ　　４．Ⅱ</t>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</si>
  <si>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</si>
  <si>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</si>
  <si>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</si>
  <si>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</si>
  <si>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</si>
  <si>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</si>
  <si>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0"/>
  </si>
  <si>
    <t>サービス管理責任者配置等（※5）</t>
    <rPh sb="4" eb="6">
      <t>カンリ</t>
    </rPh>
    <rPh sb="6" eb="8">
      <t>セキニン</t>
    </rPh>
    <rPh sb="8" eb="9">
      <t>シャ</t>
    </rPh>
    <rPh sb="9" eb="11">
      <t>ハイチ</t>
    </rPh>
    <rPh sb="11" eb="12">
      <t>トウ</t>
    </rPh>
    <phoneticPr fontId="10"/>
  </si>
  <si>
    <t>中核的人材配置体制</t>
    <rPh sb="7" eb="9">
      <t>タイセイ</t>
    </rPh>
    <phoneticPr fontId="4"/>
  </si>
  <si>
    <t>高次脳機能障害者支援体制</t>
    <rPh sb="0" eb="2">
      <t>コウジ</t>
    </rPh>
    <rPh sb="2" eb="3">
      <t>ノウ</t>
    </rPh>
    <rPh sb="3" eb="5">
      <t>キノウ</t>
    </rPh>
    <rPh sb="5" eb="8">
      <t>ショウガイシャ</t>
    </rPh>
    <rPh sb="8" eb="10">
      <t>シエン</t>
    </rPh>
    <rPh sb="10" eb="12">
      <t>タイセイ</t>
    </rPh>
    <phoneticPr fontId="4"/>
  </si>
  <si>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</si>
  <si>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</si>
  <si>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</si>
  <si>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大規模減算</t>
    <rPh sb="0" eb="3">
      <t>ダイキボ</t>
    </rPh>
    <rPh sb="3" eb="5">
      <t>ゲンザン</t>
    </rPh>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</si>
  <si>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</si>
  <si>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</si>
  <si>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</si>
  <si>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</si>
  <si>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</si>
  <si>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</si>
  <si>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１．なし　　２．Ⅰ・イ　　４．Ⅲ　　５．Ⅳ　　７．Ⅰ・ロ</t>
    <phoneticPr fontId="10"/>
  </si>
  <si>
    <t>福祉専門職員配置等（※5）</t>
    <rPh sb="0" eb="2">
      <t>フクシ</t>
    </rPh>
    <rPh sb="2" eb="4">
      <t>センモン</t>
    </rPh>
    <rPh sb="4" eb="6">
      <t>ショクイン</t>
    </rPh>
    <rPh sb="6" eb="8">
      <t>ハイチ</t>
    </rPh>
    <rPh sb="8" eb="9">
      <t>トウ</t>
    </rPh>
    <phoneticPr fontId="10"/>
  </si>
  <si>
    <t>　１．なし　　２．Ⅰ　　３．Ⅱ</t>
    <phoneticPr fontId="10"/>
  </si>
  <si>
    <t>虐待防止措置未実施</t>
    <phoneticPr fontId="10"/>
  </si>
  <si>
    <t>送迎体制</t>
    <phoneticPr fontId="10"/>
  </si>
  <si>
    <t>地域生活移行個別支援</t>
    <phoneticPr fontId="10"/>
  </si>
  <si>
    <t>精神障害者地域移行体制</t>
    <phoneticPr fontId="10"/>
  </si>
  <si>
    <t>強度行動障害者地域移行体制</t>
    <phoneticPr fontId="10"/>
  </si>
  <si>
    <t>１．40人以下
４．81人以上
５．41人以上50人以下
６．51人以上60人以下
７．61人以上70人以下
８．71人以上80人以下</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</si>
  <si>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</si>
  <si>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</si>
  <si>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地域移行等意向確認体制未整備</t>
    <rPh sb="0" eb="2">
      <t>チイキ</t>
    </rPh>
    <rPh sb="2" eb="4">
      <t>イコウ</t>
    </rPh>
    <rPh sb="4" eb="5">
      <t>トウ</t>
    </rPh>
    <rPh sb="5" eb="7">
      <t>イコウ</t>
    </rPh>
    <rPh sb="7" eb="9">
      <t>カクニン</t>
    </rPh>
    <rPh sb="9" eb="11">
      <t>タイセイ</t>
    </rPh>
    <rPh sb="11" eb="14">
      <t>ミセイビ</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</si>
  <si>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</si>
  <si>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</si>
  <si>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</si>
  <si>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</si>
  <si>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１を超えて配置した看護職員配置数（　　）</t>
    <rPh sb="9" eb="11">
      <t>カンゴ</t>
    </rPh>
    <rPh sb="11" eb="13">
      <t>ショクイン</t>
    </rPh>
    <rPh sb="13" eb="15">
      <t>ハイチ</t>
    </rPh>
    <rPh sb="15" eb="16">
      <t>スウ</t>
    </rPh>
    <phoneticPr fontId="10"/>
  </si>
  <si>
    <t>地域生活移行個別支援</t>
    <rPh sb="0" eb="2">
      <t>チイキ</t>
    </rPh>
    <rPh sb="2" eb="4">
      <t>セイカツ</t>
    </rPh>
    <rPh sb="4" eb="6">
      <t>イコウ</t>
    </rPh>
    <rPh sb="6" eb="8">
      <t>コベツ</t>
    </rPh>
    <rPh sb="8" eb="10">
      <t>シエン</t>
    </rPh>
    <phoneticPr fontId="10"/>
  </si>
  <si>
    <t>口腔衛生管理体制</t>
    <phoneticPr fontId="4"/>
  </si>
  <si>
    <t>地域移行支援体制</t>
    <phoneticPr fontId="4"/>
  </si>
  <si>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</si>
  <si>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</si>
  <si>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4"/>
  </si>
  <si>
    <t>１．なし　　２．Ⅰ　　３．Ⅱ　　４．Ⅰ・Ⅱ</t>
    <phoneticPr fontId="4"/>
  </si>
  <si>
    <t>自立訓練</t>
    <rPh sb="0" eb="2">
      <t>ジリツ</t>
    </rPh>
    <rPh sb="2" eb="4">
      <t>クンレン</t>
    </rPh>
    <phoneticPr fontId="10"/>
  </si>
  <si>
    <t>１．21人以上40人以下
２．41人以上60人以下
３．61人以上80人以下
４．81人以上
５．20人以下</t>
    <rPh sb="4" eb="5">
      <t>ニン</t>
    </rPh>
    <rPh sb="5" eb="7">
      <t>イジョウ</t>
    </rPh>
    <rPh sb="51" eb="52">
      <t>ニン</t>
    </rPh>
    <rPh sb="52" eb="54">
      <t>イカ</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</si>
  <si>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</si>
  <si>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</si>
  <si>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</si>
  <si>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</si>
  <si>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</si>
  <si>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</si>
  <si>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身体拘束廃止未実施（※11）</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</si>
  <si>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</si>
  <si>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</si>
  <si>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</si>
  <si>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</si>
  <si>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</si>
  <si>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</si>
  <si>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</si>
  <si>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</si>
  <si>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</si>
  <si>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</si>
  <si>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</si>
  <si>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</si>
  <si>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</si>
  <si>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ピアサポート実施加算</t>
    <rPh sb="6" eb="8">
      <t>ジッシ</t>
    </rPh>
    <rPh sb="8" eb="10">
      <t>カサン</t>
    </rPh>
    <phoneticPr fontId="4"/>
  </si>
  <si>
    <t>就労選択支援</t>
    <rPh sb="0" eb="2">
      <t>シュウロウ</t>
    </rPh>
    <rPh sb="2" eb="4">
      <t>センタク</t>
    </rPh>
    <rPh sb="4" eb="6">
      <t>シエン</t>
    </rPh>
    <phoneticPr fontId="66"/>
  </si>
  <si>
    <t>　１．なし　  ２．あり</t>
  </si>
  <si>
    <t>業務継続計画未策定（※16）</t>
    <phoneticPr fontId="66"/>
  </si>
  <si>
    <t>特定事業所集中</t>
    <rPh sb="0" eb="2">
      <t>トクテイ</t>
    </rPh>
    <rPh sb="2" eb="5">
      <t>ジギョウショ</t>
    </rPh>
    <rPh sb="5" eb="7">
      <t>シュウチュウ</t>
    </rPh>
    <phoneticPr fontId="10"/>
  </si>
  <si>
    <t>　１．一般型　　２．資格取得型</t>
    <rPh sb="3" eb="6">
      <t>イッパンガタ</t>
    </rPh>
    <rPh sb="10" eb="12">
      <t>シカク</t>
    </rPh>
    <rPh sb="12" eb="14">
      <t>シュトク</t>
    </rPh>
    <rPh sb="14" eb="15">
      <t>ガタ</t>
    </rPh>
    <phoneticPr fontId="10"/>
  </si>
  <si>
    <t>就労定着率区分（※6）</t>
    <rPh sb="2" eb="4">
      <t>テイチャク</t>
    </rPh>
    <rPh sb="4" eb="5">
      <t>リツ</t>
    </rPh>
    <rPh sb="5" eb="7">
      <t>クブン</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</si>
  <si>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</si>
  <si>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</si>
  <si>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</si>
  <si>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就労継続支援Ａ型</t>
    <rPh sb="0" eb="2">
      <t>シュウロウ</t>
    </rPh>
    <rPh sb="2" eb="4">
      <t>ケイゾク</t>
    </rPh>
    <rPh sb="4" eb="6">
      <t>シエン</t>
    </rPh>
    <rPh sb="7" eb="8">
      <t>ガタ</t>
    </rPh>
    <phoneticPr fontId="10"/>
  </si>
  <si>
    <t>１．Ⅰ型(7.5:1)
２．Ⅱ型(10:1)</t>
    <phoneticPr fontId="10"/>
  </si>
  <si>
    <t>評価点区分（※6）</t>
    <rPh sb="0" eb="2">
      <t>ヒョウカ</t>
    </rPh>
    <rPh sb="2" eb="3">
      <t>テン</t>
    </rPh>
    <rPh sb="3" eb="5">
      <t>クブン</t>
    </rPh>
    <phoneticPr fontId="4"/>
  </si>
  <si>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4"/>
  </si>
  <si>
    <t>自己評価結果等未公表減算</t>
    <phoneticPr fontId="4"/>
  </si>
  <si>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</si>
  <si>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</si>
  <si>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</si>
  <si>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</si>
  <si>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就労継続支援Ｂ型</t>
    <rPh sb="0" eb="2">
      <t>シュウロウ</t>
    </rPh>
    <rPh sb="2" eb="4">
      <t>ケイゾク</t>
    </rPh>
    <rPh sb="4" eb="6">
      <t>シエン</t>
    </rPh>
    <rPh sb="7" eb="8">
      <t>ガタ</t>
    </rPh>
    <phoneticPr fontId="10"/>
  </si>
  <si>
    <t>１．Ⅱ型(7.5:1)
２．Ⅲ型(10:1)
３．Ⅰ型(6:1)</t>
    <phoneticPr fontId="10"/>
  </si>
  <si>
    <t>平均工賃月額区分（※6）</t>
    <rPh sb="0" eb="2">
      <t>ヘイキン</t>
    </rPh>
    <rPh sb="2" eb="4">
      <t>コウチン</t>
    </rPh>
    <rPh sb="4" eb="6">
      <t>ゲツガク</t>
    </rPh>
    <rPh sb="6" eb="8">
      <t>クブン</t>
    </rPh>
    <phoneticPr fontId="10"/>
  </si>
  <si>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4"/>
  </si>
  <si>
    <t>目標工賃達成指導員配置</t>
    <rPh sb="0" eb="2">
      <t>モクヒョウ</t>
    </rPh>
    <rPh sb="2" eb="4">
      <t>コウチン</t>
    </rPh>
    <rPh sb="4" eb="6">
      <t>タッセイ</t>
    </rPh>
    <rPh sb="6" eb="9">
      <t>シドウイン</t>
    </rPh>
    <rPh sb="9" eb="11">
      <t>ハイチ</t>
    </rPh>
    <phoneticPr fontId="10"/>
  </si>
  <si>
    <t>目標工賃達成加算対象</t>
    <rPh sb="0" eb="2">
      <t>モクヒョウ</t>
    </rPh>
    <rPh sb="2" eb="4">
      <t>コウチン</t>
    </rPh>
    <rPh sb="4" eb="6">
      <t>タッセイ</t>
    </rPh>
    <rPh sb="6" eb="8">
      <t>カサン</t>
    </rPh>
    <rPh sb="8" eb="10">
      <t>タイショウ</t>
    </rPh>
    <phoneticPr fontId="4"/>
  </si>
  <si>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</si>
  <si>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</si>
  <si>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</si>
  <si>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4"/>
  </si>
  <si>
    <t>支援体制構築未実施</t>
    <rPh sb="0" eb="2">
      <t>シエン</t>
    </rPh>
    <rPh sb="2" eb="4">
      <t>タイセイ</t>
    </rPh>
    <rPh sb="4" eb="6">
      <t>コウチク</t>
    </rPh>
    <rPh sb="6" eb="7">
      <t>ミ</t>
    </rPh>
    <rPh sb="7" eb="9">
      <t>ジッシ</t>
    </rPh>
    <phoneticPr fontId="4"/>
  </si>
  <si>
    <t>就労定着実績</t>
    <phoneticPr fontId="10"/>
  </si>
  <si>
    <t>職場適応援助者養成研修修了者配置体制</t>
    <rPh sb="16" eb="18">
      <t>タイセイ</t>
    </rPh>
    <phoneticPr fontId="10"/>
  </si>
  <si>
    <t>１．30:1未満
２．30:1以上</t>
    <phoneticPr fontId="10"/>
  </si>
  <si>
    <t>居住支援連携体制</t>
    <phoneticPr fontId="4"/>
  </si>
  <si>
    <t>ピアサポート体制</t>
    <phoneticPr fontId="4"/>
  </si>
  <si>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4"/>
  </si>
  <si>
    <r>
      <t>１．6:1
２．10:1</t>
    </r>
    <r>
      <rPr>
        <strike/>
        <sz val="11"/>
        <color rgb="FFFF0000"/>
        <rFont val="ＭＳ ゴシック"/>
        <family val="3"/>
        <charset val="128"/>
      </rPr>
      <t xml:space="preserve">
</t>
    </r>
    <r>
      <rPr>
        <sz val="11"/>
        <color rgb="FF000000"/>
        <rFont val="ＭＳ ゴシック"/>
        <family val="3"/>
        <charset val="128"/>
      </rPr>
      <t>１３．5:1</t>
    </r>
    <phoneticPr fontId="66"/>
  </si>
  <si>
    <t>１．介護サービス包括型　２．外部サービス利用型　３．日中サービス支援型</t>
    <rPh sb="26" eb="28">
      <t>ニッチュウ</t>
    </rPh>
    <rPh sb="32" eb="34">
      <t>シエン</t>
    </rPh>
    <rPh sb="34" eb="35">
      <t>ガタ</t>
    </rPh>
    <phoneticPr fontId="10"/>
  </si>
  <si>
    <t>大規模住居（※7）</t>
    <rPh sb="0" eb="3">
      <t>ダイキボ</t>
    </rPh>
    <rPh sb="3" eb="5">
      <t>ジュウキョ</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</si>
  <si>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</si>
  <si>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</si>
  <si>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4"/>
  </si>
  <si>
    <t>１．なし　　２．Ⅳ　　３．Ⅴ　　４．Ⅵ　　５．Ⅳ・Ⅴ
６．Ⅳ・Ⅵ　　７．Ⅴ・Ⅵ　　８．Ⅳ・Ⅴ・Ⅵ</t>
    <phoneticPr fontId="4"/>
  </si>
  <si>
    <t>夜勤職員加配体制</t>
    <rPh sb="0" eb="2">
      <t>ヤキン</t>
    </rPh>
    <rPh sb="2" eb="4">
      <t>ショクイン</t>
    </rPh>
    <rPh sb="4" eb="6">
      <t>カハイ</t>
    </rPh>
    <rPh sb="6" eb="8">
      <t>タイセイ</t>
    </rPh>
    <phoneticPr fontId="10"/>
  </si>
  <si>
    <t>重度障害者支援職員配置（※8）</t>
    <phoneticPr fontId="1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</si>
  <si>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</si>
  <si>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</si>
  <si>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4"/>
  </si>
  <si>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</si>
  <si>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１．なし　　２．7.5:1　　３．12:1　　４．20:1　　５．30:1</t>
    <phoneticPr fontId="10"/>
  </si>
  <si>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0"/>
  </si>
  <si>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</si>
  <si>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</si>
  <si>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</si>
  <si>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4"/>
  </si>
  <si>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</si>
  <si>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</si>
  <si>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</si>
  <si>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</si>
  <si>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１．なし　２．Ⅱ　４．Ⅰ　５．Ⅲ　６．Ⅳ</t>
    <phoneticPr fontId="4"/>
  </si>
  <si>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</si>
  <si>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</si>
  <si>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</si>
  <si>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4"/>
  </si>
  <si>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4"/>
  </si>
  <si>
    <t>高次脳機能障害支援体制</t>
    <rPh sb="0" eb="2">
      <t>コウジ</t>
    </rPh>
    <rPh sb="2" eb="3">
      <t>ノウ</t>
    </rPh>
    <rPh sb="3" eb="5">
      <t>キノウ</t>
    </rPh>
    <rPh sb="5" eb="7">
      <t>ショウガイ</t>
    </rPh>
    <rPh sb="7" eb="9">
      <t>シエン</t>
    </rPh>
    <rPh sb="9" eb="11">
      <t>タイセイ</t>
    </rPh>
    <phoneticPr fontId="4"/>
  </si>
  <si>
    <t>※１</t>
    <phoneticPr fontId="1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</si>
  <si>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0"/>
  </si>
  <si>
    <t>※２</t>
    <phoneticPr fontId="10"/>
  </si>
  <si>
    <t>「人員配置区分」欄には、報酬算定上の区分を設定する。</t>
    <rPh sb="21" eb="23">
      <t>セッテイ</t>
    </rPh>
    <phoneticPr fontId="10"/>
  </si>
  <si>
    <t>※３</t>
    <phoneticPr fontId="6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</si>
  <si>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</si>
  <si>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※４</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</si>
  <si>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</si>
  <si>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※５</t>
    <phoneticPr fontId="10"/>
  </si>
  <si>
    <t>「共生型サービス対象区分」欄が「２．該当」の場合に設定する。</t>
    <rPh sb="13" eb="14">
      <t>ラン</t>
    </rPh>
    <rPh sb="18" eb="20">
      <t>ガイトウ</t>
    </rPh>
    <rPh sb="22" eb="24">
      <t>バアイ</t>
    </rPh>
    <rPh sb="25" eb="27">
      <t>セッテイ</t>
    </rPh>
    <phoneticPr fontId="10"/>
  </si>
  <si>
    <t>※６</t>
    <phoneticPr fontId="1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</si>
  <si>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</si>
  <si>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※７</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</si>
  <si>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</si>
  <si>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※８</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</si>
  <si>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</si>
  <si>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※９</t>
    <phoneticPr fontId="10"/>
  </si>
  <si>
    <t>居宅介護について、「特定事業所（経過措置）」欄は、特定事業所が「２．Ⅰ」、「４．Ⅲ」、「５．Ⅳ」の場合に設定する。</t>
    <rPh sb="0" eb="2">
      <t>キョタク</t>
    </rPh>
    <rPh sb="2" eb="4">
      <t>カイゴ</t>
    </rPh>
    <phoneticPr fontId="4"/>
  </si>
  <si>
    <t>行動援護について、「特定事業所（経過措置）」欄は、特定事業所が「２．Ⅰ」、「３．Ⅱ」、「４．Ⅲ」、「５．Ⅳ」の場合に設定する。</t>
    <rPh sb="0" eb="2">
      <t>コウドウ</t>
    </rPh>
    <rPh sb="2" eb="4">
      <t>エンゴ</t>
    </rPh>
    <phoneticPr fontId="4"/>
  </si>
  <si>
    <t>※１１</t>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</si>
  <si>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4"/>
  </si>
  <si>
    <t>※１２</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</si>
  <si>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4"/>
  </si>
  <si>
    <t>※１３</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</si>
  <si>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
  </si>
  <si>
    <t>※１４</t>
    <phoneticPr fontId="10"/>
  </si>
  <si>
    <t>「常勤看護職員等配置（看護職員常勤換算員数）」欄は、小数点以下を切り捨てた人数を設定する。</t>
    <rPh sb="23" eb="24">
      <t>ラン</t>
    </rPh>
    <rPh sb="26" eb="29">
      <t>ショウスウテン</t>
    </rPh>
    <rPh sb="37" eb="39">
      <t>ニンズウ</t>
    </rPh>
    <rPh sb="40" eb="42">
      <t>セッテイ</t>
    </rPh>
    <phoneticPr fontId="4"/>
  </si>
  <si>
    <t>※１６</t>
    <phoneticPr fontId="66"/>
  </si>
  <si>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66"/>
  </si>
  <si>
    <t>※１９</t>
    <phoneticPr fontId="66"/>
  </si>
  <si>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66"/>
  </si>
  <si>
    <t>（別紙１ー２）</t>
    <rPh sb="1" eb="3">
      <t>ベッシ</t>
    </rPh>
    <phoneticPr fontId="6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</si>
  <si>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0"/>
  </si>
  <si>
    <t>特例による指定の有無</t>
    <rPh sb="0" eb="2">
      <t>トクレイ</t>
    </rPh>
    <rPh sb="5" eb="7">
      <t>シテイ</t>
    </rPh>
    <rPh sb="8" eb="10">
      <t>ウム</t>
    </rPh>
    <phoneticPr fontId="10"/>
  </si>
  <si>
    <t>定員規模
（※1）</t>
    <rPh sb="0" eb="2">
      <t>テイイン</t>
    </rPh>
    <rPh sb="2" eb="4">
      <t>キボ</t>
    </rPh>
    <phoneticPr fontId="10"/>
  </si>
  <si>
    <t>施設等区分</t>
    <rPh sb="0" eb="2">
      <t>シセツ</t>
    </rPh>
    <rPh sb="2" eb="3">
      <t>トウ</t>
    </rPh>
    <rPh sb="3" eb="5">
      <t>クブン</t>
    </rPh>
    <phoneticPr fontId="10"/>
  </si>
  <si>
    <t>主たる障害種別</t>
    <rPh sb="0" eb="1">
      <t>シュ</t>
    </rPh>
    <rPh sb="3" eb="5">
      <t>ショウガイ</t>
    </rPh>
    <rPh sb="5" eb="7">
      <t>シュベツ</t>
    </rPh>
    <phoneticPr fontId="10"/>
  </si>
  <si>
    <t>地域区分</t>
    <rPh sb="0" eb="1">
      <t>チ</t>
    </rPh>
    <rPh sb="1" eb="2">
      <t>イキ</t>
    </rPh>
    <rPh sb="2" eb="3">
      <t>ク</t>
    </rPh>
    <rPh sb="3" eb="4">
      <t>ブン</t>
    </rPh>
    <phoneticPr fontId="10"/>
  </si>
  <si>
    <t>　11．一級地　　12．二級地　　13．三級地　　14．四級地　　15．五級地
  16．六級地　　17．七級地　　23．その他</t>
    <rPh sb="63" eb="64">
      <t>タ</t>
    </rPh>
    <phoneticPr fontId="10"/>
  </si>
  <si>
    <t xml:space="preserve">                     障害児通所給付費</t>
    <rPh sb="21" eb="24">
      <t>ショウガイジ</t>
    </rPh>
    <rPh sb="24" eb="26">
      <t>ツウショ</t>
    </rPh>
    <rPh sb="26" eb="28">
      <t>キュウフ</t>
    </rPh>
    <rPh sb="28" eb="29">
      <t>ヒ</t>
    </rPh>
    <phoneticPr fontId="10"/>
  </si>
  <si>
    <t>児童発達支援</t>
    <rPh sb="0" eb="2">
      <t>ジドウ</t>
    </rPh>
    <rPh sb="2" eb="4">
      <t>ハッタツ</t>
    </rPh>
    <rPh sb="4" eb="6">
      <t>シエン</t>
    </rPh>
    <phoneticPr fontId="10"/>
  </si>
  <si>
    <t>１．児童発達支援センター
２．児童発達支援センター以外</t>
    <rPh sb="2" eb="4">
      <t>ジドウ</t>
    </rPh>
    <rPh sb="4" eb="6">
      <t>ハッタツ</t>
    </rPh>
    <rPh sb="6" eb="8">
      <t>シエン</t>
    </rPh>
    <rPh sb="25" eb="27">
      <t>イガイ</t>
    </rPh>
    <phoneticPr fontId="10"/>
  </si>
  <si>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0"/>
  </si>
  <si>
    <t>未就学児等支援区分</t>
    <rPh sb="0" eb="4">
      <t>ミシュウガクジ</t>
    </rPh>
    <rPh sb="4" eb="5">
      <t>ナド</t>
    </rPh>
    <rPh sb="5" eb="7">
      <t>シエン</t>
    </rPh>
    <phoneticPr fontId="10"/>
  </si>
  <si>
    <t>１．非該当　　２．Ⅰ　　３．Ⅱ</t>
    <rPh sb="2" eb="5">
      <t>ヒガイトウ</t>
    </rPh>
    <phoneticPr fontId="10"/>
  </si>
  <si>
    <t>児童発達支援管理責任者欠如</t>
    <rPh sb="0" eb="2">
      <t>ジドウ</t>
    </rPh>
    <rPh sb="2" eb="4">
      <t>ハッタツ</t>
    </rPh>
    <rPh sb="4" eb="6">
      <t>シエン</t>
    </rPh>
    <phoneticPr fontId="10"/>
  </si>
  <si>
    <t>開所時間減算区分（※2）</t>
    <rPh sb="0" eb="2">
      <t>カイショ</t>
    </rPh>
    <rPh sb="2" eb="4">
      <t>ジカン</t>
    </rPh>
    <rPh sb="4" eb="6">
      <t>ゲンザン</t>
    </rPh>
    <rPh sb="6" eb="8">
      <t>クブン</t>
    </rPh>
    <phoneticPr fontId="10"/>
  </si>
  <si>
    <t>１．４時間未満　　２．４時間以上６時間未満</t>
    <phoneticPr fontId="10"/>
  </si>
  <si>
    <t>自己評価結果等未公表減算</t>
    <rPh sb="0" eb="2">
      <t>ジコ</t>
    </rPh>
    <rPh sb="2" eb="4">
      <t>ヒョウカ</t>
    </rPh>
    <rPh sb="4" eb="6">
      <t>ケッカ</t>
    </rPh>
    <rPh sb="6" eb="7">
      <t>トウ</t>
    </rPh>
    <rPh sb="7" eb="8">
      <t>ミ</t>
    </rPh>
    <rPh sb="8" eb="10">
      <t>コウヒョウ</t>
    </rPh>
    <rPh sb="10" eb="12">
      <t>ゲンザン</t>
    </rPh>
    <phoneticPr fontId="10"/>
  </si>
  <si>
    <t>支援プログラム未公表減算</t>
    <rPh sb="0" eb="2">
      <t>シエン</t>
    </rPh>
    <rPh sb="7" eb="10">
      <t>ミコウヒョウ</t>
    </rPh>
    <rPh sb="10" eb="12">
      <t>ゲンサン</t>
    </rPh>
    <phoneticPr fontId="66"/>
  </si>
  <si>
    <t>１．なし　　２．あり</t>
    <phoneticPr fontId="66"/>
  </si>
  <si>
    <t>業務継続計画未策定</t>
    <rPh sb="0" eb="2">
      <t>ギョウム</t>
    </rPh>
    <rPh sb="2" eb="4">
      <t>ケイゾク</t>
    </rPh>
    <rPh sb="4" eb="6">
      <t>ケイカク</t>
    </rPh>
    <rPh sb="6" eb="7">
      <t>ミ</t>
    </rPh>
    <rPh sb="7" eb="9">
      <t>サクテイ</t>
    </rPh>
    <phoneticPr fontId="66"/>
  </si>
  <si>
    <t>情報公表未報告</t>
    <phoneticPr fontId="66"/>
  </si>
  <si>
    <t>児童指導員等加配体制</t>
    <rPh sb="0" eb="2">
      <t>ジドウ</t>
    </rPh>
    <rPh sb="2" eb="5">
      <t>シドウイン</t>
    </rPh>
    <rPh sb="5" eb="6">
      <t>トウ</t>
    </rPh>
    <rPh sb="6" eb="8">
      <t>カハイ</t>
    </rPh>
    <rPh sb="8" eb="10">
      <t>タイセイ</t>
    </rPh>
    <phoneticPr fontId="10"/>
  </si>
  <si>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0"/>
  </si>
  <si>
    <t>看護職員加配体制（重度）</t>
    <rPh sb="0" eb="2">
      <t>カンゴ</t>
    </rPh>
    <rPh sb="2" eb="4">
      <t>ショクイン</t>
    </rPh>
    <rPh sb="4" eb="5">
      <t>クワ</t>
    </rPh>
    <rPh sb="6" eb="8">
      <t>タイセイ</t>
    </rPh>
    <rPh sb="9" eb="11">
      <t>ジュウド</t>
    </rPh>
    <phoneticPr fontId="10"/>
  </si>
  <si>
    <t>１．なし　　２．Ⅰ　　３．Ⅱ</t>
    <phoneticPr fontId="10"/>
  </si>
  <si>
    <t>福祉専門職員配置等</t>
    <rPh sb="0" eb="2">
      <t>フクシ</t>
    </rPh>
    <rPh sb="2" eb="4">
      <t>センモン</t>
    </rPh>
    <rPh sb="4" eb="6">
      <t>ショクイン</t>
    </rPh>
    <rPh sb="6" eb="8">
      <t>ハイチ</t>
    </rPh>
    <rPh sb="8" eb="9">
      <t>トウ</t>
    </rPh>
    <phoneticPr fontId="10"/>
  </si>
  <si>
    <t>栄養士配置体制（※3）</t>
    <rPh sb="0" eb="3">
      <t>エイヨウシ</t>
    </rPh>
    <rPh sb="3" eb="5">
      <t>ハイチ</t>
    </rPh>
    <rPh sb="5" eb="7">
      <t>タイセイ</t>
    </rPh>
    <phoneticPr fontId="10"/>
  </si>
  <si>
    <t>１．なし　　　　　　２．その他栄養士
３．常勤栄養士　　　４．常勤管理栄養士</t>
    <phoneticPr fontId="10"/>
  </si>
  <si>
    <t>食事提供加算区分</t>
    <rPh sb="0" eb="2">
      <t>ショクジ</t>
    </rPh>
    <rPh sb="2" eb="4">
      <t>テイキョウ</t>
    </rPh>
    <rPh sb="4" eb="6">
      <t>カサン</t>
    </rPh>
    <rPh sb="6" eb="8">
      <t>クブン</t>
    </rPh>
    <phoneticPr fontId="10"/>
  </si>
  <si>
    <t>強度行動障害加算体制</t>
    <rPh sb="0" eb="2">
      <t>キョウド</t>
    </rPh>
    <rPh sb="2" eb="4">
      <t>コウドウ</t>
    </rPh>
    <rPh sb="4" eb="6">
      <t>ショウガイ</t>
    </rPh>
    <rPh sb="6" eb="8">
      <t>カサン</t>
    </rPh>
    <rPh sb="8" eb="10">
      <t>タイセイ</t>
    </rPh>
    <phoneticPr fontId="10"/>
  </si>
  <si>
    <t>送迎体制（医ケア）</t>
    <rPh sb="0" eb="2">
      <t>ソウゲイ</t>
    </rPh>
    <rPh sb="2" eb="4">
      <t>タイセイ</t>
    </rPh>
    <rPh sb="5" eb="6">
      <t>イ</t>
    </rPh>
    <phoneticPr fontId="10"/>
  </si>
  <si>
    <t>専門的支援加算体制</t>
    <rPh sb="7" eb="9">
      <t>タイセイ</t>
    </rPh>
    <phoneticPr fontId="66"/>
  </si>
  <si>
    <t>中核機能強化加算対象</t>
    <rPh sb="0" eb="2">
      <t>チュウカク</t>
    </rPh>
    <rPh sb="2" eb="4">
      <t>キノウ</t>
    </rPh>
    <rPh sb="4" eb="6">
      <t>キョウカ</t>
    </rPh>
    <rPh sb="6" eb="8">
      <t>カサン</t>
    </rPh>
    <rPh sb="8" eb="10">
      <t>タイショウ</t>
    </rPh>
    <phoneticPr fontId="66"/>
  </si>
  <si>
    <t>１．なし　　２．Ⅰ　　３．Ⅱ　　４．Ⅲ</t>
    <phoneticPr fontId="66"/>
  </si>
  <si>
    <t>中核機能強化事業所加算対象</t>
    <rPh sb="0" eb="2">
      <t>チュウカク</t>
    </rPh>
    <rPh sb="2" eb="4">
      <t>キノウ</t>
    </rPh>
    <rPh sb="4" eb="6">
      <t>キョウカ</t>
    </rPh>
    <rPh sb="6" eb="9">
      <t>ジギョウショ</t>
    </rPh>
    <rPh sb="9" eb="11">
      <t>カサン</t>
    </rPh>
    <rPh sb="11" eb="13">
      <t>タイショウ</t>
    </rPh>
    <phoneticPr fontId="66"/>
  </si>
  <si>
    <t>視覚・聴覚等支援体制</t>
    <rPh sb="0" eb="2">
      <t>シカク</t>
    </rPh>
    <rPh sb="3" eb="5">
      <t>チョウカク</t>
    </rPh>
    <rPh sb="5" eb="6">
      <t>トウ</t>
    </rPh>
    <rPh sb="6" eb="8">
      <t>シエン</t>
    </rPh>
    <rPh sb="8" eb="10">
      <t>タイセイ</t>
    </rPh>
    <phoneticPr fontId="66"/>
  </si>
  <si>
    <t>人工内耳装用児支援体制</t>
    <rPh sb="0" eb="4">
      <t>ジンコウナイジ</t>
    </rPh>
    <rPh sb="4" eb="7">
      <t>ソウヨウジ</t>
    </rPh>
    <rPh sb="7" eb="11">
      <t>シエンタイセイ</t>
    </rPh>
    <phoneticPr fontId="66"/>
  </si>
  <si>
    <t>１．なし　　２．Ⅰ　　３．Ⅱ</t>
    <phoneticPr fontId="66"/>
  </si>
  <si>
    <t>入浴支援体制</t>
    <rPh sb="0" eb="2">
      <t>ニュウヨク</t>
    </rPh>
    <rPh sb="2" eb="4">
      <t>シエン</t>
    </rPh>
    <rPh sb="4" eb="6">
      <t>タイセイ</t>
    </rPh>
    <phoneticPr fontId="66"/>
  </si>
  <si>
    <t>福祉・介護職員等処遇改善加算対象</t>
    <phoneticPr fontId="66"/>
  </si>
  <si>
    <t>指定管理者制度適用区分</t>
    <rPh sb="9" eb="11">
      <t>クブン</t>
    </rPh>
    <phoneticPr fontId="10"/>
  </si>
  <si>
    <t>１．非該当　　２．該当</t>
    <rPh sb="2" eb="5">
      <t>ヒガイトウ</t>
    </rPh>
    <rPh sb="9" eb="11">
      <t>ガイトウ</t>
    </rPh>
    <phoneticPr fontId="10"/>
  </si>
  <si>
    <t>共生型サービス対象区分</t>
    <phoneticPr fontId="10"/>
  </si>
  <si>
    <t>共生型サービス体制強化（※4）</t>
    <rPh sb="0" eb="3">
      <t>キョウセイガタ</t>
    </rPh>
    <rPh sb="7" eb="9">
      <t>タイセイ</t>
    </rPh>
    <rPh sb="9" eb="11">
      <t>キョウカ</t>
    </rPh>
    <phoneticPr fontId="10"/>
  </si>
  <si>
    <t>１．非該当　　２．Ⅰ　　３．Ⅱ　　４．Ⅲ</t>
    <rPh sb="2" eb="5">
      <t>ヒガイトウ</t>
    </rPh>
    <phoneticPr fontId="10"/>
  </si>
  <si>
    <t>共生型サービス体制強化（医療的ケア）（※4）</t>
    <rPh sb="0" eb="3">
      <t>キョウセイガタ</t>
    </rPh>
    <rPh sb="7" eb="9">
      <t>タイセイ</t>
    </rPh>
    <rPh sb="9" eb="11">
      <t>キョウカ</t>
    </rPh>
    <rPh sb="12" eb="15">
      <t>イリョウテキ</t>
    </rPh>
    <phoneticPr fontId="10"/>
  </si>
  <si>
    <t>地域生活支援拠点等</t>
    <phoneticPr fontId="10"/>
  </si>
  <si>
    <t>１．非該当　　２．該当</t>
    <phoneticPr fontId="10"/>
  </si>
  <si>
    <t>経過措置対象区分</t>
    <rPh sb="0" eb="2">
      <t>ケイカ</t>
    </rPh>
    <rPh sb="2" eb="4">
      <t>ソチ</t>
    </rPh>
    <rPh sb="4" eb="6">
      <t>タイショウ</t>
    </rPh>
    <rPh sb="6" eb="8">
      <t>クブン</t>
    </rPh>
    <phoneticPr fontId="10"/>
  </si>
  <si>
    <t>旧医療型
児童発達支援</t>
    <rPh sb="0" eb="1">
      <t>キュウ</t>
    </rPh>
    <rPh sb="1" eb="3">
      <t>イリョウ</t>
    </rPh>
    <rPh sb="3" eb="4">
      <t>ガタ</t>
    </rPh>
    <rPh sb="5" eb="7">
      <t>ジドウ</t>
    </rPh>
    <rPh sb="7" eb="9">
      <t>ハッタツ</t>
    </rPh>
    <rPh sb="9" eb="11">
      <t>シエン</t>
    </rPh>
    <phoneticPr fontId="10"/>
  </si>
  <si>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0"/>
  </si>
  <si>
    <t>保育職員加配</t>
    <rPh sb="0" eb="2">
      <t>ホイク</t>
    </rPh>
    <rPh sb="2" eb="4">
      <t>ショクイン</t>
    </rPh>
    <rPh sb="4" eb="6">
      <t>カハイ</t>
    </rPh>
    <phoneticPr fontId="10"/>
  </si>
  <si>
    <t>１．なし　　３．Ⅰ　　４．Ⅱ</t>
    <phoneticPr fontId="10"/>
  </si>
  <si>
    <t>放課後等デイサービス</t>
    <rPh sb="0" eb="4">
      <t>ホウカゴトウ</t>
    </rPh>
    <phoneticPr fontId="66"/>
  </si>
  <si>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</si>
  <si>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0"/>
  </si>
  <si>
    <t>支援プログラム未公表減算</t>
    <rPh sb="0" eb="2">
      <t>シエン</t>
    </rPh>
    <rPh sb="7" eb="10">
      <t>ミコウヒョウ</t>
    </rPh>
    <rPh sb="10" eb="12">
      <t>ゲンザン</t>
    </rPh>
    <phoneticPr fontId="66"/>
  </si>
  <si>
    <t>情報公表未報告</t>
  </si>
  <si>
    <t>１．なし　３．Ⅰ　４．Ⅱ</t>
    <phoneticPr fontId="10"/>
  </si>
  <si>
    <t>個別サポート体制（Ⅰ）</t>
    <rPh sb="0" eb="2">
      <t>コベツ</t>
    </rPh>
    <rPh sb="6" eb="8">
      <t>タイセイ</t>
    </rPh>
    <phoneticPr fontId="66"/>
  </si>
  <si>
    <t>保育所等訪問支援</t>
    <rPh sb="0" eb="2">
      <t>ホイク</t>
    </rPh>
    <rPh sb="2" eb="3">
      <t>ショ</t>
    </rPh>
    <rPh sb="3" eb="4">
      <t>トウ</t>
    </rPh>
    <rPh sb="4" eb="6">
      <t>ホウモン</t>
    </rPh>
    <rPh sb="6" eb="8">
      <t>シエン</t>
    </rPh>
    <phoneticPr fontId="10"/>
  </si>
  <si>
    <t>訪問支援員特別体制</t>
    <rPh sb="7" eb="9">
      <t>タイセイ</t>
    </rPh>
    <phoneticPr fontId="10"/>
  </si>
  <si>
    <t>自己評価結果等未公表減算</t>
    <rPh sb="0" eb="2">
      <t>ジコ</t>
    </rPh>
    <rPh sb="2" eb="4">
      <t>ヒョウカ</t>
    </rPh>
    <rPh sb="4" eb="6">
      <t>ケッカ</t>
    </rPh>
    <rPh sb="6" eb="7">
      <t>トウ</t>
    </rPh>
    <rPh sb="7" eb="10">
      <t>ミコウヒョウ</t>
    </rPh>
    <rPh sb="10" eb="12">
      <t>ゲンザン</t>
    </rPh>
    <phoneticPr fontId="10"/>
  </si>
  <si>
    <t>多職種連携支援体制</t>
    <rPh sb="0" eb="1">
      <t>タ</t>
    </rPh>
    <rPh sb="1" eb="3">
      <t>ショクシュ</t>
    </rPh>
    <rPh sb="3" eb="5">
      <t>レンケイ</t>
    </rPh>
    <rPh sb="5" eb="7">
      <t>シエン</t>
    </rPh>
    <rPh sb="7" eb="9">
      <t>タイセイ</t>
    </rPh>
    <phoneticPr fontId="66"/>
  </si>
  <si>
    <t>１．なし　　２．Ⅰ・イ　　４．Ⅲ　　５．Ⅳ　７．Ⅰ・ロ</t>
    <phoneticPr fontId="10"/>
  </si>
  <si>
    <t>居宅訪問型
児童発達支援</t>
    <rPh sb="0" eb="2">
      <t>キョタク</t>
    </rPh>
    <rPh sb="2" eb="4">
      <t>ホウモン</t>
    </rPh>
    <rPh sb="4" eb="5">
      <t>ガタ</t>
    </rPh>
    <rPh sb="6" eb="8">
      <t>ジドウ</t>
    </rPh>
    <rPh sb="8" eb="10">
      <t>ハッタツ</t>
    </rPh>
    <rPh sb="10" eb="12">
      <t>シエン</t>
    </rPh>
    <phoneticPr fontId="10"/>
  </si>
  <si>
    <t>多職種連携支援体制</t>
    <rPh sb="5" eb="7">
      <t>シエン</t>
    </rPh>
    <phoneticPr fontId="66"/>
  </si>
  <si>
    <t>障害児入所給付費</t>
    <rPh sb="0" eb="3">
      <t>ショウガイジ</t>
    </rPh>
    <rPh sb="3" eb="5">
      <t>ニュウショ</t>
    </rPh>
    <rPh sb="5" eb="7">
      <t>キュウフ</t>
    </rPh>
    <rPh sb="7" eb="8">
      <t>ヒ</t>
    </rPh>
    <phoneticPr fontId="10"/>
  </si>
  <si>
    <t>福祉型障害児
入所施設</t>
    <rPh sb="0" eb="3">
      <t>フクシガタ</t>
    </rPh>
    <rPh sb="3" eb="6">
      <t>ショウガイジ</t>
    </rPh>
    <rPh sb="7" eb="9">
      <t>ニュウショ</t>
    </rPh>
    <rPh sb="9" eb="11">
      <t>シセツ</t>
    </rPh>
    <phoneticPr fontId="10"/>
  </si>
  <si>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0"/>
  </si>
  <si>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0"/>
  </si>
  <si>
    <t>重度障害児入所棟設置（知的・自閉）（※5）</t>
    <rPh sb="11" eb="13">
      <t>チテキ</t>
    </rPh>
    <rPh sb="14" eb="16">
      <t>ジヘイ</t>
    </rPh>
    <phoneticPr fontId="10"/>
  </si>
  <si>
    <t>重度肢体不自由児入所棟設置（※5）</t>
    <phoneticPr fontId="10"/>
  </si>
  <si>
    <t>重度障害児支援（強度行動障害）</t>
    <rPh sb="0" eb="2">
      <t>ジュウド</t>
    </rPh>
    <rPh sb="2" eb="5">
      <t>ショウガイジ</t>
    </rPh>
    <rPh sb="5" eb="7">
      <t>シエン</t>
    </rPh>
    <rPh sb="8" eb="10">
      <t>キョウド</t>
    </rPh>
    <rPh sb="10" eb="12">
      <t>コウドウ</t>
    </rPh>
    <rPh sb="12" eb="14">
      <t>ショウガイ</t>
    </rPh>
    <phoneticPr fontId="10"/>
  </si>
  <si>
    <t>心理担当職員配置体制（※6）</t>
    <rPh sb="0" eb="2">
      <t>シンリ</t>
    </rPh>
    <rPh sb="2" eb="4">
      <t>タントウ</t>
    </rPh>
    <rPh sb="4" eb="6">
      <t>ショクイン</t>
    </rPh>
    <rPh sb="6" eb="8">
      <t>ハイチ</t>
    </rPh>
    <rPh sb="8" eb="10">
      <t>タイセイ</t>
    </rPh>
    <phoneticPr fontId="10"/>
  </si>
  <si>
    <t>看護職員配置体制</t>
    <rPh sb="2" eb="4">
      <t>ショクイン</t>
    </rPh>
    <phoneticPr fontId="10"/>
  </si>
  <si>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0"/>
  </si>
  <si>
    <t>自活訓練体制（Ⅰ）</t>
    <rPh sb="0" eb="2">
      <t>ジカツ</t>
    </rPh>
    <rPh sb="2" eb="4">
      <t>クンレン</t>
    </rPh>
    <rPh sb="4" eb="6">
      <t>タイセイ</t>
    </rPh>
    <phoneticPr fontId="10"/>
  </si>
  <si>
    <t>自活訓練体制（Ⅱ）</t>
    <rPh sb="0" eb="2">
      <t>ジカツ</t>
    </rPh>
    <rPh sb="2" eb="4">
      <t>クンレン</t>
    </rPh>
    <rPh sb="4" eb="6">
      <t>タイセイ</t>
    </rPh>
    <phoneticPr fontId="10"/>
  </si>
  <si>
    <t>小規模グループケア体制</t>
    <rPh sb="0" eb="3">
      <t>ショウキボ</t>
    </rPh>
    <rPh sb="9" eb="11">
      <t>タイセイ</t>
    </rPh>
    <phoneticPr fontId="10"/>
  </si>
  <si>
    <t>１．なし　　４．Ⅰ　　５．Ⅱ　　６．Ⅱ（9～10人）　　７．Ⅰ・Ⅱ
８．Ⅰ・Ⅱ（9～10人）　　９．Ⅱ・Ⅱ（9～10人）　　１０．Ⅰ・Ⅱ・Ⅱ（9～10人）</t>
    <rPh sb="24" eb="25">
      <t>ニン</t>
    </rPh>
    <phoneticPr fontId="10"/>
  </si>
  <si>
    <t>小規模グループケア体制（サテライト型）</t>
    <rPh sb="17" eb="18">
      <t>ガタ</t>
    </rPh>
    <phoneticPr fontId="66"/>
  </si>
  <si>
    <t>ソーシャルワーカー配置体制</t>
    <rPh sb="9" eb="11">
      <t>ハイチ</t>
    </rPh>
    <rPh sb="11" eb="13">
      <t>タイセイ</t>
    </rPh>
    <phoneticPr fontId="66"/>
  </si>
  <si>
    <t>要支援児童加算（Ⅱ）体制</t>
    <rPh sb="0" eb="3">
      <t>ヨウシエン</t>
    </rPh>
    <rPh sb="3" eb="5">
      <t>ジドウ</t>
    </rPh>
    <rPh sb="5" eb="7">
      <t>カサン</t>
    </rPh>
    <rPh sb="10" eb="12">
      <t>タイセイ</t>
    </rPh>
    <phoneticPr fontId="10"/>
  </si>
  <si>
    <t>障害者支援施設等感染対策向上体制</t>
    <phoneticPr fontId="66"/>
  </si>
  <si>
    <t>１．なし　　２．Ⅰ　　３．Ⅱ　　４．Ⅰ・Ⅱ</t>
    <phoneticPr fontId="66"/>
  </si>
  <si>
    <t>医療型障害児
入所施設</t>
    <rPh sb="0" eb="2">
      <t>イリョウ</t>
    </rPh>
    <rPh sb="2" eb="3">
      <t>ガタ</t>
    </rPh>
    <rPh sb="3" eb="6">
      <t>ショウガイジ</t>
    </rPh>
    <rPh sb="7" eb="9">
      <t>ニュウショ</t>
    </rPh>
    <rPh sb="9" eb="11">
      <t>シセツ</t>
    </rPh>
    <phoneticPr fontId="10"/>
  </si>
  <si>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0"/>
  </si>
  <si>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</si>
  <si>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重度肢体不自由児入所棟設置（※5）</t>
    <rPh sb="0" eb="2">
      <t>ジュウド</t>
    </rPh>
    <rPh sb="2" eb="4">
      <t>シタイ</t>
    </rPh>
    <rPh sb="4" eb="7">
      <t>フジユウ</t>
    </rPh>
    <rPh sb="7" eb="8">
      <t>ジ</t>
    </rPh>
    <rPh sb="8" eb="10">
      <t>ニュウショ</t>
    </rPh>
    <rPh sb="10" eb="11">
      <t>トウ</t>
    </rPh>
    <rPh sb="11" eb="13">
      <t>セッチ</t>
    </rPh>
    <phoneticPr fontId="10"/>
  </si>
  <si>
    <t>重度障害児支援(強度行動障害)</t>
  </si>
  <si>
    <t>１．なし　　４．Ⅰ　　５．Ⅱ　　６．Ⅱ（9～10人）　　７．Ⅰ・Ⅱ
８．Ⅰ・Ⅱ（9～10人）　　９．Ⅱ・Ⅱ（9～10人）　　１０．Ⅰ・Ⅱ・Ⅱ（9～10人）</t>
    <phoneticPr fontId="10"/>
  </si>
  <si>
    <t>ソーシャルワーカー配置体制</t>
    <phoneticPr fontId="66"/>
  </si>
  <si>
    <t>障害児相談支援</t>
    <rPh sb="0" eb="3">
      <t>ショウガイジ</t>
    </rPh>
    <rPh sb="3" eb="5">
      <t>ソウダン</t>
    </rPh>
    <rPh sb="5" eb="7">
      <t>シエン</t>
    </rPh>
    <phoneticPr fontId="10"/>
  </si>
  <si>
    <t>１．なし　２．Ⅱ　４．Ⅰ　５．Ⅲ　６．Ⅳ</t>
    <phoneticPr fontId="10"/>
  </si>
  <si>
    <t>精神障害者支援体制</t>
    <phoneticPr fontId="10"/>
  </si>
  <si>
    <t>主任相談支援専門員配置</t>
    <phoneticPr fontId="10"/>
  </si>
  <si>
    <t>ピアサポート体制</t>
    <phoneticPr fontId="66"/>
  </si>
  <si>
    <t>　１．なし　　２．あり</t>
    <phoneticPr fontId="66"/>
  </si>
  <si>
    <t>地域体制強化共同支援加算対象（※7）</t>
    <phoneticPr fontId="66"/>
  </si>
  <si>
    <t>地域生活支援拠点等機能強化体制</t>
    <phoneticPr fontId="66"/>
  </si>
  <si>
    <t>高次脳機能障害支援体制</t>
    <phoneticPr fontId="66"/>
  </si>
  <si>
    <t>　１．なし　　２．Ⅱ　　３．Ⅰ</t>
    <phoneticPr fontId="66"/>
  </si>
  <si>
    <t>「定員規模」欄には、定員数を記入すること。            　　　　</t>
    <rPh sb="1" eb="3">
      <t>テイイン</t>
    </rPh>
    <rPh sb="3" eb="5">
      <t>キボ</t>
    </rPh>
    <rPh sb="6" eb="7">
      <t>ラン</t>
    </rPh>
    <rPh sb="10" eb="12">
      <t>テイイン</t>
    </rPh>
    <rPh sb="12" eb="13">
      <t>カズ</t>
    </rPh>
    <rPh sb="14" eb="16">
      <t>キニュウ</t>
    </rPh>
    <phoneticPr fontId="10"/>
  </si>
  <si>
    <t>「開所時間減算区分」欄は、開所時間減算が「２．あり」の場合に設定する。          　　　　</t>
    <phoneticPr fontId="10"/>
  </si>
  <si>
    <t>※３</t>
    <phoneticPr fontId="10"/>
  </si>
  <si>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0"/>
  </si>
  <si>
    <t>「共生型サービス対象区分」欄が「２．該当」の場合に設定する。</t>
    <phoneticPr fontId="10"/>
  </si>
  <si>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0"/>
  </si>
  <si>
    <t>「心理担当職員配置体制」欄の「３．Ⅱ」は、配置した心理指導担当職員が公認心理師の資格を有している場合に設定する。</t>
    <phoneticPr fontId="10"/>
  </si>
  <si>
    <t>業務継続計画(感染症・非常災害)</t>
    <phoneticPr fontId="4"/>
  </si>
  <si>
    <t>長崎県障害福祉課自立就労支援班行き　</t>
    <rPh sb="0" eb="3">
      <t>ナガサキケン</t>
    </rPh>
    <rPh sb="3" eb="5">
      <t>ショウガイ</t>
    </rPh>
    <rPh sb="5" eb="7">
      <t>フクシ</t>
    </rPh>
    <rPh sb="7" eb="8">
      <t>カ</t>
    </rPh>
    <rPh sb="8" eb="10">
      <t>ジリツ</t>
    </rPh>
    <rPh sb="10" eb="12">
      <t>シュウロウ</t>
    </rPh>
    <rPh sb="12" eb="14">
      <t>シエン</t>
    </rPh>
    <rPh sb="14" eb="15">
      <t>ハン</t>
    </rPh>
    <rPh sb="15" eb="16">
      <t>ユ</t>
    </rPh>
    <phoneticPr fontId="10"/>
  </si>
  <si>
    <t>FAXまたはメールで本票を送付してください。</t>
    <rPh sb="10" eb="12">
      <t>ホンピョウ</t>
    </rPh>
    <rPh sb="13" eb="15">
      <t>ソウフ</t>
    </rPh>
    <phoneticPr fontId="10"/>
  </si>
  <si>
    <t>FAX：095-823-5082</t>
    <phoneticPr fontId="10"/>
  </si>
  <si>
    <t>メール：shougaifukusi-jiritusien@pref.nagasaki.lg.jp</t>
    <phoneticPr fontId="10"/>
  </si>
  <si>
    <t>登録票１</t>
    <rPh sb="0" eb="3">
      <t>トウロクヒョウ</t>
    </rPh>
    <phoneticPr fontId="10"/>
  </si>
  <si>
    <t>メールアドレス登録票１</t>
    <rPh sb="7" eb="10">
      <t>トウロクヒョウ</t>
    </rPh>
    <phoneticPr fontId="10"/>
  </si>
  <si>
    <t>1．日付</t>
    <rPh sb="2" eb="4">
      <t>ヒヅケ</t>
    </rPh>
    <phoneticPr fontId="10"/>
  </si>
  <si>
    <t>令和　　年　　　月　　　日</t>
    <rPh sb="0" eb="2">
      <t>レイワ</t>
    </rPh>
    <rPh sb="4" eb="5">
      <t>ネン</t>
    </rPh>
    <rPh sb="8" eb="9">
      <t>ツキ</t>
    </rPh>
    <rPh sb="12" eb="13">
      <t>ニチ</t>
    </rPh>
    <phoneticPr fontId="10"/>
  </si>
  <si>
    <t>2．法人名</t>
    <rPh sb="2" eb="4">
      <t>ホウジン</t>
    </rPh>
    <rPh sb="4" eb="5">
      <t>メイ</t>
    </rPh>
    <phoneticPr fontId="10"/>
  </si>
  <si>
    <t>※アドレス登録は1法人につき１つまでです。</t>
    <rPh sb="5" eb="7">
      <t>トウロク</t>
    </rPh>
    <rPh sb="9" eb="11">
      <t>ホウジン</t>
    </rPh>
    <phoneticPr fontId="10"/>
  </si>
  <si>
    <t>3．法人本部所在市町名</t>
    <rPh sb="2" eb="4">
      <t>ホウジン</t>
    </rPh>
    <rPh sb="4" eb="6">
      <t>ホンブ</t>
    </rPh>
    <rPh sb="6" eb="8">
      <t>ショザイ</t>
    </rPh>
    <rPh sb="8" eb="10">
      <t>シチョウ</t>
    </rPh>
    <rPh sb="10" eb="11">
      <t>メイ</t>
    </rPh>
    <phoneticPr fontId="10"/>
  </si>
  <si>
    <t>市　・　町</t>
    <rPh sb="0" eb="1">
      <t>シ</t>
    </rPh>
    <rPh sb="4" eb="5">
      <t>チョウ</t>
    </rPh>
    <phoneticPr fontId="10"/>
  </si>
  <si>
    <t>4．電話番号</t>
    <rPh sb="2" eb="4">
      <t>デンワ</t>
    </rPh>
    <rPh sb="4" eb="6">
      <t>バンゴウ</t>
    </rPh>
    <phoneticPr fontId="10"/>
  </si>
  <si>
    <t>5．担当者名</t>
    <rPh sb="2" eb="4">
      <t>タントウ</t>
    </rPh>
    <rPh sb="4" eb="5">
      <t>シャ</t>
    </rPh>
    <rPh sb="5" eb="6">
      <t>メイ</t>
    </rPh>
    <phoneticPr fontId="10"/>
  </si>
  <si>
    <t>6．登録メールアドレス</t>
    <rPh sb="2" eb="4">
      <t>トウロク</t>
    </rPh>
    <phoneticPr fontId="10"/>
  </si>
  <si>
    <t>※上記アドレスへの情報提供は、当課からの情報提供を主とします。</t>
    <rPh sb="1" eb="3">
      <t>ジョウキ</t>
    </rPh>
    <rPh sb="9" eb="11">
      <t>ジョウホウ</t>
    </rPh>
    <rPh sb="11" eb="13">
      <t>テイキョウ</t>
    </rPh>
    <rPh sb="15" eb="16">
      <t>トウ</t>
    </rPh>
    <rPh sb="16" eb="17">
      <t>カ</t>
    </rPh>
    <rPh sb="20" eb="22">
      <t>ジョウホウ</t>
    </rPh>
    <rPh sb="22" eb="24">
      <t>テイキョウ</t>
    </rPh>
    <rPh sb="25" eb="26">
      <t>シュ</t>
    </rPh>
    <phoneticPr fontId="10"/>
  </si>
  <si>
    <t>※上記アドレスは当課に限るものであり、他機関等へ情報提供することはありません。</t>
    <rPh sb="1" eb="3">
      <t>ジョウキ</t>
    </rPh>
    <rPh sb="8" eb="9">
      <t>トウ</t>
    </rPh>
    <rPh sb="9" eb="10">
      <t>カ</t>
    </rPh>
    <rPh sb="11" eb="12">
      <t>カギ</t>
    </rPh>
    <rPh sb="19" eb="20">
      <t>ホカ</t>
    </rPh>
    <rPh sb="20" eb="22">
      <t>キカン</t>
    </rPh>
    <rPh sb="22" eb="23">
      <t>トウ</t>
    </rPh>
    <rPh sb="24" eb="26">
      <t>ジョウホウ</t>
    </rPh>
    <rPh sb="26" eb="28">
      <t>テイキョウ</t>
    </rPh>
    <phoneticPr fontId="10"/>
  </si>
  <si>
    <t>災害時情報共有システム　登録票</t>
    <rPh sb="0" eb="3">
      <t>さいがいじ</t>
    </rPh>
    <rPh sb="3" eb="5">
      <t>じょうほう</t>
    </rPh>
    <rPh sb="5" eb="7">
      <t>きょうゆう</t>
    </rPh>
    <rPh sb="12" eb="14">
      <t>とうろく</t>
    </rPh>
    <rPh sb="14" eb="15">
      <t>ひょう</t>
    </rPh>
    <phoneticPr fontId="124" type="Hiragana"/>
  </si>
  <si>
    <t>事業所番号</t>
  </si>
  <si>
    <t>障害福祉サービスの種類</t>
    <rPh sb="0" eb="4">
      <t>しょうがいふくし</t>
    </rPh>
    <phoneticPr fontId="124" type="Hiragana"/>
  </si>
  <si>
    <t>施設名称</t>
  </si>
  <si>
    <t>市町名</t>
    <rPh sb="0" eb="2">
      <t>しまち</t>
    </rPh>
    <rPh sb="2" eb="3">
      <t>めい</t>
    </rPh>
    <phoneticPr fontId="124" type="Hiragana"/>
  </si>
  <si>
    <t xml:space="preserve">災害時緊急連絡先①
</t>
  </si>
  <si>
    <t>災害時緊急連絡先②
（①以外にある場合）</t>
    <rPh sb="12" eb="14">
      <t>いがい</t>
    </rPh>
    <rPh sb="17" eb="19">
      <t>ばあい</t>
    </rPh>
    <phoneticPr fontId="124" type="Hiragana"/>
  </si>
  <si>
    <t>施設管理者（代理）役職</t>
    <phoneticPr fontId="124" type="Hiragana"/>
  </si>
  <si>
    <t>施設管理者（代理）氏名</t>
    <phoneticPr fontId="124" type="Hiragana"/>
  </si>
  <si>
    <t>福祉避難所の指定有無</t>
  </si>
  <si>
    <t>非常用自家発電の有無</t>
  </si>
  <si>
    <t>ハザードマップ対象</t>
    <rPh sb="7" eb="9">
      <t>たいしょう</t>
    </rPh>
    <phoneticPr fontId="124" type="Hiragana"/>
  </si>
  <si>
    <t>（洪水）
浸水想定区域</t>
  </si>
  <si>
    <t>（内水）
浸水想定区域</t>
  </si>
  <si>
    <t>（高潮）
浸水想定区域</t>
  </si>
  <si>
    <t>（津波）
浸水想定区域・災害警戒区域</t>
  </si>
  <si>
    <t>土砂災害特別警戒区域
（レッドーゾーン）</t>
  </si>
  <si>
    <t>土砂災害警戒区域
（イエローゾーン）</t>
  </si>
  <si>
    <t>携帯電話番号
※ハイフン（-）入りで入力</t>
  </si>
  <si>
    <t>メールアドレス【必須】</t>
  </si>
  <si>
    <t>メールアドレス</t>
  </si>
  <si>
    <t>がけ崩れ
（急傾斜地の崩壊）</t>
  </si>
  <si>
    <t>土石流</t>
  </si>
  <si>
    <t>地すべり</t>
  </si>
  <si>
    <t>例）
4200000000</t>
    <phoneticPr fontId="124" type="Hiragana"/>
  </si>
  <si>
    <t>例）
施設入所支援</t>
    <rPh sb="0" eb="1">
      <t>レイ</t>
    </rPh>
    <rPh sb="3" eb="5">
      <t>シセツ</t>
    </rPh>
    <rPh sb="5" eb="7">
      <t>ニュウショ</t>
    </rPh>
    <rPh sb="7" eb="9">
      <t>シエン</t>
    </rPh>
    <phoneticPr fontId="124"/>
  </si>
  <si>
    <t>例）
000-0000-0000</t>
    <rPh sb="0" eb="1">
      <t>レイ</t>
    </rPh>
    <phoneticPr fontId="124"/>
  </si>
  <si>
    <t>有→○
無→空欄</t>
    <rPh sb="0" eb="1">
      <t>ア</t>
    </rPh>
    <rPh sb="4" eb="5">
      <t>ナ</t>
    </rPh>
    <rPh sb="6" eb="8">
      <t>クウラン</t>
    </rPh>
    <phoneticPr fontId="124"/>
  </si>
  <si>
    <t>該当→○
非該当→空欄</t>
    <rPh sb="0" eb="2">
      <t>がいとう</t>
    </rPh>
    <rPh sb="5" eb="8">
      <t>ひがいとう</t>
    </rPh>
    <rPh sb="9" eb="11">
      <t>くうらん</t>
    </rPh>
    <phoneticPr fontId="124" type="Hiragana"/>
  </si>
  <si>
    <t>指定</t>
  </si>
  <si>
    <t>指定（指定更新・指定変更）申請書（様式第一号）</t>
    <rPh sb="0" eb="2">
      <t>シテイ</t>
    </rPh>
    <rPh sb="3" eb="7">
      <t>シテイコウシン</t>
    </rPh>
    <rPh sb="8" eb="12">
      <t>シテイヘンコウ</t>
    </rPh>
    <rPh sb="13" eb="16">
      <t>シンセイショ</t>
    </rPh>
    <rPh sb="17" eb="19">
      <t>ヨウシキ</t>
    </rPh>
    <rPh sb="19" eb="20">
      <t>ダイ</t>
    </rPh>
    <rPh sb="20" eb="22">
      <t>イチゴウ</t>
    </rPh>
    <phoneticPr fontId="4"/>
  </si>
  <si>
    <t>誓約書（標準様式３　別紙（各該当サービス））</t>
    <rPh sb="0" eb="3">
      <t>セイヤクショ</t>
    </rPh>
    <rPh sb="4" eb="8">
      <t>ヒョウジュンヨウシキ</t>
    </rPh>
    <rPh sb="10" eb="12">
      <t>ベッシ</t>
    </rPh>
    <rPh sb="13" eb="14">
      <t>カク</t>
    </rPh>
    <rPh sb="14" eb="16">
      <t>ガイトウ</t>
    </rPh>
    <phoneticPr fontId="10"/>
  </si>
  <si>
    <t>（様式第５号）</t>
    <rPh sb="1" eb="3">
      <t>ヨウシキ</t>
    </rPh>
    <rPh sb="3" eb="4">
      <t>ダイ</t>
    </rPh>
    <rPh sb="5" eb="6">
      <t>ゴウ</t>
    </rPh>
    <phoneticPr fontId="10"/>
  </si>
  <si>
    <t>障害児（通所・入所）給付費算定に係る体制等に関する届出書</t>
    <rPh sb="0" eb="3">
      <t>ショウガイジ</t>
    </rPh>
    <rPh sb="4" eb="6">
      <t>ツウショ</t>
    </rPh>
    <rPh sb="7" eb="9">
      <t>ニュウショ</t>
    </rPh>
    <rPh sb="10" eb="12">
      <t>キュウフ</t>
    </rPh>
    <rPh sb="12" eb="13">
      <t>ヒ</t>
    </rPh>
    <rPh sb="13" eb="15">
      <t>サンテイ</t>
    </rPh>
    <rPh sb="16" eb="17">
      <t>カカ</t>
    </rPh>
    <rPh sb="18" eb="20">
      <t>タイセイ</t>
    </rPh>
    <rPh sb="20" eb="21">
      <t>トウ</t>
    </rPh>
    <rPh sb="22" eb="23">
      <t>カン</t>
    </rPh>
    <rPh sb="25" eb="26">
      <t>トド</t>
    </rPh>
    <rPh sb="26" eb="27">
      <t>デ</t>
    </rPh>
    <rPh sb="27" eb="28">
      <t>ショ</t>
    </rPh>
    <phoneticPr fontId="10"/>
  </si>
  <si>
    <t>平成　　年　　月　　日</t>
    <rPh sb="0" eb="2">
      <t>ヘイセイ</t>
    </rPh>
    <rPh sb="4" eb="5">
      <t>ネン</t>
    </rPh>
    <rPh sb="7" eb="8">
      <t>ガツ</t>
    </rPh>
    <rPh sb="10" eb="11">
      <t>ニチ</t>
    </rPh>
    <phoneticPr fontId="10"/>
  </si>
  <si>
    <t>長崎県知事</t>
    <rPh sb="0" eb="3">
      <t>ナガサキケン</t>
    </rPh>
    <rPh sb="3" eb="5">
      <t>チジ</t>
    </rPh>
    <phoneticPr fontId="10"/>
  </si>
  <si>
    <t>殿</t>
    <rPh sb="0" eb="1">
      <t>ドノ</t>
    </rPh>
    <phoneticPr fontId="10"/>
  </si>
  <si>
    <t>所 在 地</t>
    <rPh sb="0" eb="1">
      <t>トコロ</t>
    </rPh>
    <rPh sb="2" eb="3">
      <t>ザイ</t>
    </rPh>
    <rPh sb="4" eb="5">
      <t>チ</t>
    </rPh>
    <phoneticPr fontId="10"/>
  </si>
  <si>
    <t>法人名</t>
    <rPh sb="0" eb="2">
      <t>ホウジン</t>
    </rPh>
    <rPh sb="2" eb="3">
      <t>メイ</t>
    </rPh>
    <phoneticPr fontId="10"/>
  </si>
  <si>
    <t>職名・代表者名</t>
    <rPh sb="0" eb="2">
      <t>ショクメイ</t>
    </rPh>
    <rPh sb="3" eb="6">
      <t>ダイヒョウシャ</t>
    </rPh>
    <rPh sb="6" eb="7">
      <t>メイ</t>
    </rPh>
    <phoneticPr fontId="10"/>
  </si>
  <si>
    <t>主たる事務所
の所在地</t>
    <rPh sb="0" eb="1">
      <t>シュ</t>
    </rPh>
    <rPh sb="3" eb="6">
      <t>ジムショ</t>
    </rPh>
    <rPh sb="8" eb="11">
      <t>ショザイチ</t>
    </rPh>
    <phoneticPr fontId="10"/>
  </si>
  <si>
    <t>　　　　　　　県　　　　　　　　郡市</t>
    <rPh sb="7" eb="8">
      <t>ケン</t>
    </rPh>
    <rPh sb="16" eb="17">
      <t>グン</t>
    </rPh>
    <rPh sb="17" eb="18">
      <t>シ</t>
    </rPh>
    <phoneticPr fontId="10"/>
  </si>
  <si>
    <t>連絡先</t>
    <rPh sb="0" eb="3">
      <t>レンラクサキ</t>
    </rPh>
    <phoneticPr fontId="10"/>
  </si>
  <si>
    <t>法人の種別</t>
    <rPh sb="0" eb="2">
      <t>ホウジン</t>
    </rPh>
    <rPh sb="3" eb="5">
      <t>シュベツ</t>
    </rPh>
    <phoneticPr fontId="10"/>
  </si>
  <si>
    <t>法人所轄庁</t>
    <rPh sb="0" eb="2">
      <t>ホウジン</t>
    </rPh>
    <rPh sb="2" eb="5">
      <t>ショカツチョウ</t>
    </rPh>
    <phoneticPr fontId="10"/>
  </si>
  <si>
    <t>職名</t>
    <rPh sb="0" eb="2">
      <t>ショクメイ</t>
    </rPh>
    <phoneticPr fontId="10"/>
  </si>
  <si>
    <t>代表者の住所</t>
    <rPh sb="0" eb="3">
      <t>ダイヒョウシャ</t>
    </rPh>
    <rPh sb="4" eb="6">
      <t>ジュウショ</t>
    </rPh>
    <phoneticPr fontId="10"/>
  </si>
  <si>
    <t>施設の状況</t>
    <rPh sb="0" eb="2">
      <t>シセツ</t>
    </rPh>
    <rPh sb="3" eb="5">
      <t>ジョウキョウ</t>
    </rPh>
    <phoneticPr fontId="10"/>
  </si>
  <si>
    <t>主たる事業所の所在地</t>
    <rPh sb="0" eb="1">
      <t>シュ</t>
    </rPh>
    <rPh sb="3" eb="6">
      <t>ジギョウショ</t>
    </rPh>
    <rPh sb="7" eb="10">
      <t>ショザイチ</t>
    </rPh>
    <phoneticPr fontId="10"/>
  </si>
  <si>
    <t>管理者の氏名</t>
    <rPh sb="0" eb="3">
      <t>カンリシャ</t>
    </rPh>
    <rPh sb="4" eb="6">
      <t>シメイ</t>
    </rPh>
    <phoneticPr fontId="10"/>
  </si>
  <si>
    <t>管理者の住所</t>
    <rPh sb="0" eb="3">
      <t>カンリシャ</t>
    </rPh>
    <rPh sb="4" eb="6">
      <t>ジュウショ</t>
    </rPh>
    <phoneticPr fontId="10"/>
  </si>
  <si>
    <t>　（通所・入所）支援の種類</t>
    <rPh sb="2" eb="4">
      <t>ツウショ</t>
    </rPh>
    <rPh sb="5" eb="7">
      <t>ニュウショ</t>
    </rPh>
    <rPh sb="8" eb="10">
      <t>シエン</t>
    </rPh>
    <rPh sb="11" eb="13">
      <t>シュルイ</t>
    </rPh>
    <phoneticPr fontId="10"/>
  </si>
  <si>
    <t>指定年月日</t>
    <rPh sb="0" eb="2">
      <t>シテイ</t>
    </rPh>
    <rPh sb="2" eb="5">
      <t>ネンガッピ</t>
    </rPh>
    <phoneticPr fontId="10"/>
  </si>
  <si>
    <t>異動項目
（※変更の場合）</t>
    <rPh sb="0" eb="2">
      <t>イドウ</t>
    </rPh>
    <rPh sb="2" eb="4">
      <t>コウモク</t>
    </rPh>
    <rPh sb="7" eb="9">
      <t>ヘンコウ</t>
    </rPh>
    <rPh sb="10" eb="12">
      <t>バアイ</t>
    </rPh>
    <phoneticPr fontId="10"/>
  </si>
  <si>
    <t>１ 新規　２ 変更　３ 終了</t>
    <rPh sb="2" eb="4">
      <t>シンキ</t>
    </rPh>
    <rPh sb="7" eb="9">
      <t>ヘンコウ</t>
    </rPh>
    <rPh sb="12" eb="14">
      <t>シュウリョウ</t>
    </rPh>
    <phoneticPr fontId="10"/>
  </si>
  <si>
    <t>放課後等デイサービス</t>
    <rPh sb="0" eb="4">
      <t>ホウカゴトウ</t>
    </rPh>
    <phoneticPr fontId="10"/>
  </si>
  <si>
    <t>居宅訪問型児童発達支援</t>
    <rPh sb="0" eb="2">
      <t>キョタク</t>
    </rPh>
    <rPh sb="2" eb="4">
      <t>ホウモン</t>
    </rPh>
    <rPh sb="4" eb="5">
      <t>ガタ</t>
    </rPh>
    <rPh sb="5" eb="11">
      <t>ジドウハッタツシエン</t>
    </rPh>
    <phoneticPr fontId="10"/>
  </si>
  <si>
    <t>保育所等訪問支援</t>
    <rPh sb="0" eb="8">
      <t>ホイクショトウホウモンシエン</t>
    </rPh>
    <phoneticPr fontId="10"/>
  </si>
  <si>
    <t>特記事項</t>
    <rPh sb="0" eb="2">
      <t>トッキ</t>
    </rPh>
    <rPh sb="2" eb="4">
      <t>ジコウ</t>
    </rPh>
    <phoneticPr fontId="10"/>
  </si>
  <si>
    <t>変更前</t>
    <rPh sb="0" eb="3">
      <t>ヘンコウマエ</t>
    </rPh>
    <phoneticPr fontId="10"/>
  </si>
  <si>
    <t>変更後</t>
    <rPh sb="0" eb="3">
      <t>ヘンコウゴ</t>
    </rPh>
    <phoneticPr fontId="10"/>
  </si>
  <si>
    <t>関係書類</t>
    <rPh sb="0" eb="2">
      <t>カンケイ</t>
    </rPh>
    <rPh sb="2" eb="4">
      <t>ショルイ</t>
    </rPh>
    <phoneticPr fontId="10"/>
  </si>
  <si>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6" eb="60">
      <t>ザイダンホウジン</t>
    </rPh>
    <rPh sb="63" eb="67">
      <t>カブシキガイシャ</t>
    </rPh>
    <rPh sb="70" eb="74">
      <t>ユウゲンガイシャ</t>
    </rPh>
    <rPh sb="75" eb="76">
      <t>トウ</t>
    </rPh>
    <rPh sb="77" eb="78">
      <t>ベツ</t>
    </rPh>
    <rPh sb="79" eb="81">
      <t>キニュウ</t>
    </rPh>
    <phoneticPr fontId="10"/>
  </si>
  <si>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10"/>
  </si>
  <si>
    <t>注３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10"/>
  </si>
  <si>
    <t>注４　「異動項目」欄は、（別紙１）「障害児（通所・入所）給付費等の算定に係る体制等状況一覧表」に掲げる項目を
　　　記載してください。</t>
    <rPh sb="4" eb="6">
      <t>イドウ</t>
    </rPh>
    <rPh sb="6" eb="8">
      <t>コウモク</t>
    </rPh>
    <rPh sb="9" eb="10">
      <t>ラン</t>
    </rPh>
    <rPh sb="13" eb="15">
      <t>ベッシ</t>
    </rPh>
    <rPh sb="18" eb="21">
      <t>ショウガイジ</t>
    </rPh>
    <rPh sb="22" eb="24">
      <t>ツウショ</t>
    </rPh>
    <rPh sb="25" eb="27">
      <t>ニュウショ</t>
    </rPh>
    <rPh sb="28" eb="31">
      <t>キュウフヒ</t>
    </rPh>
    <rPh sb="31" eb="32">
      <t>トウ</t>
    </rPh>
    <rPh sb="33" eb="35">
      <t>サンテイ</t>
    </rPh>
    <rPh sb="36" eb="37">
      <t>カカ</t>
    </rPh>
    <rPh sb="38" eb="40">
      <t>タイセイ</t>
    </rPh>
    <rPh sb="40" eb="41">
      <t>トウ</t>
    </rPh>
    <rPh sb="41" eb="43">
      <t>ジョウキョウ</t>
    </rPh>
    <rPh sb="43" eb="45">
      <t>イチラン</t>
    </rPh>
    <rPh sb="45" eb="46">
      <t>ヒョウ</t>
    </rPh>
    <rPh sb="48" eb="49">
      <t>カカ</t>
    </rPh>
    <rPh sb="51" eb="53">
      <t>コウモク</t>
    </rPh>
    <rPh sb="58" eb="60">
      <t>キサイ</t>
    </rPh>
    <phoneticPr fontId="10"/>
  </si>
  <si>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10"/>
  </si>
  <si>
    <t>注６　行が不足する場合は、適宜追加してください。</t>
    <rPh sb="0" eb="1">
      <t>チュウ</t>
    </rPh>
    <rPh sb="3" eb="4">
      <t>ギョウ</t>
    </rPh>
    <rPh sb="5" eb="7">
      <t>フソク</t>
    </rPh>
    <rPh sb="9" eb="11">
      <t>バアイ</t>
    </rPh>
    <rPh sb="13" eb="15">
      <t>テキギ</t>
    </rPh>
    <rPh sb="15" eb="17">
      <t>ツイカ</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</si>
</sst>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
    <numFmt numFmtId="178" formatCode="[$-409]d;@"/>
    <numFmt numFmtId="179" formatCode="aaa"/>
    <numFmt numFmtId="180" formatCode="0.0_ "/>
    <numFmt numFmtId="181" formatCode="0&quot;月&quot;"/>
    <numFmt numFmtId="182" formatCode="[$-409]d&quot;月&quot;"/>
    <numFmt numFmtId="183" formatCode="0.0"/>
    <numFmt numFmtId="184" formatCode="0000000000"/>
  </numFmts>
  <fonts count="130">
    <font>
      <sz val="11"/>
      <color theme="1"/>
      <name val="游ゴシック"/>
      <family val="2"/>
      <charset val="128"/>
      <scheme val="minor"/>
    </font>
    <font>
      <sz val="18"/>
      <color theme="3"/>
      <name val="游ゴシック Light"/>
      <family val="2"/>
      <charset val="128"/>
      <scheme val="maj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7"/>
      <name val="ＭＳ Ｐゴシック"/>
      <family val="3"/>
      <charset val="128"/>
    </font>
    <font>
      <sz val="10"/>
      <name val="ＭＳ Ｐゴシック"/>
      <family val="3"/>
      <charset val="128"/>
    </font>
    <font>
      <sz val="10"/>
      <color indexed="8"/>
      <name val="ＭＳ Ｐゴシック"/>
      <family val="3"/>
      <charset val="128"/>
    </font>
    <font>
      <sz val="11"/>
      <name val="ＭＳ ゴシック"/>
      <family val="3"/>
      <charset val="128"/>
    </font>
    <font>
      <b/>
      <sz val="10"/>
      <name val="ＭＳ ゴシック"/>
      <family val="3"/>
      <charset val="128"/>
    </font>
    <font>
      <sz val="11"/>
      <color rgb="FFFF0000"/>
      <name val="ＭＳ Ｐゴシック"/>
      <family val="3"/>
      <charset val="128"/>
    </font>
    <font>
      <sz val="11"/>
      <name val="游ゴシック"/>
      <family val="2"/>
      <charset val="128"/>
      <scheme val="minor"/>
    </font>
    <font>
      <sz val="7"/>
      <name val="ＭＳ ゴシック"/>
      <family val="3"/>
      <charset val="128"/>
    </font>
    <font>
      <sz val="10"/>
      <color rgb="FFFF0000"/>
      <name val="ＭＳ ゴシック"/>
      <family val="3"/>
      <charset val="128"/>
    </font>
    <font>
      <sz val="9"/>
      <color rgb="FFFF0000"/>
      <name val="ＭＳ Ｐゴシック"/>
      <family val="3"/>
      <charset val="128"/>
    </font>
    <font>
      <sz val="10"/>
      <color rgb="FF000000"/>
      <name val="ＭＳ Ｐゴシック"/>
      <family val="3"/>
      <charset val="128"/>
    </font>
    <font>
      <sz val="11"/>
      <color rgb="FF000000"/>
      <name val="ＭＳ Ｐゴシック"/>
      <family val="3"/>
      <charset val="128"/>
    </font>
    <font>
      <b/>
      <sz val="10"/>
      <color rgb="FF000000"/>
      <name val="ＭＳ ゴシック"/>
      <family val="3"/>
      <charset val="128"/>
    </font>
    <font>
      <sz val="10"/>
      <color rgb="FF000000"/>
      <name val="ＭＳ ゴシック"/>
      <family val="3"/>
      <charset val="128"/>
    </font>
    <font>
      <sz val="10.5"/>
      <color rgb="FF000000"/>
      <name val="ＭＳ Ｐゴシック"/>
      <family val="3"/>
      <charset val="128"/>
    </font>
    <font>
      <sz val="11"/>
      <color rgb="FF000000"/>
      <name val="游ゴシック"/>
      <family val="2"/>
      <charset val="128"/>
      <scheme val="minor"/>
    </font>
    <font>
      <b/>
      <sz val="11"/>
      <name val="ＭＳ Ｐゴシック"/>
      <family val="3"/>
      <charset val="128"/>
    </font>
    <font>
      <u/>
      <sz val="11"/>
      <color theme="10"/>
      <name val="游ゴシック"/>
      <family val="2"/>
      <charset val="128"/>
      <scheme val="minor"/>
    </font>
    <font>
      <b/>
      <sz val="11"/>
      <name val="ＭＳ ゴシック"/>
      <family val="3"/>
      <charset val="128"/>
    </font>
    <font>
      <sz val="12"/>
      <name val="ＭＳ ゴシック"/>
      <family val="3"/>
      <charset val="128"/>
    </font>
    <font>
      <sz val="11"/>
      <color theme="1"/>
      <name val="游ゴシック"/>
      <family val="3"/>
      <charset val="128"/>
      <scheme val="minor"/>
    </font>
    <font>
      <sz val="10"/>
      <color theme="1"/>
      <name val="游ゴシック"/>
      <family val="3"/>
      <charset val="128"/>
      <scheme val="minor"/>
    </font>
    <font>
      <sz val="10"/>
      <color indexed="8"/>
      <name val="ＭＳ ゴシック"/>
      <family val="3"/>
      <charset val="128"/>
    </font>
    <font>
      <sz val="6"/>
      <name val="游ゴシック"/>
      <family val="3"/>
      <charset val="128"/>
    </font>
    <font>
      <sz val="11"/>
      <color theme="1"/>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sz val="8"/>
      <color rgb="FFC00000"/>
      <name val="ＭＳ ゴシック"/>
      <family val="3"/>
      <charset val="128"/>
    </font>
    <font>
      <sz val="9"/>
      <color rgb="FFFF0000"/>
      <name val="ＭＳ ゴシック"/>
      <family val="3"/>
      <charset val="128"/>
    </font>
    <font>
      <sz val="11"/>
      <color rgb="FFFF0000"/>
      <name val="游ゴシック"/>
      <family val="3"/>
      <charset val="128"/>
      <scheme val="minor"/>
    </font>
    <font>
      <sz val="12"/>
      <color rgb="FFFF0000"/>
      <name val="ＭＳ ゴシック"/>
      <family val="3"/>
      <charset val="128"/>
    </font>
    <font>
      <sz val="9"/>
      <color theme="1"/>
      <name val="ＭＳ ゴシック"/>
      <family val="3"/>
      <charset val="128"/>
    </font>
    <font>
      <sz val="11"/>
      <name val="游ゴシック"/>
      <family val="3"/>
      <charset val="128"/>
      <scheme val="minor"/>
    </font>
    <font>
      <sz val="12"/>
      <color theme="0" tint="-0.249977111117893"/>
      <name val="ＭＳ ゴシック"/>
      <family val="3"/>
      <charset val="128"/>
    </font>
    <font>
      <sz val="12"/>
      <color rgb="FFC00000"/>
      <name val="ＭＳ ゴシック"/>
      <family val="3"/>
      <charset val="128"/>
    </font>
    <font>
      <sz val="10"/>
      <color rgb="FFC00000"/>
      <name val="ＭＳ ゴシック"/>
      <family val="3"/>
      <charset val="128"/>
    </font>
    <font>
      <b/>
      <sz val="9"/>
      <color indexed="10"/>
      <name val="MS P ゴシック"/>
      <family val="3"/>
      <charset val="128"/>
    </font>
    <font>
      <sz val="14"/>
      <name val="ＭＳ ゴシック"/>
      <family val="3"/>
      <charset val="128"/>
    </font>
    <font>
      <b/>
      <sz val="12"/>
      <name val="ＭＳ ゴシック"/>
      <family val="3"/>
      <charset val="128"/>
    </font>
    <font>
      <sz val="11"/>
      <name val="HGｺﾞｼｯｸM"/>
      <family val="3"/>
      <charset val="128"/>
    </font>
    <font>
      <sz val="10"/>
      <color rgb="FF000000"/>
      <name val="Times New Roman"/>
      <family val="1"/>
    </font>
    <font>
      <sz val="10.5"/>
      <color rgb="FF000000"/>
      <name val="游ゴシック"/>
      <family val="3"/>
      <charset val="128"/>
      <scheme val="minor"/>
    </font>
    <font>
      <b/>
      <sz val="12"/>
      <name val="游ゴシック"/>
      <family val="3"/>
      <charset val="128"/>
      <scheme val="minor"/>
    </font>
    <font>
      <b/>
      <sz val="10.5"/>
      <name val="游ゴシック"/>
      <family val="3"/>
      <charset val="128"/>
      <scheme val="minor"/>
    </font>
    <font>
      <sz val="10.5"/>
      <name val="游ゴシック"/>
      <family val="3"/>
      <charset val="128"/>
      <scheme val="minor"/>
    </font>
    <font>
      <sz val="10"/>
      <color rgb="FF000000"/>
      <name val="游ゴシック"/>
      <family val="3"/>
      <charset val="128"/>
      <scheme val="minor"/>
    </font>
    <font>
      <sz val="10"/>
      <name val="游ゴシック"/>
      <family val="3"/>
      <charset val="128"/>
      <scheme val="minor"/>
    </font>
    <font>
      <sz val="11"/>
      <color rgb="FF000000"/>
      <name val="游ゴシック"/>
      <family val="3"/>
      <charset val="128"/>
      <scheme val="minor"/>
    </font>
    <font>
      <sz val="11"/>
      <color theme="1"/>
      <name val="游ゴシック"/>
      <family val="2"/>
      <scheme val="minor"/>
    </font>
    <font>
      <sz val="11"/>
      <name val="游ゴシック"/>
      <family val="2"/>
      <scheme val="minor"/>
    </font>
    <font>
      <sz val="6"/>
      <name val="游ゴシック"/>
      <family val="3"/>
      <charset val="128"/>
      <scheme val="minor"/>
    </font>
    <font>
      <sz val="8"/>
      <name val="游ゴシック"/>
      <family val="3"/>
      <charset val="128"/>
      <scheme val="minor"/>
    </font>
    <font>
      <sz val="8"/>
      <color theme="1"/>
      <name val="游ゴシック"/>
      <family val="2"/>
      <scheme val="minor"/>
    </font>
    <font>
      <sz val="12"/>
      <name val="HGｺﾞｼｯｸM"/>
      <family val="3"/>
      <charset val="128"/>
    </font>
    <font>
      <sz val="14"/>
      <name val="HGｺﾞｼｯｸM"/>
      <family val="3"/>
      <charset val="128"/>
    </font>
    <font>
      <sz val="10"/>
      <name val="HGｺﾞｼｯｸM"/>
      <family val="3"/>
      <charset val="128"/>
    </font>
    <font>
      <sz val="9"/>
      <name val="HGｺﾞｼｯｸM"/>
      <family val="3"/>
      <charset val="128"/>
    </font>
    <font>
      <b/>
      <sz val="14"/>
      <name val="HGｺﾞｼｯｸM"/>
      <family val="3"/>
      <charset val="128"/>
    </font>
    <font>
      <sz val="8"/>
      <name val="HGｺﾞｼｯｸM"/>
      <family val="3"/>
      <charset val="128"/>
    </font>
    <font>
      <sz val="18"/>
      <name val="ＭＳ ゴシック"/>
      <family val="3"/>
      <charset val="128"/>
    </font>
    <font>
      <sz val="24"/>
      <name val="ＭＳ ゴシック"/>
      <family val="3"/>
      <charset val="128"/>
    </font>
    <font>
      <b/>
      <sz val="24"/>
      <name val="ＭＳ ゴシック"/>
      <family val="3"/>
      <charset val="128"/>
    </font>
    <font>
      <b/>
      <sz val="22"/>
      <name val="ＭＳ ゴシック"/>
      <family val="3"/>
      <charset val="128"/>
    </font>
    <font>
      <u/>
      <sz val="18"/>
      <name val="ＭＳ ゴシック"/>
      <family val="3"/>
      <charset val="128"/>
    </font>
    <font>
      <sz val="12"/>
      <name val="HG明朝B"/>
      <family val="1"/>
      <charset val="128"/>
    </font>
    <font>
      <sz val="24"/>
      <name val="HG明朝B"/>
      <family val="1"/>
      <charset val="128"/>
    </font>
    <font>
      <sz val="10"/>
      <name val="HG明朝B"/>
      <family val="1"/>
      <charset val="128"/>
    </font>
    <font>
      <u/>
      <sz val="8"/>
      <color theme="10"/>
      <name val="游ゴシック"/>
      <family val="2"/>
      <charset val="128"/>
      <scheme val="minor"/>
    </font>
    <font>
      <sz val="11"/>
      <color rgb="FF0000FF"/>
      <name val="ＭＳ Ｐゴシック"/>
      <family val="3"/>
      <charset val="128"/>
    </font>
    <font>
      <strike/>
      <sz val="11"/>
      <color rgb="FFFF0000"/>
      <name val="游ゴシック"/>
      <family val="3"/>
      <charset val="128"/>
      <scheme val="minor"/>
    </font>
    <font>
      <sz val="11"/>
      <color rgb="FF0000FF"/>
      <name val="游ゴシック"/>
      <family val="2"/>
      <charset val="128"/>
      <scheme val="minor"/>
    </font>
    <font>
      <sz val="11"/>
      <name val="ＭＳ Ｐゴシック"/>
      <family val="3"/>
      <charset val="128"/>
    </font>
    <font>
      <sz val="10"/>
      <color rgb="FFFF0000"/>
      <name val="BIZ UDPゴシック"/>
      <family val="3"/>
      <charset val="128"/>
    </font>
    <font>
      <sz val="8"/>
      <color rgb="FFFF0000"/>
      <name val="游ゴシック"/>
      <family val="3"/>
      <charset val="128"/>
      <scheme val="minor"/>
    </font>
    <font>
      <sz val="14"/>
      <color rgb="FF000000"/>
      <name val="ＭＳ ゴシック"/>
      <family val="3"/>
      <charset val="128"/>
    </font>
    <font>
      <sz val="9"/>
      <color rgb="FF000000"/>
      <name val="ＭＳ Ｐゴシック"/>
      <family val="3"/>
      <charset val="128"/>
    </font>
    <font>
      <sz val="8"/>
      <color rgb="FF000000"/>
      <name val="ＭＳ Ｐゴシック"/>
      <family val="3"/>
      <charset val="128"/>
    </font>
    <font>
      <b/>
      <sz val="9"/>
      <color indexed="81"/>
      <name val="MS P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sz val="11"/>
      <color indexed="81"/>
      <name val="MS P ゴシック"/>
      <family val="3"/>
      <charset val="128"/>
    </font>
    <font>
      <b/>
      <sz val="12"/>
      <color indexed="10"/>
      <name val="ＭＳ ゴシック"/>
      <family val="3"/>
      <charset val="128"/>
    </font>
    <font>
      <b/>
      <sz val="9"/>
      <color indexed="10"/>
      <name val="ＭＳ ゴシック"/>
      <family val="3"/>
      <charset val="128"/>
    </font>
    <font>
      <sz val="11"/>
      <color rgb="FF000000"/>
      <name val="ＭＳ ゴシック"/>
      <family val="3"/>
      <charset val="128"/>
    </font>
    <font>
      <sz val="11"/>
      <color theme="1"/>
      <name val="ＭＳ Ｐゴシック"/>
      <family val="3"/>
      <charset val="128"/>
    </font>
    <font>
      <sz val="18"/>
      <color rgb="FF000000"/>
      <name val="ＭＳ ゴシック"/>
      <family val="3"/>
      <charset val="128"/>
    </font>
    <font>
      <sz val="18"/>
      <color theme="1"/>
      <name val="ＭＳ ゴシック"/>
      <family val="3"/>
      <charset val="128"/>
    </font>
    <font>
      <sz val="11"/>
      <color rgb="FFFF0000"/>
      <name val="ＭＳ ゴシック"/>
      <family val="3"/>
      <charset val="128"/>
    </font>
    <font>
      <strike/>
      <sz val="11"/>
      <name val="ＭＳ ゴシック"/>
      <family val="3"/>
      <charset val="128"/>
    </font>
    <font>
      <sz val="11"/>
      <color rgb="FF0000FF"/>
      <name val="ＭＳ ゴシック"/>
      <family val="3"/>
      <charset val="128"/>
    </font>
    <font>
      <strike/>
      <sz val="11"/>
      <color rgb="FFFF0000"/>
      <name val="ＭＳ ゴシック"/>
      <family val="3"/>
      <charset val="128"/>
    </font>
    <font>
      <sz val="14"/>
      <color rgb="FF000000"/>
      <name val="ＭＳ Ｐゴシック"/>
      <family val="3"/>
      <charset val="128"/>
    </font>
    <font>
      <sz val="14"/>
      <name val="ＭＳ Ｐゴシック"/>
      <family val="3"/>
      <charset val="128"/>
    </font>
    <font>
      <sz val="14"/>
      <color rgb="FFFF0000"/>
      <name val="ＭＳ Ｐゴシック"/>
      <family val="3"/>
      <charset val="128"/>
    </font>
    <font>
      <sz val="10.5"/>
      <color theme="1"/>
      <name val="ＭＳ ゴシック"/>
      <family val="3"/>
      <charset val="128"/>
    </font>
    <font>
      <strike/>
      <sz val="11"/>
      <color theme="1"/>
      <name val="ＭＳ ゴシック"/>
      <family val="3"/>
      <charset val="128"/>
    </font>
    <font>
      <sz val="11"/>
      <color indexed="12"/>
      <name val="ＭＳ ゴシック"/>
      <family val="3"/>
      <charset val="128"/>
    </font>
    <font>
      <sz val="14"/>
      <color theme="1"/>
      <name val="ＭＳ Ｐゴシック"/>
      <family val="3"/>
      <charset val="128"/>
    </font>
    <font>
      <b/>
      <u/>
      <sz val="11"/>
      <name val="ＭＳ Ｐゴシック"/>
      <family val="3"/>
      <charset val="128"/>
    </font>
    <font>
      <sz val="20"/>
      <name val="ＭＳ Ｐゴシック"/>
      <family val="3"/>
      <charset val="128"/>
    </font>
    <font>
      <b/>
      <sz val="10"/>
      <name val="ＭＳ Ｐゴシック"/>
      <family val="3"/>
      <charset val="128"/>
    </font>
    <font>
      <b/>
      <sz val="12"/>
      <color indexed="8"/>
      <name val="HG丸ｺﾞｼｯｸM-PRO"/>
      <family val="3"/>
      <charset val="128"/>
    </font>
    <font>
      <sz val="6"/>
      <name val="游ゴシック"/>
      <family val="3"/>
      <charset val="1"/>
    </font>
    <font>
      <sz val="12"/>
      <color indexed="8"/>
      <name val="ＭＳ ゴシック"/>
      <family val="3"/>
      <charset val="1"/>
    </font>
    <font>
      <sz val="11"/>
      <color theme="1"/>
      <name val="HG丸ｺﾞｼｯｸM-PRO"/>
      <family val="3"/>
      <charset val="128"/>
    </font>
    <font>
      <sz val="10"/>
      <color theme="1"/>
      <name val="HG丸ｺﾞｼｯｸM-PRO"/>
      <family val="3"/>
      <charset val="128"/>
    </font>
    <font>
      <sz val="12"/>
      <color indexed="81"/>
      <name val="MS P ゴシック"/>
      <family val="3"/>
      <charset val="128"/>
    </font>
    <font>
      <b/>
      <sz val="12"/>
      <color indexed="81"/>
      <name val="MS P ゴシック"/>
      <family val="3"/>
      <charset val="128"/>
    </font>
  </fonts>
  <fills count="13">
    <fill>
      <patternFill patternType="none"/>
    </fill>
    <fill>
      <patternFill patternType="gray125"/>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indexed="41"/>
        <bgColor indexed="64"/>
      </patternFill>
    </fill>
    <fill>
      <patternFill patternType="solid">
        <fgColor theme="6"/>
        <bgColor indexed="64"/>
      </patternFill>
    </fill>
    <fill>
      <patternFill patternType="solid">
        <fgColor theme="3" tint="0.79998168889431442"/>
        <bgColor indexed="64"/>
      </patternFill>
    </fill>
  </fills>
  <borders count="19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right style="dashed">
        <color indexed="64"/>
      </right>
      <top style="thin">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thin">
        <color indexed="64"/>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dotted">
        <color indexed="64"/>
      </left>
      <right/>
      <top style="thin">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dashed">
        <color indexed="64"/>
      </left>
      <right/>
      <top style="dashed">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right style="hair">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rgb="FF000000"/>
      </bottom>
      <diagonal/>
    </border>
    <border diagonalUp="1">
      <left style="thin">
        <color indexed="64"/>
      </left>
      <right style="thin">
        <color indexed="64"/>
      </right>
      <top/>
      <bottom style="thin">
        <color indexed="64"/>
      </bottom>
      <diagonal style="thin">
        <color indexed="64"/>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s>
  <cellStyleXfs count="21">
    <xf numFmtId="0" fontId="0" fillId="0" borderId="0">
      <alignment vertical="center"/>
    </xf>
    <xf numFmtId="0" fontId="2" fillId="0" borderId="0">
      <alignment vertical="center"/>
    </xf>
    <xf numFmtId="0" fontId="8" fillId="0" borderId="0"/>
    <xf numFmtId="0" fontId="8" fillId="0" borderId="0"/>
    <xf numFmtId="0" fontId="8" fillId="0" borderId="0">
      <alignment vertical="center"/>
    </xf>
    <xf numFmtId="0" fontId="8" fillId="0" borderId="0"/>
    <xf numFmtId="6" fontId="8" fillId="0" borderId="0" applyFont="0" applyFill="0" applyBorder="0" applyAlignment="0" applyProtection="0"/>
    <xf numFmtId="0" fontId="11" fillId="0" borderId="0" applyBorder="0"/>
    <xf numFmtId="0" fontId="11" fillId="0" borderId="0" applyBorder="0"/>
    <xf numFmtId="0" fontId="8" fillId="0" borderId="0"/>
    <xf numFmtId="6" fontId="8" fillId="0" borderId="0" applyFont="0" applyFill="0" applyBorder="0" applyAlignment="0" applyProtection="0"/>
    <xf numFmtId="0" fontId="30" fillId="0" borderId="0" applyNumberFormat="0" applyFill="0" applyBorder="0" applyAlignment="0" applyProtection="0">
      <alignment vertical="center"/>
    </xf>
    <xf numFmtId="0" fontId="8" fillId="0" borderId="0">
      <alignment vertical="center"/>
    </xf>
    <xf numFmtId="0" fontId="33" fillId="0" borderId="0">
      <alignment vertical="center"/>
    </xf>
    <xf numFmtId="0" fontId="56" fillId="0" borderId="0"/>
    <xf numFmtId="0" fontId="64" fillId="0" borderId="0"/>
    <xf numFmtId="0" fontId="30" fillId="0" borderId="0" applyNumberForma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cellStyleXfs>
  <cellXfs count="2278">
    <xf numFmtId="0" fontId="0" fillId="0" borderId="0" xfId="0">
      <alignment vertical="center"/>
    </xf>
    <xf numFmtId="49" fontId="3" fillId="0" borderId="0" xfId="1" applyNumberFormat="1" applyFont="1">
      <alignment vertical="center"/>
    </xf>
    <xf numFmtId="0" fontId="8" fillId="0" borderId="0" xfId="2" applyAlignment="1">
      <alignment horizontal="center" vertical="center"/>
    </xf>
    <xf numFmtId="0" fontId="8" fillId="0" borderId="0" xfId="3" applyAlignment="1">
      <alignment horizontal="center" vertical="center"/>
    </xf>
    <xf numFmtId="0" fontId="12" fillId="0" borderId="2" xfId="4" applyFont="1" applyBorder="1" applyAlignment="1">
      <alignment horizontal="center" vertical="center" wrapText="1"/>
    </xf>
    <xf numFmtId="0" fontId="3" fillId="0" borderId="0" xfId="2" applyFont="1" applyAlignment="1">
      <alignment horizontal="left" vertical="center"/>
    </xf>
    <xf numFmtId="0" fontId="3" fillId="0" borderId="0" xfId="2" applyFont="1" applyAlignment="1">
      <alignment horizontal="center" vertical="center"/>
    </xf>
    <xf numFmtId="0" fontId="3" fillId="0" borderId="0" xfId="2" applyFont="1" applyAlignment="1">
      <alignment vertical="center"/>
    </xf>
    <xf numFmtId="0" fontId="3" fillId="0" borderId="0" xfId="2" applyFont="1" applyAlignment="1">
      <alignment vertical="center" wrapText="1"/>
    </xf>
    <xf numFmtId="0" fontId="3" fillId="0" borderId="21" xfId="2" applyFont="1" applyBorder="1" applyAlignment="1">
      <alignment horizontal="center" vertical="center"/>
    </xf>
    <xf numFmtId="0" fontId="3" fillId="0" borderId="42" xfId="2" applyFont="1" applyBorder="1" applyAlignment="1">
      <alignment horizontal="center" vertical="center"/>
    </xf>
    <xf numFmtId="0" fontId="3" fillId="0" borderId="17" xfId="2" applyFont="1" applyBorder="1" applyAlignment="1">
      <alignment horizontal="left" vertical="center"/>
    </xf>
    <xf numFmtId="0" fontId="3" fillId="0" borderId="11" xfId="2" applyFont="1" applyBorder="1" applyAlignment="1">
      <alignment horizontal="left" vertical="center"/>
    </xf>
    <xf numFmtId="0" fontId="3" fillId="0" borderId="11" xfId="2" applyFont="1" applyBorder="1" applyAlignment="1">
      <alignment horizontal="center" vertical="center"/>
    </xf>
    <xf numFmtId="0" fontId="3" fillId="0" borderId="10" xfId="2" applyFont="1" applyBorder="1" applyAlignment="1">
      <alignment horizontal="left" vertical="center"/>
    </xf>
    <xf numFmtId="0" fontId="3" fillId="0" borderId="16" xfId="2" applyFont="1" applyBorder="1" applyAlignment="1">
      <alignment horizontal="center" vertical="center"/>
    </xf>
    <xf numFmtId="49" fontId="3" fillId="0" borderId="0" xfId="1" applyNumberFormat="1" applyFont="1" applyAlignment="1">
      <alignment horizontal="left" vertical="center"/>
    </xf>
    <xf numFmtId="49" fontId="3" fillId="0" borderId="0" xfId="1" applyNumberFormat="1" applyFont="1" applyAlignment="1">
      <alignment horizontal="center" vertical="center" shrinkToFit="1"/>
    </xf>
    <xf numFmtId="0" fontId="3" fillId="0" borderId="6" xfId="2" applyFont="1" applyBorder="1" applyAlignment="1">
      <alignment horizontal="center" vertical="center"/>
    </xf>
    <xf numFmtId="0" fontId="3" fillId="0" borderId="2" xfId="2" applyFont="1" applyBorder="1" applyAlignment="1">
      <alignment horizontal="center" vertical="center"/>
    </xf>
    <xf numFmtId="0" fontId="3" fillId="0" borderId="8" xfId="2" applyFont="1" applyBorder="1" applyAlignment="1">
      <alignment horizontal="center" vertical="center"/>
    </xf>
    <xf numFmtId="0" fontId="3" fillId="0" borderId="20" xfId="2" applyFont="1" applyBorder="1" applyAlignment="1">
      <alignment horizontal="center" vertical="center"/>
    </xf>
    <xf numFmtId="0" fontId="3" fillId="0" borderId="13" xfId="2" applyFont="1" applyBorder="1" applyAlignment="1">
      <alignment horizontal="center" vertical="center"/>
    </xf>
    <xf numFmtId="0" fontId="3" fillId="0" borderId="15" xfId="2" applyFont="1" applyBorder="1" applyAlignment="1">
      <alignment horizontal="center" vertical="center"/>
    </xf>
    <xf numFmtId="0" fontId="17" fillId="0" borderId="7" xfId="3" applyFont="1" applyBorder="1" applyAlignment="1">
      <alignment horizontal="left" vertical="center" shrinkToFit="1"/>
    </xf>
    <xf numFmtId="0" fontId="17" fillId="0" borderId="6" xfId="3" applyFont="1" applyBorder="1" applyAlignment="1">
      <alignment horizontal="left" vertical="center" shrinkToFit="1"/>
    </xf>
    <xf numFmtId="0" fontId="3" fillId="0" borderId="10" xfId="2" applyFont="1" applyBorder="1" applyAlignment="1">
      <alignment horizontal="center" vertical="center"/>
    </xf>
    <xf numFmtId="0" fontId="3" fillId="0" borderId="12" xfId="2" applyFont="1" applyBorder="1" applyAlignment="1">
      <alignment horizontal="center" vertical="center"/>
    </xf>
    <xf numFmtId="0" fontId="3" fillId="0" borderId="7" xfId="2" applyFont="1" applyBorder="1" applyAlignment="1">
      <alignment horizontal="center" vertical="center"/>
    </xf>
    <xf numFmtId="49" fontId="2" fillId="0" borderId="8" xfId="1" applyNumberFormat="1" applyBorder="1" applyAlignment="1">
      <alignment horizontal="center" vertical="center"/>
    </xf>
    <xf numFmtId="0" fontId="8" fillId="0" borderId="7" xfId="2" applyBorder="1" applyAlignment="1">
      <alignment horizontal="center" vertical="center"/>
    </xf>
    <xf numFmtId="49" fontId="2" fillId="0" borderId="7" xfId="1" applyNumberFormat="1" applyBorder="1" applyAlignment="1">
      <alignment horizontal="center" vertical="center"/>
    </xf>
    <xf numFmtId="49" fontId="2" fillId="0" borderId="2" xfId="1" applyNumberFormat="1" applyBorder="1" applyAlignment="1">
      <alignment horizontal="center" vertical="center"/>
    </xf>
    <xf numFmtId="0" fontId="3" fillId="0" borderId="14" xfId="2" applyFont="1" applyBorder="1" applyAlignment="1">
      <alignment horizontal="left" vertical="center"/>
    </xf>
    <xf numFmtId="49" fontId="2" fillId="0" borderId="21" xfId="1" applyNumberFormat="1" applyBorder="1" applyAlignment="1">
      <alignment horizontal="center" vertical="center" shrinkToFit="1"/>
    </xf>
    <xf numFmtId="0" fontId="8" fillId="0" borderId="11" xfId="2" applyBorder="1" applyAlignment="1">
      <alignment horizontal="center" vertical="center"/>
    </xf>
    <xf numFmtId="0" fontId="3" fillId="0" borderId="12" xfId="2" applyFont="1" applyBorder="1" applyAlignment="1">
      <alignment horizontal="left" vertical="center"/>
    </xf>
    <xf numFmtId="0" fontId="8" fillId="0" borderId="0" xfId="2" applyAlignment="1">
      <alignment horizontal="left" vertical="center"/>
    </xf>
    <xf numFmtId="0" fontId="3" fillId="0" borderId="11" xfId="2" applyFont="1" applyBorder="1" applyAlignment="1" applyProtection="1">
      <alignment horizontal="left" vertical="center"/>
      <protection locked="0"/>
    </xf>
    <xf numFmtId="0" fontId="8" fillId="0" borderId="39" xfId="2" applyBorder="1" applyAlignment="1" applyProtection="1">
      <alignment horizontal="center" vertical="center"/>
      <protection locked="0"/>
    </xf>
    <xf numFmtId="0" fontId="3" fillId="0" borderId="16" xfId="2" applyFont="1" applyBorder="1" applyAlignment="1" applyProtection="1">
      <alignment horizontal="center" vertical="center"/>
      <protection locked="0"/>
    </xf>
    <xf numFmtId="0" fontId="3" fillId="0" borderId="6" xfId="2" applyFont="1" applyBorder="1" applyProtection="1">
      <protection locked="0"/>
    </xf>
    <xf numFmtId="0" fontId="3" fillId="0" borderId="35" xfId="2" applyFont="1" applyBorder="1" applyAlignment="1" applyProtection="1">
      <alignment horizontal="center" vertical="center"/>
      <protection locked="0"/>
    </xf>
    <xf numFmtId="0" fontId="3" fillId="0" borderId="34" xfId="2" applyFont="1" applyBorder="1" applyAlignment="1" applyProtection="1">
      <alignment horizontal="center" vertical="center"/>
      <protection locked="0"/>
    </xf>
    <xf numFmtId="0" fontId="3" fillId="0" borderId="13" xfId="2" applyFont="1" applyBorder="1" applyAlignment="1" applyProtection="1">
      <alignment horizontal="center" vertical="center"/>
      <protection locked="0"/>
    </xf>
    <xf numFmtId="0" fontId="3" fillId="0" borderId="15" xfId="2" applyFont="1" applyBorder="1" applyAlignment="1" applyProtection="1">
      <alignment horizontal="center" vertical="center"/>
      <protection locked="0"/>
    </xf>
    <xf numFmtId="0" fontId="3" fillId="0" borderId="2" xfId="2" applyFont="1" applyBorder="1" applyAlignment="1" applyProtection="1">
      <alignment horizontal="center" vertical="center"/>
      <protection locked="0"/>
    </xf>
    <xf numFmtId="0" fontId="8" fillId="0" borderId="8" xfId="2" applyBorder="1" applyAlignment="1" applyProtection="1">
      <alignment horizontal="center" vertical="center"/>
      <protection locked="0"/>
    </xf>
    <xf numFmtId="0" fontId="8" fillId="0" borderId="17" xfId="2" applyBorder="1" applyAlignment="1" applyProtection="1">
      <alignment horizontal="center" vertical="center"/>
      <protection locked="0"/>
    </xf>
    <xf numFmtId="0" fontId="8" fillId="0" borderId="7" xfId="2" applyBorder="1" applyAlignment="1" applyProtection="1">
      <alignment horizontal="center" vertical="center"/>
      <protection locked="0"/>
    </xf>
    <xf numFmtId="49" fontId="3" fillId="0" borderId="11" xfId="2" applyNumberFormat="1" applyFont="1" applyBorder="1" applyAlignment="1" applyProtection="1">
      <alignment horizontal="center" vertical="center"/>
      <protection locked="0"/>
    </xf>
    <xf numFmtId="0" fontId="3" fillId="0" borderId="11" xfId="2" applyFont="1" applyBorder="1" applyAlignment="1" applyProtection="1">
      <alignment horizontal="center" vertical="center"/>
      <protection locked="0"/>
    </xf>
    <xf numFmtId="0" fontId="3" fillId="0" borderId="11" xfId="2" applyFont="1" applyBorder="1" applyAlignment="1">
      <alignment horizontal="left"/>
    </xf>
    <xf numFmtId="0" fontId="3" fillId="0" borderId="10" xfId="2" applyFont="1" applyBorder="1" applyAlignment="1">
      <alignment horizontal="left"/>
    </xf>
    <xf numFmtId="0" fontId="3" fillId="0" borderId="0" xfId="2" applyFont="1"/>
    <xf numFmtId="0" fontId="3" fillId="0" borderId="13" xfId="2" applyFont="1" applyBorder="1" applyAlignment="1">
      <alignment horizontal="left"/>
    </xf>
    <xf numFmtId="0" fontId="3" fillId="0" borderId="12" xfId="2" applyFont="1" applyBorder="1"/>
    <xf numFmtId="0" fontId="3" fillId="0" borderId="10" xfId="2" applyFont="1" applyBorder="1" applyAlignment="1" applyProtection="1">
      <alignment horizontal="center" vertical="center"/>
      <protection locked="0"/>
    </xf>
    <xf numFmtId="0" fontId="3" fillId="0" borderId="63" xfId="2" applyFont="1" applyBorder="1" applyAlignment="1">
      <alignment horizontal="center" vertical="center"/>
    </xf>
    <xf numFmtId="0" fontId="3" fillId="0" borderId="8" xfId="4" applyFont="1" applyBorder="1" applyAlignment="1">
      <alignment horizontal="center" vertical="center"/>
    </xf>
    <xf numFmtId="0" fontId="3" fillId="0" borderId="7" xfId="4" applyFont="1" applyBorder="1" applyAlignment="1">
      <alignment horizontal="center" vertical="center"/>
    </xf>
    <xf numFmtId="0" fontId="3" fillId="0" borderId="6" xfId="4" applyFont="1" applyBorder="1" applyAlignment="1">
      <alignment horizontal="center" vertical="center"/>
    </xf>
    <xf numFmtId="0" fontId="3" fillId="0" borderId="2" xfId="2" applyFont="1" applyBorder="1" applyAlignment="1">
      <alignment horizontal="center" vertical="center" wrapText="1"/>
    </xf>
    <xf numFmtId="0" fontId="3" fillId="0" borderId="7" xfId="3" applyFont="1" applyBorder="1" applyAlignment="1">
      <alignment vertical="center"/>
    </xf>
    <xf numFmtId="0" fontId="3" fillId="0" borderId="2" xfId="3" applyFont="1" applyBorder="1" applyAlignment="1">
      <alignment horizontal="center" vertical="center"/>
    </xf>
    <xf numFmtId="0" fontId="3" fillId="0" borderId="6" xfId="3" applyFont="1" applyBorder="1" applyAlignment="1">
      <alignment horizontal="center" vertical="center" shrinkToFit="1"/>
    </xf>
    <xf numFmtId="0" fontId="7" fillId="0" borderId="6" xfId="3" applyFont="1" applyBorder="1" applyAlignment="1">
      <alignment horizontal="left" vertical="center"/>
    </xf>
    <xf numFmtId="0" fontId="2" fillId="0" borderId="0" xfId="0" applyFont="1">
      <alignment vertical="center"/>
    </xf>
    <xf numFmtId="0" fontId="2" fillId="0" borderId="12" xfId="0" applyFont="1" applyBorder="1">
      <alignment vertical="center"/>
    </xf>
    <xf numFmtId="0" fontId="0" fillId="0" borderId="13" xfId="0" applyBorder="1">
      <alignment vertical="center"/>
    </xf>
    <xf numFmtId="0" fontId="2" fillId="0" borderId="13" xfId="0" applyFont="1" applyBorder="1">
      <alignment vertical="center"/>
    </xf>
    <xf numFmtId="0" fontId="2" fillId="0" borderId="15" xfId="0" applyFont="1" applyBorder="1">
      <alignment vertical="center"/>
    </xf>
    <xf numFmtId="0" fontId="3" fillId="0" borderId="1" xfId="2" applyFont="1" applyBorder="1" applyAlignment="1">
      <alignment horizontal="center" vertical="center"/>
    </xf>
    <xf numFmtId="0" fontId="3" fillId="0" borderId="0" xfId="3" applyFont="1" applyAlignment="1">
      <alignment horizontal="center" vertical="center" textRotation="255"/>
    </xf>
    <xf numFmtId="0" fontId="3" fillId="0" borderId="0" xfId="3" applyFont="1" applyAlignment="1">
      <alignment horizontal="left" vertical="center" wrapText="1"/>
    </xf>
    <xf numFmtId="0" fontId="3" fillId="0" borderId="0" xfId="3" applyFont="1" applyAlignment="1">
      <alignment horizontal="left" vertical="center"/>
    </xf>
    <xf numFmtId="0" fontId="3" fillId="0" borderId="0" xfId="2" applyFont="1" applyAlignment="1">
      <alignment horizontal="center" vertical="center" textRotation="255" wrapText="1"/>
    </xf>
    <xf numFmtId="0" fontId="3" fillId="0" borderId="0" xfId="2" applyFont="1" applyAlignment="1" applyProtection="1">
      <alignment horizontal="center" vertical="center"/>
      <protection locked="0"/>
    </xf>
    <xf numFmtId="0" fontId="7" fillId="0" borderId="2" xfId="4" applyFont="1" applyBorder="1" applyAlignment="1">
      <alignment horizontal="center" vertical="center" wrapText="1"/>
    </xf>
    <xf numFmtId="0" fontId="3" fillId="0" borderId="14" xfId="2" applyFont="1" applyBorder="1" applyAlignment="1" applyProtection="1">
      <alignment horizontal="center" vertical="center"/>
      <protection locked="0"/>
    </xf>
    <xf numFmtId="0" fontId="9" fillId="0" borderId="7" xfId="0" applyFont="1" applyBorder="1" applyAlignment="1">
      <alignment horizontal="left" vertical="center"/>
    </xf>
    <xf numFmtId="0" fontId="9" fillId="0" borderId="6" xfId="0" applyFont="1" applyBorder="1" applyAlignment="1">
      <alignment horizontal="left" vertical="center"/>
    </xf>
    <xf numFmtId="0" fontId="9" fillId="0" borderId="8" xfId="0" applyFont="1" applyBorder="1" applyAlignment="1">
      <alignment horizontal="center" vertical="center"/>
    </xf>
    <xf numFmtId="0" fontId="9" fillId="0" borderId="8" xfId="0" applyFont="1" applyBorder="1" applyAlignment="1">
      <alignment horizontal="right" vertical="center"/>
    </xf>
    <xf numFmtId="0" fontId="9" fillId="0" borderId="7" xfId="0" applyFont="1" applyBorder="1" applyAlignment="1">
      <alignment horizontal="right" vertical="center"/>
    </xf>
    <xf numFmtId="0" fontId="3" fillId="0" borderId="0" xfId="2" applyFont="1" applyAlignment="1">
      <alignment horizontal="left"/>
    </xf>
    <xf numFmtId="0" fontId="3" fillId="0" borderId="0" xfId="2" applyFont="1" applyAlignment="1">
      <alignment horizontal="center"/>
    </xf>
    <xf numFmtId="0" fontId="9" fillId="0" borderId="8" xfId="0" applyFont="1" applyBorder="1" applyAlignment="1">
      <alignment horizontal="left" vertical="center"/>
    </xf>
    <xf numFmtId="0" fontId="9" fillId="0" borderId="0" xfId="0" applyFont="1" applyAlignment="1">
      <alignment horizontal="left" vertical="center"/>
    </xf>
    <xf numFmtId="0" fontId="3" fillId="0" borderId="41" xfId="2" applyFont="1" applyBorder="1" applyAlignment="1">
      <alignment horizontal="center" vertical="center"/>
    </xf>
    <xf numFmtId="0" fontId="9" fillId="0" borderId="6" xfId="0" applyFont="1" applyBorder="1" applyAlignment="1">
      <alignment horizontal="right" vertical="center"/>
    </xf>
    <xf numFmtId="0" fontId="3" fillId="0" borderId="21" xfId="2" applyFont="1" applyBorder="1" applyAlignment="1">
      <alignment horizontal="center" vertical="center" wrapText="1"/>
    </xf>
    <xf numFmtId="0" fontId="9" fillId="0" borderId="15" xfId="0" applyFont="1" applyBorder="1" applyAlignment="1">
      <alignment horizontal="right" vertical="center"/>
    </xf>
    <xf numFmtId="0" fontId="13" fillId="0" borderId="2" xfId="4" applyFont="1" applyBorder="1" applyAlignment="1">
      <alignment horizontal="center" vertical="center" wrapText="1"/>
    </xf>
    <xf numFmtId="0" fontId="6" fillId="0" borderId="11" xfId="2" applyFont="1" applyBorder="1" applyAlignment="1">
      <alignment horizontal="center" vertical="center" wrapText="1"/>
    </xf>
    <xf numFmtId="0" fontId="12" fillId="0" borderId="21" xfId="4" applyFont="1" applyBorder="1" applyAlignment="1">
      <alignment horizontal="center" vertical="center" wrapText="1"/>
    </xf>
    <xf numFmtId="0" fontId="9" fillId="0" borderId="15" xfId="0" applyFont="1" applyBorder="1" applyAlignment="1">
      <alignment horizontal="left" vertical="center"/>
    </xf>
    <xf numFmtId="0" fontId="9" fillId="0" borderId="13" xfId="0" applyFont="1" applyBorder="1" applyAlignment="1">
      <alignment horizontal="right" vertical="center"/>
    </xf>
    <xf numFmtId="0" fontId="9" fillId="0" borderId="0" xfId="0" applyFont="1" applyAlignment="1">
      <alignment horizontal="center" vertical="center"/>
    </xf>
    <xf numFmtId="0" fontId="3" fillId="0" borderId="17" xfId="2" applyFont="1" applyBorder="1" applyAlignment="1">
      <alignment horizontal="center"/>
    </xf>
    <xf numFmtId="0" fontId="3" fillId="0" borderId="10" xfId="2" applyFont="1" applyBorder="1"/>
    <xf numFmtId="49" fontId="3" fillId="0" borderId="16" xfId="2" applyNumberFormat="1" applyFont="1" applyBorder="1" applyAlignment="1" applyProtection="1">
      <alignment horizontal="center" vertical="center"/>
      <protection locked="0"/>
    </xf>
    <xf numFmtId="0" fontId="9" fillId="0" borderId="13" xfId="0" applyFont="1" applyBorder="1" applyAlignment="1">
      <alignment horizontal="center" vertical="center"/>
    </xf>
    <xf numFmtId="0" fontId="17" fillId="0" borderId="11" xfId="3" applyFont="1" applyBorder="1" applyAlignment="1">
      <alignment horizontal="left" vertical="center" shrinkToFit="1"/>
    </xf>
    <xf numFmtId="0" fontId="17" fillId="0" borderId="13" xfId="3" applyFont="1" applyBorder="1" applyAlignment="1">
      <alignment horizontal="left" vertical="center" shrinkToFit="1"/>
    </xf>
    <xf numFmtId="0" fontId="17" fillId="0" borderId="15" xfId="3" applyFont="1" applyBorder="1" applyAlignment="1">
      <alignment horizontal="left" vertical="center" shrinkToFit="1"/>
    </xf>
    <xf numFmtId="0" fontId="17" fillId="0" borderId="0" xfId="3" applyFont="1" applyAlignment="1">
      <alignment horizontal="left" vertical="center" shrinkToFit="1"/>
    </xf>
    <xf numFmtId="0" fontId="3" fillId="0" borderId="17" xfId="3" applyFont="1" applyBorder="1" applyAlignment="1">
      <alignment horizontal="left" vertical="center"/>
    </xf>
    <xf numFmtId="0" fontId="17" fillId="0" borderId="10" xfId="3" applyFont="1" applyBorder="1" applyAlignment="1">
      <alignment horizontal="left" vertical="center" shrinkToFit="1"/>
    </xf>
    <xf numFmtId="0" fontId="3" fillId="0" borderId="16" xfId="3" applyFont="1" applyBorder="1" applyAlignment="1">
      <alignment horizontal="left" vertical="center"/>
    </xf>
    <xf numFmtId="0" fontId="17" fillId="0" borderId="12" xfId="3" applyFont="1" applyBorder="1" applyAlignment="1">
      <alignment horizontal="left" vertical="center" shrinkToFit="1"/>
    </xf>
    <xf numFmtId="0" fontId="3" fillId="0" borderId="14" xfId="3" applyFont="1" applyBorder="1" applyAlignment="1">
      <alignment horizontal="left" vertical="center"/>
    </xf>
    <xf numFmtId="0" fontId="3" fillId="0" borderId="8" xfId="2" applyFont="1" applyBorder="1" applyProtection="1">
      <protection locked="0"/>
    </xf>
    <xf numFmtId="0" fontId="9" fillId="0" borderId="16" xfId="0" applyFont="1" applyBorder="1" applyAlignment="1">
      <alignment horizontal="left" vertical="center"/>
    </xf>
    <xf numFmtId="0" fontId="8" fillId="0" borderId="0" xfId="0" applyFont="1" applyAlignment="1">
      <alignment horizontal="left" vertical="center"/>
    </xf>
    <xf numFmtId="0" fontId="3" fillId="0" borderId="0" xfId="3" applyFont="1" applyAlignment="1">
      <alignment horizontal="center" vertical="center" shrinkToFit="1"/>
    </xf>
    <xf numFmtId="0" fontId="3" fillId="0" borderId="0" xfId="3" applyFont="1" applyAlignment="1">
      <alignment horizontal="center" vertical="center"/>
    </xf>
    <xf numFmtId="0" fontId="3" fillId="0" borderId="0" xfId="3" applyFont="1" applyAlignment="1">
      <alignment horizontal="left" vertical="center" shrinkToFit="1"/>
    </xf>
    <xf numFmtId="0" fontId="6" fillId="0" borderId="2" xfId="3" applyFont="1" applyBorder="1" applyAlignment="1">
      <alignment horizontal="left" vertical="center" wrapText="1"/>
    </xf>
    <xf numFmtId="0" fontId="7" fillId="0" borderId="2" xfId="3" applyFont="1" applyBorder="1" applyAlignment="1">
      <alignment horizontal="left" vertical="center" wrapText="1"/>
    </xf>
    <xf numFmtId="0" fontId="3" fillId="0" borderId="17" xfId="2" applyFont="1" applyBorder="1" applyAlignment="1">
      <alignment horizontal="center" vertical="center"/>
    </xf>
    <xf numFmtId="49" fontId="8" fillId="0" borderId="0" xfId="7" applyNumberFormat="1" applyFont="1" applyAlignment="1">
      <alignment vertical="center"/>
    </xf>
    <xf numFmtId="49" fontId="8" fillId="0" borderId="0" xfId="7" applyNumberFormat="1" applyFont="1" applyBorder="1" applyAlignment="1">
      <alignment vertical="center"/>
    </xf>
    <xf numFmtId="49" fontId="14" fillId="0" borderId="0" xfId="7" applyNumberFormat="1" applyFont="1" applyBorder="1" applyAlignment="1">
      <alignment vertical="center"/>
    </xf>
    <xf numFmtId="49" fontId="8" fillId="0" borderId="0" xfId="7" applyNumberFormat="1" applyFont="1" applyBorder="1" applyAlignment="1">
      <alignment horizontal="center" vertical="center"/>
    </xf>
    <xf numFmtId="49" fontId="8" fillId="0" borderId="0" xfId="8" applyNumberFormat="1" applyFont="1" applyBorder="1" applyAlignment="1">
      <alignment vertical="center"/>
    </xf>
    <xf numFmtId="49" fontId="8" fillId="0" borderId="0" xfId="8" applyNumberFormat="1" applyFont="1" applyBorder="1" applyAlignment="1">
      <alignment horizontal="left" vertical="center"/>
    </xf>
    <xf numFmtId="49" fontId="8" fillId="0" borderId="0" xfId="7" applyNumberFormat="1" applyFont="1" applyBorder="1" applyAlignment="1">
      <alignment horizontal="left" vertical="center"/>
    </xf>
    <xf numFmtId="49" fontId="14" fillId="0" borderId="0" xfId="8" applyNumberFormat="1" applyFont="1" applyBorder="1" applyAlignment="1">
      <alignment vertical="center"/>
    </xf>
    <xf numFmtId="49" fontId="14" fillId="0" borderId="0" xfId="8" applyNumberFormat="1" applyFont="1" applyBorder="1" applyAlignment="1">
      <alignment horizontal="right" vertical="center"/>
    </xf>
    <xf numFmtId="49" fontId="14" fillId="0" borderId="0" xfId="7" applyNumberFormat="1" applyFont="1" applyBorder="1" applyAlignment="1">
      <alignment vertical="center" wrapText="1"/>
    </xf>
    <xf numFmtId="49" fontId="14" fillId="0" borderId="7" xfId="7" applyNumberFormat="1" applyFont="1" applyBorder="1" applyAlignment="1">
      <alignment vertical="center"/>
    </xf>
    <xf numFmtId="49" fontId="8" fillId="0" borderId="0" xfId="7" applyNumberFormat="1" applyFont="1" applyAlignment="1">
      <alignment vertical="top"/>
    </xf>
    <xf numFmtId="49" fontId="8" fillId="0" borderId="0" xfId="7" applyNumberFormat="1" applyFont="1" applyBorder="1" applyAlignment="1">
      <alignment vertical="top"/>
    </xf>
    <xf numFmtId="49" fontId="14" fillId="0" borderId="0" xfId="7" applyNumberFormat="1" applyFont="1" applyBorder="1" applyAlignment="1">
      <alignment horizontal="center" vertical="center"/>
    </xf>
    <xf numFmtId="0" fontId="3" fillId="0" borderId="8" xfId="2" applyFont="1" applyBorder="1" applyAlignment="1" applyProtection="1">
      <alignment horizontal="center" vertical="center"/>
      <protection locked="0"/>
    </xf>
    <xf numFmtId="0" fontId="3" fillId="0" borderId="6" xfId="2" applyFont="1" applyBorder="1" applyAlignment="1" applyProtection="1">
      <alignment horizontal="center" vertical="center"/>
      <protection locked="0"/>
    </xf>
    <xf numFmtId="0" fontId="3" fillId="0" borderId="2" xfId="4" applyFont="1" applyBorder="1" applyAlignment="1">
      <alignment horizontal="center" vertical="center"/>
    </xf>
    <xf numFmtId="0" fontId="3" fillId="0" borderId="17" xfId="5" applyFont="1" applyBorder="1" applyAlignment="1">
      <alignment horizontal="left" vertical="center" shrinkToFit="1"/>
    </xf>
    <xf numFmtId="0" fontId="9" fillId="0" borderId="7" xfId="0" applyFont="1" applyBorder="1" applyAlignment="1">
      <alignment horizontal="center" vertical="center"/>
    </xf>
    <xf numFmtId="49" fontId="3" fillId="0" borderId="21" xfId="1" applyNumberFormat="1" applyFont="1" applyBorder="1" applyAlignment="1">
      <alignment horizontal="center" vertical="center" shrinkToFit="1"/>
    </xf>
    <xf numFmtId="49" fontId="3" fillId="0" borderId="2" xfId="1" applyNumberFormat="1" applyFont="1" applyBorder="1" applyAlignment="1">
      <alignment horizontal="center" vertical="center"/>
    </xf>
    <xf numFmtId="49" fontId="8" fillId="0" borderId="0" xfId="9" applyNumberFormat="1" applyAlignment="1">
      <alignment vertical="center"/>
    </xf>
    <xf numFmtId="49" fontId="8" fillId="0" borderId="8" xfId="9" applyNumberFormat="1" applyBorder="1" applyAlignment="1">
      <alignment horizontal="center" vertical="center"/>
    </xf>
    <xf numFmtId="49" fontId="8" fillId="0" borderId="81" xfId="9" applyNumberFormat="1" applyBorder="1" applyAlignment="1">
      <alignment horizontal="center" vertical="center"/>
    </xf>
    <xf numFmtId="49" fontId="8" fillId="0" borderId="4" xfId="9" applyNumberFormat="1" applyBorder="1" applyAlignment="1">
      <alignment horizontal="center" vertical="center"/>
    </xf>
    <xf numFmtId="49" fontId="8" fillId="0" borderId="7" xfId="9" applyNumberFormat="1" applyBorder="1" applyAlignment="1">
      <alignment horizontal="center" vertical="center"/>
    </xf>
    <xf numFmtId="49" fontId="8" fillId="0" borderId="3" xfId="9" applyNumberFormat="1" applyBorder="1" applyAlignment="1">
      <alignment horizontal="center" vertical="center"/>
    </xf>
    <xf numFmtId="49" fontId="8" fillId="0" borderId="0" xfId="9" applyNumberFormat="1" applyAlignment="1">
      <alignment horizontal="center" vertical="center"/>
    </xf>
    <xf numFmtId="49" fontId="19" fillId="0" borderId="0" xfId="7" applyNumberFormat="1" applyFont="1" applyBorder="1" applyAlignment="1">
      <alignment vertical="center" wrapText="1"/>
    </xf>
    <xf numFmtId="0" fontId="3" fillId="0" borderId="7" xfId="2" applyFont="1" applyBorder="1" applyProtection="1">
      <protection locked="0"/>
    </xf>
    <xf numFmtId="49" fontId="3" fillId="0" borderId="8" xfId="1" applyNumberFormat="1" applyFont="1" applyBorder="1" applyAlignment="1">
      <alignment horizontal="center" vertical="center"/>
    </xf>
    <xf numFmtId="49" fontId="3" fillId="0" borderId="7" xfId="1" applyNumberFormat="1" applyFont="1" applyBorder="1" applyAlignment="1">
      <alignment horizontal="center" vertical="center"/>
    </xf>
    <xf numFmtId="0" fontId="3" fillId="0" borderId="59" xfId="1" applyFont="1" applyBorder="1" applyProtection="1">
      <alignment vertical="center"/>
      <protection locked="0"/>
    </xf>
    <xf numFmtId="0" fontId="8" fillId="0" borderId="12" xfId="2" applyBorder="1" applyAlignment="1">
      <alignment horizontal="center" vertical="center"/>
    </xf>
    <xf numFmtId="0" fontId="3" fillId="0" borderId="0" xfId="1" applyFont="1">
      <alignment vertical="center"/>
    </xf>
    <xf numFmtId="49" fontId="3" fillId="0" borderId="12" xfId="1" applyNumberFormat="1" applyFont="1" applyBorder="1" applyAlignment="1">
      <alignment horizontal="left" vertical="center"/>
    </xf>
    <xf numFmtId="0" fontId="3" fillId="0" borderId="61" xfId="1" applyFont="1" applyBorder="1" applyProtection="1">
      <alignment vertical="center"/>
      <protection locked="0"/>
    </xf>
    <xf numFmtId="0" fontId="3" fillId="0" borderId="13" xfId="2" applyFont="1" applyBorder="1" applyAlignment="1">
      <alignment horizontal="left" vertical="center"/>
    </xf>
    <xf numFmtId="0" fontId="8" fillId="0" borderId="39" xfId="2" applyBorder="1" applyAlignment="1">
      <alignment horizontal="center" vertical="center"/>
    </xf>
    <xf numFmtId="0" fontId="3" fillId="0" borderId="19" xfId="2" applyFont="1" applyBorder="1" applyAlignment="1">
      <alignment horizontal="center" vertical="center"/>
    </xf>
    <xf numFmtId="0" fontId="3" fillId="0" borderId="18" xfId="2" applyFont="1" applyBorder="1" applyAlignment="1">
      <alignment horizontal="center" vertical="center"/>
    </xf>
    <xf numFmtId="0" fontId="3" fillId="0" borderId="7" xfId="3" applyFont="1" applyBorder="1" applyAlignment="1">
      <alignment horizontal="left" vertical="center"/>
    </xf>
    <xf numFmtId="0" fontId="3" fillId="0" borderId="6" xfId="3" applyFont="1" applyBorder="1" applyAlignment="1">
      <alignment horizontal="left" vertical="center"/>
    </xf>
    <xf numFmtId="0" fontId="7" fillId="0" borderId="8" xfId="4" applyFont="1" applyBorder="1" applyAlignment="1">
      <alignment horizontal="center" vertical="center"/>
    </xf>
    <xf numFmtId="0" fontId="7" fillId="0" borderId="7" xfId="4" applyFont="1" applyBorder="1" applyAlignment="1">
      <alignment horizontal="center" vertical="center"/>
    </xf>
    <xf numFmtId="0" fontId="7" fillId="0" borderId="8" xfId="2" applyFont="1" applyBorder="1" applyAlignment="1">
      <alignment horizontal="center" vertical="center"/>
    </xf>
    <xf numFmtId="0" fontId="3" fillId="0" borderId="11" xfId="2" applyFont="1" applyBorder="1" applyProtection="1">
      <protection locked="0"/>
    </xf>
    <xf numFmtId="0" fontId="3" fillId="0" borderId="80" xfId="2" applyFont="1" applyBorder="1" applyAlignment="1">
      <alignment horizontal="center" vertical="center"/>
    </xf>
    <xf numFmtId="0" fontId="14" fillId="0" borderId="2" xfId="2" applyFont="1" applyBorder="1" applyAlignment="1">
      <alignment horizontal="center" vertical="center"/>
    </xf>
    <xf numFmtId="49" fontId="8" fillId="0" borderId="0" xfId="7" applyNumberFormat="1" applyFont="1" applyAlignment="1">
      <alignment horizontal="right" vertical="center"/>
    </xf>
    <xf numFmtId="0" fontId="8" fillId="0" borderId="6" xfId="2" applyBorder="1" applyAlignment="1">
      <alignment horizontal="center" vertical="center"/>
    </xf>
    <xf numFmtId="0" fontId="3" fillId="0" borderId="2" xfId="3" applyFont="1" applyBorder="1" applyAlignment="1">
      <alignment horizontal="center" vertical="center" shrinkToFit="1"/>
    </xf>
    <xf numFmtId="0" fontId="14" fillId="0" borderId="0" xfId="0" applyFont="1" applyAlignment="1">
      <alignment horizontal="left" vertical="center"/>
    </xf>
    <xf numFmtId="0" fontId="14" fillId="0" borderId="0" xfId="2" applyFont="1" applyAlignment="1">
      <alignment horizontal="left" vertical="center"/>
    </xf>
    <xf numFmtId="0" fontId="3" fillId="0" borderId="0" xfId="2" applyFont="1" applyAlignment="1">
      <alignment horizontal="center" vertical="center" wrapText="1"/>
    </xf>
    <xf numFmtId="0" fontId="7" fillId="0" borderId="0" xfId="2" applyFont="1" applyAlignment="1">
      <alignment horizontal="center" vertical="center"/>
    </xf>
    <xf numFmtId="0" fontId="9" fillId="0" borderId="0" xfId="0" applyFont="1" applyAlignment="1">
      <alignment horizontal="right" vertical="center"/>
    </xf>
    <xf numFmtId="49" fontId="14" fillId="0" borderId="0" xfId="7" applyNumberFormat="1" applyFont="1" applyBorder="1" applyAlignment="1">
      <alignment vertical="top" wrapText="1"/>
    </xf>
    <xf numFmtId="49" fontId="8" fillId="0" borderId="0" xfId="1" applyNumberFormat="1" applyFont="1">
      <alignment vertical="center"/>
    </xf>
    <xf numFmtId="49" fontId="8" fillId="0" borderId="0" xfId="1" applyNumberFormat="1" applyFont="1" applyAlignment="1">
      <alignment horizontal="center" vertical="center" shrinkToFit="1"/>
    </xf>
    <xf numFmtId="49" fontId="8" fillId="0" borderId="0" xfId="1" applyNumberFormat="1" applyFont="1" applyAlignment="1">
      <alignment vertical="center" shrinkToFit="1"/>
    </xf>
    <xf numFmtId="49" fontId="14" fillId="0" borderId="0" xfId="1" applyNumberFormat="1" applyFont="1">
      <alignment vertical="center"/>
    </xf>
    <xf numFmtId="49" fontId="9" fillId="0" borderId="0" xfId="1" applyNumberFormat="1" applyFont="1">
      <alignment vertical="center"/>
    </xf>
    <xf numFmtId="49" fontId="14" fillId="0" borderId="4" xfId="1" applyNumberFormat="1" applyFont="1" applyBorder="1">
      <alignment vertical="center"/>
    </xf>
    <xf numFmtId="49" fontId="14" fillId="0" borderId="4" xfId="1" applyNumberFormat="1" applyFont="1" applyBorder="1" applyAlignment="1">
      <alignment vertical="center" shrinkToFit="1"/>
    </xf>
    <xf numFmtId="49" fontId="14" fillId="0" borderId="3" xfId="1" applyNumberFormat="1" applyFont="1" applyBorder="1" applyAlignment="1">
      <alignment vertical="center" shrinkToFit="1"/>
    </xf>
    <xf numFmtId="49" fontId="14" fillId="0" borderId="17" xfId="1" applyNumberFormat="1" applyFont="1" applyBorder="1">
      <alignment vertical="center"/>
    </xf>
    <xf numFmtId="49" fontId="14" fillId="0" borderId="11" xfId="1" applyNumberFormat="1" applyFont="1" applyBorder="1" applyAlignment="1">
      <alignment horizontal="center" vertical="center" shrinkToFit="1"/>
    </xf>
    <xf numFmtId="49" fontId="14" fillId="0" borderId="11" xfId="1" applyNumberFormat="1" applyFont="1" applyBorder="1">
      <alignment vertical="center"/>
    </xf>
    <xf numFmtId="49" fontId="14" fillId="0" borderId="10" xfId="1" applyNumberFormat="1" applyFont="1" applyBorder="1">
      <alignment vertical="center"/>
    </xf>
    <xf numFmtId="49" fontId="14" fillId="0" borderId="16" xfId="1" applyNumberFormat="1" applyFont="1" applyBorder="1" applyAlignment="1">
      <alignment horizontal="center" vertical="center" shrinkToFit="1"/>
    </xf>
    <xf numFmtId="49" fontId="14" fillId="0" borderId="0" xfId="1" applyNumberFormat="1" applyFont="1" applyAlignment="1">
      <alignment horizontal="left" vertical="center"/>
    </xf>
    <xf numFmtId="49" fontId="14" fillId="0" borderId="0" xfId="1" applyNumberFormat="1" applyFont="1" applyAlignment="1">
      <alignment horizontal="center" vertical="center" shrinkToFit="1"/>
    </xf>
    <xf numFmtId="49" fontId="14" fillId="3" borderId="16" xfId="1" applyNumberFormat="1" applyFont="1" applyFill="1" applyBorder="1">
      <alignment vertical="center"/>
    </xf>
    <xf numFmtId="49" fontId="14" fillId="3" borderId="12" xfId="1" applyNumberFormat="1" applyFont="1" applyFill="1" applyBorder="1">
      <alignment vertical="center"/>
    </xf>
    <xf numFmtId="49" fontId="14" fillId="0" borderId="11" xfId="1" applyNumberFormat="1" applyFont="1" applyBorder="1" applyAlignment="1">
      <alignment vertical="center" shrinkToFit="1"/>
    </xf>
    <xf numFmtId="49" fontId="14" fillId="0" borderId="10" xfId="1" applyNumberFormat="1" applyFont="1" applyBorder="1" applyAlignment="1">
      <alignment vertical="center" shrinkToFit="1"/>
    </xf>
    <xf numFmtId="49" fontId="14" fillId="0" borderId="24" xfId="1" applyNumberFormat="1" applyFont="1" applyBorder="1" applyAlignment="1">
      <alignment vertical="center" shrinkToFit="1"/>
    </xf>
    <xf numFmtId="49" fontId="14" fillId="0" borderId="14" xfId="1" applyNumberFormat="1" applyFont="1" applyBorder="1" applyAlignment="1">
      <alignment vertical="center" shrinkToFit="1"/>
    </xf>
    <xf numFmtId="49" fontId="14" fillId="0" borderId="13" xfId="1" applyNumberFormat="1" applyFont="1" applyBorder="1" applyAlignment="1">
      <alignment horizontal="center" vertical="center" shrinkToFit="1"/>
    </xf>
    <xf numFmtId="49" fontId="14" fillId="0" borderId="15" xfId="1" applyNumberFormat="1" applyFont="1" applyBorder="1" applyAlignment="1">
      <alignment horizontal="center" vertical="center" shrinkToFit="1"/>
    </xf>
    <xf numFmtId="0" fontId="8" fillId="3" borderId="10" xfId="0" applyFont="1" applyFill="1" applyBorder="1">
      <alignment vertical="center"/>
    </xf>
    <xf numFmtId="49" fontId="13" fillId="3" borderId="2" xfId="1" applyNumberFormat="1" applyFont="1" applyFill="1" applyBorder="1" applyAlignment="1">
      <alignment horizontal="center" vertical="center" wrapText="1" shrinkToFit="1"/>
    </xf>
    <xf numFmtId="49" fontId="14" fillId="0" borderId="5" xfId="1" applyNumberFormat="1" applyFont="1" applyBorder="1">
      <alignment vertical="center"/>
    </xf>
    <xf numFmtId="0" fontId="8" fillId="0" borderId="0" xfId="0" applyFont="1">
      <alignment vertical="center"/>
    </xf>
    <xf numFmtId="49" fontId="14" fillId="0" borderId="14" xfId="1" applyNumberFormat="1" applyFont="1" applyBorder="1" applyAlignment="1">
      <alignment horizontal="center" vertical="center"/>
    </xf>
    <xf numFmtId="0" fontId="14" fillId="3" borderId="8" xfId="1" applyFont="1" applyFill="1" applyBorder="1" applyAlignment="1">
      <alignment horizontal="center" vertical="center"/>
    </xf>
    <xf numFmtId="49" fontId="8" fillId="0" borderId="0" xfId="7" applyNumberFormat="1" applyFont="1" applyAlignment="1">
      <alignment horizontal="left" vertical="top"/>
    </xf>
    <xf numFmtId="49" fontId="8" fillId="0" borderId="0" xfId="7" applyNumberFormat="1" applyFont="1" applyAlignment="1">
      <alignment horizontal="left" vertical="top" wrapText="1"/>
    </xf>
    <xf numFmtId="49" fontId="16" fillId="0" borderId="0" xfId="1" applyNumberFormat="1" applyFont="1">
      <alignment vertical="center"/>
    </xf>
    <xf numFmtId="49" fontId="14" fillId="0" borderId="0" xfId="1" applyNumberFormat="1" applyFont="1" applyAlignment="1">
      <alignment horizontal="left" vertical="top"/>
    </xf>
    <xf numFmtId="0" fontId="3" fillId="4" borderId="21" xfId="2" applyFont="1" applyFill="1" applyBorder="1" applyAlignment="1">
      <alignment horizontal="center" vertical="center"/>
    </xf>
    <xf numFmtId="0" fontId="3" fillId="4" borderId="42" xfId="2" applyFont="1" applyFill="1" applyBorder="1" applyAlignment="1">
      <alignment horizontal="center" vertical="center"/>
    </xf>
    <xf numFmtId="0" fontId="3" fillId="4" borderId="6" xfId="2" applyFont="1" applyFill="1" applyBorder="1" applyAlignment="1">
      <alignment horizontal="center" vertical="center"/>
    </xf>
    <xf numFmtId="0" fontId="3" fillId="4" borderId="0" xfId="2" applyFont="1" applyFill="1" applyAlignment="1">
      <alignment horizontal="center" vertical="center"/>
    </xf>
    <xf numFmtId="0" fontId="8" fillId="4" borderId="0" xfId="2" applyFill="1" applyAlignment="1">
      <alignment horizontal="left" vertical="center"/>
    </xf>
    <xf numFmtId="0" fontId="3" fillId="4" borderId="0" xfId="2" applyFont="1" applyFill="1" applyAlignment="1">
      <alignment horizontal="center" vertical="center" wrapText="1"/>
    </xf>
    <xf numFmtId="0" fontId="3" fillId="4" borderId="0" xfId="2" applyFont="1" applyFill="1" applyAlignment="1" applyProtection="1">
      <alignment horizontal="left" vertical="center" wrapText="1"/>
      <protection locked="0"/>
    </xf>
    <xf numFmtId="0" fontId="3" fillId="4" borderId="0" xfId="2" applyFont="1" applyFill="1" applyProtection="1">
      <protection locked="0"/>
    </xf>
    <xf numFmtId="0" fontId="3" fillId="4" borderId="80" xfId="2" applyFont="1" applyFill="1" applyBorder="1" applyAlignment="1">
      <alignment horizontal="center" vertical="center"/>
    </xf>
    <xf numFmtId="0" fontId="21" fillId="0" borderId="0" xfId="2" applyFont="1" applyAlignment="1">
      <alignment horizontal="center" vertical="center"/>
    </xf>
    <xf numFmtId="49" fontId="8" fillId="0" borderId="0" xfId="7" applyNumberFormat="1" applyFont="1" applyAlignment="1">
      <alignment horizontal="center" vertical="center"/>
    </xf>
    <xf numFmtId="177" fontId="8" fillId="0" borderId="0" xfId="7" applyNumberFormat="1" applyFont="1" applyAlignment="1">
      <alignment vertical="center"/>
    </xf>
    <xf numFmtId="0" fontId="3" fillId="0" borderId="2" xfId="3" applyFont="1" applyBorder="1" applyAlignment="1">
      <alignment horizontal="left" vertical="center" wrapText="1"/>
    </xf>
    <xf numFmtId="0" fontId="24" fillId="0" borderId="0" xfId="0" applyFont="1" applyAlignment="1">
      <alignment horizontal="left" vertical="center"/>
    </xf>
    <xf numFmtId="49" fontId="23" fillId="4" borderId="1" xfId="1" applyNumberFormat="1" applyFont="1" applyFill="1" applyBorder="1" applyAlignment="1">
      <alignment horizontal="center" vertical="center" shrinkToFit="1"/>
    </xf>
    <xf numFmtId="0" fontId="26" fillId="4" borderId="0" xfId="2" applyFont="1" applyFill="1" applyAlignment="1">
      <alignment horizontal="left" vertical="center"/>
    </xf>
    <xf numFmtId="49" fontId="24" fillId="0" borderId="0" xfId="1" applyNumberFormat="1" applyFont="1">
      <alignment vertical="center"/>
    </xf>
    <xf numFmtId="49" fontId="27" fillId="0" borderId="0" xfId="1" applyNumberFormat="1" applyFont="1">
      <alignment vertical="center"/>
    </xf>
    <xf numFmtId="49" fontId="24" fillId="0" borderId="0" xfId="7" applyNumberFormat="1" applyFont="1" applyAlignment="1">
      <alignment vertical="center"/>
    </xf>
    <xf numFmtId="0" fontId="26" fillId="0" borderId="0" xfId="2" applyFont="1" applyAlignment="1">
      <alignment horizontal="left" vertical="center"/>
    </xf>
    <xf numFmtId="49" fontId="14" fillId="0" borderId="7" xfId="1" applyNumberFormat="1" applyFont="1" applyBorder="1">
      <alignment vertical="center"/>
    </xf>
    <xf numFmtId="0" fontId="26" fillId="4" borderId="6" xfId="2" applyFont="1" applyFill="1" applyBorder="1" applyAlignment="1">
      <alignment horizontal="center" vertical="center"/>
    </xf>
    <xf numFmtId="0" fontId="26" fillId="4" borderId="2" xfId="2" applyFont="1" applyFill="1" applyBorder="1" applyAlignment="1">
      <alignment horizontal="center" vertical="center"/>
    </xf>
    <xf numFmtId="0" fontId="23" fillId="0" borderId="0" xfId="0" applyFont="1" applyAlignment="1">
      <alignment horizontal="left" vertical="center"/>
    </xf>
    <xf numFmtId="0" fontId="24" fillId="4" borderId="0" xfId="0" applyFont="1" applyFill="1" applyAlignment="1">
      <alignment horizontal="left" vertical="center"/>
    </xf>
    <xf numFmtId="0" fontId="26" fillId="0" borderId="0" xfId="2" applyFont="1" applyAlignment="1">
      <alignment horizontal="center" vertical="center"/>
    </xf>
    <xf numFmtId="0" fontId="8" fillId="0" borderId="2" xfId="5" applyBorder="1" applyAlignment="1">
      <alignment horizontal="center" vertical="center" wrapText="1"/>
    </xf>
    <xf numFmtId="0" fontId="8" fillId="0" borderId="2" xfId="5" applyBorder="1" applyAlignment="1">
      <alignment horizontal="center" vertical="center" wrapText="1" shrinkToFit="1"/>
    </xf>
    <xf numFmtId="0" fontId="14" fillId="0" borderId="2" xfId="5" applyFont="1" applyBorder="1" applyAlignment="1">
      <alignment horizontal="center" vertical="center" wrapText="1"/>
    </xf>
    <xf numFmtId="0" fontId="9" fillId="0" borderId="2" xfId="5" applyFont="1" applyBorder="1" applyAlignment="1">
      <alignment horizontal="center" vertical="center" wrapText="1"/>
    </xf>
    <xf numFmtId="0" fontId="9" fillId="0" borderId="2" xfId="5" applyFont="1" applyBorder="1" applyAlignment="1">
      <alignment horizontal="center" vertical="center" wrapText="1" shrinkToFit="1"/>
    </xf>
    <xf numFmtId="0" fontId="8" fillId="0" borderId="2" xfId="5" applyBorder="1" applyAlignment="1">
      <alignment horizontal="left" vertical="center"/>
    </xf>
    <xf numFmtId="0" fontId="8" fillId="0" borderId="0" xfId="5"/>
    <xf numFmtId="0" fontId="8" fillId="0" borderId="2" xfId="5" applyBorder="1" applyAlignment="1">
      <alignment horizontal="left" vertical="center" wrapText="1"/>
    </xf>
    <xf numFmtId="0" fontId="8" fillId="0" borderId="2" xfId="5" applyBorder="1" applyAlignment="1">
      <alignment horizontal="center" vertical="center"/>
    </xf>
    <xf numFmtId="0" fontId="8" fillId="0" borderId="2" xfId="5" applyBorder="1" applyAlignment="1">
      <alignment vertical="center" wrapText="1"/>
    </xf>
    <xf numFmtId="0" fontId="8" fillId="0" borderId="2" xfId="5" applyBorder="1" applyAlignment="1">
      <alignment vertical="center"/>
    </xf>
    <xf numFmtId="0" fontId="8" fillId="0" borderId="2" xfId="5" applyBorder="1"/>
    <xf numFmtId="0" fontId="8" fillId="0" borderId="0" xfId="5" applyAlignment="1">
      <alignment horizontal="left" vertical="center" wrapText="1"/>
    </xf>
    <xf numFmtId="0" fontId="8" fillId="0" borderId="0" xfId="5" applyAlignment="1">
      <alignment vertical="center"/>
    </xf>
    <xf numFmtId="0" fontId="30" fillId="0" borderId="2" xfId="11" applyBorder="1" applyAlignment="1">
      <alignment horizontal="center" vertical="center" wrapText="1"/>
    </xf>
    <xf numFmtId="0" fontId="31" fillId="0" borderId="0" xfId="12" applyFont="1" applyAlignment="1">
      <alignment horizontal="left" vertical="center"/>
    </xf>
    <xf numFmtId="0" fontId="32" fillId="0" borderId="0" xfId="12" applyFont="1" applyAlignment="1">
      <alignment vertical="center" textRotation="255" shrinkToFit="1"/>
    </xf>
    <xf numFmtId="0" fontId="16" fillId="0" borderId="0" xfId="12" applyFont="1" applyAlignment="1">
      <alignment horizontal="left" vertical="center"/>
    </xf>
    <xf numFmtId="0" fontId="3" fillId="0" borderId="0" xfId="12" applyFont="1" applyAlignment="1">
      <alignment horizontal="left" vertical="center"/>
    </xf>
    <xf numFmtId="0" fontId="3" fillId="0" borderId="0" xfId="12" applyFont="1">
      <alignment vertical="center"/>
    </xf>
    <xf numFmtId="0" fontId="34" fillId="0" borderId="0" xfId="13" applyFont="1">
      <alignment vertical="center"/>
    </xf>
    <xf numFmtId="0" fontId="3" fillId="0" borderId="0" xfId="12" applyFont="1" applyAlignment="1">
      <alignment horizontal="right" vertical="center"/>
    </xf>
    <xf numFmtId="0" fontId="32" fillId="0" borderId="0" xfId="12" applyFont="1">
      <alignment vertical="center"/>
    </xf>
    <xf numFmtId="0" fontId="3" fillId="0" borderId="0" xfId="12" applyFont="1" applyAlignment="1">
      <alignment horizontal="center" vertical="center"/>
    </xf>
    <xf numFmtId="0" fontId="37" fillId="0" borderId="0" xfId="13" applyFont="1">
      <alignment vertical="center"/>
    </xf>
    <xf numFmtId="0" fontId="2" fillId="0" borderId="0" xfId="13" applyFont="1">
      <alignment vertical="center"/>
    </xf>
    <xf numFmtId="0" fontId="2" fillId="0" borderId="0" xfId="13" applyFont="1" applyAlignment="1">
      <alignment horizontal="right" vertical="center"/>
    </xf>
    <xf numFmtId="0" fontId="2" fillId="8" borderId="0" xfId="13" applyFont="1" applyFill="1">
      <alignment vertical="center"/>
    </xf>
    <xf numFmtId="0" fontId="7" fillId="0" borderId="0" xfId="12" applyFont="1" applyAlignment="1">
      <alignment horizontal="center" vertical="center"/>
    </xf>
    <xf numFmtId="178" fontId="7" fillId="0" borderId="2" xfId="12" applyNumberFormat="1" applyFont="1" applyBorder="1">
      <alignment vertical="center"/>
    </xf>
    <xf numFmtId="179" fontId="7" fillId="0" borderId="2" xfId="12" applyNumberFormat="1" applyFont="1" applyBorder="1">
      <alignment vertical="center"/>
    </xf>
    <xf numFmtId="0" fontId="3" fillId="0" borderId="2" xfId="12" applyFont="1" applyBorder="1">
      <alignment vertical="center"/>
    </xf>
    <xf numFmtId="0" fontId="7" fillId="5" borderId="2" xfId="12" applyFont="1" applyFill="1" applyBorder="1" applyAlignment="1">
      <alignment horizontal="center" vertical="center"/>
    </xf>
    <xf numFmtId="0" fontId="7" fillId="5" borderId="8" xfId="12" applyFont="1" applyFill="1" applyBorder="1" applyAlignment="1">
      <alignment horizontal="center" vertical="center"/>
    </xf>
    <xf numFmtId="0" fontId="7" fillId="7" borderId="2" xfId="12" applyFont="1" applyFill="1" applyBorder="1" applyAlignment="1">
      <alignment horizontal="left" vertical="center"/>
    </xf>
    <xf numFmtId="0" fontId="7" fillId="7" borderId="8" xfId="12" applyFont="1" applyFill="1" applyBorder="1" applyAlignment="1">
      <alignment horizontal="left" vertical="center"/>
    </xf>
    <xf numFmtId="0" fontId="7" fillId="6" borderId="2" xfId="12" applyFont="1" applyFill="1" applyBorder="1" applyAlignment="1">
      <alignment horizontal="right" vertical="center"/>
    </xf>
    <xf numFmtId="0" fontId="7" fillId="0" borderId="6" xfId="12" applyFont="1" applyBorder="1" applyAlignment="1">
      <alignment horizontal="right" vertical="center"/>
    </xf>
    <xf numFmtId="180" fontId="7" fillId="0" borderId="2" xfId="12" applyNumberFormat="1" applyFont="1" applyBorder="1" applyAlignment="1">
      <alignment horizontal="right" vertical="center"/>
    </xf>
    <xf numFmtId="0" fontId="7" fillId="0" borderId="2" xfId="12" applyFont="1" applyBorder="1" applyAlignment="1">
      <alignment horizontal="right" vertical="center"/>
    </xf>
    <xf numFmtId="0" fontId="7" fillId="6" borderId="1" xfId="12" applyFont="1" applyFill="1" applyBorder="1" applyAlignment="1">
      <alignment horizontal="right" vertical="center"/>
    </xf>
    <xf numFmtId="0" fontId="7" fillId="0" borderId="96" xfId="12" applyFont="1" applyBorder="1" applyAlignment="1">
      <alignment horizontal="right" vertical="center"/>
    </xf>
    <xf numFmtId="0" fontId="7" fillId="0" borderId="0" xfId="12" applyFont="1">
      <alignment vertical="center"/>
    </xf>
    <xf numFmtId="0" fontId="38" fillId="0" borderId="0" xfId="12" applyFont="1" applyAlignment="1">
      <alignment horizontal="center" vertical="center"/>
    </xf>
    <xf numFmtId="0" fontId="38" fillId="0" borderId="0" xfId="1" applyFont="1" applyAlignment="1">
      <alignment horizontal="center" vertical="center"/>
    </xf>
    <xf numFmtId="0" fontId="38" fillId="0" borderId="0" xfId="12" applyFont="1">
      <alignment vertical="center"/>
    </xf>
    <xf numFmtId="0" fontId="39" fillId="0" borderId="0" xfId="1" applyFont="1" applyAlignment="1">
      <alignment horizontal="center" vertical="center"/>
    </xf>
    <xf numFmtId="0" fontId="39" fillId="0" borderId="0" xfId="12" applyFont="1">
      <alignment vertical="center"/>
    </xf>
    <xf numFmtId="0" fontId="39" fillId="0" borderId="0" xfId="12" applyFont="1" applyAlignment="1">
      <alignment horizontal="center" vertical="center"/>
    </xf>
    <xf numFmtId="0" fontId="7" fillId="0" borderId="0" xfId="12" applyFont="1" applyAlignment="1">
      <alignment horizontal="left" vertical="center"/>
    </xf>
    <xf numFmtId="0" fontId="7" fillId="0" borderId="0" xfId="12" applyFont="1" applyAlignment="1">
      <alignment vertical="center" textRotation="255" shrinkToFit="1"/>
    </xf>
    <xf numFmtId="0" fontId="7" fillId="0" borderId="2" xfId="12" applyFont="1" applyBorder="1" applyAlignment="1">
      <alignment horizontal="center" vertical="center"/>
    </xf>
    <xf numFmtId="0" fontId="7" fillId="0" borderId="2" xfId="12" applyFont="1" applyBorder="1" applyAlignment="1">
      <alignment vertical="center" textRotation="255" shrinkToFit="1"/>
    </xf>
    <xf numFmtId="0" fontId="2" fillId="8" borderId="2" xfId="13" applyFont="1" applyFill="1" applyBorder="1">
      <alignment vertical="center"/>
    </xf>
    <xf numFmtId="0" fontId="7" fillId="5" borderId="2" xfId="12" applyFont="1" applyFill="1" applyBorder="1" applyAlignment="1">
      <alignment horizontal="left" vertical="center"/>
    </xf>
    <xf numFmtId="0" fontId="7" fillId="7" borderId="2" xfId="12" applyFont="1" applyFill="1" applyBorder="1">
      <alignment vertical="center"/>
    </xf>
    <xf numFmtId="0" fontId="7" fillId="7" borderId="8" xfId="12" applyFont="1" applyFill="1" applyBorder="1">
      <alignment vertical="center"/>
    </xf>
    <xf numFmtId="180" fontId="7" fillId="0" borderId="96" xfId="12" applyNumberFormat="1" applyFont="1" applyBorder="1" applyAlignment="1">
      <alignment horizontal="right" vertical="center"/>
    </xf>
    <xf numFmtId="0" fontId="33" fillId="0" borderId="0" xfId="13">
      <alignment vertical="center"/>
    </xf>
    <xf numFmtId="0" fontId="6" fillId="0" borderId="0" xfId="12" applyFont="1">
      <alignment vertical="center"/>
    </xf>
    <xf numFmtId="0" fontId="3" fillId="0" borderId="13" xfId="12" applyFont="1" applyBorder="1">
      <alignment vertical="center"/>
    </xf>
    <xf numFmtId="0" fontId="44" fillId="0" borderId="0" xfId="12" applyFont="1">
      <alignment vertical="center"/>
    </xf>
    <xf numFmtId="181" fontId="7" fillId="0" borderId="2" xfId="12" applyNumberFormat="1" applyFont="1" applyBorder="1" applyAlignment="1">
      <alignment horizontal="center" vertical="center"/>
    </xf>
    <xf numFmtId="0" fontId="7" fillId="6" borderId="2" xfId="12" applyFont="1" applyFill="1" applyBorder="1" applyAlignment="1">
      <alignment horizontal="center" vertical="center"/>
    </xf>
    <xf numFmtId="0" fontId="7" fillId="0" borderId="6" xfId="12" applyFont="1" applyBorder="1" applyAlignment="1">
      <alignment horizontal="center" vertical="center"/>
    </xf>
    <xf numFmtId="0" fontId="6" fillId="0" borderId="2" xfId="12" applyFont="1" applyBorder="1" applyAlignment="1">
      <alignment horizontal="center" vertical="center"/>
    </xf>
    <xf numFmtId="0" fontId="6" fillId="0" borderId="6" xfId="12" applyFont="1" applyBorder="1" applyAlignment="1">
      <alignment horizontal="center" vertical="center"/>
    </xf>
    <xf numFmtId="0" fontId="7" fillId="0" borderId="11" xfId="12" applyFont="1" applyBorder="1">
      <alignment vertical="center"/>
    </xf>
    <xf numFmtId="0" fontId="44" fillId="0" borderId="11" xfId="12" applyFont="1" applyBorder="1">
      <alignment vertical="center"/>
    </xf>
    <xf numFmtId="0" fontId="7" fillId="0" borderId="11" xfId="12" applyFont="1" applyBorder="1" applyAlignment="1">
      <alignment vertical="center" wrapText="1"/>
    </xf>
    <xf numFmtId="0" fontId="7" fillId="0" borderId="0" xfId="12" applyFont="1" applyAlignment="1">
      <alignment vertical="center" wrapText="1"/>
    </xf>
    <xf numFmtId="0" fontId="7" fillId="0" borderId="0" xfId="12" applyFont="1" applyAlignment="1">
      <alignment horizontal="center" vertical="center" wrapText="1"/>
    </xf>
    <xf numFmtId="0" fontId="7" fillId="0" borderId="8" xfId="1" applyFont="1" applyBorder="1" applyAlignment="1">
      <alignment horizontal="center" vertical="center"/>
    </xf>
    <xf numFmtId="0" fontId="7" fillId="0" borderId="2" xfId="1" applyFont="1" applyBorder="1" applyAlignment="1">
      <alignment horizontal="center" vertical="center"/>
    </xf>
    <xf numFmtId="0" fontId="7" fillId="0" borderId="0" xfId="1" applyFont="1" applyAlignment="1">
      <alignment horizontal="center" vertical="center"/>
    </xf>
    <xf numFmtId="0" fontId="7" fillId="0" borderId="2" xfId="12" applyFont="1" applyBorder="1" applyAlignment="1">
      <alignment horizontal="center" vertical="center" wrapText="1"/>
    </xf>
    <xf numFmtId="0" fontId="7" fillId="9" borderId="2" xfId="1" applyFont="1" applyFill="1" applyBorder="1" applyAlignment="1">
      <alignment horizontal="center" vertical="center"/>
    </xf>
    <xf numFmtId="0" fontId="3" fillId="0" borderId="0" xfId="1" applyFont="1" applyAlignment="1">
      <alignment horizontal="center" vertical="center"/>
    </xf>
    <xf numFmtId="0" fontId="7" fillId="0" borderId="11" xfId="12" applyFont="1" applyBorder="1" applyAlignment="1">
      <alignment horizontal="center" vertical="center"/>
    </xf>
    <xf numFmtId="0" fontId="32" fillId="0" borderId="0" xfId="12" applyFont="1" applyAlignment="1">
      <alignment horizontal="center" vertical="center"/>
    </xf>
    <xf numFmtId="182" fontId="7" fillId="0" borderId="2" xfId="12" applyNumberFormat="1" applyFont="1" applyBorder="1" applyAlignment="1">
      <alignment horizontal="center" vertical="center"/>
    </xf>
    <xf numFmtId="0" fontId="7" fillId="0" borderId="8" xfId="12" applyFont="1" applyBorder="1" applyAlignment="1">
      <alignment horizontal="left" vertical="center"/>
    </xf>
    <xf numFmtId="0" fontId="20" fillId="0" borderId="7" xfId="12" applyFont="1" applyBorder="1" applyAlignment="1">
      <alignment horizontal="left" vertical="center"/>
    </xf>
    <xf numFmtId="0" fontId="7" fillId="0" borderId="6" xfId="12" applyFont="1" applyBorder="1" applyAlignment="1">
      <alignment horizontal="left" vertical="center"/>
    </xf>
    <xf numFmtId="180" fontId="7" fillId="0" borderId="2" xfId="12" applyNumberFormat="1" applyFont="1" applyBorder="1">
      <alignment vertical="center"/>
    </xf>
    <xf numFmtId="180" fontId="7" fillId="0" borderId="98" xfId="12" applyNumberFormat="1" applyFont="1" applyBorder="1">
      <alignment vertical="center"/>
    </xf>
    <xf numFmtId="0" fontId="7" fillId="5" borderId="1" xfId="12" applyFont="1" applyFill="1" applyBorder="1" applyAlignment="1">
      <alignment horizontal="left" vertical="center"/>
    </xf>
    <xf numFmtId="0" fontId="7" fillId="0" borderId="2" xfId="12" applyFont="1" applyBorder="1">
      <alignment vertical="center"/>
    </xf>
    <xf numFmtId="0" fontId="7" fillId="0" borderId="14" xfId="12" applyFont="1" applyBorder="1" applyAlignment="1">
      <alignment vertical="center" wrapText="1"/>
    </xf>
    <xf numFmtId="0" fontId="45" fillId="0" borderId="0" xfId="13" applyFont="1">
      <alignment vertical="center"/>
    </xf>
    <xf numFmtId="0" fontId="46" fillId="0" borderId="0" xfId="12" applyFont="1">
      <alignment vertical="center"/>
    </xf>
    <xf numFmtId="0" fontId="7" fillId="0" borderId="1" xfId="12" applyFont="1" applyBorder="1" applyAlignment="1">
      <alignment vertical="center" wrapText="1"/>
    </xf>
    <xf numFmtId="0" fontId="7" fillId="0" borderId="7" xfId="12" applyFont="1" applyBorder="1" applyAlignment="1">
      <alignment horizontal="left" vertical="center"/>
    </xf>
    <xf numFmtId="180" fontId="7" fillId="0" borderId="2" xfId="12" applyNumberFormat="1" applyFont="1" applyBorder="1" applyAlignment="1">
      <alignment horizontal="center" vertical="center"/>
    </xf>
    <xf numFmtId="0" fontId="48" fillId="0" borderId="0" xfId="13" applyFont="1">
      <alignment vertical="center"/>
    </xf>
    <xf numFmtId="0" fontId="7" fillId="0" borderId="0" xfId="12" applyFont="1" applyAlignment="1">
      <alignment horizontal="right" vertical="center"/>
    </xf>
    <xf numFmtId="0" fontId="3" fillId="0" borderId="0" xfId="13" applyFont="1">
      <alignment vertical="center"/>
    </xf>
    <xf numFmtId="0" fontId="3" fillId="0" borderId="0" xfId="13" applyFont="1" applyAlignment="1">
      <alignment horizontal="right" vertical="center"/>
    </xf>
    <xf numFmtId="0" fontId="2" fillId="8" borderId="1" xfId="13" applyFont="1" applyFill="1" applyBorder="1">
      <alignment vertical="center"/>
    </xf>
    <xf numFmtId="0" fontId="49" fillId="0" borderId="0" xfId="12" applyFont="1">
      <alignment vertical="center"/>
    </xf>
    <xf numFmtId="0" fontId="50" fillId="0" borderId="0" xfId="12" applyFont="1">
      <alignment vertical="center"/>
    </xf>
    <xf numFmtId="0" fontId="53" fillId="0" borderId="0" xfId="5" applyFont="1"/>
    <xf numFmtId="0" fontId="32" fillId="0" borderId="0" xfId="5" applyFont="1"/>
    <xf numFmtId="0" fontId="16" fillId="0" borderId="2" xfId="5" applyFont="1" applyBorder="1" applyAlignment="1">
      <alignment horizontal="distributed" vertical="center" indent="1"/>
    </xf>
    <xf numFmtId="0" fontId="32" fillId="0" borderId="2" xfId="5" applyFont="1" applyBorder="1" applyAlignment="1">
      <alignment horizontal="left"/>
    </xf>
    <xf numFmtId="0" fontId="3" fillId="0" borderId="2" xfId="5" applyFont="1" applyBorder="1" applyAlignment="1">
      <alignment horizontal="distributed" vertical="center" indent="1"/>
    </xf>
    <xf numFmtId="0" fontId="32" fillId="0" borderId="17" xfId="5" applyFont="1" applyBorder="1"/>
    <xf numFmtId="0" fontId="32" fillId="0" borderId="11" xfId="5" applyFont="1" applyBorder="1"/>
    <xf numFmtId="0" fontId="32" fillId="0" borderId="10" xfId="5" applyFont="1" applyBorder="1"/>
    <xf numFmtId="0" fontId="32" fillId="0" borderId="16" xfId="5" applyFont="1" applyBorder="1"/>
    <xf numFmtId="0" fontId="32" fillId="0" borderId="12" xfId="5" applyFont="1" applyBorder="1"/>
    <xf numFmtId="0" fontId="32" fillId="0" borderId="0" xfId="5" applyFont="1" applyAlignment="1">
      <alignment vertical="center"/>
    </xf>
    <xf numFmtId="0" fontId="16" fillId="0" borderId="0" xfId="5" applyFont="1"/>
    <xf numFmtId="0" fontId="55" fillId="0" borderId="0" xfId="5" applyFont="1"/>
    <xf numFmtId="0" fontId="54" fillId="0" borderId="2" xfId="5" applyFont="1" applyBorder="1" applyAlignment="1">
      <alignment horizontal="center"/>
    </xf>
    <xf numFmtId="0" fontId="3" fillId="0" borderId="16" xfId="5" applyFont="1" applyBorder="1"/>
    <xf numFmtId="0" fontId="16" fillId="0" borderId="12" xfId="5" applyFont="1" applyBorder="1"/>
    <xf numFmtId="0" fontId="16" fillId="0" borderId="14" xfId="5" applyFont="1" applyBorder="1"/>
    <xf numFmtId="0" fontId="16" fillId="0" borderId="15" xfId="5" applyFont="1" applyBorder="1"/>
    <xf numFmtId="0" fontId="57" fillId="4" borderId="0" xfId="14" applyFont="1" applyFill="1" applyAlignment="1">
      <alignment horizontal="left" vertical="center"/>
    </xf>
    <xf numFmtId="0" fontId="57" fillId="4" borderId="0" xfId="14" applyFont="1" applyFill="1" applyAlignment="1">
      <alignment horizontal="left" vertical="top"/>
    </xf>
    <xf numFmtId="0" fontId="59" fillId="4" borderId="0" xfId="14" applyFont="1" applyFill="1" applyAlignment="1">
      <alignment horizontal="center" vertical="center"/>
    </xf>
    <xf numFmtId="0" fontId="60" fillId="4" borderId="0" xfId="14" applyFont="1" applyFill="1" applyAlignment="1">
      <alignment vertical="center"/>
    </xf>
    <xf numFmtId="0" fontId="60" fillId="4" borderId="0" xfId="14" applyFont="1" applyFill="1" applyAlignment="1">
      <alignment horizontal="right" vertical="center"/>
    </xf>
    <xf numFmtId="0" fontId="60" fillId="4" borderId="0" xfId="14" applyFont="1" applyFill="1" applyAlignment="1">
      <alignment horizontal="left" vertical="center"/>
    </xf>
    <xf numFmtId="0" fontId="61" fillId="4" borderId="0" xfId="14" applyFont="1" applyFill="1"/>
    <xf numFmtId="0" fontId="57" fillId="4" borderId="0" xfId="14" applyFont="1" applyFill="1" applyAlignment="1">
      <alignment horizontal="left"/>
    </xf>
    <xf numFmtId="0" fontId="58" fillId="4" borderId="0" xfId="14" applyFont="1" applyFill="1" applyAlignment="1">
      <alignment horizontal="right" vertical="top"/>
    </xf>
    <xf numFmtId="0" fontId="57" fillId="4" borderId="13" xfId="14" applyFont="1" applyFill="1" applyBorder="1"/>
    <xf numFmtId="0" fontId="62" fillId="4" borderId="0" xfId="14" applyFont="1" applyFill="1" applyAlignment="1">
      <alignment vertical="top"/>
    </xf>
    <xf numFmtId="0" fontId="62" fillId="4" borderId="0" xfId="14" applyFont="1" applyFill="1" applyAlignment="1">
      <alignment vertical="top" wrapText="1"/>
    </xf>
    <xf numFmtId="0" fontId="63" fillId="4" borderId="0" xfId="14" applyFont="1" applyFill="1" applyAlignment="1">
      <alignment horizontal="left" vertical="top"/>
    </xf>
    <xf numFmtId="0" fontId="57" fillId="4" borderId="2" xfId="14" applyFont="1" applyFill="1" applyBorder="1" applyAlignment="1">
      <alignment horizontal="center" vertical="center"/>
    </xf>
    <xf numFmtId="0" fontId="57" fillId="0" borderId="2" xfId="14" applyFont="1" applyBorder="1" applyAlignment="1">
      <alignment horizontal="center" vertical="center"/>
    </xf>
    <xf numFmtId="0" fontId="57" fillId="0" borderId="0" xfId="14" applyFont="1" applyAlignment="1">
      <alignment horizontal="left" vertical="top"/>
    </xf>
    <xf numFmtId="0" fontId="65" fillId="0" borderId="0" xfId="15" applyFont="1"/>
    <xf numFmtId="0" fontId="67" fillId="0" borderId="0" xfId="15" applyFont="1" applyAlignment="1">
      <alignment wrapText="1"/>
    </xf>
    <xf numFmtId="0" fontId="48" fillId="0" borderId="0" xfId="15" applyFont="1"/>
    <xf numFmtId="0" fontId="48" fillId="0" borderId="0" xfId="15" applyFont="1" applyAlignment="1">
      <alignment wrapText="1"/>
    </xf>
    <xf numFmtId="0" fontId="64" fillId="0" borderId="0" xfId="15"/>
    <xf numFmtId="0" fontId="68" fillId="0" borderId="0" xfId="15" applyFont="1" applyAlignment="1">
      <alignment wrapText="1"/>
    </xf>
    <xf numFmtId="0" fontId="67" fillId="0" borderId="0" xfId="15" applyFont="1" applyAlignment="1">
      <alignment vertical="top"/>
    </xf>
    <xf numFmtId="0" fontId="67" fillId="0" borderId="0" xfId="15" applyFont="1" applyAlignment="1">
      <alignment vertical="top" wrapText="1"/>
    </xf>
    <xf numFmtId="0" fontId="67" fillId="0" borderId="0" xfId="15" applyFont="1"/>
    <xf numFmtId="0" fontId="68" fillId="0" borderId="0" xfId="15" applyFont="1"/>
    <xf numFmtId="0" fontId="32" fillId="0" borderId="14" xfId="5" applyFont="1" applyBorder="1"/>
    <xf numFmtId="0" fontId="32" fillId="0" borderId="13" xfId="5" applyFont="1" applyBorder="1"/>
    <xf numFmtId="0" fontId="32" fillId="0" borderId="15" xfId="5" applyFont="1" applyBorder="1"/>
    <xf numFmtId="0" fontId="3" fillId="0" borderId="0" xfId="5" applyFont="1"/>
    <xf numFmtId="0" fontId="69" fillId="0" borderId="0" xfId="5" applyFont="1" applyAlignment="1">
      <alignment horizontal="left"/>
    </xf>
    <xf numFmtId="0" fontId="70" fillId="0" borderId="0" xfId="5" applyFont="1"/>
    <xf numFmtId="0" fontId="55" fillId="0" borderId="0" xfId="5" applyFont="1" applyAlignment="1">
      <alignment horizontal="right"/>
    </xf>
    <xf numFmtId="0" fontId="55" fillId="0" borderId="8" xfId="5" applyFont="1" applyBorder="1" applyAlignment="1">
      <alignment horizontal="distributed" vertical="center"/>
    </xf>
    <xf numFmtId="0" fontId="55" fillId="0" borderId="8" xfId="5" applyFont="1" applyBorder="1" applyAlignment="1">
      <alignment horizontal="right"/>
    </xf>
    <xf numFmtId="0" fontId="55" fillId="0" borderId="6" xfId="5" applyFont="1" applyBorder="1" applyAlignment="1">
      <alignment horizontal="right"/>
    </xf>
    <xf numFmtId="0" fontId="55" fillId="0" borderId="99" xfId="5" applyFont="1" applyBorder="1" applyAlignment="1">
      <alignment horizontal="center" vertical="center"/>
    </xf>
    <xf numFmtId="0" fontId="55" fillId="0" borderId="102" xfId="5" applyFont="1" applyBorder="1" applyAlignment="1">
      <alignment horizontal="center" vertical="center"/>
    </xf>
    <xf numFmtId="0" fontId="55" fillId="0" borderId="0" xfId="5" applyFont="1" applyAlignment="1">
      <alignment horizontal="center"/>
    </xf>
    <xf numFmtId="176" fontId="71" fillId="0" borderId="28" xfId="5" applyNumberFormat="1" applyFont="1" applyBorder="1" applyAlignment="1">
      <alignment wrapText="1"/>
    </xf>
    <xf numFmtId="0" fontId="55" fillId="0" borderId="17" xfId="5" applyFont="1" applyBorder="1"/>
    <xf numFmtId="0" fontId="55" fillId="0" borderId="11" xfId="5" applyFont="1" applyBorder="1"/>
    <xf numFmtId="0" fontId="55" fillId="0" borderId="10" xfId="5" applyFont="1" applyBorder="1"/>
    <xf numFmtId="0" fontId="55" fillId="0" borderId="28" xfId="5" applyFont="1" applyBorder="1"/>
    <xf numFmtId="0" fontId="55" fillId="0" borderId="16" xfId="5" applyFont="1" applyBorder="1"/>
    <xf numFmtId="0" fontId="55" fillId="0" borderId="12" xfId="5" applyFont="1" applyBorder="1"/>
    <xf numFmtId="0" fontId="55" fillId="0" borderId="27" xfId="5" applyFont="1" applyBorder="1"/>
    <xf numFmtId="0" fontId="55" fillId="0" borderId="14" xfId="5" applyFont="1" applyBorder="1"/>
    <xf numFmtId="0" fontId="55" fillId="0" borderId="13" xfId="5" applyFont="1" applyBorder="1"/>
    <xf numFmtId="0" fontId="55" fillId="0" borderId="15" xfId="5" applyFont="1" applyBorder="1"/>
    <xf numFmtId="0" fontId="55" fillId="0" borderId="26" xfId="5" applyFont="1" applyBorder="1" applyAlignment="1">
      <alignment horizontal="center" vertical="center"/>
    </xf>
    <xf numFmtId="0" fontId="55" fillId="0" borderId="31" xfId="5" applyFont="1" applyBorder="1"/>
    <xf numFmtId="0" fontId="55" fillId="0" borderId="105" xfId="5" applyFont="1" applyBorder="1"/>
    <xf numFmtId="0" fontId="55" fillId="0" borderId="54" xfId="5" applyFont="1" applyBorder="1"/>
    <xf numFmtId="0" fontId="55" fillId="0" borderId="46" xfId="5" applyFont="1" applyBorder="1"/>
    <xf numFmtId="0" fontId="55" fillId="0" borderId="106" xfId="5" applyFont="1" applyBorder="1"/>
    <xf numFmtId="0" fontId="72" fillId="0" borderId="0" xfId="5" applyFont="1"/>
    <xf numFmtId="0" fontId="55" fillId="0" borderId="2" xfId="5" applyFont="1" applyBorder="1" applyAlignment="1">
      <alignment horizontal="center" vertical="center"/>
    </xf>
    <xf numFmtId="0" fontId="55" fillId="0" borderId="1" xfId="5" applyFont="1" applyBorder="1" applyAlignment="1">
      <alignment horizontal="distributed" vertical="center" indent="1"/>
    </xf>
    <xf numFmtId="0" fontId="55" fillId="0" borderId="21" xfId="5" applyFont="1" applyBorder="1" applyAlignment="1">
      <alignment horizontal="distributed" vertical="center" indent="1"/>
    </xf>
    <xf numFmtId="0" fontId="55" fillId="0" borderId="2" xfId="5" applyFont="1" applyBorder="1" applyAlignment="1">
      <alignment horizontal="distributed" vertical="center" indent="1"/>
    </xf>
    <xf numFmtId="0" fontId="74" fillId="0" borderId="0" xfId="5" applyFont="1"/>
    <xf numFmtId="0" fontId="76" fillId="0" borderId="0" xfId="5" applyFont="1"/>
    <xf numFmtId="0" fontId="75" fillId="0" borderId="0" xfId="5" applyFont="1"/>
    <xf numFmtId="0" fontId="77" fillId="0" borderId="0" xfId="5" applyFont="1" applyAlignment="1">
      <alignment horizontal="center"/>
    </xf>
    <xf numFmtId="0" fontId="75" fillId="0" borderId="0" xfId="5" applyFont="1" applyAlignment="1">
      <alignment horizontal="right"/>
    </xf>
    <xf numFmtId="0" fontId="75" fillId="0" borderId="0" xfId="5" applyFont="1" applyAlignment="1">
      <alignment horizontal="center" vertical="center"/>
    </xf>
    <xf numFmtId="0" fontId="75" fillId="0" borderId="0" xfId="5" applyFont="1" applyAlignment="1">
      <alignment vertical="center"/>
    </xf>
    <xf numFmtId="0" fontId="75" fillId="0" borderId="6" xfId="5" applyFont="1" applyBorder="1" applyAlignment="1">
      <alignment horizontal="right" vertical="center"/>
    </xf>
    <xf numFmtId="0" fontId="75" fillId="0" borderId="6" xfId="5" applyFont="1" applyBorder="1" applyAlignment="1">
      <alignment horizontal="center" vertical="center"/>
    </xf>
    <xf numFmtId="0" fontId="75" fillId="0" borderId="2" xfId="5" applyFont="1" applyBorder="1" applyAlignment="1">
      <alignment horizontal="center" vertical="center"/>
    </xf>
    <xf numFmtId="0" fontId="75" fillId="0" borderId="6" xfId="5" applyFont="1" applyBorder="1" applyAlignment="1">
      <alignment horizontal="center" vertical="center" wrapText="1"/>
    </xf>
    <xf numFmtId="0" fontId="75" fillId="0" borderId="2" xfId="5" applyFont="1" applyBorder="1" applyAlignment="1">
      <alignment vertical="center" wrapText="1"/>
    </xf>
    <xf numFmtId="0" fontId="75" fillId="0" borderId="0" xfId="5" applyFont="1" applyAlignment="1">
      <alignment horizontal="left" vertical="center" shrinkToFit="1"/>
    </xf>
    <xf numFmtId="49" fontId="32" fillId="0" borderId="0" xfId="5" applyNumberFormat="1" applyFont="1" applyAlignment="1">
      <alignment vertical="center"/>
    </xf>
    <xf numFmtId="49" fontId="80" fillId="0" borderId="0" xfId="5" applyNumberFormat="1" applyFont="1" applyAlignment="1">
      <alignment vertical="center"/>
    </xf>
    <xf numFmtId="49" fontId="81" fillId="0" borderId="0" xfId="5" applyNumberFormat="1" applyFont="1" applyAlignment="1">
      <alignment vertical="center"/>
    </xf>
    <xf numFmtId="49" fontId="76" fillId="0" borderId="0" xfId="5" applyNumberFormat="1" applyFont="1" applyAlignment="1">
      <alignment horizontal="center" vertical="center"/>
    </xf>
    <xf numFmtId="49" fontId="81" fillId="0" borderId="0" xfId="5" applyNumberFormat="1" applyFont="1" applyAlignment="1">
      <alignment horizontal="center" vertical="center"/>
    </xf>
    <xf numFmtId="49" fontId="32" fillId="0" borderId="0" xfId="5" applyNumberFormat="1" applyFont="1" applyAlignment="1">
      <alignment horizontal="right" vertical="center"/>
    </xf>
    <xf numFmtId="49" fontId="32" fillId="0" borderId="0" xfId="5" applyNumberFormat="1" applyFont="1" applyAlignment="1">
      <alignment horizontal="center" vertical="center"/>
    </xf>
    <xf numFmtId="49" fontId="32" fillId="0" borderId="49" xfId="5" applyNumberFormat="1" applyFont="1" applyBorder="1" applyAlignment="1">
      <alignment vertical="center"/>
    </xf>
    <xf numFmtId="49" fontId="32" fillId="0" borderId="113" xfId="5" applyNumberFormat="1" applyFont="1" applyBorder="1" applyAlignment="1">
      <alignment vertical="center"/>
    </xf>
    <xf numFmtId="49" fontId="32" fillId="0" borderId="114" xfId="5" applyNumberFormat="1" applyFont="1" applyBorder="1" applyAlignment="1">
      <alignment vertical="center"/>
    </xf>
    <xf numFmtId="49" fontId="32" fillId="0" borderId="33" xfId="5" applyNumberFormat="1" applyFont="1" applyBorder="1" applyAlignment="1">
      <alignment vertical="center"/>
    </xf>
    <xf numFmtId="49" fontId="32" fillId="0" borderId="46" xfId="5" applyNumberFormat="1" applyFont="1" applyBorder="1" applyAlignment="1">
      <alignment vertical="center"/>
    </xf>
    <xf numFmtId="49" fontId="32" fillId="0" borderId="55" xfId="5" applyNumberFormat="1" applyFont="1" applyBorder="1" applyAlignment="1">
      <alignment vertical="center"/>
    </xf>
    <xf numFmtId="49" fontId="32" fillId="0" borderId="0" xfId="5" applyNumberFormat="1" applyFont="1" applyAlignment="1">
      <alignment horizontal="center" vertical="center" shrinkToFit="1"/>
    </xf>
    <xf numFmtId="49" fontId="3" fillId="0" borderId="0" xfId="5" applyNumberFormat="1" applyFont="1" applyAlignment="1">
      <alignment horizontal="right" vertical="center"/>
    </xf>
    <xf numFmtId="49" fontId="3" fillId="0" borderId="0" xfId="5" applyNumberFormat="1" applyFont="1" applyAlignment="1">
      <alignment horizontal="center" vertical="top"/>
    </xf>
    <xf numFmtId="49" fontId="82" fillId="0" borderId="0" xfId="5" applyNumberFormat="1" applyFont="1" applyAlignment="1">
      <alignment vertical="center"/>
    </xf>
    <xf numFmtId="49" fontId="3" fillId="0" borderId="0" xfId="5" applyNumberFormat="1" applyFont="1" applyAlignment="1">
      <alignment vertical="center"/>
    </xf>
    <xf numFmtId="49" fontId="3" fillId="0" borderId="0" xfId="5" applyNumberFormat="1" applyFont="1" applyAlignment="1">
      <alignment vertical="top"/>
    </xf>
    <xf numFmtId="49" fontId="82" fillId="0" borderId="0" xfId="5" applyNumberFormat="1" applyFont="1" applyAlignment="1">
      <alignment horizontal="center" vertical="top"/>
    </xf>
    <xf numFmtId="49" fontId="82" fillId="0" borderId="0" xfId="5" applyNumberFormat="1" applyFont="1" applyAlignment="1">
      <alignment vertical="top" wrapText="1"/>
    </xf>
    <xf numFmtId="49" fontId="82" fillId="0" borderId="0" xfId="5" applyNumberFormat="1" applyFont="1" applyAlignment="1">
      <alignment horizontal="center" vertical="center"/>
    </xf>
    <xf numFmtId="0" fontId="30" fillId="0" borderId="2" xfId="11" applyBorder="1" applyAlignment="1">
      <alignment horizontal="center" vertical="center"/>
    </xf>
    <xf numFmtId="0" fontId="19" fillId="0" borderId="2" xfId="11" applyFont="1" applyBorder="1" applyAlignment="1">
      <alignment horizontal="center" vertical="center"/>
    </xf>
    <xf numFmtId="0" fontId="83" fillId="0" borderId="2" xfId="11" applyFont="1" applyBorder="1" applyAlignment="1">
      <alignment horizontal="center" vertical="center" wrapText="1"/>
    </xf>
    <xf numFmtId="0" fontId="8" fillId="0" borderId="0" xfId="5" applyAlignment="1">
      <alignment vertical="center" wrapText="1"/>
    </xf>
    <xf numFmtId="0" fontId="84" fillId="0" borderId="2" xfId="5" applyFont="1" applyBorder="1" applyAlignment="1">
      <alignment horizontal="left" vertical="center" wrapText="1"/>
    </xf>
    <xf numFmtId="0" fontId="84" fillId="0" borderId="2" xfId="5" applyFont="1" applyBorder="1" applyAlignment="1">
      <alignment horizontal="center" vertical="center"/>
    </xf>
    <xf numFmtId="0" fontId="84" fillId="0" borderId="2" xfId="5" applyFont="1" applyBorder="1" applyAlignment="1">
      <alignment vertical="center" wrapText="1"/>
    </xf>
    <xf numFmtId="0" fontId="18" fillId="0" borderId="2" xfId="5" applyFont="1" applyBorder="1" applyAlignment="1">
      <alignment horizontal="left" vertical="center" wrapText="1"/>
    </xf>
    <xf numFmtId="0" fontId="24" fillId="0" borderId="2" xfId="5" applyFont="1" applyBorder="1" applyAlignment="1">
      <alignment horizontal="left" vertical="center" wrapText="1"/>
    </xf>
    <xf numFmtId="0" fontId="86" fillId="0" borderId="2" xfId="11" applyFont="1" applyBorder="1" applyAlignment="1">
      <alignment horizontal="center" vertical="center"/>
    </xf>
    <xf numFmtId="0" fontId="87" fillId="0" borderId="2" xfId="5" applyFont="1" applyBorder="1" applyAlignment="1">
      <alignment vertical="center" wrapText="1"/>
    </xf>
    <xf numFmtId="0" fontId="7" fillId="0" borderId="2" xfId="12" applyFont="1" applyBorder="1" applyAlignment="1">
      <alignment horizontal="center" vertical="center"/>
    </xf>
    <xf numFmtId="0" fontId="7" fillId="0" borderId="2" xfId="12" applyFont="1" applyBorder="1" applyAlignment="1">
      <alignment horizontal="center" vertical="center" wrapText="1"/>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2" xfId="1" applyFont="1" applyBorder="1" applyAlignment="1">
      <alignment horizontal="center" vertical="center"/>
    </xf>
    <xf numFmtId="0" fontId="7" fillId="0" borderId="0" xfId="12" applyFont="1" applyAlignment="1">
      <alignment horizontal="center" vertical="center"/>
    </xf>
    <xf numFmtId="0" fontId="7" fillId="0" borderId="2" xfId="12" applyFont="1" applyBorder="1" applyAlignment="1">
      <alignment horizontal="right" vertical="center"/>
    </xf>
    <xf numFmtId="0" fontId="7" fillId="6" borderId="2" xfId="12" applyFont="1" applyFill="1" applyBorder="1" applyAlignment="1">
      <alignment horizontal="right" vertical="center"/>
    </xf>
    <xf numFmtId="182" fontId="7" fillId="0" borderId="2" xfId="12" applyNumberFormat="1" applyFont="1" applyBorder="1" applyAlignment="1">
      <alignment horizontal="center" vertical="center"/>
    </xf>
    <xf numFmtId="0" fontId="7" fillId="0" borderId="6" xfId="12" applyFont="1" applyBorder="1" applyAlignment="1">
      <alignment horizontal="right" vertical="center"/>
    </xf>
    <xf numFmtId="0" fontId="7" fillId="5" borderId="8" xfId="12" applyFont="1" applyFill="1" applyBorder="1" applyAlignment="1">
      <alignment horizontal="center" vertical="center"/>
    </xf>
    <xf numFmtId="0" fontId="54" fillId="0" borderId="0" xfId="5" applyFont="1" applyAlignment="1">
      <alignment horizontal="center"/>
    </xf>
    <xf numFmtId="0" fontId="32" fillId="0" borderId="0" xfId="5" applyFont="1" applyAlignment="1">
      <alignment horizontal="center"/>
    </xf>
    <xf numFmtId="0" fontId="32" fillId="0" borderId="12" xfId="5" applyFont="1" applyBorder="1" applyAlignment="1">
      <alignment horizontal="center"/>
    </xf>
    <xf numFmtId="0" fontId="60" fillId="4" borderId="0" xfId="14" applyFont="1" applyFill="1" applyAlignment="1">
      <alignment horizontal="center" vertical="top"/>
    </xf>
    <xf numFmtId="0" fontId="60" fillId="4" borderId="0" xfId="14" applyFont="1" applyFill="1" applyAlignment="1">
      <alignment horizontal="center" vertical="center"/>
    </xf>
    <xf numFmtId="0" fontId="3" fillId="4" borderId="0" xfId="13" applyFont="1" applyFill="1">
      <alignment vertical="center"/>
    </xf>
    <xf numFmtId="0" fontId="3" fillId="4" borderId="0" xfId="13" applyFont="1" applyFill="1" applyAlignment="1">
      <alignment horizontal="right" vertical="center"/>
    </xf>
    <xf numFmtId="0" fontId="3" fillId="4" borderId="0" xfId="12" applyFont="1" applyFill="1" applyAlignment="1">
      <alignment horizontal="right" vertical="center"/>
    </xf>
    <xf numFmtId="0" fontId="16" fillId="0" borderId="0" xfId="13" applyFont="1">
      <alignment vertical="center"/>
    </xf>
    <xf numFmtId="0" fontId="3" fillId="8" borderId="2" xfId="13" applyFont="1" applyFill="1" applyBorder="1">
      <alignment vertical="center"/>
    </xf>
    <xf numFmtId="49" fontId="88" fillId="0" borderId="11" xfId="5" applyNumberFormat="1" applyFont="1" applyBorder="1" applyAlignment="1">
      <alignment vertical="center" wrapText="1"/>
    </xf>
    <xf numFmtId="0" fontId="90" fillId="0" borderId="0" xfId="5" applyFont="1"/>
    <xf numFmtId="0" fontId="24" fillId="0" borderId="2" xfId="5" applyFont="1" applyBorder="1" applyAlignment="1">
      <alignment horizontal="center" vertical="center" wrapText="1"/>
    </xf>
    <xf numFmtId="0" fontId="24" fillId="0" borderId="2" xfId="5" applyFont="1" applyBorder="1" applyAlignment="1">
      <alignment horizontal="center" vertical="center"/>
    </xf>
    <xf numFmtId="0" fontId="48" fillId="0" borderId="2" xfId="16" applyFont="1" applyBorder="1" applyAlignment="1">
      <alignment horizontal="center" vertical="center"/>
    </xf>
    <xf numFmtId="0" fontId="77" fillId="0" borderId="0" xfId="5" applyFont="1" applyAlignment="1"/>
    <xf numFmtId="0" fontId="78" fillId="0" borderId="13" xfId="5" applyFont="1" applyBorder="1" applyAlignment="1">
      <alignment vertical="center" wrapText="1"/>
    </xf>
    <xf numFmtId="0" fontId="78" fillId="0" borderId="13" xfId="5" applyFont="1" applyBorder="1" applyAlignment="1">
      <alignment vertical="center"/>
    </xf>
    <xf numFmtId="0" fontId="8" fillId="0" borderId="2" xfId="5" applyFont="1" applyBorder="1" applyAlignment="1">
      <alignment horizontal="center" vertical="center"/>
    </xf>
    <xf numFmtId="0" fontId="85" fillId="0" borderId="2" xfId="11" applyFont="1" applyFill="1" applyBorder="1" applyAlignment="1">
      <alignment horizontal="center" vertical="center"/>
    </xf>
    <xf numFmtId="0" fontId="19" fillId="0" borderId="2" xfId="11" applyFont="1" applyBorder="1" applyAlignment="1">
      <alignment horizontal="center" vertical="center" wrapText="1"/>
    </xf>
    <xf numFmtId="0" fontId="48" fillId="0" borderId="2" xfId="11" applyFont="1" applyFill="1" applyBorder="1" applyAlignment="1">
      <alignment horizontal="center" vertical="center" wrapText="1"/>
    </xf>
    <xf numFmtId="0" fontId="8" fillId="0" borderId="0" xfId="5" applyAlignment="1"/>
    <xf numFmtId="0" fontId="29" fillId="0" borderId="2" xfId="5" applyFont="1" applyBorder="1" applyAlignment="1">
      <alignment horizontal="left" vertical="center"/>
    </xf>
    <xf numFmtId="0" fontId="75" fillId="0" borderId="6" xfId="5" applyFont="1" applyBorder="1" applyAlignment="1">
      <alignment horizontal="center" vertical="center" wrapText="1"/>
    </xf>
    <xf numFmtId="0" fontId="77" fillId="0" borderId="0" xfId="5" applyFont="1" applyAlignment="1">
      <alignment horizontal="center"/>
    </xf>
    <xf numFmtId="0" fontId="75" fillId="0" borderId="6" xfId="5" applyFont="1" applyBorder="1" applyAlignment="1">
      <alignment horizontal="center" vertical="center"/>
    </xf>
    <xf numFmtId="0" fontId="75" fillId="0" borderId="2" xfId="5" applyFont="1" applyBorder="1" applyAlignment="1">
      <alignment horizontal="center" vertical="center"/>
    </xf>
    <xf numFmtId="0" fontId="8" fillId="0" borderId="0" xfId="17">
      <alignment vertical="center"/>
    </xf>
    <xf numFmtId="0" fontId="32" fillId="0" borderId="0" xfId="12" applyFont="1" applyAlignment="1">
      <alignment horizontal="left" vertical="center"/>
    </xf>
    <xf numFmtId="0" fontId="31" fillId="0" borderId="0" xfId="12" applyFont="1" applyAlignment="1">
      <alignment horizontal="right" vertical="center"/>
    </xf>
    <xf numFmtId="0" fontId="53" fillId="0" borderId="0" xfId="12" applyFont="1" applyAlignment="1">
      <alignment horizontal="center" vertical="center"/>
    </xf>
    <xf numFmtId="49" fontId="8" fillId="0" borderId="0" xfId="17" applyNumberFormat="1">
      <alignment vertical="center"/>
    </xf>
    <xf numFmtId="0" fontId="16" fillId="0" borderId="0" xfId="17" applyFont="1">
      <alignment vertical="center"/>
    </xf>
    <xf numFmtId="0" fontId="94" fillId="0" borderId="0" xfId="17" applyFont="1" applyAlignment="1">
      <alignment horizontal="center" vertical="center"/>
    </xf>
    <xf numFmtId="0" fontId="32" fillId="0" borderId="0" xfId="17" applyFont="1">
      <alignment vertical="center"/>
    </xf>
    <xf numFmtId="0" fontId="14" fillId="0" borderId="0" xfId="17" applyFont="1" applyAlignment="1">
      <alignment horizontal="center" vertical="center"/>
    </xf>
    <xf numFmtId="0" fontId="3" fillId="0" borderId="0" xfId="17" applyFont="1" applyAlignment="1">
      <alignment horizontal="center" vertical="center"/>
    </xf>
    <xf numFmtId="0" fontId="95" fillId="0" borderId="0" xfId="17" applyFont="1" applyAlignment="1">
      <alignment vertical="center" wrapText="1"/>
    </xf>
    <xf numFmtId="0" fontId="14" fillId="0" borderId="0" xfId="17" applyFont="1" applyAlignment="1">
      <alignment horizontal="left" vertical="center" wrapText="1"/>
    </xf>
    <xf numFmtId="49" fontId="97" fillId="0" borderId="46" xfId="12" applyNumberFormat="1" applyFont="1" applyBorder="1" applyAlignment="1">
      <alignment horizontal="center" vertical="top" wrapText="1"/>
    </xf>
    <xf numFmtId="0" fontId="32" fillId="0" borderId="0" xfId="12" applyFont="1" applyAlignment="1">
      <alignment horizontal="left" vertical="top" wrapText="1"/>
    </xf>
    <xf numFmtId="0" fontId="7" fillId="0" borderId="125" xfId="17" applyFont="1" applyBorder="1">
      <alignment vertical="center"/>
    </xf>
    <xf numFmtId="0" fontId="7" fillId="0" borderId="126" xfId="17" applyFont="1" applyBorder="1">
      <alignment vertical="center"/>
    </xf>
    <xf numFmtId="0" fontId="7" fillId="0" borderId="11" xfId="17" applyFont="1" applyBorder="1">
      <alignment vertical="center"/>
    </xf>
    <xf numFmtId="0" fontId="9" fillId="0" borderId="11" xfId="17" applyFont="1" applyBorder="1">
      <alignment vertical="center"/>
    </xf>
    <xf numFmtId="0" fontId="8" fillId="0" borderId="11" xfId="17" applyBorder="1">
      <alignment vertical="center"/>
    </xf>
    <xf numFmtId="0" fontId="8" fillId="0" borderId="30" xfId="17" applyBorder="1">
      <alignment vertical="center"/>
    </xf>
    <xf numFmtId="0" fontId="53" fillId="0" borderId="54" xfId="17" applyFont="1" applyBorder="1">
      <alignment vertical="center"/>
    </xf>
    <xf numFmtId="0" fontId="53" fillId="0" borderId="46" xfId="17" applyFont="1" applyBorder="1">
      <alignment vertical="center"/>
    </xf>
    <xf numFmtId="0" fontId="99" fillId="0" borderId="46" xfId="17" applyFont="1" applyBorder="1" applyAlignment="1">
      <alignment horizontal="right" vertical="center" shrinkToFit="1"/>
    </xf>
    <xf numFmtId="0" fontId="7" fillId="0" borderId="46" xfId="17" applyFont="1" applyBorder="1" applyAlignment="1">
      <alignment horizontal="center" vertical="center"/>
    </xf>
    <xf numFmtId="0" fontId="94" fillId="0" borderId="46" xfId="17" applyFont="1" applyBorder="1" applyAlignment="1">
      <alignment vertical="center" wrapText="1"/>
    </xf>
    <xf numFmtId="0" fontId="16" fillId="0" borderId="46" xfId="17" applyFont="1" applyBorder="1" applyAlignment="1">
      <alignment vertical="center" wrapText="1"/>
    </xf>
    <xf numFmtId="0" fontId="16" fillId="0" borderId="55" xfId="17" applyFont="1" applyBorder="1" applyAlignment="1">
      <alignment vertical="center" wrapText="1"/>
    </xf>
    <xf numFmtId="0" fontId="100" fillId="0" borderId="0" xfId="17" applyFont="1" applyAlignment="1">
      <alignment horizontal="center" vertical="center"/>
    </xf>
    <xf numFmtId="0" fontId="53" fillId="0" borderId="0" xfId="17" applyFont="1" applyAlignment="1">
      <alignment horizontal="center" vertical="center"/>
    </xf>
    <xf numFmtId="0" fontId="98" fillId="0" borderId="0" xfId="17" applyFont="1">
      <alignment vertical="center"/>
    </xf>
    <xf numFmtId="0" fontId="16" fillId="0" borderId="17" xfId="12" applyFont="1" applyBorder="1" applyAlignment="1">
      <alignment horizontal="center" vertical="center" wrapText="1"/>
    </xf>
    <xf numFmtId="0" fontId="16" fillId="0" borderId="11" xfId="12" applyFont="1" applyBorder="1" applyAlignment="1">
      <alignment horizontal="center" vertical="center" wrapText="1"/>
    </xf>
    <xf numFmtId="0" fontId="16" fillId="0" borderId="10" xfId="12" applyFont="1" applyBorder="1" applyAlignment="1">
      <alignment horizontal="center" vertical="center" wrapText="1"/>
    </xf>
    <xf numFmtId="0" fontId="16" fillId="0" borderId="0" xfId="12" applyFont="1" applyAlignment="1">
      <alignment horizontal="center" vertical="center"/>
    </xf>
    <xf numFmtId="0" fontId="16" fillId="0" borderId="14" xfId="12" applyFont="1" applyBorder="1" applyAlignment="1">
      <alignment horizontal="center" vertical="center" wrapText="1"/>
    </xf>
    <xf numFmtId="0" fontId="16" fillId="0" borderId="13" xfId="12" applyFont="1" applyBorder="1" applyAlignment="1">
      <alignment horizontal="center" vertical="center" wrapText="1"/>
    </xf>
    <xf numFmtId="0" fontId="16" fillId="0" borderId="15" xfId="12" applyFont="1" applyBorder="1" applyAlignment="1">
      <alignment horizontal="center" vertical="center" wrapText="1"/>
    </xf>
    <xf numFmtId="0" fontId="16" fillId="0" borderId="16" xfId="12" applyFont="1" applyBorder="1" applyAlignment="1">
      <alignment horizontal="center" vertical="center" wrapText="1"/>
    </xf>
    <xf numFmtId="0" fontId="16" fillId="0" borderId="0" xfId="12" applyFont="1" applyAlignment="1">
      <alignment horizontal="center" vertical="center" wrapText="1"/>
    </xf>
    <xf numFmtId="0" fontId="16" fillId="0" borderId="12" xfId="12" applyFont="1" applyBorder="1" applyAlignment="1">
      <alignment horizontal="center" vertical="center" wrapText="1"/>
    </xf>
    <xf numFmtId="0" fontId="16" fillId="0" borderId="54" xfId="12" applyFont="1" applyBorder="1" applyAlignment="1">
      <alignment horizontal="center" vertical="center" wrapText="1"/>
    </xf>
    <xf numFmtId="0" fontId="16" fillId="0" borderId="46" xfId="12" applyFont="1" applyBorder="1" applyAlignment="1">
      <alignment horizontal="center" vertical="center" wrapText="1"/>
    </xf>
    <xf numFmtId="0" fontId="16" fillId="0" borderId="106" xfId="12" applyFont="1" applyBorder="1" applyAlignment="1">
      <alignment horizontal="center" vertical="center" wrapText="1"/>
    </xf>
    <xf numFmtId="0" fontId="105" fillId="0" borderId="0" xfId="18" applyFont="1">
      <alignment vertical="center"/>
    </xf>
    <xf numFmtId="0" fontId="106" fillId="4" borderId="0" xfId="18" applyFont="1" applyFill="1">
      <alignment vertical="center"/>
    </xf>
    <xf numFmtId="0" fontId="108" fillId="4" borderId="0" xfId="19" applyFont="1" applyFill="1">
      <alignment vertical="center"/>
    </xf>
    <xf numFmtId="0" fontId="105" fillId="0" borderId="0" xfId="19" applyFont="1">
      <alignment vertical="center"/>
    </xf>
    <xf numFmtId="0" fontId="37" fillId="4" borderId="0" xfId="19" applyFont="1" applyFill="1">
      <alignment vertical="center"/>
    </xf>
    <xf numFmtId="0" fontId="105" fillId="0" borderId="49" xfId="19" applyFont="1" applyBorder="1" applyAlignment="1">
      <alignment vertical="center" shrinkToFit="1"/>
    </xf>
    <xf numFmtId="0" fontId="105" fillId="0" borderId="53" xfId="19" applyFont="1" applyBorder="1" applyAlignment="1">
      <alignment vertical="center" shrinkToFit="1"/>
    </xf>
    <xf numFmtId="0" fontId="109" fillId="4" borderId="0" xfId="19" applyFont="1" applyFill="1">
      <alignment vertical="center"/>
    </xf>
    <xf numFmtId="0" fontId="111" fillId="4" borderId="0" xfId="19" applyFont="1" applyFill="1">
      <alignment vertical="center"/>
    </xf>
    <xf numFmtId="0" fontId="26" fillId="0" borderId="49" xfId="19" applyFont="1" applyBorder="1" applyAlignment="1">
      <alignment horizontal="left" vertical="center"/>
    </xf>
    <xf numFmtId="0" fontId="26" fillId="0" borderId="49" xfId="19" applyFont="1" applyBorder="1" applyAlignment="1">
      <alignment horizontal="left" vertical="center" wrapText="1" shrinkToFit="1"/>
    </xf>
    <xf numFmtId="0" fontId="2" fillId="4" borderId="0" xfId="19" applyFont="1" applyFill="1">
      <alignment vertical="center"/>
    </xf>
    <xf numFmtId="0" fontId="90" fillId="0" borderId="0" xfId="18" applyFont="1">
      <alignment vertical="center"/>
    </xf>
    <xf numFmtId="0" fontId="113" fillId="0" borderId="0" xfId="19" applyFont="1" applyAlignment="1">
      <alignment horizontal="left" vertical="center"/>
    </xf>
    <xf numFmtId="0" fontId="113" fillId="0" borderId="0" xfId="18" applyFont="1">
      <alignment vertical="center"/>
    </xf>
    <xf numFmtId="0" fontId="84" fillId="4" borderId="0" xfId="18" applyFont="1" applyFill="1">
      <alignment vertical="center"/>
    </xf>
    <xf numFmtId="0" fontId="113" fillId="0" borderId="0" xfId="18" applyFont="1" applyAlignment="1">
      <alignment vertical="top"/>
    </xf>
    <xf numFmtId="0" fontId="113" fillId="0" borderId="0" xfId="18" applyFont="1" applyAlignment="1">
      <alignment horizontal="left" vertical="center"/>
    </xf>
    <xf numFmtId="0" fontId="24" fillId="0" borderId="0" xfId="18" applyFont="1">
      <alignment vertical="center"/>
    </xf>
    <xf numFmtId="0" fontId="113" fillId="0" borderId="0" xfId="19" applyFont="1" applyAlignment="1">
      <alignment horizontal="left" vertical="top"/>
    </xf>
    <xf numFmtId="0" fontId="24" fillId="0" borderId="0" xfId="18" applyFont="1" applyAlignment="1">
      <alignment vertical="top"/>
    </xf>
    <xf numFmtId="0" fontId="24" fillId="4" borderId="0" xfId="18" applyFont="1" applyFill="1">
      <alignment vertical="center"/>
    </xf>
    <xf numFmtId="0" fontId="115" fillId="0" borderId="0" xfId="18" applyFont="1" applyAlignment="1">
      <alignment vertical="top"/>
    </xf>
    <xf numFmtId="0" fontId="18" fillId="0" borderId="0" xfId="18" applyFont="1">
      <alignment vertical="center"/>
    </xf>
    <xf numFmtId="0" fontId="8" fillId="0" borderId="0" xfId="18">
      <alignment vertical="center"/>
    </xf>
    <xf numFmtId="0" fontId="16" fillId="4" borderId="0" xfId="12" applyFont="1" applyFill="1">
      <alignment vertical="center"/>
    </xf>
    <xf numFmtId="0" fontId="75" fillId="4" borderId="0" xfId="12" applyFont="1" applyFill="1">
      <alignment vertical="center"/>
    </xf>
    <xf numFmtId="0" fontId="16" fillId="4" borderId="101" xfId="12" applyFont="1" applyFill="1" applyBorder="1" applyAlignment="1">
      <alignment vertical="center" shrinkToFit="1"/>
    </xf>
    <xf numFmtId="0" fontId="16" fillId="4" borderId="111" xfId="12" applyFont="1" applyFill="1" applyBorder="1" applyAlignment="1">
      <alignment vertical="center" shrinkToFit="1"/>
    </xf>
    <xf numFmtId="0" fontId="37" fillId="4" borderId="0" xfId="12" applyFont="1" applyFill="1">
      <alignment vertical="center"/>
    </xf>
    <xf numFmtId="0" fontId="2" fillId="4" borderId="0" xfId="12" applyFont="1" applyFill="1" applyAlignment="1">
      <alignment horizontal="left" vertical="top"/>
    </xf>
    <xf numFmtId="0" fontId="119" fillId="4" borderId="0" xfId="12" applyFont="1" applyFill="1" applyAlignment="1">
      <alignment vertical="top"/>
    </xf>
    <xf numFmtId="0" fontId="119" fillId="4" borderId="0" xfId="12" applyFont="1" applyFill="1" applyAlignment="1">
      <alignment horizontal="left" vertical="top"/>
    </xf>
    <xf numFmtId="0" fontId="119" fillId="4" borderId="0" xfId="19" applyFont="1" applyFill="1" applyAlignment="1">
      <alignment horizontal="left" vertical="top"/>
    </xf>
    <xf numFmtId="0" fontId="16" fillId="4" borderId="0" xfId="12" applyFont="1" applyFill="1" applyAlignment="1">
      <alignment horizontal="left" vertical="center"/>
    </xf>
    <xf numFmtId="0" fontId="8" fillId="0" borderId="0" xfId="20"/>
    <xf numFmtId="0" fontId="120" fillId="0" borderId="0" xfId="20" applyFont="1"/>
    <xf numFmtId="0" fontId="121" fillId="0" borderId="129" xfId="20" applyFont="1" applyBorder="1" applyAlignment="1">
      <alignment horizontal="center"/>
    </xf>
    <xf numFmtId="0" fontId="121" fillId="0" borderId="49" xfId="20" applyFont="1" applyBorder="1" applyAlignment="1">
      <alignment horizontal="center"/>
    </xf>
    <xf numFmtId="0" fontId="121" fillId="0" borderId="53" xfId="20" applyFont="1" applyBorder="1" applyAlignment="1">
      <alignment horizontal="center"/>
    </xf>
    <xf numFmtId="0" fontId="29" fillId="0" borderId="28" xfId="20" applyFont="1" applyBorder="1"/>
    <xf numFmtId="0" fontId="29" fillId="0" borderId="0" xfId="20" applyFont="1"/>
    <xf numFmtId="0" fontId="8" fillId="0" borderId="33" xfId="20" applyBorder="1"/>
    <xf numFmtId="0" fontId="8" fillId="0" borderId="182" xfId="20" applyBorder="1"/>
    <xf numFmtId="0" fontId="122" fillId="0" borderId="0" xfId="20" applyFont="1"/>
    <xf numFmtId="0" fontId="8" fillId="0" borderId="28" xfId="20" applyBorder="1"/>
    <xf numFmtId="0" fontId="8" fillId="0" borderId="105" xfId="20" applyBorder="1"/>
    <xf numFmtId="0" fontId="8" fillId="0" borderId="46" xfId="20" applyBorder="1"/>
    <xf numFmtId="0" fontId="8" fillId="0" borderId="55" xfId="20" applyBorder="1"/>
    <xf numFmtId="0" fontId="123" fillId="0" borderId="0" xfId="0" applyFont="1">
      <alignment vertical="center"/>
    </xf>
    <xf numFmtId="0" fontId="125" fillId="0" borderId="0" xfId="0" applyFont="1">
      <alignment vertical="center"/>
    </xf>
    <xf numFmtId="0" fontId="126" fillId="11" borderId="2" xfId="0" applyFont="1" applyFill="1" applyBorder="1" applyAlignment="1">
      <alignment vertical="center" wrapText="1"/>
    </xf>
    <xf numFmtId="0" fontId="127" fillId="11" borderId="2" xfId="0" applyFont="1" applyFill="1" applyBorder="1" applyAlignment="1">
      <alignment vertical="center" wrapText="1"/>
    </xf>
    <xf numFmtId="184" fontId="126" fillId="3" borderId="2" xfId="0" applyNumberFormat="1" applyFont="1" applyFill="1" applyBorder="1" applyAlignment="1">
      <alignment vertical="center" wrapText="1"/>
    </xf>
    <xf numFmtId="0" fontId="126" fillId="3" borderId="2" xfId="0" applyFont="1" applyFill="1" applyBorder="1" applyAlignment="1">
      <alignment vertical="center" wrapText="1"/>
    </xf>
    <xf numFmtId="184" fontId="126" fillId="0" borderId="2" xfId="0" applyNumberFormat="1" applyFont="1" applyBorder="1">
      <alignment vertical="center"/>
    </xf>
    <xf numFmtId="0" fontId="126" fillId="0" borderId="2" xfId="0" applyFont="1" applyBorder="1">
      <alignment vertical="center"/>
    </xf>
    <xf numFmtId="0" fontId="126" fillId="0" borderId="2" xfId="0" applyFont="1" applyBorder="1" applyAlignment="1">
      <alignment horizontal="center" vertical="center"/>
    </xf>
    <xf numFmtId="0" fontId="32" fillId="0" borderId="0" xfId="12" applyFont="1" applyAlignment="1">
      <alignment horizontal="left" vertical="top" wrapText="1"/>
    </xf>
    <xf numFmtId="0" fontId="32" fillId="12" borderId="0" xfId="12" applyFont="1" applyFill="1">
      <alignment vertical="center"/>
    </xf>
    <xf numFmtId="0" fontId="32" fillId="12" borderId="0" xfId="12" applyFont="1" applyFill="1" applyAlignment="1">
      <alignment horizontal="right" vertical="center"/>
    </xf>
    <xf numFmtId="0" fontId="32" fillId="0" borderId="0" xfId="12" applyFont="1" applyAlignment="1">
      <alignment horizontal="center" vertical="center" shrinkToFit="1"/>
    </xf>
    <xf numFmtId="0" fontId="32" fillId="0" borderId="0" xfId="12" applyFont="1" applyAlignment="1">
      <alignment horizontal="left" vertical="center" textRotation="255" shrinkToFit="1"/>
    </xf>
    <xf numFmtId="0" fontId="118" fillId="0" borderId="0" xfId="12" applyFont="1" applyAlignment="1">
      <alignment horizontal="left" vertical="center"/>
    </xf>
    <xf numFmtId="0" fontId="16" fillId="0" borderId="0" xfId="5" applyFont="1" applyAlignment="1">
      <alignment vertical="center"/>
    </xf>
    <xf numFmtId="0" fontId="118" fillId="0" borderId="0" xfId="12" applyFont="1" applyAlignment="1">
      <alignment horizontal="center" vertical="center" shrinkToFit="1"/>
    </xf>
    <xf numFmtId="0" fontId="118" fillId="0" borderId="46" xfId="12" applyFont="1" applyBorder="1" applyAlignment="1">
      <alignment horizontal="center" vertical="center" shrinkToFit="1"/>
    </xf>
    <xf numFmtId="0" fontId="16" fillId="0" borderId="46" xfId="5" applyFont="1" applyBorder="1" applyAlignment="1">
      <alignment vertical="center"/>
    </xf>
    <xf numFmtId="0" fontId="32" fillId="0" borderId="0" xfId="12" applyFont="1" applyAlignment="1">
      <alignment vertical="center" textRotation="255"/>
    </xf>
    <xf numFmtId="0" fontId="24" fillId="0" borderId="2" xfId="5" applyFont="1" applyFill="1" applyBorder="1" applyAlignment="1">
      <alignment horizontal="center" vertical="center" wrapText="1"/>
    </xf>
    <xf numFmtId="49" fontId="14" fillId="0" borderId="0" xfId="1" applyNumberFormat="1" applyFont="1" applyAlignment="1">
      <alignment horizontal="left" vertical="top" wrapText="1"/>
    </xf>
    <xf numFmtId="49" fontId="14" fillId="0" borderId="0" xfId="1" applyNumberFormat="1" applyFont="1" applyAlignment="1">
      <alignment vertical="top" wrapText="1" shrinkToFit="1"/>
    </xf>
    <xf numFmtId="0" fontId="14" fillId="0" borderId="0" xfId="1" applyFont="1" applyAlignment="1">
      <alignment vertical="top" wrapText="1" shrinkToFit="1"/>
    </xf>
    <xf numFmtId="0" fontId="8" fillId="4" borderId="0" xfId="7" applyFont="1" applyFill="1" applyAlignment="1">
      <alignment horizontal="left" vertical="center"/>
    </xf>
    <xf numFmtId="49" fontId="14" fillId="0" borderId="8" xfId="1" applyNumberFormat="1" applyFont="1" applyBorder="1" applyAlignment="1">
      <alignment vertical="center" shrinkToFit="1"/>
    </xf>
    <xf numFmtId="49" fontId="14" fillId="0" borderId="6" xfId="1" applyNumberFormat="1" applyFont="1" applyBorder="1" applyAlignment="1">
      <alignment vertical="center" shrinkToFit="1"/>
    </xf>
    <xf numFmtId="49" fontId="9" fillId="0" borderId="8" xfId="1" applyNumberFormat="1" applyFont="1" applyBorder="1" applyAlignment="1">
      <alignment vertical="center" wrapText="1"/>
    </xf>
    <xf numFmtId="49" fontId="9" fillId="0" borderId="7" xfId="1" applyNumberFormat="1" applyFont="1" applyBorder="1" applyAlignment="1">
      <alignment vertical="center" wrapText="1"/>
    </xf>
    <xf numFmtId="49" fontId="9" fillId="0" borderId="6" xfId="1" applyNumberFormat="1" applyFont="1" applyBorder="1" applyAlignment="1">
      <alignment vertical="center" wrapText="1"/>
    </xf>
    <xf numFmtId="49" fontId="14" fillId="3" borderId="21" xfId="1" applyNumberFormat="1" applyFont="1" applyFill="1" applyBorder="1" applyAlignment="1">
      <alignment horizontal="center" vertical="center" textRotation="255"/>
    </xf>
    <xf numFmtId="49" fontId="14" fillId="3" borderId="9" xfId="1" applyNumberFormat="1" applyFont="1" applyFill="1" applyBorder="1" applyAlignment="1">
      <alignment horizontal="center" vertical="center" textRotation="255"/>
    </xf>
    <xf numFmtId="49" fontId="14" fillId="3" borderId="1" xfId="1" applyNumberFormat="1" applyFont="1" applyFill="1" applyBorder="1" applyAlignment="1">
      <alignment horizontal="center" vertical="center" textRotation="255"/>
    </xf>
    <xf numFmtId="0" fontId="14" fillId="3" borderId="8" xfId="0" applyFont="1" applyFill="1" applyBorder="1" applyAlignment="1">
      <alignment vertical="center"/>
    </xf>
    <xf numFmtId="0" fontId="14" fillId="3" borderId="7" xfId="0" applyFont="1" applyFill="1" applyBorder="1" applyAlignment="1">
      <alignment vertical="center"/>
    </xf>
    <xf numFmtId="0" fontId="14" fillId="3" borderId="6" xfId="0" applyFont="1" applyFill="1" applyBorder="1" applyAlignment="1">
      <alignment vertical="center"/>
    </xf>
    <xf numFmtId="49" fontId="14" fillId="4" borderId="17" xfId="1" applyNumberFormat="1" applyFont="1" applyFill="1" applyBorder="1" applyAlignment="1">
      <alignment vertical="center"/>
    </xf>
    <xf numFmtId="49" fontId="14" fillId="4" borderId="11" xfId="1" applyNumberFormat="1" applyFont="1" applyFill="1" applyBorder="1" applyAlignment="1">
      <alignment vertical="center"/>
    </xf>
    <xf numFmtId="49" fontId="14" fillId="4" borderId="10" xfId="1" applyNumberFormat="1" applyFont="1" applyFill="1" applyBorder="1" applyAlignment="1">
      <alignment vertical="center"/>
    </xf>
    <xf numFmtId="49" fontId="14" fillId="4" borderId="2" xfId="1" applyNumberFormat="1" applyFont="1" applyFill="1" applyBorder="1" applyAlignment="1">
      <alignment horizontal="center" vertical="center"/>
    </xf>
    <xf numFmtId="49" fontId="14" fillId="0" borderId="8" xfId="1" applyNumberFormat="1" applyFont="1" applyBorder="1" applyAlignment="1">
      <alignment horizontal="center" vertical="center" shrinkToFit="1"/>
    </xf>
    <xf numFmtId="49" fontId="14" fillId="0" borderId="7" xfId="1" applyNumberFormat="1" applyFont="1" applyBorder="1" applyAlignment="1">
      <alignment horizontal="center" vertical="center" shrinkToFit="1"/>
    </xf>
    <xf numFmtId="49" fontId="14" fillId="0" borderId="6" xfId="1" applyNumberFormat="1" applyFont="1" applyBorder="1" applyAlignment="1">
      <alignment horizontal="center" vertical="center" shrinkToFit="1"/>
    </xf>
    <xf numFmtId="0" fontId="12" fillId="3" borderId="2" xfId="1" applyFont="1" applyFill="1" applyBorder="1" applyAlignment="1">
      <alignment horizontal="center" vertical="center" wrapText="1" shrinkToFit="1"/>
    </xf>
    <xf numFmtId="49" fontId="14" fillId="4" borderId="17" xfId="1" applyNumberFormat="1" applyFont="1" applyFill="1" applyBorder="1" applyAlignment="1">
      <alignment horizontal="center" vertical="center"/>
    </xf>
    <xf numFmtId="49" fontId="14" fillId="4" borderId="11" xfId="1" applyNumberFormat="1" applyFont="1" applyFill="1" applyBorder="1" applyAlignment="1">
      <alignment horizontal="center" vertical="center"/>
    </xf>
    <xf numFmtId="49" fontId="14" fillId="4" borderId="10" xfId="1" applyNumberFormat="1" applyFont="1" applyFill="1" applyBorder="1" applyAlignment="1">
      <alignment horizontal="center" vertical="center"/>
    </xf>
    <xf numFmtId="0" fontId="14" fillId="0" borderId="7" xfId="1" applyFont="1" applyBorder="1" applyAlignment="1">
      <alignment vertical="center" shrinkToFit="1"/>
    </xf>
    <xf numFmtId="49" fontId="23" fillId="4" borderId="8" xfId="1" applyNumberFormat="1" applyFont="1" applyFill="1" applyBorder="1" applyAlignment="1">
      <alignment horizontal="center" vertical="center" shrinkToFit="1"/>
    </xf>
    <xf numFmtId="49" fontId="23" fillId="4" borderId="7" xfId="1" applyNumberFormat="1" applyFont="1" applyFill="1" applyBorder="1" applyAlignment="1">
      <alignment horizontal="center" vertical="center" shrinkToFit="1"/>
    </xf>
    <xf numFmtId="0" fontId="28" fillId="4" borderId="7" xfId="0" applyFont="1" applyFill="1" applyBorder="1" applyAlignment="1">
      <alignment vertical="center" shrinkToFit="1"/>
    </xf>
    <xf numFmtId="0" fontId="28" fillId="4" borderId="6" xfId="0" applyFont="1" applyFill="1" applyBorder="1" applyAlignment="1">
      <alignment vertical="center" shrinkToFit="1"/>
    </xf>
    <xf numFmtId="49" fontId="14" fillId="0" borderId="0" xfId="1" applyNumberFormat="1" applyFont="1" applyAlignment="1">
      <alignment vertical="top" wrapText="1"/>
    </xf>
    <xf numFmtId="49" fontId="14" fillId="0" borderId="7" xfId="1" applyNumberFormat="1" applyFont="1" applyBorder="1" applyAlignment="1">
      <alignment vertical="center" shrinkToFit="1"/>
    </xf>
    <xf numFmtId="49" fontId="12" fillId="0" borderId="6" xfId="1" applyNumberFormat="1" applyFont="1" applyBorder="1" applyAlignment="1">
      <alignment vertical="center" wrapText="1"/>
    </xf>
    <xf numFmtId="49" fontId="14" fillId="0" borderId="17" xfId="1" applyNumberFormat="1" applyFont="1" applyBorder="1" applyAlignment="1">
      <alignment horizontal="center" vertical="center"/>
    </xf>
    <xf numFmtId="49" fontId="14" fillId="0" borderId="11" xfId="1" applyNumberFormat="1" applyFont="1" applyBorder="1" applyAlignment="1">
      <alignment horizontal="center" vertical="center"/>
    </xf>
    <xf numFmtId="49" fontId="14" fillId="0" borderId="10" xfId="1" applyNumberFormat="1" applyFont="1" applyBorder="1" applyAlignment="1">
      <alignment horizontal="center" vertical="center"/>
    </xf>
    <xf numFmtId="49" fontId="12" fillId="0" borderId="11" xfId="1" applyNumberFormat="1" applyFont="1" applyBorder="1" applyAlignment="1">
      <alignment vertical="center" wrapText="1"/>
    </xf>
    <xf numFmtId="49" fontId="12" fillId="0" borderId="0" xfId="1" applyNumberFormat="1" applyFont="1" applyAlignment="1">
      <alignment vertical="center" wrapText="1"/>
    </xf>
    <xf numFmtId="49" fontId="12" fillId="0" borderId="13" xfId="1" applyNumberFormat="1" applyFont="1" applyBorder="1" applyAlignment="1">
      <alignment vertical="center" wrapText="1"/>
    </xf>
    <xf numFmtId="49" fontId="9" fillId="0" borderId="13" xfId="1" applyNumberFormat="1" applyFont="1" applyBorder="1" applyAlignment="1">
      <alignment vertical="center"/>
    </xf>
    <xf numFmtId="49" fontId="14" fillId="0" borderId="21" xfId="1" applyNumberFormat="1" applyFont="1" applyBorder="1" applyAlignment="1">
      <alignment horizontal="center" vertical="center" textRotation="255" wrapText="1"/>
    </xf>
    <xf numFmtId="49" fontId="14" fillId="0" borderId="9" xfId="1" applyNumberFormat="1" applyFont="1" applyBorder="1" applyAlignment="1">
      <alignment horizontal="center" vertical="center" textRotation="255" wrapText="1"/>
    </xf>
    <xf numFmtId="49" fontId="14" fillId="0" borderId="1" xfId="1" applyNumberFormat="1" applyFont="1" applyBorder="1" applyAlignment="1">
      <alignment horizontal="center" vertical="center" textRotation="255" wrapText="1"/>
    </xf>
    <xf numFmtId="49" fontId="14" fillId="4" borderId="8" xfId="1" applyNumberFormat="1" applyFont="1" applyFill="1" applyBorder="1" applyAlignment="1">
      <alignment vertical="center" shrinkToFit="1"/>
    </xf>
    <xf numFmtId="49" fontId="14" fillId="4" borderId="6" xfId="1" applyNumberFormat="1" applyFont="1" applyFill="1" applyBorder="1" applyAlignment="1">
      <alignment vertical="center" shrinkToFit="1"/>
    </xf>
    <xf numFmtId="49" fontId="8" fillId="0" borderId="0" xfId="1" applyNumberFormat="1" applyFont="1" applyAlignment="1">
      <alignment horizontal="center" vertical="center" shrinkToFit="1"/>
    </xf>
    <xf numFmtId="49" fontId="8" fillId="0" borderId="0" xfId="1" applyNumberFormat="1" applyFont="1" applyAlignment="1">
      <alignment vertical="center" shrinkToFit="1"/>
    </xf>
    <xf numFmtId="49" fontId="14" fillId="3" borderId="17" xfId="1" applyNumberFormat="1" applyFont="1" applyFill="1" applyBorder="1" applyAlignment="1">
      <alignment vertical="center"/>
    </xf>
    <xf numFmtId="49" fontId="14" fillId="3" borderId="10" xfId="1" applyNumberFormat="1" applyFont="1" applyFill="1" applyBorder="1" applyAlignment="1">
      <alignment vertical="center"/>
    </xf>
    <xf numFmtId="49" fontId="14" fillId="3" borderId="14" xfId="1" applyNumberFormat="1" applyFont="1" applyFill="1" applyBorder="1" applyAlignment="1">
      <alignment vertical="center"/>
    </xf>
    <xf numFmtId="49" fontId="14" fillId="3" borderId="15" xfId="1" applyNumberFormat="1" applyFont="1" applyFill="1" applyBorder="1" applyAlignment="1">
      <alignment vertical="center"/>
    </xf>
    <xf numFmtId="49" fontId="23" fillId="3" borderId="17" xfId="1" applyNumberFormat="1" applyFont="1" applyFill="1" applyBorder="1" applyAlignment="1">
      <alignment vertical="center" wrapText="1"/>
    </xf>
    <xf numFmtId="49" fontId="23" fillId="3" borderId="10" xfId="1" applyNumberFormat="1" applyFont="1" applyFill="1" applyBorder="1" applyAlignment="1">
      <alignment vertical="center" wrapText="1"/>
    </xf>
    <xf numFmtId="49" fontId="23" fillId="3" borderId="14" xfId="1" applyNumberFormat="1" applyFont="1" applyFill="1" applyBorder="1" applyAlignment="1">
      <alignment vertical="center" wrapText="1"/>
    </xf>
    <xf numFmtId="49" fontId="23" fillId="3" borderId="15" xfId="1" applyNumberFormat="1" applyFont="1" applyFill="1" applyBorder="1" applyAlignment="1">
      <alignment vertical="center" wrapText="1"/>
    </xf>
    <xf numFmtId="49" fontId="14" fillId="3" borderId="8" xfId="1" applyNumberFormat="1" applyFont="1" applyFill="1" applyBorder="1" applyAlignment="1">
      <alignment horizontal="center" vertical="center" wrapText="1"/>
    </xf>
    <xf numFmtId="49" fontId="14" fillId="3" borderId="7" xfId="1" applyNumberFormat="1" applyFont="1" applyFill="1" applyBorder="1" applyAlignment="1">
      <alignment horizontal="center" vertical="center" wrapText="1"/>
    </xf>
    <xf numFmtId="49" fontId="14" fillId="3" borderId="6" xfId="1" applyNumberFormat="1" applyFont="1" applyFill="1" applyBorder="1" applyAlignment="1">
      <alignment horizontal="center" vertical="center" wrapText="1"/>
    </xf>
    <xf numFmtId="49" fontId="14" fillId="0" borderId="11" xfId="1" applyNumberFormat="1" applyFont="1" applyBorder="1" applyAlignment="1">
      <alignment vertical="center"/>
    </xf>
    <xf numFmtId="49" fontId="8" fillId="0" borderId="0" xfId="1" applyNumberFormat="1" applyFont="1" applyAlignment="1">
      <alignment horizontal="center" vertical="center"/>
    </xf>
    <xf numFmtId="49" fontId="8" fillId="4" borderId="0" xfId="1" applyNumberFormat="1" applyFont="1" applyFill="1" applyAlignment="1">
      <alignment horizontal="right" vertical="center"/>
    </xf>
    <xf numFmtId="49" fontId="14" fillId="0" borderId="0" xfId="1" applyNumberFormat="1" applyFont="1" applyAlignment="1">
      <alignment vertical="center" shrinkToFit="1"/>
    </xf>
    <xf numFmtId="49" fontId="14" fillId="0" borderId="12" xfId="1" applyNumberFormat="1" applyFont="1" applyBorder="1" applyAlignment="1">
      <alignment vertical="center" shrinkToFit="1"/>
    </xf>
    <xf numFmtId="49" fontId="14" fillId="0" borderId="24" xfId="1" applyNumberFormat="1" applyFont="1" applyBorder="1" applyAlignment="1">
      <alignment vertical="center" shrinkToFit="1"/>
    </xf>
    <xf numFmtId="49" fontId="14" fillId="0" borderId="23" xfId="1" applyNumberFormat="1" applyFont="1" applyBorder="1" applyAlignment="1">
      <alignment vertical="center" shrinkToFit="1"/>
    </xf>
    <xf numFmtId="49" fontId="14" fillId="0" borderId="22" xfId="1" applyNumberFormat="1" applyFont="1" applyBorder="1" applyAlignment="1">
      <alignment vertical="center" shrinkToFit="1"/>
    </xf>
    <xf numFmtId="49" fontId="11" fillId="0" borderId="20" xfId="1" applyNumberFormat="1" applyFont="1" applyBorder="1" applyAlignment="1">
      <alignment vertical="center" shrinkToFit="1"/>
    </xf>
    <xf numFmtId="49" fontId="11" fillId="0" borderId="19" xfId="1" applyNumberFormat="1" applyFont="1" applyBorder="1" applyAlignment="1">
      <alignment vertical="center" shrinkToFit="1"/>
    </xf>
    <xf numFmtId="49" fontId="11" fillId="0" borderId="18" xfId="1" applyNumberFormat="1" applyFont="1" applyBorder="1" applyAlignment="1">
      <alignment vertical="center" shrinkToFit="1"/>
    </xf>
    <xf numFmtId="49" fontId="9" fillId="0" borderId="8" xfId="1" applyNumberFormat="1" applyFont="1" applyBorder="1" applyAlignment="1">
      <alignment horizontal="center" vertical="center"/>
    </xf>
    <xf numFmtId="49" fontId="9" fillId="0" borderId="7" xfId="1" applyNumberFormat="1" applyFont="1" applyBorder="1" applyAlignment="1">
      <alignment horizontal="center" vertical="center"/>
    </xf>
    <xf numFmtId="49" fontId="9" fillId="0" borderId="6" xfId="1" applyNumberFormat="1" applyFont="1" applyBorder="1" applyAlignment="1">
      <alignment horizontal="center" vertical="center"/>
    </xf>
    <xf numFmtId="49" fontId="14" fillId="3" borderId="24" xfId="1" applyNumberFormat="1" applyFont="1" applyFill="1" applyBorder="1" applyAlignment="1">
      <alignment vertical="center" shrinkToFit="1"/>
    </xf>
    <xf numFmtId="49" fontId="14" fillId="3" borderId="22" xfId="1" applyNumberFormat="1" applyFont="1" applyFill="1" applyBorder="1" applyAlignment="1">
      <alignment vertical="center" shrinkToFit="1"/>
    </xf>
    <xf numFmtId="49" fontId="14" fillId="3" borderId="20" xfId="1" applyNumberFormat="1" applyFont="1" applyFill="1" applyBorder="1" applyAlignment="1">
      <alignment vertical="center" shrinkToFit="1"/>
    </xf>
    <xf numFmtId="49" fontId="14" fillId="3" borderId="18" xfId="1" applyNumberFormat="1" applyFont="1" applyFill="1" applyBorder="1" applyAlignment="1">
      <alignment vertical="center" shrinkToFit="1"/>
    </xf>
    <xf numFmtId="49" fontId="14" fillId="3" borderId="17" xfId="1" applyNumberFormat="1" applyFont="1" applyFill="1" applyBorder="1" applyAlignment="1">
      <alignment vertical="center" wrapText="1"/>
    </xf>
    <xf numFmtId="49" fontId="14" fillId="3" borderId="11" xfId="1" applyNumberFormat="1" applyFont="1" applyFill="1" applyBorder="1" applyAlignment="1">
      <alignment vertical="center" wrapText="1"/>
    </xf>
    <xf numFmtId="49" fontId="14" fillId="3" borderId="16" xfId="1" applyNumberFormat="1" applyFont="1" applyFill="1" applyBorder="1" applyAlignment="1">
      <alignment vertical="center" wrapText="1"/>
    </xf>
    <xf numFmtId="49" fontId="14" fillId="3" borderId="0" xfId="1" applyNumberFormat="1" applyFont="1" applyFill="1" applyAlignment="1">
      <alignment vertical="center" wrapText="1"/>
    </xf>
    <xf numFmtId="49" fontId="14" fillId="3" borderId="14" xfId="1" applyNumberFormat="1" applyFont="1" applyFill="1" applyBorder="1" applyAlignment="1">
      <alignment vertical="center" wrapText="1"/>
    </xf>
    <xf numFmtId="49" fontId="14" fillId="3" borderId="13" xfId="1" applyNumberFormat="1" applyFont="1" applyFill="1" applyBorder="1" applyAlignment="1">
      <alignment vertical="center" wrapText="1"/>
    </xf>
    <xf numFmtId="49" fontId="14" fillId="0" borderId="0" xfId="1" applyNumberFormat="1" applyFont="1" applyAlignment="1">
      <alignment horizontal="center" vertical="center" shrinkToFit="1"/>
    </xf>
    <xf numFmtId="49" fontId="14" fillId="0" borderId="14" xfId="1" applyNumberFormat="1" applyFont="1" applyBorder="1" applyAlignment="1">
      <alignment vertical="center"/>
    </xf>
    <xf numFmtId="49" fontId="14" fillId="0" borderId="13" xfId="1" applyNumberFormat="1" applyFont="1" applyBorder="1" applyAlignment="1">
      <alignment vertical="center"/>
    </xf>
    <xf numFmtId="49" fontId="14" fillId="0" borderId="15" xfId="1" applyNumberFormat="1" applyFont="1" applyBorder="1" applyAlignment="1">
      <alignment vertical="center"/>
    </xf>
    <xf numFmtId="49" fontId="23" fillId="4" borderId="8" xfId="1" applyNumberFormat="1" applyFont="1" applyFill="1" applyBorder="1" applyAlignment="1">
      <alignment horizontal="center" vertical="center"/>
    </xf>
    <xf numFmtId="49" fontId="23" fillId="4" borderId="6" xfId="1" applyNumberFormat="1" applyFont="1" applyFill="1" applyBorder="1" applyAlignment="1">
      <alignment horizontal="center" vertical="center"/>
    </xf>
    <xf numFmtId="0" fontId="14" fillId="0" borderId="24" xfId="1" applyFont="1" applyBorder="1" applyAlignment="1">
      <alignment vertical="center" shrinkToFit="1"/>
    </xf>
    <xf numFmtId="0" fontId="14" fillId="0" borderId="23" xfId="1" applyFont="1" applyBorder="1" applyAlignment="1">
      <alignment vertical="center" shrinkToFit="1"/>
    </xf>
    <xf numFmtId="0" fontId="14" fillId="0" borderId="22" xfId="1" applyFont="1" applyBorder="1" applyAlignment="1">
      <alignment vertical="center" shrinkToFit="1"/>
    </xf>
    <xf numFmtId="0" fontId="14" fillId="0" borderId="20" xfId="1" applyFont="1" applyBorder="1" applyAlignment="1">
      <alignment vertical="center" shrinkToFit="1"/>
    </xf>
    <xf numFmtId="0" fontId="14" fillId="0" borderId="19" xfId="1" applyFont="1" applyBorder="1" applyAlignment="1">
      <alignment vertical="center" shrinkToFit="1"/>
    </xf>
    <xf numFmtId="0" fontId="14" fillId="0" borderId="18" xfId="1" applyFont="1" applyBorder="1" applyAlignment="1">
      <alignment vertical="center" shrinkToFit="1"/>
    </xf>
    <xf numFmtId="49" fontId="23" fillId="4" borderId="21" xfId="1" applyNumberFormat="1" applyFont="1" applyFill="1" applyBorder="1" applyAlignment="1">
      <alignment horizontal="center" vertical="center" shrinkToFit="1"/>
    </xf>
    <xf numFmtId="0" fontId="23" fillId="4" borderId="1" xfId="1" applyFont="1" applyFill="1" applyBorder="1" applyAlignment="1">
      <alignment horizontal="center" vertical="center" shrinkToFit="1"/>
    </xf>
    <xf numFmtId="49" fontId="14" fillId="0" borderId="11" xfId="1" applyNumberFormat="1" applyFont="1" applyBorder="1" applyAlignment="1">
      <alignment horizontal="center" vertical="center" shrinkToFit="1"/>
    </xf>
    <xf numFmtId="49" fontId="14" fillId="0" borderId="10" xfId="1" applyNumberFormat="1" applyFont="1" applyBorder="1" applyAlignment="1">
      <alignment horizontal="center" vertical="center" shrinkToFit="1"/>
    </xf>
    <xf numFmtId="49" fontId="14" fillId="0" borderId="13" xfId="1" applyNumberFormat="1" applyFont="1" applyBorder="1" applyAlignment="1">
      <alignment horizontal="center" vertical="center" shrinkToFit="1"/>
    </xf>
    <xf numFmtId="49" fontId="14" fillId="0" borderId="15" xfId="1" applyNumberFormat="1" applyFont="1" applyBorder="1" applyAlignment="1">
      <alignment horizontal="center" vertical="center" shrinkToFit="1"/>
    </xf>
    <xf numFmtId="49" fontId="14" fillId="0" borderId="14" xfId="1" applyNumberFormat="1" applyFont="1" applyBorder="1" applyAlignment="1">
      <alignment vertical="center" shrinkToFit="1"/>
    </xf>
    <xf numFmtId="0" fontId="14" fillId="0" borderId="13" xfId="1" applyFont="1" applyBorder="1" applyAlignment="1">
      <alignment vertical="center" shrinkToFit="1"/>
    </xf>
    <xf numFmtId="49" fontId="14" fillId="3" borderId="16" xfId="1" applyNumberFormat="1" applyFont="1" applyFill="1" applyBorder="1" applyAlignment="1">
      <alignment vertical="center"/>
    </xf>
    <xf numFmtId="49" fontId="14" fillId="3" borderId="12" xfId="1" applyNumberFormat="1" applyFont="1" applyFill="1" applyBorder="1" applyAlignment="1">
      <alignment vertical="center"/>
    </xf>
    <xf numFmtId="49" fontId="14" fillId="3" borderId="23" xfId="1" applyNumberFormat="1" applyFont="1" applyFill="1" applyBorder="1" applyAlignment="1">
      <alignment vertical="center" shrinkToFit="1"/>
    </xf>
    <xf numFmtId="49" fontId="14" fillId="3" borderId="11" xfId="1" applyNumberFormat="1" applyFont="1" applyFill="1" applyBorder="1" applyAlignment="1">
      <alignment horizontal="center" vertical="center" wrapText="1" shrinkToFit="1"/>
    </xf>
    <xf numFmtId="49" fontId="14" fillId="3" borderId="13" xfId="1" applyNumberFormat="1" applyFont="1" applyFill="1" applyBorder="1" applyAlignment="1">
      <alignment horizontal="center" vertical="center" wrapText="1" shrinkToFit="1"/>
    </xf>
    <xf numFmtId="49" fontId="12" fillId="3" borderId="2" xfId="1" applyNumberFormat="1" applyFont="1" applyFill="1" applyBorder="1" applyAlignment="1">
      <alignment horizontal="center" vertical="center" wrapText="1" shrinkToFit="1"/>
    </xf>
    <xf numFmtId="49" fontId="14" fillId="0" borderId="17" xfId="1" applyNumberFormat="1" applyFont="1" applyBorder="1" applyAlignment="1">
      <alignment vertical="center" wrapText="1"/>
    </xf>
    <xf numFmtId="49" fontId="14" fillId="0" borderId="10" xfId="1" applyNumberFormat="1" applyFont="1" applyBorder="1" applyAlignment="1">
      <alignment vertical="center" wrapText="1"/>
    </xf>
    <xf numFmtId="49" fontId="14" fillId="0" borderId="14" xfId="1" applyNumberFormat="1" applyFont="1" applyBorder="1" applyAlignment="1">
      <alignment vertical="center" wrapText="1"/>
    </xf>
    <xf numFmtId="49" fontId="14" fillId="0" borderId="15" xfId="1" applyNumberFormat="1" applyFont="1" applyBorder="1" applyAlignment="1">
      <alignment vertical="center" wrapText="1"/>
    </xf>
    <xf numFmtId="49" fontId="14" fillId="3" borderId="19" xfId="1" applyNumberFormat="1" applyFont="1" applyFill="1" applyBorder="1" applyAlignment="1">
      <alignment vertical="center" shrinkToFit="1"/>
    </xf>
    <xf numFmtId="49" fontId="14" fillId="3" borderId="10" xfId="1" applyNumberFormat="1" applyFont="1" applyFill="1" applyBorder="1" applyAlignment="1">
      <alignment vertical="center" wrapText="1"/>
    </xf>
    <xf numFmtId="49" fontId="14" fillId="3" borderId="12" xfId="1" applyNumberFormat="1" applyFont="1" applyFill="1" applyBorder="1" applyAlignment="1">
      <alignment vertical="center" wrapText="1"/>
    </xf>
    <xf numFmtId="49" fontId="14" fillId="3" borderId="15" xfId="1" applyNumberFormat="1" applyFont="1" applyFill="1" applyBorder="1" applyAlignment="1">
      <alignment vertical="center" wrapText="1"/>
    </xf>
    <xf numFmtId="49" fontId="14" fillId="0" borderId="8" xfId="1" applyNumberFormat="1" applyFont="1" applyBorder="1" applyAlignment="1">
      <alignment horizontal="center" vertical="center"/>
    </xf>
    <xf numFmtId="49" fontId="14" fillId="0" borderId="6" xfId="1" applyNumberFormat="1" applyFont="1" applyBorder="1" applyAlignment="1">
      <alignment horizontal="center" vertical="center"/>
    </xf>
    <xf numFmtId="49" fontId="14" fillId="0" borderId="17" xfId="1" applyNumberFormat="1" applyFont="1" applyBorder="1" applyAlignment="1">
      <alignment vertical="center" shrinkToFit="1"/>
    </xf>
    <xf numFmtId="49" fontId="14" fillId="0" borderId="11" xfId="1" applyNumberFormat="1" applyFont="1" applyBorder="1" applyAlignment="1">
      <alignment vertical="center" shrinkToFit="1"/>
    </xf>
    <xf numFmtId="49" fontId="14" fillId="0" borderId="10" xfId="1" applyNumberFormat="1" applyFont="1" applyBorder="1" applyAlignment="1">
      <alignment vertical="center" shrinkToFit="1"/>
    </xf>
    <xf numFmtId="49" fontId="14" fillId="0" borderId="12" xfId="1" applyNumberFormat="1" applyFont="1" applyBorder="1" applyAlignment="1">
      <alignment vertical="center"/>
    </xf>
    <xf numFmtId="49" fontId="12" fillId="3" borderId="17" xfId="1" applyNumberFormat="1" applyFont="1" applyFill="1" applyBorder="1" applyAlignment="1">
      <alignment horizontal="center" vertical="center" wrapText="1" shrinkToFit="1"/>
    </xf>
    <xf numFmtId="49" fontId="12" fillId="3" borderId="11" xfId="1" applyNumberFormat="1" applyFont="1" applyFill="1" applyBorder="1" applyAlignment="1">
      <alignment horizontal="center" vertical="center" wrapText="1" shrinkToFit="1"/>
    </xf>
    <xf numFmtId="49" fontId="12" fillId="3" borderId="12" xfId="1" applyNumberFormat="1" applyFont="1" applyFill="1" applyBorder="1" applyAlignment="1">
      <alignment horizontal="center" vertical="center" wrapText="1" shrinkToFit="1"/>
    </xf>
    <xf numFmtId="49" fontId="12" fillId="3" borderId="14" xfId="1" applyNumberFormat="1" applyFont="1" applyFill="1" applyBorder="1" applyAlignment="1">
      <alignment horizontal="center" vertical="center" wrapText="1" shrinkToFit="1"/>
    </xf>
    <xf numFmtId="49" fontId="12" fillId="3" borderId="13" xfId="1" applyNumberFormat="1" applyFont="1" applyFill="1" applyBorder="1" applyAlignment="1">
      <alignment horizontal="center" vertical="center" wrapText="1" shrinkToFit="1"/>
    </xf>
    <xf numFmtId="49" fontId="12" fillId="3" borderId="15" xfId="1" applyNumberFormat="1" applyFont="1" applyFill="1" applyBorder="1" applyAlignment="1">
      <alignment horizontal="center" vertical="center" wrapText="1" shrinkToFit="1"/>
    </xf>
    <xf numFmtId="49" fontId="14" fillId="0" borderId="16" xfId="7" applyNumberFormat="1" applyFont="1" applyBorder="1" applyAlignment="1">
      <alignment horizontal="left" vertical="top"/>
    </xf>
    <xf numFmtId="49" fontId="14" fillId="0" borderId="0" xfId="7" applyNumberFormat="1" applyFont="1" applyBorder="1" applyAlignment="1">
      <alignment horizontal="left" vertical="top"/>
    </xf>
    <xf numFmtId="49" fontId="14" fillId="0" borderId="12" xfId="7" applyNumberFormat="1" applyFont="1" applyBorder="1" applyAlignment="1">
      <alignment horizontal="left" vertical="top"/>
    </xf>
    <xf numFmtId="49" fontId="14" fillId="0" borderId="14" xfId="7" applyNumberFormat="1" applyFont="1" applyBorder="1" applyAlignment="1">
      <alignment horizontal="left" vertical="top"/>
    </xf>
    <xf numFmtId="49" fontId="14" fillId="0" borderId="13" xfId="7" applyNumberFormat="1" applyFont="1" applyBorder="1" applyAlignment="1">
      <alignment horizontal="left" vertical="top"/>
    </xf>
    <xf numFmtId="49" fontId="14" fillId="0" borderId="15" xfId="7" applyNumberFormat="1" applyFont="1" applyBorder="1" applyAlignment="1">
      <alignment horizontal="left" vertical="top"/>
    </xf>
    <xf numFmtId="49" fontId="14" fillId="0" borderId="2" xfId="7" applyNumberFormat="1" applyFont="1" applyBorder="1" applyAlignment="1">
      <alignment horizontal="center" vertical="center"/>
    </xf>
    <xf numFmtId="49" fontId="14" fillId="0" borderId="2" xfId="7" applyNumberFormat="1" applyFont="1" applyBorder="1" applyAlignment="1">
      <alignment horizontal="left" vertical="center"/>
    </xf>
    <xf numFmtId="49" fontId="14" fillId="0" borderId="2" xfId="7" applyNumberFormat="1" applyFont="1" applyBorder="1" applyAlignment="1">
      <alignment horizontal="left" vertical="center" wrapText="1"/>
    </xf>
    <xf numFmtId="49" fontId="14" fillId="0" borderId="2" xfId="7" applyNumberFormat="1" applyFont="1" applyBorder="1" applyAlignment="1">
      <alignment horizontal="left" vertical="top" wrapText="1"/>
    </xf>
    <xf numFmtId="49" fontId="14" fillId="4" borderId="2" xfId="7" applyNumberFormat="1" applyFont="1" applyFill="1" applyBorder="1" applyAlignment="1">
      <alignment horizontal="left" vertical="center" wrapText="1"/>
    </xf>
    <xf numFmtId="49" fontId="14" fillId="4" borderId="2" xfId="7" applyNumberFormat="1" applyFont="1" applyFill="1" applyBorder="1" applyAlignment="1">
      <alignment horizontal="center" vertical="center"/>
    </xf>
    <xf numFmtId="49" fontId="8" fillId="0" borderId="0" xfId="7" applyNumberFormat="1" applyFont="1" applyAlignment="1">
      <alignment vertical="center" wrapText="1"/>
    </xf>
    <xf numFmtId="49" fontId="14" fillId="3" borderId="17" xfId="7" applyNumberFormat="1" applyFont="1" applyFill="1" applyBorder="1" applyAlignment="1">
      <alignment horizontal="center" vertical="center"/>
    </xf>
    <xf numFmtId="49" fontId="14" fillId="3" borderId="11" xfId="7" applyNumberFormat="1" applyFont="1" applyFill="1" applyBorder="1" applyAlignment="1">
      <alignment horizontal="center" vertical="center"/>
    </xf>
    <xf numFmtId="49" fontId="14" fillId="3" borderId="10" xfId="7" applyNumberFormat="1" applyFont="1" applyFill="1" applyBorder="1" applyAlignment="1">
      <alignment horizontal="center" vertical="center"/>
    </xf>
    <xf numFmtId="49" fontId="14" fillId="3" borderId="16" xfId="7" applyNumberFormat="1" applyFont="1" applyFill="1" applyBorder="1" applyAlignment="1">
      <alignment horizontal="center" vertical="center"/>
    </xf>
    <xf numFmtId="49" fontId="14" fillId="3" borderId="0" xfId="7" applyNumberFormat="1" applyFont="1" applyFill="1" applyBorder="1" applyAlignment="1">
      <alignment horizontal="center" vertical="center"/>
    </xf>
    <xf numFmtId="49" fontId="14" fillId="3" borderId="12" xfId="7" applyNumberFormat="1" applyFont="1" applyFill="1" applyBorder="1" applyAlignment="1">
      <alignment horizontal="center" vertical="center"/>
    </xf>
    <xf numFmtId="49" fontId="14" fillId="3" borderId="14" xfId="7" applyNumberFormat="1" applyFont="1" applyFill="1" applyBorder="1" applyAlignment="1">
      <alignment horizontal="center" vertical="center"/>
    </xf>
    <xf numFmtId="49" fontId="14" fillId="3" borderId="13" xfId="7" applyNumberFormat="1" applyFont="1" applyFill="1" applyBorder="1" applyAlignment="1">
      <alignment horizontal="center" vertical="center"/>
    </xf>
    <xf numFmtId="49" fontId="14" fillId="3" borderId="15" xfId="7" applyNumberFormat="1" applyFont="1" applyFill="1" applyBorder="1" applyAlignment="1">
      <alignment horizontal="center" vertical="center"/>
    </xf>
    <xf numFmtId="49" fontId="8" fillId="0" borderId="0" xfId="7" applyNumberFormat="1" applyFont="1" applyAlignment="1">
      <alignment horizontal="center" vertical="center"/>
    </xf>
    <xf numFmtId="49" fontId="14" fillId="0" borderId="11" xfId="7" applyNumberFormat="1" applyFont="1" applyBorder="1" applyAlignment="1">
      <alignment horizontal="left" vertical="center" wrapText="1"/>
    </xf>
    <xf numFmtId="49" fontId="14" fillId="0" borderId="10" xfId="7" applyNumberFormat="1" applyFont="1" applyBorder="1" applyAlignment="1">
      <alignment horizontal="left" vertical="center" wrapText="1"/>
    </xf>
    <xf numFmtId="49" fontId="14" fillId="0" borderId="13" xfId="7" applyNumberFormat="1" applyFont="1" applyBorder="1" applyAlignment="1">
      <alignment horizontal="left" vertical="center" wrapText="1"/>
    </xf>
    <xf numFmtId="49" fontId="14" fillId="0" borderId="15" xfId="7" applyNumberFormat="1" applyFont="1" applyBorder="1" applyAlignment="1">
      <alignment horizontal="left" vertical="center" wrapText="1"/>
    </xf>
    <xf numFmtId="49" fontId="14" fillId="0" borderId="17"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87" xfId="9" applyNumberFormat="1" applyFont="1" applyBorder="1" applyAlignment="1">
      <alignment horizontal="center" vertical="center"/>
    </xf>
    <xf numFmtId="49" fontId="14" fillId="0" borderId="14"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88" xfId="9" applyNumberFormat="1" applyFont="1" applyBorder="1" applyAlignment="1">
      <alignment horizontal="center" vertical="center"/>
    </xf>
    <xf numFmtId="176" fontId="8" fillId="0" borderId="0" xfId="7" applyNumberFormat="1" applyFont="1" applyAlignment="1">
      <alignment horizontal="center" vertical="center"/>
    </xf>
    <xf numFmtId="49" fontId="8" fillId="0" borderId="0" xfId="7" applyNumberFormat="1" applyFont="1" applyAlignment="1">
      <alignment horizontal="left" vertical="top"/>
    </xf>
    <xf numFmtId="49" fontId="8" fillId="0" borderId="0" xfId="7" applyNumberFormat="1" applyFont="1" applyAlignment="1">
      <alignment horizontal="left" vertical="top" wrapText="1"/>
    </xf>
    <xf numFmtId="49" fontId="14" fillId="3" borderId="8" xfId="7" applyNumberFormat="1" applyFont="1" applyFill="1" applyBorder="1" applyAlignment="1">
      <alignment horizontal="center" vertical="center"/>
    </xf>
    <xf numFmtId="49" fontId="14" fillId="3" borderId="7" xfId="7" applyNumberFormat="1" applyFont="1" applyFill="1" applyBorder="1" applyAlignment="1">
      <alignment horizontal="center" vertical="center"/>
    </xf>
    <xf numFmtId="49" fontId="14" fillId="3" borderId="6" xfId="7" applyNumberFormat="1" applyFont="1" applyFill="1" applyBorder="1" applyAlignment="1">
      <alignment horizontal="center" vertical="center"/>
    </xf>
    <xf numFmtId="49" fontId="14" fillId="0" borderId="8" xfId="7" applyNumberFormat="1" applyFont="1" applyBorder="1" applyAlignment="1">
      <alignment horizontal="left" vertical="center" wrapText="1"/>
    </xf>
    <xf numFmtId="49" fontId="14" fillId="0" borderId="7" xfId="7" applyNumberFormat="1" applyFont="1" applyBorder="1" applyAlignment="1">
      <alignment horizontal="left" vertical="center" wrapText="1"/>
    </xf>
    <xf numFmtId="49" fontId="14" fillId="0" borderId="6" xfId="7" applyNumberFormat="1" applyFont="1" applyBorder="1" applyAlignment="1">
      <alignment horizontal="left" vertical="center" wrapText="1"/>
    </xf>
    <xf numFmtId="49" fontId="14" fillId="0" borderId="8" xfId="7" applyNumberFormat="1" applyFont="1" applyBorder="1" applyAlignment="1">
      <alignment horizontal="center" vertical="center"/>
    </xf>
    <xf numFmtId="49" fontId="14" fillId="0" borderId="7" xfId="7" applyNumberFormat="1" applyFont="1" applyBorder="1" applyAlignment="1">
      <alignment horizontal="center" vertical="center"/>
    </xf>
    <xf numFmtId="49" fontId="14" fillId="0" borderId="6" xfId="7" applyNumberFormat="1" applyFont="1" applyBorder="1" applyAlignment="1">
      <alignment horizontal="center" vertical="center"/>
    </xf>
    <xf numFmtId="49" fontId="14" fillId="0" borderId="11" xfId="9" applyNumberFormat="1" applyFont="1" applyBorder="1" applyAlignment="1">
      <alignment horizontal="left" vertical="top"/>
    </xf>
    <xf numFmtId="49" fontId="14" fillId="0" borderId="10" xfId="9" applyNumberFormat="1" applyFont="1" applyBorder="1" applyAlignment="1">
      <alignment horizontal="left" vertical="top"/>
    </xf>
    <xf numFmtId="49" fontId="14" fillId="0" borderId="0" xfId="9" applyNumberFormat="1" applyFont="1" applyAlignment="1">
      <alignment horizontal="left" vertical="top"/>
    </xf>
    <xf numFmtId="49" fontId="14" fillId="0" borderId="12" xfId="9" applyNumberFormat="1" applyFont="1" applyBorder="1" applyAlignment="1">
      <alignment horizontal="left" vertical="top"/>
    </xf>
    <xf numFmtId="49" fontId="14" fillId="0" borderId="13" xfId="9" applyNumberFormat="1" applyFont="1" applyBorder="1" applyAlignment="1">
      <alignment horizontal="left" vertical="top"/>
    </xf>
    <xf numFmtId="49" fontId="14" fillId="0" borderId="15" xfId="9" applyNumberFormat="1" applyFont="1" applyBorder="1" applyAlignment="1">
      <alignment horizontal="left" vertical="top"/>
    </xf>
    <xf numFmtId="49" fontId="24" fillId="0" borderId="0" xfId="7" applyNumberFormat="1" applyFont="1" applyAlignment="1">
      <alignment horizontal="left" vertical="top"/>
    </xf>
    <xf numFmtId="49" fontId="14" fillId="0" borderId="8" xfId="9" applyNumberFormat="1" applyFont="1" applyBorder="1" applyAlignment="1">
      <alignment horizontal="left" vertical="center"/>
    </xf>
    <xf numFmtId="49" fontId="14" fillId="0" borderId="7" xfId="9" applyNumberFormat="1" applyFont="1" applyBorder="1" applyAlignment="1">
      <alignment horizontal="left" vertical="center"/>
    </xf>
    <xf numFmtId="49" fontId="14" fillId="0" borderId="6" xfId="9" applyNumberFormat="1" applyFont="1" applyBorder="1" applyAlignment="1">
      <alignment horizontal="left" vertical="center"/>
    </xf>
    <xf numFmtId="49" fontId="14" fillId="0" borderId="16" xfId="9" applyNumberFormat="1" applyFont="1" applyBorder="1" applyAlignment="1">
      <alignment horizontal="center" vertical="center"/>
    </xf>
    <xf numFmtId="49" fontId="14" fillId="0" borderId="0" xfId="9" applyNumberFormat="1" applyFont="1" applyAlignment="1">
      <alignment horizontal="center" vertical="center"/>
    </xf>
    <xf numFmtId="49" fontId="14" fillId="0" borderId="89" xfId="9" applyNumberFormat="1" applyFont="1" applyBorder="1" applyAlignment="1">
      <alignment horizontal="center" vertical="center"/>
    </xf>
    <xf numFmtId="49" fontId="14" fillId="0" borderId="2" xfId="7" applyNumberFormat="1" applyFont="1" applyBorder="1" applyAlignment="1">
      <alignment horizontal="left" vertical="top"/>
    </xf>
    <xf numFmtId="49" fontId="14" fillId="4" borderId="2" xfId="7" applyNumberFormat="1" applyFont="1" applyFill="1" applyBorder="1" applyAlignment="1">
      <alignment horizontal="left" vertical="center"/>
    </xf>
    <xf numFmtId="0" fontId="3" fillId="4" borderId="8" xfId="2" applyFont="1" applyFill="1" applyBorder="1" applyAlignment="1">
      <alignment horizontal="center" vertical="center"/>
    </xf>
    <xf numFmtId="0" fontId="3" fillId="4" borderId="7" xfId="2" applyFont="1" applyFill="1" applyBorder="1" applyAlignment="1">
      <alignment horizontal="center" vertical="center"/>
    </xf>
    <xf numFmtId="0" fontId="3" fillId="4" borderId="6" xfId="2" applyFont="1" applyFill="1" applyBorder="1" applyAlignment="1">
      <alignment horizontal="center" vertical="center"/>
    </xf>
    <xf numFmtId="0" fontId="3" fillId="0" borderId="17" xfId="2" applyFont="1" applyBorder="1" applyAlignment="1">
      <alignment horizontal="center" vertical="center"/>
    </xf>
    <xf numFmtId="0" fontId="3" fillId="0" borderId="16" xfId="2" applyFont="1" applyBorder="1" applyAlignment="1">
      <alignment horizontal="center" vertical="center"/>
    </xf>
    <xf numFmtId="0" fontId="3" fillId="0" borderId="14" xfId="2" applyFont="1" applyBorder="1" applyAlignment="1">
      <alignment horizontal="center" vertical="center"/>
    </xf>
    <xf numFmtId="0" fontId="3" fillId="0" borderId="39" xfId="2" applyFont="1" applyBorder="1" applyAlignment="1"/>
    <xf numFmtId="0" fontId="3" fillId="0" borderId="62" xfId="2" applyFont="1" applyBorder="1" applyAlignment="1"/>
    <xf numFmtId="0" fontId="3" fillId="0" borderId="24" xfId="2" applyFont="1" applyBorder="1" applyAlignment="1">
      <alignment horizontal="center" vertical="center"/>
    </xf>
    <xf numFmtId="0" fontId="3" fillId="0" borderId="23" xfId="2" applyFont="1" applyBorder="1" applyAlignment="1">
      <alignment horizontal="center" vertical="center"/>
    </xf>
    <xf numFmtId="0" fontId="3" fillId="0" borderId="22" xfId="2" applyFont="1" applyBorder="1" applyAlignment="1">
      <alignment horizontal="center" vertical="center"/>
    </xf>
    <xf numFmtId="0" fontId="3" fillId="0" borderId="2" xfId="2" applyFont="1" applyBorder="1" applyAlignment="1">
      <alignment horizontal="center" vertical="center"/>
    </xf>
    <xf numFmtId="0" fontId="3" fillId="0" borderId="11" xfId="2" applyFont="1" applyBorder="1" applyAlignment="1">
      <alignment horizontal="center" vertical="center"/>
    </xf>
    <xf numFmtId="0" fontId="3" fillId="0" borderId="13" xfId="2" applyFont="1" applyBorder="1" applyAlignment="1">
      <alignment horizontal="center" vertical="center"/>
    </xf>
    <xf numFmtId="0" fontId="3" fillId="0" borderId="11" xfId="2" applyFont="1" applyBorder="1" applyAlignment="1">
      <alignment horizontal="left" vertical="center"/>
    </xf>
    <xf numFmtId="0" fontId="3" fillId="0" borderId="13" xfId="2" applyFont="1" applyBorder="1" applyAlignment="1">
      <alignment horizontal="left" vertical="center"/>
    </xf>
    <xf numFmtId="0" fontId="3" fillId="0" borderId="20" xfId="2" applyFont="1" applyBorder="1" applyAlignment="1">
      <alignment horizontal="center" vertical="center"/>
    </xf>
    <xf numFmtId="0" fontId="3" fillId="0" borderId="19" xfId="2" applyFont="1" applyBorder="1" applyAlignment="1">
      <alignment horizontal="center" vertical="center"/>
    </xf>
    <xf numFmtId="0" fontId="3" fillId="0" borderId="18" xfId="2" applyFont="1" applyBorder="1" applyAlignment="1">
      <alignment horizontal="center" vertical="center"/>
    </xf>
    <xf numFmtId="0" fontId="3" fillId="0" borderId="42" xfId="2" applyFont="1" applyBorder="1" applyAlignment="1" applyProtection="1">
      <alignment horizontal="center" vertical="center"/>
      <protection locked="0"/>
    </xf>
    <xf numFmtId="0" fontId="3" fillId="0" borderId="41" xfId="2" applyFont="1" applyBorder="1" applyAlignment="1" applyProtection="1">
      <alignment horizontal="center" vertical="center"/>
      <protection locked="0"/>
    </xf>
    <xf numFmtId="0" fontId="3" fillId="0" borderId="56" xfId="2" applyFont="1" applyBorder="1" applyAlignment="1" applyProtection="1">
      <alignment horizontal="center" vertical="center"/>
      <protection locked="0"/>
    </xf>
    <xf numFmtId="0" fontId="3" fillId="0" borderId="0" xfId="2" applyFont="1" applyAlignment="1">
      <alignment horizontal="center" vertical="center"/>
    </xf>
    <xf numFmtId="0" fontId="3" fillId="0" borderId="39" xfId="2" applyFont="1" applyBorder="1" applyAlignment="1" applyProtection="1">
      <protection locked="0"/>
    </xf>
    <xf numFmtId="0" fontId="3" fillId="0" borderId="62" xfId="2" applyFont="1" applyBorder="1" applyAlignment="1" applyProtection="1">
      <protection locked="0"/>
    </xf>
    <xf numFmtId="0" fontId="3" fillId="0" borderId="20" xfId="2" applyFont="1" applyBorder="1" applyAlignment="1" applyProtection="1">
      <alignment horizontal="center" vertical="center"/>
      <protection locked="0"/>
    </xf>
    <xf numFmtId="0" fontId="3" fillId="0" borderId="19" xfId="2" applyFont="1" applyBorder="1" applyAlignment="1" applyProtection="1">
      <alignment horizontal="center" vertical="center"/>
      <protection locked="0"/>
    </xf>
    <xf numFmtId="0" fontId="3" fillId="0" borderId="18" xfId="2" applyFont="1" applyBorder="1" applyAlignment="1" applyProtection="1">
      <alignment horizontal="center" vertical="center"/>
      <protection locked="0"/>
    </xf>
    <xf numFmtId="0" fontId="3" fillId="0" borderId="8" xfId="2" applyFont="1" applyBorder="1" applyAlignment="1">
      <alignment horizontal="left" vertical="center"/>
    </xf>
    <xf numFmtId="0" fontId="3" fillId="0" borderId="6" xfId="2" applyFont="1" applyBorder="1" applyAlignment="1">
      <alignment horizontal="left" vertical="center"/>
    </xf>
    <xf numFmtId="0" fontId="3" fillId="0" borderId="8" xfId="2" applyFont="1" applyBorder="1" applyAlignment="1">
      <alignment horizontal="left" vertical="center" wrapText="1"/>
    </xf>
    <xf numFmtId="0" fontId="3" fillId="0" borderId="6" xfId="2" applyFont="1" applyBorder="1" applyAlignment="1">
      <alignment horizontal="left" vertical="center" wrapText="1"/>
    </xf>
    <xf numFmtId="0" fontId="3" fillId="0" borderId="8" xfId="2" applyFont="1" applyBorder="1" applyAlignment="1" applyProtection="1">
      <alignment horizontal="left" vertical="center"/>
      <protection locked="0"/>
    </xf>
    <xf numFmtId="0" fontId="3" fillId="0" borderId="7" xfId="2" applyFont="1" applyBorder="1" applyAlignment="1" applyProtection="1">
      <alignment horizontal="left" vertical="center"/>
      <protection locked="0"/>
    </xf>
    <xf numFmtId="0" fontId="3" fillId="0" borderId="6" xfId="2" applyFont="1" applyBorder="1" applyAlignment="1" applyProtection="1">
      <alignment horizontal="left" vertical="center"/>
      <protection locked="0"/>
    </xf>
    <xf numFmtId="0" fontId="3" fillId="0" borderId="0" xfId="2" applyFont="1" applyAlignment="1">
      <alignment horizontal="left" vertical="center" wrapText="1"/>
    </xf>
    <xf numFmtId="0" fontId="3" fillId="0" borderId="0" xfId="2" applyFont="1" applyAlignment="1">
      <alignment vertical="center" wrapText="1"/>
    </xf>
    <xf numFmtId="0" fontId="3" fillId="0" borderId="8" xfId="2" applyFont="1" applyBorder="1" applyAlignment="1" applyProtection="1">
      <alignment horizontal="center" vertical="center"/>
      <protection locked="0"/>
    </xf>
    <xf numFmtId="0" fontId="3" fillId="0" borderId="7" xfId="2" applyFont="1" applyBorder="1" applyAlignment="1" applyProtection="1">
      <alignment horizontal="center" vertical="center"/>
      <protection locked="0"/>
    </xf>
    <xf numFmtId="0" fontId="3" fillId="0" borderId="6" xfId="2" applyFont="1" applyBorder="1" applyAlignment="1" applyProtection="1">
      <alignment horizontal="center" vertical="center"/>
      <protection locked="0"/>
    </xf>
    <xf numFmtId="0" fontId="3" fillId="0" borderId="36" xfId="2" applyFont="1" applyBorder="1" applyAlignment="1" applyProtection="1">
      <alignment horizontal="center" vertical="center"/>
      <protection locked="0"/>
    </xf>
    <xf numFmtId="0" fontId="3" fillId="0" borderId="35" xfId="2" applyFont="1" applyBorder="1" applyAlignment="1" applyProtection="1">
      <alignment horizontal="center" vertical="center"/>
      <protection locked="0"/>
    </xf>
    <xf numFmtId="0" fontId="3" fillId="0" borderId="34" xfId="2" applyFont="1" applyBorder="1" applyAlignment="1" applyProtection="1">
      <alignment horizontal="center" vertical="center"/>
      <protection locked="0"/>
    </xf>
    <xf numFmtId="0" fontId="3" fillId="0" borderId="21" xfId="2" applyFont="1" applyBorder="1" applyAlignment="1">
      <alignment horizontal="center" vertical="center" textRotation="255" wrapText="1"/>
    </xf>
    <xf numFmtId="0" fontId="3" fillId="0" borderId="9" xfId="2" applyFont="1" applyBorder="1" applyAlignment="1">
      <alignment horizontal="center" vertical="center" textRotation="255" wrapText="1"/>
    </xf>
    <xf numFmtId="0" fontId="3" fillId="0" borderId="1" xfId="2" applyFont="1" applyBorder="1" applyAlignment="1">
      <alignment horizontal="center" vertical="center" textRotation="255" wrapText="1"/>
    </xf>
    <xf numFmtId="0" fontId="3" fillId="0" borderId="17" xfId="2" applyFont="1" applyBorder="1" applyAlignment="1">
      <alignment horizontal="left" vertical="center" wrapText="1"/>
    </xf>
    <xf numFmtId="0" fontId="3" fillId="0" borderId="10" xfId="2" applyFont="1" applyBorder="1" applyAlignment="1">
      <alignment horizontal="left" vertical="center" wrapText="1"/>
    </xf>
    <xf numFmtId="0" fontId="3" fillId="0" borderId="16" xfId="2" applyFont="1" applyBorder="1" applyAlignment="1">
      <alignment horizontal="left" vertical="center" wrapText="1"/>
    </xf>
    <xf numFmtId="0" fontId="3" fillId="0" borderId="12"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0" borderId="8"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49" fontId="3" fillId="0" borderId="7" xfId="1" applyNumberFormat="1" applyFont="1" applyBorder="1" applyAlignment="1">
      <alignment horizontal="center" vertical="center" shrinkToFit="1"/>
    </xf>
    <xf numFmtId="49" fontId="3" fillId="0" borderId="7" xfId="1" applyNumberFormat="1" applyFont="1" applyBorder="1" applyAlignment="1" applyProtection="1">
      <alignment horizontal="center" vertical="center" shrinkToFit="1"/>
      <protection locked="0"/>
    </xf>
    <xf numFmtId="49" fontId="3" fillId="0" borderId="6" xfId="1" applyNumberFormat="1" applyFont="1" applyBorder="1" applyAlignment="1" applyProtection="1">
      <alignment horizontal="center" vertical="center" shrinkToFit="1"/>
      <protection locked="0"/>
    </xf>
    <xf numFmtId="0" fontId="3" fillId="0" borderId="17" xfId="2" applyFont="1" applyBorder="1" applyAlignment="1">
      <alignment horizontal="left" vertical="center"/>
    </xf>
    <xf numFmtId="0" fontId="3" fillId="0" borderId="16" xfId="2" applyFont="1" applyBorder="1" applyAlignment="1">
      <alignment horizontal="left" vertical="center"/>
    </xf>
    <xf numFmtId="0" fontId="3" fillId="0" borderId="0" xfId="2" applyFont="1" applyAlignment="1">
      <alignment horizontal="left" vertical="center"/>
    </xf>
    <xf numFmtId="0" fontId="3" fillId="0" borderId="14" xfId="2" applyFont="1" applyBorder="1" applyAlignment="1">
      <alignment horizontal="left" vertical="center"/>
    </xf>
    <xf numFmtId="0" fontId="3" fillId="0" borderId="60"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2" xfId="1" applyFont="1" applyBorder="1" applyAlignment="1">
      <alignment horizontal="left" vertical="center"/>
    </xf>
    <xf numFmtId="0" fontId="3" fillId="0" borderId="8" xfId="1" applyFont="1" applyBorder="1" applyAlignment="1">
      <alignment horizontal="left" vertical="center"/>
    </xf>
    <xf numFmtId="0" fontId="17" fillId="0" borderId="8" xfId="3" applyFont="1" applyBorder="1" applyAlignment="1">
      <alignment horizontal="left" vertical="center" shrinkToFit="1"/>
    </xf>
    <xf numFmtId="0" fontId="17" fillId="0" borderId="7" xfId="3" applyFont="1" applyBorder="1" applyAlignment="1">
      <alignment horizontal="left" vertical="center" shrinkToFit="1"/>
    </xf>
    <xf numFmtId="0" fontId="17" fillId="0" borderId="6" xfId="3" applyFont="1" applyBorder="1" applyAlignment="1">
      <alignment horizontal="left" vertical="center" shrinkToFit="1"/>
    </xf>
    <xf numFmtId="0" fontId="3" fillId="0" borderId="9" xfId="2" applyFont="1" applyBorder="1" applyAlignment="1">
      <alignment horizontal="center" vertical="center" textRotation="255"/>
    </xf>
    <xf numFmtId="0" fontId="3" fillId="0" borderId="1" xfId="2" applyFont="1" applyBorder="1" applyAlignment="1">
      <alignment horizontal="center" vertical="center" textRotation="255"/>
    </xf>
    <xf numFmtId="0" fontId="3" fillId="0" borderId="13" xfId="2" applyFont="1" applyBorder="1" applyAlignment="1" applyProtection="1">
      <alignment horizontal="center" vertical="center"/>
      <protection locked="0"/>
    </xf>
    <xf numFmtId="0" fontId="3" fillId="0" borderId="10" xfId="2" applyFont="1" applyBorder="1" applyAlignment="1">
      <alignment vertical="center"/>
    </xf>
    <xf numFmtId="0" fontId="3" fillId="0" borderId="14" xfId="2" applyFont="1" applyBorder="1" applyAlignment="1">
      <alignment vertical="center"/>
    </xf>
    <xf numFmtId="0" fontId="3" fillId="0" borderId="15" xfId="2" applyFont="1" applyBorder="1" applyAlignment="1">
      <alignment vertical="center"/>
    </xf>
    <xf numFmtId="0" fontId="7" fillId="0" borderId="17" xfId="2" applyFont="1" applyBorder="1" applyAlignment="1">
      <alignment horizontal="left" vertical="center" wrapText="1" shrinkToFit="1"/>
    </xf>
    <xf numFmtId="0" fontId="7" fillId="0" borderId="11" xfId="2" applyFont="1" applyBorder="1" applyAlignment="1">
      <alignment horizontal="left" vertical="center" wrapText="1" shrinkToFit="1"/>
    </xf>
    <xf numFmtId="0" fontId="7" fillId="0" borderId="16" xfId="2" applyFont="1" applyBorder="1" applyAlignment="1">
      <alignment horizontal="left" vertical="center" wrapText="1" shrinkToFit="1"/>
    </xf>
    <xf numFmtId="0" fontId="7" fillId="0" borderId="0" xfId="2" applyFont="1" applyAlignment="1">
      <alignment horizontal="left" vertical="center" wrapText="1" shrinkToFit="1"/>
    </xf>
    <xf numFmtId="0" fontId="7" fillId="0" borderId="14" xfId="2" applyFont="1" applyBorder="1" applyAlignment="1">
      <alignment horizontal="left" vertical="center" wrapText="1" shrinkToFit="1"/>
    </xf>
    <xf numFmtId="0" fontId="7" fillId="0" borderId="13" xfId="2" applyFont="1" applyBorder="1" applyAlignment="1">
      <alignment horizontal="left" vertical="center" wrapText="1" shrinkToFit="1"/>
    </xf>
    <xf numFmtId="0" fontId="3" fillId="0" borderId="11" xfId="2" applyFont="1" applyBorder="1" applyAlignment="1" applyProtection="1">
      <alignment horizontal="center"/>
      <protection locked="0"/>
    </xf>
    <xf numFmtId="0" fontId="3" fillId="0" borderId="13" xfId="2" applyFont="1" applyBorder="1" applyAlignment="1" applyProtection="1">
      <alignment horizontal="center"/>
      <protection locked="0"/>
    </xf>
    <xf numFmtId="0" fontId="3" fillId="0" borderId="10" xfId="2" applyFont="1" applyBorder="1" applyAlignment="1">
      <alignment horizontal="center" vertical="center"/>
    </xf>
    <xf numFmtId="0" fontId="3" fillId="0" borderId="15" xfId="2" applyFont="1" applyBorder="1" applyAlignment="1">
      <alignment horizontal="center" vertical="center"/>
    </xf>
    <xf numFmtId="0" fontId="3" fillId="0" borderId="8" xfId="3" applyFont="1" applyBorder="1" applyAlignment="1" applyProtection="1">
      <alignment horizontal="center" vertical="center"/>
      <protection locked="0"/>
    </xf>
    <xf numFmtId="0" fontId="3" fillId="0" borderId="7" xfId="3" applyFont="1" applyBorder="1" applyAlignment="1" applyProtection="1">
      <alignment horizontal="center" vertical="center"/>
      <protection locked="0"/>
    </xf>
    <xf numFmtId="0" fontId="3" fillId="0" borderId="6" xfId="3" applyFont="1" applyBorder="1" applyAlignment="1" applyProtection="1">
      <alignment horizontal="center" vertical="center"/>
      <protection locked="0"/>
    </xf>
    <xf numFmtId="0" fontId="3" fillId="0" borderId="24" xfId="2" applyFont="1" applyBorder="1" applyAlignment="1" applyProtection="1">
      <alignment horizontal="center" vertical="center"/>
      <protection locked="0"/>
    </xf>
    <xf numFmtId="0" fontId="3" fillId="0" borderId="23" xfId="2" applyFont="1" applyBorder="1" applyAlignment="1" applyProtection="1">
      <alignment horizontal="center" vertical="center"/>
      <protection locked="0"/>
    </xf>
    <xf numFmtId="0" fontId="3" fillId="0" borderId="22" xfId="2" applyFont="1" applyBorder="1" applyAlignment="1" applyProtection="1">
      <alignment horizontal="center" vertical="center"/>
      <protection locked="0"/>
    </xf>
    <xf numFmtId="0" fontId="3" fillId="0" borderId="17" xfId="1" applyFont="1" applyBorder="1" applyAlignment="1">
      <alignment horizontal="left" vertical="center"/>
    </xf>
    <xf numFmtId="0" fontId="3" fillId="0" borderId="10" xfId="2" applyFont="1" applyBorder="1" applyAlignment="1">
      <alignment horizontal="left" vertical="center"/>
    </xf>
    <xf numFmtId="0" fontId="3" fillId="0" borderId="12" xfId="2" applyFont="1" applyBorder="1" applyAlignment="1">
      <alignment horizontal="left" vertical="center"/>
    </xf>
    <xf numFmtId="0" fontId="3" fillId="0" borderId="15" xfId="2" applyFont="1" applyBorder="1" applyAlignment="1">
      <alignment horizontal="left" vertical="center"/>
    </xf>
    <xf numFmtId="0" fontId="3" fillId="0" borderId="7" xfId="2" applyFont="1" applyBorder="1" applyAlignment="1" applyProtection="1">
      <protection locked="0"/>
    </xf>
    <xf numFmtId="0" fontId="3" fillId="0" borderId="6" xfId="2" applyFont="1" applyBorder="1" applyAlignment="1" applyProtection="1">
      <protection locked="0"/>
    </xf>
    <xf numFmtId="0" fontId="3" fillId="0" borderId="8" xfId="3" applyFont="1" applyBorder="1" applyAlignment="1">
      <alignment horizontal="center" vertical="center" shrinkToFit="1"/>
    </xf>
    <xf numFmtId="0" fontId="3" fillId="0" borderId="7" xfId="3" applyFont="1" applyBorder="1" applyAlignment="1">
      <alignment horizontal="center" vertical="center" shrinkToFit="1"/>
    </xf>
    <xf numFmtId="0" fontId="3" fillId="0" borderId="11" xfId="3" applyFont="1" applyBorder="1" applyAlignment="1">
      <alignment horizontal="center" vertical="center" shrinkToFit="1"/>
    </xf>
    <xf numFmtId="0" fontId="3" fillId="0" borderId="7" xfId="3" applyFont="1" applyBorder="1" applyAlignment="1">
      <alignment horizontal="center" vertical="center"/>
    </xf>
    <xf numFmtId="0" fontId="3" fillId="0" borderId="6" xfId="3" applyFont="1" applyBorder="1" applyAlignment="1">
      <alignment horizontal="center" vertical="center"/>
    </xf>
    <xf numFmtId="0" fontId="8" fillId="0" borderId="8" xfId="2" applyBorder="1" applyAlignment="1">
      <alignment horizontal="left" vertical="center"/>
    </xf>
    <xf numFmtId="0" fontId="8" fillId="0" borderId="6" xfId="2" applyBorder="1" applyAlignment="1">
      <alignment horizontal="left" vertical="center"/>
    </xf>
    <xf numFmtId="0" fontId="3" fillId="0" borderId="7" xfId="2" applyFont="1" applyBorder="1" applyAlignment="1">
      <alignment horizontal="left" vertical="center" wrapText="1"/>
    </xf>
    <xf numFmtId="0" fontId="3" fillId="0" borderId="2" xfId="2" applyFont="1" applyBorder="1" applyAlignment="1">
      <alignment horizontal="left" vertical="center"/>
    </xf>
    <xf numFmtId="0" fontId="3" fillId="4" borderId="0" xfId="2" applyFont="1" applyFill="1" applyAlignment="1">
      <alignment horizontal="left" vertical="center" wrapText="1"/>
    </xf>
    <xf numFmtId="0" fontId="3" fillId="4" borderId="0" xfId="2" applyFont="1" applyFill="1" applyAlignment="1">
      <alignment vertical="center" wrapText="1"/>
    </xf>
    <xf numFmtId="0" fontId="3" fillId="0" borderId="17" xfId="2" applyFont="1" applyBorder="1" applyAlignment="1" applyProtection="1">
      <alignment horizontal="left" vertical="center"/>
      <protection locked="0"/>
    </xf>
    <xf numFmtId="0" fontId="3" fillId="0" borderId="11" xfId="2" applyFont="1" applyBorder="1" applyAlignment="1" applyProtection="1">
      <alignment horizontal="left" vertical="center"/>
      <protection locked="0"/>
    </xf>
    <xf numFmtId="0" fontId="3" fillId="0" borderId="10" xfId="2" applyFont="1" applyBorder="1" applyAlignment="1" applyProtection="1">
      <alignment horizontal="left" vertical="center"/>
      <protection locked="0"/>
    </xf>
    <xf numFmtId="49" fontId="2" fillId="0" borderId="7" xfId="1" applyNumberFormat="1" applyBorder="1" applyAlignment="1" applyProtection="1">
      <alignment horizontal="center" vertical="center" shrinkToFit="1"/>
      <protection locked="0"/>
    </xf>
    <xf numFmtId="49" fontId="2" fillId="0" borderId="7" xfId="1" applyNumberFormat="1" applyBorder="1" applyAlignment="1">
      <alignment horizontal="center" vertical="center" shrinkToFit="1"/>
    </xf>
    <xf numFmtId="49" fontId="2" fillId="0" borderId="6" xfId="1" applyNumberFormat="1" applyBorder="1" applyAlignment="1" applyProtection="1">
      <alignment horizontal="center" vertical="center" shrinkToFit="1"/>
      <protection locked="0"/>
    </xf>
    <xf numFmtId="0" fontId="3" fillId="2" borderId="2" xfId="2" applyFont="1" applyFill="1" applyBorder="1" applyAlignment="1">
      <alignment horizontal="center" vertical="center"/>
    </xf>
    <xf numFmtId="0" fontId="3" fillId="0" borderId="2" xfId="2" applyFont="1" applyBorder="1" applyAlignment="1" applyProtection="1">
      <alignment horizontal="left" vertical="center" wrapText="1"/>
      <protection locked="0"/>
    </xf>
    <xf numFmtId="0" fontId="3" fillId="4" borderId="2" xfId="2" applyFont="1" applyFill="1" applyBorder="1" applyAlignment="1">
      <alignment horizontal="center" vertical="center" wrapText="1"/>
    </xf>
    <xf numFmtId="0" fontId="3" fillId="0" borderId="2" xfId="2" applyFont="1" applyBorder="1" applyAlignment="1" applyProtection="1">
      <protection locked="0"/>
    </xf>
    <xf numFmtId="0" fontId="8" fillId="0" borderId="17" xfId="2" applyBorder="1" applyAlignment="1">
      <alignment horizontal="left" vertical="center"/>
    </xf>
    <xf numFmtId="0" fontId="8" fillId="0" borderId="10" xfId="2" applyBorder="1" applyAlignment="1">
      <alignment horizontal="left" vertical="center"/>
    </xf>
    <xf numFmtId="0" fontId="8" fillId="0" borderId="16" xfId="2" applyBorder="1" applyAlignment="1">
      <alignment horizontal="left" vertical="center"/>
    </xf>
    <xf numFmtId="0" fontId="8" fillId="0" borderId="12" xfId="2" applyBorder="1" applyAlignment="1">
      <alignment horizontal="left" vertical="center"/>
    </xf>
    <xf numFmtId="0" fontId="8" fillId="0" borderId="14" xfId="2" applyBorder="1" applyAlignment="1">
      <alignment horizontal="left" vertical="center"/>
    </xf>
    <xf numFmtId="0" fontId="8" fillId="0" borderId="15" xfId="2" applyBorder="1" applyAlignment="1">
      <alignment horizontal="left" vertical="center"/>
    </xf>
    <xf numFmtId="0" fontId="3" fillId="0" borderId="2" xfId="4" applyFont="1" applyBorder="1" applyAlignment="1">
      <alignment vertical="center"/>
    </xf>
    <xf numFmtId="0" fontId="3" fillId="0" borderId="8" xfId="4" applyFont="1" applyBorder="1" applyAlignment="1" applyProtection="1">
      <alignment horizontal="center" vertical="center"/>
      <protection locked="0"/>
    </xf>
    <xf numFmtId="0" fontId="3" fillId="0" borderId="6" xfId="4" applyFont="1" applyBorder="1" applyAlignment="1" applyProtection="1">
      <alignment horizontal="center" vertical="center"/>
      <protection locked="0"/>
    </xf>
    <xf numFmtId="0" fontId="3" fillId="0" borderId="7" xfId="4" applyFont="1" applyBorder="1" applyAlignment="1" applyProtection="1">
      <alignment horizontal="center" vertical="center"/>
      <protection locked="0"/>
    </xf>
    <xf numFmtId="0" fontId="3" fillId="0" borderId="17" xfId="4" applyFont="1" applyBorder="1" applyAlignment="1">
      <alignment horizontal="left" vertical="center" wrapText="1"/>
    </xf>
    <xf numFmtId="0" fontId="3" fillId="0" borderId="11" xfId="4" applyFont="1" applyBorder="1" applyAlignment="1">
      <alignment horizontal="left" vertical="center" wrapText="1"/>
    </xf>
    <xf numFmtId="0" fontId="3" fillId="0" borderId="16" xfId="4" applyFont="1" applyBorder="1" applyAlignment="1">
      <alignment horizontal="left" vertical="center" wrapText="1"/>
    </xf>
    <xf numFmtId="0" fontId="3" fillId="0" borderId="0" xfId="4" applyFont="1" applyAlignment="1">
      <alignment horizontal="left" vertical="center" wrapText="1"/>
    </xf>
    <xf numFmtId="0" fontId="3" fillId="0" borderId="14" xfId="4" applyFont="1" applyBorder="1" applyAlignment="1">
      <alignment horizontal="left" vertical="center" wrapText="1"/>
    </xf>
    <xf numFmtId="0" fontId="3" fillId="0" borderId="13" xfId="4" applyFont="1" applyBorder="1" applyAlignment="1">
      <alignment horizontal="left" vertical="center" wrapText="1"/>
    </xf>
    <xf numFmtId="0" fontId="3" fillId="0" borderId="2" xfId="4" applyFont="1" applyBorder="1" applyAlignment="1">
      <alignment horizontal="center" vertical="center" wrapText="1"/>
    </xf>
    <xf numFmtId="0" fontId="3" fillId="0" borderId="8" xfId="4" applyFont="1" applyBorder="1" applyAlignment="1">
      <alignment horizontal="center" vertical="center" wrapText="1"/>
    </xf>
    <xf numFmtId="0" fontId="3" fillId="0" borderId="7" xfId="4" applyFont="1" applyBorder="1" applyAlignment="1">
      <alignment horizontal="center" vertical="center" wrapText="1"/>
    </xf>
    <xf numFmtId="0" fontId="3" fillId="0" borderId="6" xfId="4" applyFont="1" applyBorder="1" applyAlignment="1">
      <alignment horizontal="center" vertical="center" wrapText="1"/>
    </xf>
    <xf numFmtId="0" fontId="3" fillId="0" borderId="8" xfId="4" applyFont="1" applyBorder="1" applyAlignment="1">
      <alignment horizontal="center" vertical="center"/>
    </xf>
    <xf numFmtId="0" fontId="3" fillId="0" borderId="7" xfId="4" applyFont="1" applyBorder="1" applyAlignment="1">
      <alignment horizontal="center" vertical="center"/>
    </xf>
    <xf numFmtId="0" fontId="3" fillId="0" borderId="6" xfId="4" applyFont="1" applyBorder="1" applyAlignment="1">
      <alignment horizontal="center" vertical="center"/>
    </xf>
    <xf numFmtId="0" fontId="3" fillId="4" borderId="8" xfId="3" applyFont="1" applyFill="1" applyBorder="1" applyAlignment="1">
      <alignment horizontal="center" vertical="center" shrinkToFit="1"/>
    </xf>
    <xf numFmtId="0" fontId="3" fillId="4" borderId="7" xfId="3" applyFont="1" applyFill="1" applyBorder="1" applyAlignment="1">
      <alignment horizontal="center" vertical="center" shrinkToFit="1"/>
    </xf>
    <xf numFmtId="0" fontId="3" fillId="4" borderId="7" xfId="3" applyFont="1" applyFill="1" applyBorder="1" applyAlignment="1">
      <alignment horizontal="center" vertical="center"/>
    </xf>
    <xf numFmtId="0" fontId="3" fillId="4" borderId="6" xfId="3" applyFont="1" applyFill="1" applyBorder="1" applyAlignment="1">
      <alignment horizontal="center" vertical="center"/>
    </xf>
    <xf numFmtId="0" fontId="3" fillId="4" borderId="8" xfId="3" applyFont="1" applyFill="1" applyBorder="1" applyAlignment="1" applyProtection="1">
      <alignment horizontal="center" vertical="center"/>
      <protection locked="0"/>
    </xf>
    <xf numFmtId="0" fontId="3" fillId="4" borderId="7" xfId="3" applyFont="1" applyFill="1" applyBorder="1" applyAlignment="1" applyProtection="1">
      <alignment horizontal="center" vertical="center"/>
      <protection locked="0"/>
    </xf>
    <xf numFmtId="0" fontId="3" fillId="4" borderId="6" xfId="3" applyFont="1" applyFill="1" applyBorder="1" applyAlignment="1" applyProtection="1">
      <alignment horizontal="center" vertical="center"/>
      <protection locked="0"/>
    </xf>
    <xf numFmtId="0" fontId="25" fillId="0" borderId="8" xfId="3" applyFont="1" applyBorder="1" applyAlignment="1">
      <alignment horizontal="left" vertical="center" shrinkToFit="1"/>
    </xf>
    <xf numFmtId="0" fontId="25" fillId="0" borderId="7" xfId="3" applyFont="1" applyBorder="1" applyAlignment="1">
      <alignment horizontal="left" vertical="center" shrinkToFit="1"/>
    </xf>
    <xf numFmtId="0" fontId="25" fillId="0" borderId="6" xfId="3" applyFont="1" applyBorder="1" applyAlignment="1">
      <alignment horizontal="left" vertical="center" shrinkToFit="1"/>
    </xf>
    <xf numFmtId="0" fontId="3" fillId="0" borderId="8" xfId="3" applyFont="1" applyBorder="1" applyAlignment="1">
      <alignment horizontal="center" vertical="center"/>
    </xf>
    <xf numFmtId="0" fontId="3" fillId="0" borderId="2" xfId="3" applyFont="1" applyBorder="1" applyAlignment="1">
      <alignment horizontal="center" vertical="center"/>
    </xf>
    <xf numFmtId="0" fontId="7" fillId="3" borderId="2" xfId="3" applyFont="1" applyFill="1" applyBorder="1" applyAlignment="1">
      <alignment horizontal="center" vertical="center" wrapText="1"/>
    </xf>
    <xf numFmtId="0" fontId="7" fillId="0" borderId="2" xfId="3" applyFont="1" applyBorder="1" applyAlignment="1">
      <alignment horizontal="center" vertical="center" wrapText="1"/>
    </xf>
    <xf numFmtId="0" fontId="16" fillId="0" borderId="8" xfId="2" applyFont="1" applyBorder="1" applyAlignment="1">
      <alignment horizontal="left" vertical="center"/>
    </xf>
    <xf numFmtId="0" fontId="16" fillId="0" borderId="6" xfId="2" applyFont="1" applyBorder="1" applyAlignment="1">
      <alignment horizontal="left" vertical="center"/>
    </xf>
    <xf numFmtId="0" fontId="3" fillId="0" borderId="6" xfId="3" applyFont="1" applyBorder="1" applyAlignment="1">
      <alignment horizontal="center" vertical="center" shrinkToFit="1"/>
    </xf>
    <xf numFmtId="0" fontId="7" fillId="0" borderId="17" xfId="3" applyFont="1" applyBorder="1" applyAlignment="1">
      <alignment horizontal="left" vertical="center" wrapText="1"/>
    </xf>
    <xf numFmtId="0" fontId="7" fillId="0" borderId="10" xfId="3" applyFont="1" applyBorder="1" applyAlignment="1">
      <alignment horizontal="left" vertical="center" wrapText="1"/>
    </xf>
    <xf numFmtId="0" fontId="7" fillId="0" borderId="16" xfId="3" applyFont="1" applyBorder="1" applyAlignment="1">
      <alignment horizontal="left" vertical="center" wrapText="1"/>
    </xf>
    <xf numFmtId="0" fontId="7" fillId="0" borderId="12" xfId="3" applyFont="1" applyBorder="1" applyAlignment="1">
      <alignment horizontal="left" vertical="center" wrapText="1"/>
    </xf>
    <xf numFmtId="0" fontId="7" fillId="0" borderId="14" xfId="3" applyFont="1" applyBorder="1" applyAlignment="1">
      <alignment horizontal="left" vertical="center" wrapText="1"/>
    </xf>
    <xf numFmtId="0" fontId="7" fillId="0" borderId="15" xfId="3" applyFont="1" applyBorder="1" applyAlignment="1">
      <alignment horizontal="left" vertical="center" wrapText="1"/>
    </xf>
    <xf numFmtId="0" fontId="3" fillId="0" borderId="2" xfId="2" applyFont="1" applyBorder="1" applyAlignment="1" applyProtection="1">
      <alignment horizontal="center" vertical="center"/>
      <protection locked="0"/>
    </xf>
    <xf numFmtId="0" fontId="6" fillId="0" borderId="2" xfId="3" applyFont="1" applyBorder="1" applyAlignment="1">
      <alignment vertical="center" wrapText="1"/>
    </xf>
    <xf numFmtId="0" fontId="3" fillId="0" borderId="8" xfId="3" applyFont="1" applyBorder="1" applyAlignment="1">
      <alignment vertical="center"/>
    </xf>
    <xf numFmtId="0" fontId="3" fillId="0" borderId="7" xfId="3" applyFont="1" applyBorder="1" applyAlignment="1">
      <alignment vertical="center"/>
    </xf>
    <xf numFmtId="0" fontId="6" fillId="0" borderId="8" xfId="3" applyFont="1" applyBorder="1" applyAlignment="1">
      <alignment horizontal="center" vertical="center"/>
    </xf>
    <xf numFmtId="0" fontId="6" fillId="0" borderId="7" xfId="3" applyFont="1" applyBorder="1" applyAlignment="1">
      <alignment horizontal="center" vertical="center"/>
    </xf>
    <xf numFmtId="0" fontId="6" fillId="0" borderId="6" xfId="3" applyFont="1" applyBorder="1" applyAlignment="1">
      <alignment horizontal="center" vertical="center"/>
    </xf>
    <xf numFmtId="0" fontId="3" fillId="0" borderId="21" xfId="3" applyFont="1" applyBorder="1" applyAlignment="1">
      <alignment horizontal="center" vertical="center"/>
    </xf>
    <xf numFmtId="0" fontId="3" fillId="0" borderId="69" xfId="3" applyFont="1" applyBorder="1" applyAlignment="1">
      <alignment horizontal="left" vertical="center"/>
    </xf>
    <xf numFmtId="0" fontId="3" fillId="0" borderId="64" xfId="3" applyFont="1" applyBorder="1" applyAlignment="1">
      <alignment horizontal="left" vertical="center"/>
    </xf>
    <xf numFmtId="0" fontId="3" fillId="0" borderId="83" xfId="3" applyFont="1" applyBorder="1" applyAlignment="1">
      <alignment horizontal="center" vertical="center"/>
    </xf>
    <xf numFmtId="0" fontId="3" fillId="0" borderId="84" xfId="3" applyFont="1" applyBorder="1" applyAlignment="1">
      <alignment horizontal="center" vertical="center"/>
    </xf>
    <xf numFmtId="0" fontId="3" fillId="0" borderId="85" xfId="3" applyFont="1" applyBorder="1" applyAlignment="1">
      <alignment horizontal="center" vertical="center"/>
    </xf>
    <xf numFmtId="0" fontId="3" fillId="0" borderId="86" xfId="3" applyFont="1" applyBorder="1" applyAlignment="1">
      <alignment horizontal="center" vertical="center"/>
    </xf>
    <xf numFmtId="0" fontId="3" fillId="0" borderId="41" xfId="3" applyFont="1" applyBorder="1" applyAlignment="1">
      <alignment horizontal="center" vertical="center"/>
    </xf>
    <xf numFmtId="0" fontId="3" fillId="0" borderId="56" xfId="3" applyFont="1" applyBorder="1" applyAlignment="1">
      <alignment horizontal="center" vertical="center"/>
    </xf>
    <xf numFmtId="0" fontId="3" fillId="0" borderId="67" xfId="3" applyFont="1" applyBorder="1" applyAlignment="1">
      <alignment horizontal="left" vertical="center"/>
    </xf>
    <xf numFmtId="0" fontId="3" fillId="0" borderId="68" xfId="3" applyFont="1" applyBorder="1" applyAlignment="1">
      <alignment horizontal="left" vertical="center"/>
    </xf>
    <xf numFmtId="0" fontId="3" fillId="0" borderId="71" xfId="3" applyFont="1" applyBorder="1" applyAlignment="1">
      <alignment horizontal="left" vertical="center"/>
    </xf>
    <xf numFmtId="0" fontId="3" fillId="0" borderId="2" xfId="3" applyFont="1" applyBorder="1" applyAlignment="1">
      <alignment horizontal="left" vertical="center" wrapText="1"/>
    </xf>
    <xf numFmtId="0" fontId="3" fillId="0" borderId="21" xfId="3" applyFont="1" applyBorder="1" applyAlignment="1">
      <alignment horizontal="center" vertical="center" textRotation="255"/>
    </xf>
    <xf numFmtId="0" fontId="3" fillId="0" borderId="9" xfId="3" applyFont="1" applyBorder="1" applyAlignment="1">
      <alignment horizontal="center" vertical="center" textRotation="255"/>
    </xf>
    <xf numFmtId="0" fontId="3" fillId="0" borderId="1" xfId="3" applyFont="1" applyBorder="1" applyAlignment="1">
      <alignment horizontal="center" vertical="center" textRotation="255"/>
    </xf>
    <xf numFmtId="0" fontId="3" fillId="0" borderId="17" xfId="3" applyFont="1" applyBorder="1" applyAlignment="1">
      <alignment horizontal="left" vertical="center" wrapText="1"/>
    </xf>
    <xf numFmtId="0" fontId="3" fillId="0" borderId="10" xfId="3" applyFont="1" applyBorder="1" applyAlignment="1">
      <alignment horizontal="left" vertical="center" wrapText="1"/>
    </xf>
    <xf numFmtId="0" fontId="3" fillId="0" borderId="16" xfId="3" applyFont="1" applyBorder="1" applyAlignment="1">
      <alignment horizontal="left" vertical="center" wrapText="1"/>
    </xf>
    <xf numFmtId="0" fontId="3" fillId="0" borderId="12" xfId="3" applyFont="1" applyBorder="1" applyAlignment="1">
      <alignment horizontal="left" vertical="center" wrapText="1"/>
    </xf>
    <xf numFmtId="0" fontId="3" fillId="0" borderId="14" xfId="3" applyFont="1" applyBorder="1" applyAlignment="1">
      <alignment horizontal="left" vertical="center" wrapText="1"/>
    </xf>
    <xf numFmtId="0" fontId="3" fillId="0" borderId="15" xfId="3" applyFont="1" applyBorder="1" applyAlignment="1">
      <alignment horizontal="left" vertical="center" wrapText="1"/>
    </xf>
    <xf numFmtId="0" fontId="3" fillId="0" borderId="10" xfId="3" applyFont="1" applyBorder="1" applyAlignment="1">
      <alignment horizontal="center" vertical="center"/>
    </xf>
    <xf numFmtId="0" fontId="3" fillId="0" borderId="82" xfId="3" applyFont="1" applyBorder="1" applyAlignment="1">
      <alignment horizontal="center" vertical="center"/>
    </xf>
    <xf numFmtId="0" fontId="3" fillId="0" borderId="35" xfId="3" applyFont="1" applyBorder="1" applyAlignment="1">
      <alignment horizontal="center" vertical="center"/>
    </xf>
    <xf numFmtId="0" fontId="3" fillId="0" borderId="34" xfId="3" applyFont="1" applyBorder="1" applyAlignment="1">
      <alignment horizontal="center" vertical="center"/>
    </xf>
    <xf numFmtId="0" fontId="3" fillId="0" borderId="70" xfId="3" applyFont="1" applyBorder="1" applyAlignment="1">
      <alignment horizontal="left" vertical="center"/>
    </xf>
    <xf numFmtId="0" fontId="3" fillId="0" borderId="58" xfId="3" applyFont="1" applyBorder="1" applyAlignment="1">
      <alignment horizontal="left" vertical="center"/>
    </xf>
    <xf numFmtId="0" fontId="6" fillId="0" borderId="17" xfId="4" applyFont="1" applyBorder="1" applyAlignment="1">
      <alignment horizontal="left" vertical="center" wrapText="1"/>
    </xf>
    <xf numFmtId="0" fontId="6" fillId="0" borderId="11" xfId="4" applyFont="1" applyBorder="1" applyAlignment="1">
      <alignment horizontal="left" vertical="center" wrapText="1"/>
    </xf>
    <xf numFmtId="0" fontId="3" fillId="0" borderId="11" xfId="4" applyFont="1" applyBorder="1" applyAlignment="1">
      <alignment horizontal="center" vertical="center"/>
    </xf>
    <xf numFmtId="0" fontId="7" fillId="0" borderId="17" xfId="4" applyFont="1" applyBorder="1" applyAlignment="1">
      <alignment horizontal="left" vertical="center" wrapText="1"/>
    </xf>
    <xf numFmtId="0" fontId="7" fillId="0" borderId="11" xfId="4" applyFont="1" applyBorder="1" applyAlignment="1">
      <alignment horizontal="left" vertical="center" wrapText="1"/>
    </xf>
    <xf numFmtId="0" fontId="3" fillId="0" borderId="2" xfId="3" applyFont="1" applyBorder="1" applyAlignment="1">
      <alignment horizontal="center" vertical="center" textRotation="255"/>
    </xf>
    <xf numFmtId="0" fontId="3" fillId="0" borderId="8" xfId="3" applyFont="1" applyBorder="1" applyAlignment="1">
      <alignment horizontal="left" vertical="center" wrapText="1"/>
    </xf>
    <xf numFmtId="0" fontId="3" fillId="0" borderId="6" xfId="3" applyFont="1" applyBorder="1" applyAlignment="1">
      <alignment horizontal="left" vertical="center" wrapText="1"/>
    </xf>
    <xf numFmtId="0" fontId="7" fillId="0" borderId="7" xfId="4" applyFont="1" applyBorder="1" applyAlignment="1">
      <alignment horizontal="center" vertical="center"/>
    </xf>
    <xf numFmtId="0" fontId="3" fillId="0" borderId="65" xfId="3" applyFont="1" applyBorder="1" applyAlignment="1">
      <alignment horizontal="left" vertical="center"/>
    </xf>
    <xf numFmtId="0" fontId="3" fillId="0" borderId="66" xfId="3" applyFont="1" applyBorder="1" applyAlignment="1">
      <alignment horizontal="left" vertical="center"/>
    </xf>
    <xf numFmtId="0" fontId="3" fillId="0" borderId="92" xfId="3" applyFont="1" applyBorder="1" applyAlignment="1">
      <alignment horizontal="left" vertical="center"/>
    </xf>
    <xf numFmtId="0" fontId="6" fillId="0" borderId="14" xfId="2" applyFont="1" applyBorder="1" applyAlignment="1">
      <alignment horizontal="left" vertical="center" wrapText="1" shrinkToFit="1"/>
    </xf>
    <xf numFmtId="0" fontId="6" fillId="0" borderId="13" xfId="2" applyFont="1" applyBorder="1" applyAlignment="1">
      <alignment horizontal="left" vertical="center" wrapText="1" shrinkToFit="1"/>
    </xf>
    <xf numFmtId="0" fontId="20" fillId="0" borderId="14" xfId="2" applyFont="1" applyBorder="1" applyAlignment="1">
      <alignment vertical="center"/>
    </xf>
    <xf numFmtId="0" fontId="20" fillId="0" borderId="15" xfId="2" applyFont="1" applyBorder="1" applyAlignment="1">
      <alignment vertical="center"/>
    </xf>
    <xf numFmtId="0" fontId="20" fillId="0" borderId="8" xfId="2" applyFont="1" applyBorder="1" applyAlignment="1">
      <alignment horizontal="center" vertical="center"/>
    </xf>
    <xf numFmtId="0" fontId="20" fillId="0" borderId="6" xfId="2" applyFont="1" applyBorder="1" applyAlignment="1">
      <alignment horizontal="center" vertical="center"/>
    </xf>
    <xf numFmtId="0" fontId="3" fillId="0" borderId="93" xfId="3" applyFont="1" applyBorder="1" applyAlignment="1">
      <alignment horizontal="left" vertical="center"/>
    </xf>
    <xf numFmtId="0" fontId="3" fillId="0" borderId="85" xfId="3" applyFont="1" applyBorder="1" applyAlignment="1">
      <alignment horizontal="left" vertical="center"/>
    </xf>
    <xf numFmtId="0" fontId="3" fillId="0" borderId="84" xfId="3" applyFont="1" applyBorder="1" applyAlignment="1">
      <alignment horizontal="left" vertical="center"/>
    </xf>
    <xf numFmtId="0" fontId="3" fillId="0" borderId="1" xfId="3" applyFont="1" applyBorder="1" applyAlignment="1">
      <alignment horizontal="left" vertical="center"/>
    </xf>
    <xf numFmtId="0" fontId="3" fillId="0" borderId="90" xfId="3" applyFont="1" applyBorder="1" applyAlignment="1">
      <alignment horizontal="left" vertical="center"/>
    </xf>
    <xf numFmtId="0" fontId="3" fillId="0" borderId="9" xfId="3" applyFont="1" applyBorder="1" applyAlignment="1">
      <alignment horizontal="left" vertical="center"/>
    </xf>
    <xf numFmtId="0" fontId="3" fillId="0" borderId="91" xfId="3" applyFont="1" applyBorder="1" applyAlignment="1">
      <alignment horizontal="left" vertical="center"/>
    </xf>
    <xf numFmtId="0" fontId="3" fillId="0" borderId="94" xfId="3" applyFont="1" applyBorder="1" applyAlignment="1">
      <alignment horizontal="left" vertical="center"/>
    </xf>
    <xf numFmtId="0" fontId="8" fillId="0" borderId="8" xfId="2" applyBorder="1" applyAlignment="1">
      <alignment horizontal="center" vertical="center"/>
    </xf>
    <xf numFmtId="0" fontId="8" fillId="0" borderId="7" xfId="2" applyBorder="1" applyAlignment="1">
      <alignment horizontal="center" vertical="center"/>
    </xf>
    <xf numFmtId="0" fontId="3" fillId="0" borderId="8" xfId="3" applyFont="1" applyBorder="1" applyAlignment="1">
      <alignment horizontal="left" vertical="center"/>
    </xf>
    <xf numFmtId="0" fontId="3" fillId="0" borderId="7" xfId="3" applyFont="1" applyBorder="1" applyAlignment="1">
      <alignment horizontal="left" vertical="center"/>
    </xf>
    <xf numFmtId="0" fontId="3" fillId="0" borderId="6" xfId="3" applyFont="1" applyBorder="1" applyAlignment="1">
      <alignment horizontal="left" vertical="center"/>
    </xf>
    <xf numFmtId="0" fontId="5" fillId="0" borderId="60" xfId="3" applyFont="1" applyBorder="1" applyAlignment="1">
      <alignment horizontal="center" vertical="center" wrapText="1" shrinkToFit="1"/>
    </xf>
    <xf numFmtId="0" fontId="5" fillId="0" borderId="95" xfId="3" applyFont="1" applyBorder="1" applyAlignment="1">
      <alignment horizontal="center" vertical="center" wrapText="1" shrinkToFit="1"/>
    </xf>
    <xf numFmtId="0" fontId="3" fillId="0" borderId="14" xfId="3" applyFont="1" applyBorder="1" applyAlignment="1">
      <alignment horizontal="center" vertical="center" shrinkToFit="1"/>
    </xf>
    <xf numFmtId="0" fontId="3" fillId="0" borderId="97" xfId="2" applyFont="1" applyBorder="1" applyAlignment="1">
      <alignment horizontal="center" vertical="center" textRotation="255" wrapText="1"/>
    </xf>
    <xf numFmtId="0" fontId="3" fillId="0" borderId="8" xfId="3" applyFont="1" applyBorder="1" applyAlignment="1">
      <alignment horizontal="left" vertical="center" shrinkToFit="1"/>
    </xf>
    <xf numFmtId="0" fontId="3" fillId="0" borderId="6" xfId="3" applyFont="1" applyBorder="1" applyAlignment="1">
      <alignment horizontal="left" vertical="center" shrinkToFit="1"/>
    </xf>
    <xf numFmtId="0" fontId="3" fillId="0" borderId="2" xfId="2" applyFont="1" applyBorder="1" applyAlignment="1">
      <alignment horizontal="center" vertical="center" wrapText="1"/>
    </xf>
    <xf numFmtId="0" fontId="8" fillId="0" borderId="7" xfId="2" applyBorder="1" applyAlignment="1">
      <alignment horizontal="left" vertical="center"/>
    </xf>
    <xf numFmtId="0" fontId="3" fillId="0" borderId="8" xfId="2" applyFont="1" applyBorder="1" applyAlignment="1">
      <alignment horizontal="center" vertical="center" wrapText="1"/>
    </xf>
    <xf numFmtId="0" fontId="3" fillId="0" borderId="7" xfId="2" applyFont="1" applyBorder="1" applyAlignment="1">
      <alignment horizontal="center" vertical="center" wrapText="1"/>
    </xf>
    <xf numFmtId="0" fontId="3" fillId="0" borderId="6" xfId="2" applyFont="1" applyBorder="1" applyAlignment="1">
      <alignment horizontal="center" vertical="center" wrapText="1"/>
    </xf>
    <xf numFmtId="0" fontId="17" fillId="0" borderId="0" xfId="3" applyFont="1" applyAlignment="1">
      <alignment horizontal="left" vertical="center" shrinkToFit="1"/>
    </xf>
    <xf numFmtId="0" fontId="3" fillId="0" borderId="72" xfId="2" applyFont="1" applyBorder="1" applyAlignment="1" applyProtection="1">
      <alignment horizontal="center" vertical="center"/>
      <protection locked="0"/>
    </xf>
    <xf numFmtId="0" fontId="17" fillId="0" borderId="7" xfId="3" applyFont="1" applyBorder="1" applyAlignment="1">
      <alignment horizontal="center" vertical="center" shrinkToFit="1"/>
    </xf>
    <xf numFmtId="0" fontId="17" fillId="0" borderId="6" xfId="3" applyFont="1" applyBorder="1" applyAlignment="1">
      <alignment horizontal="center" vertical="center" shrinkToFit="1"/>
    </xf>
    <xf numFmtId="0" fontId="6" fillId="0" borderId="8" xfId="4" applyFont="1" applyBorder="1" applyAlignment="1">
      <alignment horizontal="center" vertical="center" wrapText="1"/>
    </xf>
    <xf numFmtId="0" fontId="6" fillId="0" borderId="6" xfId="4" applyFont="1" applyBorder="1" applyAlignment="1">
      <alignment horizontal="center" vertical="center" wrapText="1"/>
    </xf>
    <xf numFmtId="0" fontId="3" fillId="0" borderId="21" xfId="2" applyFont="1" applyBorder="1" applyAlignment="1">
      <alignment horizontal="center" vertical="center"/>
    </xf>
    <xf numFmtId="0" fontId="17" fillId="0" borderId="14" xfId="3" applyFont="1" applyBorder="1" applyAlignment="1">
      <alignment horizontal="left" vertical="center" shrinkToFit="1"/>
    </xf>
    <xf numFmtId="0" fontId="17" fillId="0" borderId="13" xfId="3" applyFont="1" applyBorder="1" applyAlignment="1">
      <alignment horizontal="left" vertical="center" shrinkToFit="1"/>
    </xf>
    <xf numFmtId="0" fontId="17" fillId="0" borderId="15" xfId="3" applyFont="1" applyBorder="1" applyAlignment="1">
      <alignment horizontal="left" vertical="center" shrinkToFit="1"/>
    </xf>
    <xf numFmtId="0" fontId="3" fillId="0" borderId="17" xfId="2" applyFont="1" applyBorder="1" applyAlignment="1">
      <alignment horizontal="center" vertical="center" textRotation="255" wrapText="1"/>
    </xf>
    <xf numFmtId="0" fontId="3" fillId="0" borderId="16" xfId="2" applyFont="1" applyBorder="1" applyAlignment="1">
      <alignment horizontal="center" vertical="center" textRotation="255" wrapText="1"/>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xf>
    <xf numFmtId="0" fontId="7" fillId="4" borderId="14" xfId="2" applyFont="1" applyFill="1" applyBorder="1" applyAlignment="1">
      <alignment horizontal="center" vertical="center"/>
    </xf>
    <xf numFmtId="0" fontId="7" fillId="4" borderId="15" xfId="2" applyFont="1" applyFill="1" applyBorder="1" applyAlignment="1">
      <alignment horizontal="center" vertical="center"/>
    </xf>
    <xf numFmtId="0" fontId="3" fillId="4" borderId="7" xfId="2" applyFont="1" applyFill="1" applyBorder="1" applyAlignment="1">
      <alignment horizontal="left" vertical="center"/>
    </xf>
    <xf numFmtId="0" fontId="3" fillId="4" borderId="6" xfId="2" applyFont="1" applyFill="1" applyBorder="1" applyAlignment="1">
      <alignment horizontal="left" vertical="center"/>
    </xf>
    <xf numFmtId="0" fontId="22" fillId="4" borderId="17" xfId="0" applyFont="1" applyFill="1" applyBorder="1" applyAlignment="1">
      <alignment horizontal="right" vertical="center"/>
    </xf>
    <xf numFmtId="0" fontId="22" fillId="4" borderId="10" xfId="0" applyFont="1" applyFill="1" applyBorder="1" applyAlignment="1">
      <alignment horizontal="right" vertical="center"/>
    </xf>
    <xf numFmtId="0" fontId="22" fillId="4" borderId="14" xfId="0" applyFont="1" applyFill="1" applyBorder="1" applyAlignment="1">
      <alignment horizontal="right" vertical="center"/>
    </xf>
    <xf numFmtId="0" fontId="22" fillId="4" borderId="15" xfId="0" applyFont="1" applyFill="1" applyBorder="1" applyAlignment="1">
      <alignment horizontal="right" vertical="center"/>
    </xf>
    <xf numFmtId="0" fontId="3" fillId="0" borderId="7" xfId="2" applyFont="1" applyBorder="1" applyAlignment="1">
      <alignment horizontal="left" vertical="center"/>
    </xf>
    <xf numFmtId="49" fontId="3" fillId="0" borderId="2" xfId="2" applyNumberFormat="1" applyFont="1" applyBorder="1" applyAlignment="1" applyProtection="1">
      <alignment horizontal="center" vertical="center"/>
      <protection locked="0"/>
    </xf>
    <xf numFmtId="0" fontId="9" fillId="0" borderId="7" xfId="0" applyFont="1" applyBorder="1" applyAlignment="1">
      <alignment horizontal="left" vertical="center"/>
    </xf>
    <xf numFmtId="0" fontId="9" fillId="0" borderId="6" xfId="0" applyFont="1" applyBorder="1" applyAlignment="1">
      <alignment horizontal="left" vertical="center"/>
    </xf>
    <xf numFmtId="0" fontId="7" fillId="0" borderId="11" xfId="2" applyFont="1" applyBorder="1" applyAlignment="1">
      <alignment horizontal="center" vertical="center" wrapText="1"/>
    </xf>
    <xf numFmtId="0" fontId="7" fillId="0" borderId="10" xfId="2" applyFont="1" applyBorder="1" applyAlignment="1">
      <alignment horizontal="center" vertical="center"/>
    </xf>
    <xf numFmtId="0" fontId="7" fillId="0" borderId="13" xfId="2" applyFont="1" applyBorder="1" applyAlignment="1">
      <alignment horizontal="center" vertical="center"/>
    </xf>
    <xf numFmtId="0" fontId="7" fillId="0" borderId="15" xfId="2" applyFont="1" applyBorder="1" applyAlignment="1">
      <alignment horizontal="center" vertical="center"/>
    </xf>
    <xf numFmtId="0" fontId="3" fillId="4" borderId="17" xfId="2" applyFont="1" applyFill="1" applyBorder="1" applyAlignment="1" applyProtection="1">
      <alignment horizontal="center" vertical="center"/>
      <protection locked="0"/>
    </xf>
    <xf numFmtId="0" fontId="3" fillId="4" borderId="11" xfId="2" applyFont="1" applyFill="1" applyBorder="1" applyAlignment="1" applyProtection="1">
      <alignment horizontal="center" vertical="center"/>
      <protection locked="0"/>
    </xf>
    <xf numFmtId="0" fontId="3" fillId="4" borderId="10" xfId="2" applyFont="1" applyFill="1" applyBorder="1" applyAlignment="1" applyProtection="1">
      <alignment horizontal="center" vertical="center"/>
      <protection locked="0"/>
    </xf>
    <xf numFmtId="0" fontId="3" fillId="4" borderId="14" xfId="2" applyFont="1" applyFill="1" applyBorder="1" applyAlignment="1" applyProtection="1">
      <alignment horizontal="center" vertical="center"/>
      <protection locked="0"/>
    </xf>
    <xf numFmtId="0" fontId="3" fillId="4" borderId="13" xfId="2" applyFont="1" applyFill="1" applyBorder="1" applyAlignment="1" applyProtection="1">
      <alignment horizontal="center" vertical="center"/>
      <protection locked="0"/>
    </xf>
    <xf numFmtId="0" fontId="3" fillId="4" borderId="15" xfId="2" applyFont="1" applyFill="1" applyBorder="1" applyAlignment="1" applyProtection="1">
      <alignment horizontal="center" vertical="center"/>
      <protection locked="0"/>
    </xf>
    <xf numFmtId="0" fontId="3" fillId="4" borderId="17" xfId="2" applyFont="1" applyFill="1" applyBorder="1" applyAlignment="1">
      <alignment horizontal="center" vertical="center"/>
    </xf>
    <xf numFmtId="0" fontId="3" fillId="4" borderId="11" xfId="2" applyFont="1" applyFill="1" applyBorder="1" applyAlignment="1">
      <alignment horizontal="center" vertical="center"/>
    </xf>
    <xf numFmtId="0" fontId="3" fillId="4" borderId="10" xfId="2" applyFont="1" applyFill="1" applyBorder="1" applyAlignment="1">
      <alignment horizontal="center" vertical="center"/>
    </xf>
    <xf numFmtId="0" fontId="3" fillId="4" borderId="16" xfId="2" applyFont="1" applyFill="1" applyBorder="1" applyAlignment="1">
      <alignment horizontal="center" vertical="center"/>
    </xf>
    <xf numFmtId="0" fontId="3" fillId="4" borderId="0" xfId="2" applyFont="1" applyFill="1" applyAlignment="1">
      <alignment horizontal="center" vertical="center"/>
    </xf>
    <xf numFmtId="0" fontId="3" fillId="4" borderId="12" xfId="2" applyFont="1" applyFill="1" applyBorder="1" applyAlignment="1">
      <alignment horizontal="center" vertical="center"/>
    </xf>
    <xf numFmtId="0" fontId="3" fillId="4" borderId="14" xfId="2" applyFont="1" applyFill="1" applyBorder="1" applyAlignment="1">
      <alignment horizontal="center" vertical="center"/>
    </xf>
    <xf numFmtId="0" fontId="3" fillId="4" borderId="13" xfId="2" applyFont="1" applyFill="1" applyBorder="1" applyAlignment="1">
      <alignment horizontal="center" vertical="center"/>
    </xf>
    <xf numFmtId="0" fontId="3" fillId="4" borderId="15" xfId="2" applyFont="1" applyFill="1" applyBorder="1" applyAlignment="1">
      <alignment horizontal="center" vertical="center"/>
    </xf>
    <xf numFmtId="0" fontId="9" fillId="4" borderId="17" xfId="0" applyFont="1" applyFill="1" applyBorder="1" applyAlignment="1">
      <alignment horizontal="right" vertical="center"/>
    </xf>
    <xf numFmtId="0" fontId="9" fillId="4" borderId="10" xfId="0" applyFont="1" applyFill="1" applyBorder="1" applyAlignment="1">
      <alignment horizontal="right" vertical="center"/>
    </xf>
    <xf numFmtId="0" fontId="9" fillId="4" borderId="14" xfId="0" applyFont="1" applyFill="1" applyBorder="1" applyAlignment="1">
      <alignment horizontal="right" vertical="center"/>
    </xf>
    <xf numFmtId="0" fontId="9" fillId="4" borderId="15" xfId="0" applyFont="1" applyFill="1" applyBorder="1" applyAlignment="1">
      <alignment horizontal="right" vertical="center"/>
    </xf>
    <xf numFmtId="0" fontId="17" fillId="0" borderId="11" xfId="3" applyFont="1" applyBorder="1" applyAlignment="1">
      <alignment horizontal="left" vertical="center" shrinkToFit="1"/>
    </xf>
    <xf numFmtId="0" fontId="14" fillId="0" borderId="8" xfId="2" applyFont="1" applyBorder="1" applyAlignment="1">
      <alignment horizontal="left" vertical="center"/>
    </xf>
    <xf numFmtId="0" fontId="14" fillId="0" borderId="6" xfId="2" applyFont="1" applyBorder="1" applyAlignment="1">
      <alignment horizontal="left" vertical="center"/>
    </xf>
    <xf numFmtId="0" fontId="6" fillId="0" borderId="17" xfId="4" applyFont="1" applyBorder="1" applyAlignment="1">
      <alignment horizontal="center" vertical="center" wrapText="1"/>
    </xf>
    <xf numFmtId="0" fontId="6" fillId="0" borderId="11" xfId="4" applyFont="1" applyBorder="1" applyAlignment="1">
      <alignment horizontal="center" vertical="center" wrapText="1"/>
    </xf>
    <xf numFmtId="0" fontId="7" fillId="0" borderId="17" xfId="2" applyFont="1" applyBorder="1" applyAlignment="1">
      <alignment horizontal="center" vertical="center" wrapText="1"/>
    </xf>
    <xf numFmtId="0" fontId="7" fillId="0" borderId="14" xfId="2" applyFont="1" applyBorder="1" applyAlignment="1">
      <alignment horizontal="center" vertical="center"/>
    </xf>
    <xf numFmtId="0" fontId="3" fillId="0" borderId="14" xfId="2" applyFont="1" applyBorder="1" applyAlignment="1"/>
    <xf numFmtId="0" fontId="3" fillId="0" borderId="13" xfId="2" applyFont="1" applyBorder="1" applyAlignment="1"/>
    <xf numFmtId="0" fontId="3" fillId="0" borderId="13" xfId="2" applyFont="1" applyBorder="1" applyAlignment="1">
      <alignment horizontal="left"/>
    </xf>
    <xf numFmtId="0" fontId="3" fillId="0" borderId="75" xfId="3" applyFont="1" applyBorder="1" applyAlignment="1">
      <alignment horizontal="left" vertical="center"/>
    </xf>
    <xf numFmtId="0" fontId="3" fillId="0" borderId="73" xfId="3" applyFont="1" applyBorder="1" applyAlignment="1">
      <alignment horizontal="left" vertical="center"/>
    </xf>
    <xf numFmtId="0" fontId="3" fillId="0" borderId="74" xfId="3" applyFont="1" applyBorder="1" applyAlignment="1">
      <alignment horizontal="left" vertical="center"/>
    </xf>
    <xf numFmtId="0" fontId="8" fillId="0" borderId="2" xfId="2" applyBorder="1" applyAlignment="1">
      <alignment horizontal="left" vertical="center"/>
    </xf>
    <xf numFmtId="0" fontId="3" fillId="0" borderId="13" xfId="5" applyFont="1" applyBorder="1" applyAlignment="1">
      <alignment horizontal="left" vertical="center"/>
    </xf>
    <xf numFmtId="0" fontId="3" fillId="0" borderId="15" xfId="5" applyFont="1" applyBorder="1" applyAlignment="1">
      <alignment horizontal="left" vertical="center"/>
    </xf>
    <xf numFmtId="0" fontId="3" fillId="0" borderId="14" xfId="2" applyFont="1" applyBorder="1" applyAlignment="1" applyProtection="1">
      <alignment horizontal="left" vertical="center"/>
      <protection locked="0"/>
    </xf>
    <xf numFmtId="0" fontId="3" fillId="0" borderId="13" xfId="2" applyFont="1" applyBorder="1" applyAlignment="1" applyProtection="1">
      <alignment horizontal="left" vertical="center"/>
      <protection locked="0"/>
    </xf>
    <xf numFmtId="0" fontId="6" fillId="0" borderId="10" xfId="4" applyFont="1" applyBorder="1" applyAlignment="1">
      <alignment horizontal="center" vertical="center" wrapText="1"/>
    </xf>
    <xf numFmtId="0" fontId="6" fillId="0" borderId="14" xfId="4" applyFont="1" applyBorder="1" applyAlignment="1">
      <alignment horizontal="center" vertical="center" wrapText="1"/>
    </xf>
    <xf numFmtId="0" fontId="6" fillId="0" borderId="15" xfId="4" applyFont="1" applyBorder="1" applyAlignment="1">
      <alignment horizontal="center" vertical="center" wrapText="1"/>
    </xf>
    <xf numFmtId="0" fontId="3" fillId="0" borderId="2" xfId="4" applyFont="1" applyBorder="1" applyAlignment="1">
      <alignment horizontal="center" vertical="center"/>
    </xf>
    <xf numFmtId="0" fontId="3" fillId="0" borderId="6" xfId="5" applyFont="1" applyBorder="1" applyAlignment="1">
      <alignment horizontal="left" vertical="center" wrapText="1"/>
    </xf>
    <xf numFmtId="0" fontId="3" fillId="0" borderId="2" xfId="5" applyFont="1" applyBorder="1" applyAlignment="1">
      <alignment horizontal="left" vertical="center" wrapText="1"/>
    </xf>
    <xf numFmtId="0" fontId="3" fillId="0" borderId="2" xfId="5" applyFont="1" applyBorder="1" applyAlignment="1">
      <alignment horizontal="center" vertical="center" wrapText="1"/>
    </xf>
    <xf numFmtId="0" fontId="3" fillId="0" borderId="17" xfId="5" applyFont="1" applyBorder="1" applyAlignment="1">
      <alignment horizontal="left" vertical="center" shrinkToFit="1"/>
    </xf>
    <xf numFmtId="0" fontId="3" fillId="0" borderId="11" xfId="5" applyFont="1" applyBorder="1" applyAlignment="1">
      <alignment horizontal="left" vertical="center" shrinkToFit="1"/>
    </xf>
    <xf numFmtId="0" fontId="3" fillId="0" borderId="10" xfId="5" applyFont="1" applyBorder="1" applyAlignment="1">
      <alignment horizontal="left" vertical="center" shrinkToFit="1"/>
    </xf>
    <xf numFmtId="0" fontId="7" fillId="0" borderId="7" xfId="5" applyFont="1" applyBorder="1" applyAlignment="1">
      <alignment horizontal="left" vertical="center" wrapText="1"/>
    </xf>
    <xf numFmtId="0" fontId="7" fillId="0" borderId="6" xfId="5" applyFont="1" applyBorder="1" applyAlignment="1">
      <alignment horizontal="left" vertical="center" wrapText="1"/>
    </xf>
    <xf numFmtId="0" fontId="3" fillId="0" borderId="11" xfId="3" applyFont="1" applyBorder="1" applyAlignment="1">
      <alignment horizontal="left" vertical="center" wrapText="1"/>
    </xf>
    <xf numFmtId="0" fontId="3" fillId="0" borderId="0" xfId="3" applyFont="1" applyAlignment="1">
      <alignment horizontal="left" vertical="center" wrapText="1"/>
    </xf>
    <xf numFmtId="0" fontId="3" fillId="0" borderId="7" xfId="5" applyFont="1" applyBorder="1" applyAlignment="1">
      <alignment horizontal="left" vertical="center"/>
    </xf>
    <xf numFmtId="0" fontId="3" fillId="0" borderId="6" xfId="5" applyFont="1" applyBorder="1" applyAlignment="1">
      <alignment horizontal="left" vertical="center"/>
    </xf>
    <xf numFmtId="0" fontId="9" fillId="0" borderId="2" xfId="0" applyFont="1" applyBorder="1" applyAlignment="1">
      <alignment horizontal="left" vertical="center"/>
    </xf>
    <xf numFmtId="0" fontId="9" fillId="0" borderId="17" xfId="0" applyFont="1" applyBorder="1" applyAlignment="1">
      <alignment horizontal="right" vertical="center"/>
    </xf>
    <xf numFmtId="0" fontId="9" fillId="0" borderId="10" xfId="0" applyFont="1" applyBorder="1" applyAlignment="1">
      <alignment horizontal="right" vertical="center"/>
    </xf>
    <xf numFmtId="0" fontId="9" fillId="0" borderId="14" xfId="0" applyFont="1" applyBorder="1" applyAlignment="1">
      <alignment horizontal="right" vertical="center"/>
    </xf>
    <xf numFmtId="0" fontId="9" fillId="0" borderId="15" xfId="0" applyFont="1" applyBorder="1" applyAlignment="1">
      <alignment horizontal="right" vertical="center"/>
    </xf>
    <xf numFmtId="0" fontId="9" fillId="0" borderId="8" xfId="0" applyFont="1" applyBorder="1" applyAlignment="1">
      <alignment horizontal="left" vertical="center"/>
    </xf>
    <xf numFmtId="0" fontId="3" fillId="0" borderId="2" xfId="2" applyFont="1" applyBorder="1" applyAlignment="1">
      <alignment horizontal="center" vertical="center" textRotation="255" wrapText="1"/>
    </xf>
    <xf numFmtId="0" fontId="8" fillId="0" borderId="2" xfId="2" applyBorder="1" applyAlignment="1">
      <alignment horizontal="left" vertical="center" wrapText="1"/>
    </xf>
    <xf numFmtId="0" fontId="9" fillId="0" borderId="2" xfId="0" applyFont="1" applyBorder="1" applyAlignment="1">
      <alignment horizontal="center" vertical="center"/>
    </xf>
    <xf numFmtId="0" fontId="26" fillId="0" borderId="2" xfId="2" applyFont="1" applyBorder="1" applyAlignment="1">
      <alignment horizontal="center" vertical="center" wrapText="1"/>
    </xf>
    <xf numFmtId="0" fontId="3" fillId="0" borderId="2" xfId="3" applyFont="1" applyBorder="1" applyAlignment="1">
      <alignment horizontal="left" vertical="center" shrinkToFit="1"/>
    </xf>
    <xf numFmtId="0" fontId="3" fillId="0" borderId="2" xfId="3" applyFont="1" applyBorder="1" applyAlignment="1">
      <alignment horizontal="left" vertical="center"/>
    </xf>
    <xf numFmtId="0" fontId="17" fillId="0" borderId="10" xfId="3" applyFont="1" applyBorder="1" applyAlignment="1">
      <alignment horizontal="left" vertical="center" shrinkToFit="1"/>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6" fillId="0" borderId="2" xfId="3" applyFont="1" applyBorder="1" applyAlignment="1">
      <alignment horizontal="left"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3" fillId="0" borderId="2" xfId="3" applyFont="1" applyBorder="1" applyAlignment="1">
      <alignment horizontal="center" vertical="center" wrapText="1"/>
    </xf>
    <xf numFmtId="0" fontId="3" fillId="0" borderId="11" xfId="2" applyFont="1" applyBorder="1" applyAlignment="1" applyProtection="1">
      <alignment horizontal="center" vertical="center"/>
      <protection locked="0"/>
    </xf>
    <xf numFmtId="0" fontId="3" fillId="0" borderId="10" xfId="2" applyFont="1" applyBorder="1" applyAlignment="1" applyProtection="1">
      <alignment horizontal="center" vertical="center"/>
      <protection locked="0"/>
    </xf>
    <xf numFmtId="0" fontId="3" fillId="0" borderId="0" xfId="2" applyFont="1" applyAlignment="1" applyProtection="1">
      <alignment horizontal="center" vertical="center"/>
      <protection locked="0"/>
    </xf>
    <xf numFmtId="0" fontId="3" fillId="0" borderId="12" xfId="2" applyFont="1" applyBorder="1" applyAlignment="1" applyProtection="1">
      <alignment horizontal="center" vertical="center"/>
      <protection locked="0"/>
    </xf>
    <xf numFmtId="0" fontId="12" fillId="0" borderId="21" xfId="4" applyFont="1" applyBorder="1" applyAlignment="1">
      <alignment horizontal="center" vertical="center" wrapText="1"/>
    </xf>
    <xf numFmtId="0" fontId="3" fillId="0" borderId="2" xfId="2" applyFont="1" applyBorder="1" applyAlignment="1" applyProtection="1">
      <alignment vertical="center"/>
      <protection locked="0"/>
    </xf>
    <xf numFmtId="0" fontId="12" fillId="0" borderId="2" xfId="4" applyFont="1" applyBorder="1" applyAlignment="1">
      <alignment horizontal="center" vertical="center" wrapText="1"/>
    </xf>
    <xf numFmtId="0" fontId="3" fillId="0" borderId="17" xfId="4" applyFont="1" applyBorder="1" applyAlignment="1" applyProtection="1">
      <alignment horizontal="center" vertical="center"/>
      <protection locked="0"/>
    </xf>
    <xf numFmtId="0" fontId="3" fillId="0" borderId="11" xfId="4" applyFont="1" applyBorder="1" applyAlignment="1" applyProtection="1">
      <alignment horizontal="center" vertical="center"/>
      <protection locked="0"/>
    </xf>
    <xf numFmtId="0" fontId="3" fillId="0" borderId="10" xfId="4" applyFont="1" applyBorder="1" applyAlignment="1" applyProtection="1">
      <alignment horizontal="center" vertical="center"/>
      <protection locked="0"/>
    </xf>
    <xf numFmtId="0" fontId="18" fillId="0" borderId="8" xfId="2" applyFont="1" applyBorder="1" applyAlignment="1">
      <alignment horizontal="center" vertical="center"/>
    </xf>
    <xf numFmtId="0" fontId="18" fillId="0" borderId="7" xfId="2" applyFont="1" applyBorder="1" applyAlignment="1">
      <alignment horizontal="center" vertical="center"/>
    </xf>
    <xf numFmtId="0" fontId="18" fillId="0" borderId="6"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 fillId="0" borderId="17" xfId="2" applyFont="1" applyBorder="1" applyAlignment="1" applyProtection="1">
      <alignment horizontal="center" vertical="center"/>
      <protection locked="0"/>
    </xf>
    <xf numFmtId="0" fontId="3" fillId="0" borderId="2" xfId="2" applyFont="1" applyBorder="1" applyAlignment="1" applyProtection="1">
      <alignment horizontal="left" vertical="center"/>
      <protection locked="0"/>
    </xf>
    <xf numFmtId="0" fontId="3" fillId="0" borderId="17" xfId="2" applyFont="1" applyBorder="1" applyAlignment="1"/>
    <xf numFmtId="0" fontId="3" fillId="0" borderId="11" xfId="2" applyFont="1" applyBorder="1" applyAlignment="1"/>
    <xf numFmtId="0" fontId="7" fillId="0" borderId="2" xfId="2" applyFont="1" applyBorder="1" applyAlignment="1">
      <alignment horizontal="left" vertical="center"/>
    </xf>
    <xf numFmtId="0" fontId="3" fillId="0" borderId="17"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4" xfId="2" applyFont="1" applyBorder="1" applyAlignment="1">
      <alignment horizontal="center" vertical="center" wrapText="1"/>
    </xf>
    <xf numFmtId="0" fontId="3" fillId="0" borderId="15" xfId="2" applyFont="1" applyBorder="1" applyAlignment="1">
      <alignment horizontal="center" vertical="center" wrapText="1"/>
    </xf>
    <xf numFmtId="0" fontId="3" fillId="0" borderId="8" xfId="2" applyFont="1" applyBorder="1" applyAlignment="1"/>
    <xf numFmtId="0" fontId="3" fillId="0" borderId="7" xfId="2" applyFont="1" applyBorder="1" applyAlignment="1"/>
    <xf numFmtId="0" fontId="3" fillId="0" borderId="16"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21" xfId="4" applyFont="1" applyBorder="1" applyAlignment="1">
      <alignment vertical="center"/>
    </xf>
    <xf numFmtId="0" fontId="7" fillId="0" borderId="2" xfId="2" applyFont="1" applyBorder="1" applyAlignment="1">
      <alignment horizontal="center" vertical="center"/>
    </xf>
    <xf numFmtId="0" fontId="14" fillId="0" borderId="17" xfId="2" applyFont="1" applyBorder="1" applyAlignment="1">
      <alignment horizontal="left" vertical="center"/>
    </xf>
    <xf numFmtId="0" fontId="14" fillId="0" borderId="10" xfId="2" applyFont="1" applyBorder="1" applyAlignment="1">
      <alignment horizontal="left" vertical="center"/>
    </xf>
    <xf numFmtId="0" fontId="3" fillId="0" borderId="11" xfId="2" applyFont="1" applyBorder="1" applyAlignment="1">
      <alignment horizontal="center" vertical="center" wrapText="1"/>
    </xf>
    <xf numFmtId="0" fontId="3" fillId="0" borderId="2" xfId="5" applyFont="1" applyBorder="1" applyAlignment="1">
      <alignment horizontal="center" vertical="center"/>
    </xf>
    <xf numFmtId="0" fontId="3" fillId="0" borderId="17" xfId="4" applyFont="1" applyBorder="1" applyAlignment="1">
      <alignment horizontal="center" vertical="center" wrapText="1"/>
    </xf>
    <xf numFmtId="0" fontId="3" fillId="0" borderId="11" xfId="4" applyFont="1" applyBorder="1" applyAlignment="1">
      <alignment horizontal="center" vertical="center" wrapText="1"/>
    </xf>
    <xf numFmtId="0" fontId="3" fillId="0" borderId="16" xfId="4" applyFont="1" applyBorder="1" applyAlignment="1">
      <alignment horizontal="center" vertical="center" wrapText="1"/>
    </xf>
    <xf numFmtId="0" fontId="3" fillId="0" borderId="0" xfId="4" applyFont="1" applyAlignment="1">
      <alignment horizontal="center" vertical="center" wrapText="1"/>
    </xf>
    <xf numFmtId="0" fontId="3" fillId="0" borderId="14" xfId="4" applyFont="1" applyBorder="1" applyAlignment="1">
      <alignment horizontal="center" vertical="center" wrapText="1"/>
    </xf>
    <xf numFmtId="0" fontId="3" fillId="0" borderId="13" xfId="4" applyFont="1" applyBorder="1" applyAlignment="1">
      <alignment horizontal="center" vertical="center" wrapText="1"/>
    </xf>
    <xf numFmtId="0" fontId="3" fillId="2" borderId="21" xfId="2" applyFont="1" applyFill="1" applyBorder="1" applyAlignment="1">
      <alignment horizontal="center" vertical="center"/>
    </xf>
    <xf numFmtId="0" fontId="3" fillId="0" borderId="8" xfId="2" applyFont="1" applyBorder="1" applyAlignment="1">
      <alignment horizontal="center" vertical="center" shrinkToFit="1"/>
    </xf>
    <xf numFmtId="0" fontId="3" fillId="0" borderId="6" xfId="2" applyFont="1" applyBorder="1" applyAlignment="1">
      <alignment horizontal="center" vertical="center" shrinkToFit="1"/>
    </xf>
    <xf numFmtId="0" fontId="7" fillId="0" borderId="8" xfId="2" applyFont="1" applyBorder="1" applyAlignment="1">
      <alignment horizontal="center" vertical="center"/>
    </xf>
    <xf numFmtId="0" fontId="7" fillId="0" borderId="7" xfId="2" applyFont="1" applyBorder="1" applyAlignment="1">
      <alignment horizontal="center" vertical="center"/>
    </xf>
    <xf numFmtId="0" fontId="3" fillId="0" borderId="7" xfId="2" applyFont="1" applyBorder="1" applyAlignment="1">
      <alignment horizontal="center" vertical="center" shrinkToFit="1"/>
    </xf>
    <xf numFmtId="0" fontId="3" fillId="0" borderId="2" xfId="2" applyFont="1" applyBorder="1" applyAlignment="1">
      <alignment horizontal="center" vertical="center" shrinkToFit="1"/>
    </xf>
    <xf numFmtId="0" fontId="3" fillId="0" borderId="2" xfId="3" applyFont="1" applyBorder="1" applyAlignment="1">
      <alignment horizontal="center" vertical="center" shrinkToFit="1"/>
    </xf>
    <xf numFmtId="0" fontId="3" fillId="0" borderId="17" xfId="3" applyFont="1" applyBorder="1" applyAlignment="1">
      <alignment horizontal="center" vertical="center" wrapText="1"/>
    </xf>
    <xf numFmtId="0" fontId="3" fillId="0" borderId="11" xfId="3" applyFont="1" applyBorder="1" applyAlignment="1">
      <alignment horizontal="center" vertical="center"/>
    </xf>
    <xf numFmtId="0" fontId="3" fillId="0" borderId="14" xfId="3" applyFont="1" applyBorder="1" applyAlignment="1">
      <alignment horizontal="center" vertical="center"/>
    </xf>
    <xf numFmtId="0" fontId="3" fillId="0" borderId="13" xfId="3" applyFont="1" applyBorder="1" applyAlignment="1">
      <alignment horizontal="center" vertical="center"/>
    </xf>
    <xf numFmtId="0" fontId="21" fillId="0" borderId="17" xfId="3" applyFont="1" applyBorder="1" applyAlignment="1">
      <alignment horizontal="center" vertical="center"/>
    </xf>
    <xf numFmtId="0" fontId="21" fillId="0" borderId="11" xfId="3" applyFont="1" applyBorder="1" applyAlignment="1">
      <alignment horizontal="center" vertical="center"/>
    </xf>
    <xf numFmtId="0" fontId="21" fillId="0" borderId="10" xfId="3" applyFont="1" applyBorder="1" applyAlignment="1">
      <alignment horizontal="center" vertical="center"/>
    </xf>
    <xf numFmtId="0" fontId="21" fillId="0" borderId="14" xfId="3" applyFont="1" applyBorder="1" applyAlignment="1">
      <alignment horizontal="center" vertical="center"/>
    </xf>
    <xf numFmtId="0" fontId="21" fillId="0" borderId="13" xfId="3" applyFont="1" applyBorder="1" applyAlignment="1">
      <alignment horizontal="center" vertical="center"/>
    </xf>
    <xf numFmtId="0" fontId="21" fillId="0" borderId="15" xfId="3" applyFont="1" applyBorder="1" applyAlignment="1">
      <alignment horizontal="center" vertical="center"/>
    </xf>
    <xf numFmtId="0" fontId="21" fillId="0" borderId="96" xfId="3" applyFont="1" applyBorder="1" applyAlignment="1">
      <alignment horizontal="center" vertical="center" shrinkToFit="1"/>
    </xf>
    <xf numFmtId="0" fontId="3" fillId="0" borderId="7" xfId="3" applyFont="1" applyBorder="1" applyAlignment="1">
      <alignment horizontal="left" vertical="center" shrinkToFit="1"/>
    </xf>
    <xf numFmtId="0" fontId="3" fillId="0" borderId="57" xfId="2" applyFont="1" applyBorder="1" applyAlignment="1" applyProtection="1">
      <alignment horizontal="center" vertical="center"/>
      <protection locked="0"/>
    </xf>
    <xf numFmtId="0" fontId="3" fillId="0" borderId="48" xfId="2" applyFont="1" applyBorder="1" applyAlignment="1" applyProtection="1">
      <alignment horizontal="center" vertical="center"/>
      <protection locked="0"/>
    </xf>
    <xf numFmtId="0" fontId="3" fillId="0" borderId="76" xfId="2" applyFont="1" applyBorder="1" applyAlignment="1" applyProtection="1">
      <alignment horizontal="center" vertical="center"/>
      <protection locked="0"/>
    </xf>
    <xf numFmtId="0" fontId="14" fillId="0" borderId="2" xfId="2" applyFont="1" applyBorder="1" applyAlignment="1">
      <alignment horizontal="left" vertical="center"/>
    </xf>
    <xf numFmtId="0" fontId="17" fillId="0" borderId="2" xfId="3" applyFont="1" applyBorder="1" applyAlignment="1">
      <alignment horizontal="left" vertical="center" wrapText="1" shrinkToFit="1"/>
    </xf>
    <xf numFmtId="0" fontId="7" fillId="0" borderId="2" xfId="3" applyFont="1" applyBorder="1" applyAlignment="1">
      <alignment horizontal="left" vertical="center" wrapText="1" shrinkToFit="1"/>
    </xf>
    <xf numFmtId="0" fontId="3" fillId="0" borderId="21" xfId="3" applyFont="1" applyBorder="1" applyAlignment="1">
      <alignment horizontal="left" vertical="center"/>
    </xf>
    <xf numFmtId="0" fontId="3" fillId="0" borderId="17" xfId="3" applyFont="1" applyBorder="1" applyAlignment="1">
      <alignment horizontal="left" vertical="center" wrapText="1" shrinkToFit="1"/>
    </xf>
    <xf numFmtId="0" fontId="3" fillId="0" borderId="10" xfId="3" applyFont="1" applyBorder="1" applyAlignment="1">
      <alignment horizontal="left" vertical="center" wrapText="1" shrinkToFit="1"/>
    </xf>
    <xf numFmtId="0" fontId="3" fillId="0" borderId="16" xfId="3" applyFont="1" applyBorder="1" applyAlignment="1">
      <alignment horizontal="left" vertical="center" wrapText="1" shrinkToFit="1"/>
    </xf>
    <xf numFmtId="0" fontId="3" fillId="0" borderId="12" xfId="3" applyFont="1" applyBorder="1" applyAlignment="1">
      <alignment horizontal="left" vertical="center" wrapText="1" shrinkToFit="1"/>
    </xf>
    <xf numFmtId="0" fontId="3" fillId="0" borderId="14" xfId="3" applyFont="1" applyBorder="1" applyAlignment="1">
      <alignment horizontal="left" vertical="center" wrapText="1" shrinkToFit="1"/>
    </xf>
    <xf numFmtId="0" fontId="3" fillId="0" borderId="15" xfId="3" applyFont="1" applyBorder="1" applyAlignment="1">
      <alignment horizontal="left" vertical="center" wrapText="1" shrinkToFit="1"/>
    </xf>
    <xf numFmtId="0" fontId="7" fillId="0" borderId="77" xfId="3" applyFont="1" applyBorder="1" applyAlignment="1">
      <alignment horizontal="left" vertical="center" wrapText="1"/>
    </xf>
    <xf numFmtId="0" fontId="7" fillId="0" borderId="78" xfId="3" applyFont="1" applyBorder="1" applyAlignment="1">
      <alignment horizontal="left" vertical="center" wrapText="1"/>
    </xf>
    <xf numFmtId="0" fontId="7" fillId="0" borderId="79" xfId="3" applyFont="1" applyBorder="1" applyAlignment="1">
      <alignment horizontal="left" vertical="center" wrapText="1"/>
    </xf>
    <xf numFmtId="0" fontId="3" fillId="0" borderId="2" xfId="3" applyFont="1" applyBorder="1" applyAlignment="1">
      <alignment horizontal="left" vertical="center" wrapText="1" shrinkToFit="1"/>
    </xf>
    <xf numFmtId="0" fontId="6" fillId="0" borderId="8" xfId="3" applyFont="1" applyBorder="1" applyAlignment="1">
      <alignment horizontal="left" vertical="center"/>
    </xf>
    <xf numFmtId="0" fontId="6" fillId="0" borderId="7" xfId="3" applyFont="1" applyBorder="1" applyAlignment="1">
      <alignment horizontal="left" vertical="center"/>
    </xf>
    <xf numFmtId="0" fontId="6" fillId="0" borderId="10" xfId="3" applyFont="1" applyBorder="1" applyAlignment="1">
      <alignment horizontal="left" vertical="center"/>
    </xf>
    <xf numFmtId="0" fontId="3" fillId="0" borderId="17" xfId="3" applyFont="1" applyBorder="1" applyAlignment="1">
      <alignment horizontal="left" vertical="center" shrinkToFit="1"/>
    </xf>
    <xf numFmtId="0" fontId="3" fillId="0" borderId="10" xfId="3" applyFont="1" applyBorder="1" applyAlignment="1">
      <alignment horizontal="left" vertical="center" shrinkToFit="1"/>
    </xf>
    <xf numFmtId="0" fontId="3" fillId="0" borderId="14" xfId="3" applyFont="1" applyBorder="1" applyAlignment="1">
      <alignment horizontal="left" vertical="center" shrinkToFit="1"/>
    </xf>
    <xf numFmtId="0" fontId="3" fillId="0" borderId="15" xfId="3" applyFont="1" applyBorder="1" applyAlignment="1">
      <alignment horizontal="left" vertical="center" shrinkToFit="1"/>
    </xf>
    <xf numFmtId="0" fontId="6" fillId="0" borderId="2" xfId="3" applyFont="1" applyBorder="1" applyAlignment="1">
      <alignment horizontal="left" vertical="center" wrapText="1" shrinkToFit="1"/>
    </xf>
    <xf numFmtId="0" fontId="3" fillId="0" borderId="7" xfId="3" applyFont="1" applyBorder="1" applyAlignment="1">
      <alignment horizontal="left" vertical="center" wrapText="1"/>
    </xf>
    <xf numFmtId="0" fontId="8" fillId="0" borderId="17" xfId="2" applyBorder="1" applyAlignment="1">
      <alignment horizontal="left" vertical="center" wrapText="1"/>
    </xf>
    <xf numFmtId="0" fontId="8" fillId="0" borderId="10" xfId="2" applyBorder="1" applyAlignment="1">
      <alignment horizontal="left" vertical="center" wrapText="1"/>
    </xf>
    <xf numFmtId="0" fontId="8" fillId="0" borderId="16" xfId="2" applyBorder="1" applyAlignment="1">
      <alignment horizontal="left" vertical="center" wrapText="1"/>
    </xf>
    <xf numFmtId="0" fontId="8" fillId="0" borderId="12" xfId="2" applyBorder="1" applyAlignment="1">
      <alignment horizontal="left" vertical="center" wrapText="1"/>
    </xf>
    <xf numFmtId="0" fontId="8" fillId="0" borderId="14" xfId="2" applyBorder="1" applyAlignment="1">
      <alignment horizontal="left" vertical="center" wrapText="1"/>
    </xf>
    <xf numFmtId="0" fontId="8" fillId="0" borderId="15" xfId="2" applyBorder="1" applyAlignment="1">
      <alignment horizontal="left" vertical="center" wrapText="1"/>
    </xf>
    <xf numFmtId="0" fontId="3" fillId="5" borderId="2" xfId="12" applyFont="1" applyFill="1" applyBorder="1" applyAlignment="1">
      <alignment horizontal="center" vertical="center" wrapText="1"/>
    </xf>
    <xf numFmtId="0" fontId="3" fillId="6" borderId="13" xfId="12" applyFont="1" applyFill="1" applyBorder="1" applyAlignment="1">
      <alignment horizontal="center" vertical="center"/>
    </xf>
    <xf numFmtId="0" fontId="3" fillId="0" borderId="13" xfId="12" applyFont="1" applyBorder="1" applyAlignment="1">
      <alignment horizontal="center" vertical="center"/>
    </xf>
    <xf numFmtId="0" fontId="3" fillId="7" borderId="2" xfId="12" applyFont="1" applyFill="1" applyBorder="1" applyAlignment="1">
      <alignment horizontal="center" vertical="center"/>
    </xf>
    <xf numFmtId="0" fontId="3" fillId="5" borderId="2" xfId="12" applyFont="1" applyFill="1" applyBorder="1" applyAlignment="1">
      <alignment horizontal="center" vertical="center"/>
    </xf>
    <xf numFmtId="0" fontId="2" fillId="8" borderId="0" xfId="13" applyFont="1" applyFill="1" applyAlignment="1">
      <alignment vertical="center"/>
    </xf>
    <xf numFmtId="0" fontId="3" fillId="0" borderId="2" xfId="12" applyFont="1" applyBorder="1" applyAlignment="1">
      <alignment vertical="center"/>
    </xf>
    <xf numFmtId="0" fontId="7" fillId="0" borderId="2" xfId="12" applyFont="1" applyBorder="1" applyAlignment="1">
      <alignment horizontal="center" vertical="center"/>
    </xf>
    <xf numFmtId="0" fontId="7" fillId="0" borderId="17" xfId="12" applyFont="1" applyBorder="1" applyAlignment="1">
      <alignment horizontal="center" vertical="center" wrapText="1"/>
    </xf>
    <xf numFmtId="0" fontId="7" fillId="0" borderId="16" xfId="12" applyFont="1" applyBorder="1" applyAlignment="1">
      <alignment horizontal="center" vertical="center" wrapText="1"/>
    </xf>
    <xf numFmtId="0" fontId="7" fillId="0" borderId="14" xfId="12" applyFont="1" applyBorder="1" applyAlignment="1">
      <alignment horizontal="center" vertical="center" wrapText="1"/>
    </xf>
    <xf numFmtId="0" fontId="7" fillId="0" borderId="8" xfId="12" applyFont="1" applyBorder="1" applyAlignment="1">
      <alignment horizontal="center" vertical="center"/>
    </xf>
    <xf numFmtId="49" fontId="7" fillId="0" borderId="2" xfId="12" applyNumberFormat="1" applyFont="1" applyBorder="1" applyAlignment="1">
      <alignment horizontal="center" vertical="center"/>
    </xf>
    <xf numFmtId="0" fontId="7" fillId="0" borderId="6" xfId="12" applyFont="1" applyBorder="1" applyAlignment="1">
      <alignment horizontal="center" vertical="center" wrapText="1"/>
    </xf>
    <xf numFmtId="0" fontId="3" fillId="7" borderId="2" xfId="12" applyFont="1" applyFill="1" applyBorder="1" applyAlignment="1">
      <alignment vertical="center"/>
    </xf>
    <xf numFmtId="0" fontId="7" fillId="0" borderId="2" xfId="12" applyFont="1" applyBorder="1" applyAlignment="1">
      <alignment horizontal="center" vertical="center" wrapText="1"/>
    </xf>
    <xf numFmtId="0" fontId="3" fillId="0" borderId="2" xfId="12" applyFont="1" applyBorder="1" applyAlignment="1">
      <alignment horizontal="center" vertical="center" wrapText="1"/>
    </xf>
    <xf numFmtId="0" fontId="7" fillId="0" borderId="2" xfId="12" applyFont="1" applyBorder="1" applyAlignment="1">
      <alignment vertical="center"/>
    </xf>
    <xf numFmtId="0" fontId="7" fillId="0" borderId="7" xfId="12" applyFont="1" applyBorder="1" applyAlignment="1">
      <alignment horizontal="center" vertical="center"/>
    </xf>
    <xf numFmtId="0" fontId="7" fillId="0" borderId="6" xfId="12" applyFont="1" applyBorder="1" applyAlignment="1">
      <alignment horizontal="center" vertical="center"/>
    </xf>
    <xf numFmtId="0" fontId="2" fillId="8" borderId="2" xfId="13" applyFont="1" applyFill="1" applyBorder="1" applyAlignment="1">
      <alignment vertical="center"/>
    </xf>
    <xf numFmtId="0" fontId="7" fillId="0" borderId="17" xfId="12" applyFont="1" applyBorder="1" applyAlignment="1">
      <alignment horizontal="center" vertical="center"/>
    </xf>
    <xf numFmtId="0" fontId="7" fillId="0" borderId="16" xfId="12" applyFont="1" applyBorder="1" applyAlignment="1">
      <alignment horizontal="center" vertical="center"/>
    </xf>
    <xf numFmtId="0" fontId="43" fillId="0" borderId="16" xfId="12" applyFont="1" applyBorder="1" applyAlignment="1">
      <alignment horizontal="center" vertical="center" wrapText="1"/>
    </xf>
    <xf numFmtId="0" fontId="43" fillId="0" borderId="14" xfId="12" applyFont="1" applyBorder="1" applyAlignment="1">
      <alignment horizontal="center" vertical="center" wrapText="1"/>
    </xf>
    <xf numFmtId="0" fontId="32" fillId="0" borderId="2" xfId="12" applyFont="1" applyBorder="1" applyAlignment="1">
      <alignment horizontal="center" vertical="center"/>
    </xf>
    <xf numFmtId="181" fontId="7" fillId="0" borderId="2" xfId="12" applyNumberFormat="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6" xfId="1" applyFont="1" applyBorder="1" applyAlignment="1">
      <alignment horizontal="center" vertical="center"/>
    </xf>
    <xf numFmtId="0" fontId="7" fillId="6" borderId="2" xfId="12" applyFont="1" applyFill="1" applyBorder="1" applyAlignment="1">
      <alignment horizontal="center" vertical="center"/>
    </xf>
    <xf numFmtId="0" fontId="7" fillId="0" borderId="8" xfId="12" applyFont="1" applyBorder="1" applyAlignment="1">
      <alignment horizontal="left" vertical="center"/>
    </xf>
    <xf numFmtId="0" fontId="7" fillId="0" borderId="7" xfId="12" applyFont="1" applyBorder="1" applyAlignment="1">
      <alignment horizontal="left" vertical="center"/>
    </xf>
    <xf numFmtId="0" fontId="7" fillId="0" borderId="6" xfId="12" applyFont="1" applyBorder="1" applyAlignment="1">
      <alignment horizontal="left" vertical="center"/>
    </xf>
    <xf numFmtId="0" fontId="7" fillId="0" borderId="8" xfId="12" applyFont="1" applyBorder="1" applyAlignment="1">
      <alignment horizontal="center" vertical="center" wrapText="1"/>
    </xf>
    <xf numFmtId="0" fontId="7" fillId="6" borderId="21" xfId="12" applyFont="1" applyFill="1" applyBorder="1" applyAlignment="1">
      <alignment horizontal="center" vertical="center" wrapText="1"/>
    </xf>
    <xf numFmtId="0" fontId="7" fillId="6" borderId="9" xfId="12" applyFont="1" applyFill="1" applyBorder="1" applyAlignment="1">
      <alignment horizontal="center" vertical="center" wrapText="1"/>
    </xf>
    <xf numFmtId="0" fontId="7" fillId="6" borderId="1" xfId="12" applyFont="1" applyFill="1" applyBorder="1" applyAlignment="1">
      <alignment horizontal="center" vertical="center" wrapText="1"/>
    </xf>
    <xf numFmtId="0" fontId="7" fillId="0" borderId="11" xfId="12" applyFont="1" applyBorder="1" applyAlignment="1">
      <alignment horizontal="center" vertical="center" wrapText="1"/>
    </xf>
    <xf numFmtId="0" fontId="7" fillId="0" borderId="10" xfId="12" applyFont="1" applyBorder="1" applyAlignment="1">
      <alignment horizontal="center" vertical="center" wrapText="1"/>
    </xf>
    <xf numFmtId="0" fontId="7" fillId="0" borderId="0" xfId="12" applyFont="1" applyAlignment="1">
      <alignment horizontal="center" vertical="center" wrapText="1"/>
    </xf>
    <xf numFmtId="0" fontId="7" fillId="0" borderId="12" xfId="12" applyFont="1" applyBorder="1" applyAlignment="1">
      <alignment horizontal="center" vertical="center" wrapText="1"/>
    </xf>
    <xf numFmtId="0" fontId="7" fillId="0" borderId="13" xfId="12" applyFont="1" applyBorder="1" applyAlignment="1">
      <alignment horizontal="center" vertical="center" wrapText="1"/>
    </xf>
    <xf numFmtId="0" fontId="7" fillId="0" borderId="15" xfId="12" applyFont="1" applyBorder="1" applyAlignment="1">
      <alignment horizontal="center" vertical="center" wrapText="1"/>
    </xf>
    <xf numFmtId="0" fontId="7" fillId="0" borderId="8" xfId="12" applyFont="1" applyBorder="1" applyAlignment="1">
      <alignment horizontal="left" vertical="center" wrapText="1"/>
    </xf>
    <xf numFmtId="0" fontId="7" fillId="0" borderId="7" xfId="12" applyFont="1" applyBorder="1" applyAlignment="1">
      <alignment horizontal="left" vertical="center" wrapText="1"/>
    </xf>
    <xf numFmtId="0" fontId="7" fillId="0" borderId="6" xfId="12" applyFont="1" applyBorder="1" applyAlignment="1">
      <alignment horizontal="left" vertical="center" wrapText="1"/>
    </xf>
    <xf numFmtId="0" fontId="7" fillId="9" borderId="2" xfId="12" applyFont="1" applyFill="1" applyBorder="1" applyAlignment="1">
      <alignment horizontal="center" vertical="center" wrapText="1"/>
    </xf>
    <xf numFmtId="0" fontId="7" fillId="6" borderId="8"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0" borderId="0" xfId="12" applyFont="1" applyAlignment="1">
      <alignment horizontal="left" vertical="center" wrapText="1"/>
    </xf>
    <xf numFmtId="0" fontId="7" fillId="0" borderId="8"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 xfId="1" applyFont="1" applyBorder="1" applyAlignment="1">
      <alignment horizontal="center" vertical="center" wrapText="1"/>
    </xf>
    <xf numFmtId="0" fontId="7" fillId="0" borderId="6"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xf>
    <xf numFmtId="0" fontId="7" fillId="0" borderId="7" xfId="1" applyFont="1" applyBorder="1" applyAlignment="1">
      <alignment horizontal="center" vertical="center"/>
    </xf>
    <xf numFmtId="0" fontId="7" fillId="0" borderId="6" xfId="1" applyFont="1" applyBorder="1" applyAlignment="1">
      <alignment horizontal="center" vertical="center"/>
    </xf>
    <xf numFmtId="0" fontId="7" fillId="0" borderId="0" xfId="1" applyFont="1" applyAlignment="1">
      <alignment horizontal="center" vertical="center"/>
    </xf>
    <xf numFmtId="0" fontId="7" fillId="0" borderId="2" xfId="1" applyFont="1" applyBorder="1" applyAlignment="1">
      <alignment horizontal="center" vertical="center"/>
    </xf>
    <xf numFmtId="0" fontId="7" fillId="9" borderId="8" xfId="1" applyFont="1" applyFill="1" applyBorder="1" applyAlignment="1">
      <alignment horizontal="center" vertical="center"/>
    </xf>
    <xf numFmtId="0" fontId="7" fillId="9" borderId="6" xfId="1" applyFont="1" applyFill="1" applyBorder="1" applyAlignment="1">
      <alignment horizontal="center" vertical="center"/>
    </xf>
    <xf numFmtId="0" fontId="7" fillId="0" borderId="10" xfId="12" applyFont="1" applyBorder="1" applyAlignment="1">
      <alignment horizontal="center" vertical="center"/>
    </xf>
    <xf numFmtId="0" fontId="7" fillId="0" borderId="12" xfId="12" applyFont="1" applyBorder="1" applyAlignment="1">
      <alignment horizontal="center" vertical="center"/>
    </xf>
    <xf numFmtId="0" fontId="7" fillId="0" borderId="14" xfId="12" applyFont="1" applyBorder="1" applyAlignment="1">
      <alignment horizontal="center" vertical="center"/>
    </xf>
    <xf numFmtId="0" fontId="7" fillId="0" borderId="15" xfId="12" applyFont="1" applyBorder="1" applyAlignment="1">
      <alignment horizontal="center" vertical="center"/>
    </xf>
    <xf numFmtId="0" fontId="7" fillId="0" borderId="0" xfId="12" applyFont="1" applyAlignment="1">
      <alignment horizontal="center" vertical="center"/>
    </xf>
    <xf numFmtId="0" fontId="7" fillId="9" borderId="8" xfId="12" applyFont="1" applyFill="1" applyBorder="1" applyAlignment="1">
      <alignment horizontal="center" vertical="center" wrapText="1"/>
    </xf>
    <xf numFmtId="0" fontId="7" fillId="9" borderId="7" xfId="12" applyFont="1" applyFill="1" applyBorder="1" applyAlignment="1">
      <alignment horizontal="center" vertical="center" wrapText="1"/>
    </xf>
    <xf numFmtId="0" fontId="7" fillId="9" borderId="6" xfId="12" applyFont="1" applyFill="1" applyBorder="1" applyAlignment="1">
      <alignment horizontal="center" vertical="center" wrapText="1"/>
    </xf>
    <xf numFmtId="182" fontId="7" fillId="0" borderId="2" xfId="12" applyNumberFormat="1" applyFont="1" applyBorder="1" applyAlignment="1">
      <alignment horizontal="center" vertical="center"/>
    </xf>
    <xf numFmtId="0" fontId="7" fillId="6" borderId="2" xfId="12" applyFont="1" applyFill="1" applyBorder="1" applyAlignment="1">
      <alignment horizontal="right" vertical="center"/>
    </xf>
    <xf numFmtId="180" fontId="7" fillId="0" borderId="21" xfId="12" applyNumberFormat="1" applyFont="1" applyBorder="1" applyAlignment="1">
      <alignment vertical="center"/>
    </xf>
    <xf numFmtId="180" fontId="7" fillId="0" borderId="1" xfId="12" applyNumberFormat="1" applyFont="1" applyBorder="1" applyAlignment="1">
      <alignment vertical="center"/>
    </xf>
    <xf numFmtId="0" fontId="7" fillId="0" borderId="2" xfId="12" applyFont="1" applyBorder="1" applyAlignment="1">
      <alignment horizontal="left" vertical="center"/>
    </xf>
    <xf numFmtId="0" fontId="7" fillId="0" borderId="2" xfId="12" applyFont="1" applyBorder="1" applyAlignment="1">
      <alignment horizontal="right" vertical="center"/>
    </xf>
    <xf numFmtId="183" fontId="7" fillId="0" borderId="8" xfId="1" applyNumberFormat="1" applyFont="1" applyBorder="1" applyAlignment="1">
      <alignment horizontal="center" vertical="center" wrapText="1"/>
    </xf>
    <xf numFmtId="183" fontId="7" fillId="0" borderId="7" xfId="1" applyNumberFormat="1" applyFont="1" applyBorder="1" applyAlignment="1">
      <alignment horizontal="center" vertical="center" wrapText="1"/>
    </xf>
    <xf numFmtId="183" fontId="7" fillId="0" borderId="6" xfId="1" applyNumberFormat="1" applyFont="1" applyBorder="1" applyAlignment="1">
      <alignment horizontal="center" vertical="center" wrapText="1"/>
    </xf>
    <xf numFmtId="180" fontId="7" fillId="0" borderId="9" xfId="12" applyNumberFormat="1" applyFont="1" applyBorder="1" applyAlignment="1">
      <alignment vertical="center"/>
    </xf>
    <xf numFmtId="0" fontId="20" fillId="0" borderId="7" xfId="12" applyFont="1" applyBorder="1" applyAlignment="1">
      <alignment horizontal="left" vertical="center" wrapText="1"/>
    </xf>
    <xf numFmtId="0" fontId="20" fillId="0" borderId="6" xfId="12" applyFont="1" applyBorder="1" applyAlignment="1">
      <alignment horizontal="left" vertical="center" wrapText="1"/>
    </xf>
    <xf numFmtId="0" fontId="7" fillId="0" borderId="2" xfId="12" applyFont="1" applyBorder="1" applyAlignment="1">
      <alignment horizontal="left" vertical="center" wrapText="1"/>
    </xf>
    <xf numFmtId="0" fontId="2" fillId="8" borderId="2" xfId="13" applyFont="1" applyFill="1" applyBorder="1">
      <alignment vertical="center"/>
    </xf>
    <xf numFmtId="0" fontId="3" fillId="0" borderId="2" xfId="12" applyFont="1" applyBorder="1">
      <alignment vertical="center"/>
    </xf>
    <xf numFmtId="0" fontId="3" fillId="7" borderId="2" xfId="12" applyFont="1" applyFill="1" applyBorder="1">
      <alignment vertical="center"/>
    </xf>
    <xf numFmtId="0" fontId="7" fillId="0" borderId="2" xfId="12" applyFont="1" applyBorder="1">
      <alignment vertical="center"/>
    </xf>
    <xf numFmtId="0" fontId="7" fillId="0" borderId="9" xfId="12" applyFont="1" applyBorder="1" applyAlignment="1">
      <alignment horizontal="center" vertical="center" wrapText="1"/>
    </xf>
    <xf numFmtId="180" fontId="7" fillId="0" borderId="21" xfId="12" applyNumberFormat="1" applyFont="1" applyBorder="1">
      <alignment vertical="center"/>
    </xf>
    <xf numFmtId="180" fontId="7" fillId="0" borderId="1" xfId="12" applyNumberFormat="1" applyFont="1" applyBorder="1">
      <alignment vertical="center"/>
    </xf>
    <xf numFmtId="0" fontId="7" fillId="0" borderId="8" xfId="12" applyFont="1" applyBorder="1" applyAlignment="1">
      <alignment horizontal="right" vertical="center"/>
    </xf>
    <xf numFmtId="0" fontId="7" fillId="0" borderId="6" xfId="12" applyFont="1" applyBorder="1" applyAlignment="1">
      <alignment horizontal="right" vertical="center"/>
    </xf>
    <xf numFmtId="0" fontId="7" fillId="0" borderId="9" xfId="12" applyFont="1" applyBorder="1" applyAlignment="1">
      <alignment horizontal="right" vertical="center"/>
    </xf>
    <xf numFmtId="0" fontId="7" fillId="0" borderId="16" xfId="12" applyFont="1" applyBorder="1" applyAlignment="1">
      <alignment horizontal="right" vertical="center"/>
    </xf>
    <xf numFmtId="0" fontId="7" fillId="0" borderId="12" xfId="12" applyFont="1" applyBorder="1" applyAlignment="1">
      <alignment horizontal="right" vertical="center"/>
    </xf>
    <xf numFmtId="0" fontId="3" fillId="5" borderId="8" xfId="12" applyFont="1" applyFill="1" applyBorder="1" applyAlignment="1">
      <alignment horizontal="center" vertical="center" wrapText="1"/>
    </xf>
    <xf numFmtId="0" fontId="3" fillId="5" borderId="7" xfId="12" applyFont="1" applyFill="1" applyBorder="1" applyAlignment="1">
      <alignment horizontal="center" vertical="center" wrapText="1"/>
    </xf>
    <xf numFmtId="0" fontId="3" fillId="5" borderId="6" xfId="12" applyFont="1" applyFill="1" applyBorder="1" applyAlignment="1">
      <alignment horizontal="center" vertical="center" wrapText="1"/>
    </xf>
    <xf numFmtId="0" fontId="2" fillId="8" borderId="8" xfId="13" applyFont="1" applyFill="1" applyBorder="1">
      <alignment vertical="center"/>
    </xf>
    <xf numFmtId="0" fontId="2" fillId="8" borderId="7" xfId="13" applyFont="1" applyFill="1" applyBorder="1">
      <alignment vertical="center"/>
    </xf>
    <xf numFmtId="0" fontId="2" fillId="8" borderId="6" xfId="13" applyFont="1" applyFill="1" applyBorder="1">
      <alignment vertical="center"/>
    </xf>
    <xf numFmtId="0" fontId="7" fillId="4" borderId="6" xfId="12" applyFont="1" applyFill="1" applyBorder="1" applyAlignment="1">
      <alignment horizontal="center" vertical="center" wrapText="1"/>
    </xf>
    <xf numFmtId="0" fontId="7" fillId="0" borderId="0" xfId="12" applyFont="1" applyAlignment="1">
      <alignment horizontal="right" vertical="center"/>
    </xf>
    <xf numFmtId="0" fontId="7" fillId="6" borderId="8" xfId="12" applyFont="1" applyFill="1" applyBorder="1" applyAlignment="1">
      <alignment horizontal="right" vertical="center"/>
    </xf>
    <xf numFmtId="0" fontId="7" fillId="6" borderId="7" xfId="12" applyFont="1" applyFill="1" applyBorder="1" applyAlignment="1">
      <alignment horizontal="right" vertical="center"/>
    </xf>
    <xf numFmtId="0" fontId="7" fillId="6" borderId="6" xfId="12" applyFont="1" applyFill="1" applyBorder="1" applyAlignment="1">
      <alignment horizontal="right" vertical="center"/>
    </xf>
    <xf numFmtId="0" fontId="3" fillId="0" borderId="8" xfId="12" applyFont="1" applyBorder="1" applyAlignment="1">
      <alignment vertical="center"/>
    </xf>
    <xf numFmtId="180" fontId="7" fillId="0" borderId="8" xfId="12" applyNumberFormat="1" applyFont="1" applyBorder="1" applyAlignment="1">
      <alignment horizontal="center" vertical="center" wrapText="1"/>
    </xf>
    <xf numFmtId="180" fontId="7" fillId="0" borderId="6" xfId="12" applyNumberFormat="1" applyFont="1" applyBorder="1" applyAlignment="1">
      <alignment horizontal="center" vertical="center" wrapText="1"/>
    </xf>
    <xf numFmtId="0" fontId="7" fillId="0" borderId="8" xfId="12" applyFont="1" applyBorder="1" applyAlignment="1">
      <alignment vertical="center"/>
    </xf>
    <xf numFmtId="0" fontId="7" fillId="0" borderId="7" xfId="12" applyFont="1" applyBorder="1" applyAlignment="1">
      <alignment vertical="center"/>
    </xf>
    <xf numFmtId="0" fontId="7" fillId="0" borderId="6" xfId="12" applyFont="1" applyBorder="1" applyAlignment="1">
      <alignment vertical="center"/>
    </xf>
    <xf numFmtId="0" fontId="32" fillId="0" borderId="77" xfId="12" applyFont="1" applyBorder="1" applyAlignment="1">
      <alignment horizontal="center" vertical="center"/>
    </xf>
    <xf numFmtId="0" fontId="32" fillId="0" borderId="79" xfId="12" applyFont="1" applyBorder="1" applyAlignment="1">
      <alignment horizontal="center" vertical="center"/>
    </xf>
    <xf numFmtId="0" fontId="6" fillId="0" borderId="8" xfId="12" applyFont="1" applyBorder="1" applyAlignment="1">
      <alignment horizontal="center" vertical="center" wrapText="1"/>
    </xf>
    <xf numFmtId="0" fontId="6" fillId="0" borderId="6" xfId="12" applyFont="1" applyBorder="1" applyAlignment="1">
      <alignment horizontal="center" vertical="center" wrapText="1"/>
    </xf>
    <xf numFmtId="180" fontId="7" fillId="0" borderId="8" xfId="12" applyNumberFormat="1" applyFont="1" applyBorder="1" applyAlignment="1">
      <alignment horizontal="center" vertical="center"/>
    </xf>
    <xf numFmtId="180" fontId="7" fillId="0" borderId="7" xfId="12" applyNumberFormat="1" applyFont="1" applyBorder="1" applyAlignment="1">
      <alignment horizontal="center" vertical="center"/>
    </xf>
    <xf numFmtId="0" fontId="7" fillId="0" borderId="17" xfId="12" applyFont="1" applyBorder="1" applyAlignment="1">
      <alignment horizontal="left" vertical="center" wrapText="1"/>
    </xf>
    <xf numFmtId="180" fontId="47" fillId="0" borderId="2" xfId="13" applyNumberFormat="1" applyFont="1" applyBorder="1" applyAlignment="1">
      <alignment vertical="center"/>
    </xf>
    <xf numFmtId="0" fontId="7" fillId="9" borderId="8" xfId="1" applyFont="1" applyFill="1" applyBorder="1" applyAlignment="1">
      <alignment horizontal="center" vertical="center" wrapText="1"/>
    </xf>
    <xf numFmtId="0" fontId="7" fillId="9" borderId="6" xfId="1" applyFont="1" applyFill="1" applyBorder="1" applyAlignment="1">
      <alignment horizontal="center" vertical="center" wrapText="1"/>
    </xf>
    <xf numFmtId="180" fontId="7" fillId="0" borderId="21" xfId="12" applyNumberFormat="1" applyFont="1" applyBorder="1" applyAlignment="1">
      <alignment horizontal="center" vertical="center"/>
    </xf>
    <xf numFmtId="180" fontId="7" fillId="0" borderId="1" xfId="12" applyNumberFormat="1" applyFont="1" applyBorder="1" applyAlignment="1">
      <alignment horizontal="center" vertical="center"/>
    </xf>
    <xf numFmtId="180" fontId="47" fillId="0" borderId="2" xfId="13" quotePrefix="1" applyNumberFormat="1" applyFont="1" applyBorder="1" applyAlignment="1">
      <alignment vertical="center"/>
    </xf>
    <xf numFmtId="0" fontId="48" fillId="0" borderId="2" xfId="13" applyFont="1" applyBorder="1" applyAlignment="1">
      <alignment horizontal="right" vertical="center"/>
    </xf>
    <xf numFmtId="0" fontId="7" fillId="0" borderId="77" xfId="1" applyFont="1" applyBorder="1" applyAlignment="1">
      <alignment horizontal="center" vertical="center" wrapText="1"/>
    </xf>
    <xf numFmtId="0" fontId="7" fillId="0" borderId="78" xfId="1" applyFont="1" applyBorder="1" applyAlignment="1">
      <alignment horizontal="center" vertical="center" wrapText="1"/>
    </xf>
    <xf numFmtId="0" fontId="7" fillId="0" borderId="79" xfId="1" applyFont="1" applyBorder="1" applyAlignment="1">
      <alignment horizontal="center" vertical="center" wrapText="1"/>
    </xf>
    <xf numFmtId="0" fontId="7" fillId="5" borderId="8" xfId="12" applyFont="1" applyFill="1" applyBorder="1" applyAlignment="1">
      <alignment horizontal="center" vertical="center"/>
    </xf>
    <xf numFmtId="0" fontId="7" fillId="5" borderId="6" xfId="12" applyFont="1" applyFill="1" applyBorder="1" applyAlignment="1">
      <alignment horizontal="center" vertical="center"/>
    </xf>
    <xf numFmtId="0" fontId="7" fillId="5" borderId="7" xfId="12" applyFont="1" applyFill="1" applyBorder="1" applyAlignment="1">
      <alignment horizontal="center" vertical="center"/>
    </xf>
    <xf numFmtId="182" fontId="7" fillId="0" borderId="8" xfId="12" applyNumberFormat="1" applyFont="1" applyBorder="1" applyAlignment="1">
      <alignment horizontal="center" vertical="center"/>
    </xf>
    <xf numFmtId="182" fontId="7" fillId="0" borderId="7" xfId="12" applyNumberFormat="1" applyFont="1" applyBorder="1" applyAlignment="1">
      <alignment horizontal="center" vertical="center"/>
    </xf>
    <xf numFmtId="182" fontId="7" fillId="0" borderId="6" xfId="12" applyNumberFormat="1" applyFont="1" applyBorder="1" applyAlignment="1">
      <alignment horizontal="center" vertical="center"/>
    </xf>
    <xf numFmtId="0" fontId="7" fillId="9" borderId="2" xfId="12" applyFont="1" applyFill="1" applyBorder="1" applyAlignment="1">
      <alignment horizontal="center" vertical="center"/>
    </xf>
    <xf numFmtId="0" fontId="7" fillId="8" borderId="2" xfId="12" applyFont="1" applyFill="1" applyBorder="1" applyAlignment="1">
      <alignment horizontal="center" vertical="center"/>
    </xf>
    <xf numFmtId="0" fontId="7" fillId="0" borderId="7" xfId="12" applyFont="1" applyBorder="1" applyAlignment="1">
      <alignment horizontal="center" vertical="center" wrapText="1"/>
    </xf>
    <xf numFmtId="180" fontId="7" fillId="0" borderId="2" xfId="12" applyNumberFormat="1" applyFont="1" applyBorder="1" applyAlignment="1">
      <alignment vertical="center"/>
    </xf>
    <xf numFmtId="0" fontId="7" fillId="5" borderId="8" xfId="12" applyFont="1" applyFill="1" applyBorder="1" applyAlignment="1">
      <alignment horizontal="left" vertical="center"/>
    </xf>
    <xf numFmtId="0" fontId="7" fillId="5" borderId="7" xfId="12" applyFont="1" applyFill="1" applyBorder="1" applyAlignment="1">
      <alignment horizontal="left" vertical="center"/>
    </xf>
    <xf numFmtId="0" fontId="7" fillId="5" borderId="6" xfId="12" applyFont="1" applyFill="1" applyBorder="1" applyAlignment="1">
      <alignment horizontal="left" vertical="center"/>
    </xf>
    <xf numFmtId="0" fontId="7" fillId="8" borderId="2" xfId="12" applyFont="1" applyFill="1" applyBorder="1" applyAlignment="1">
      <alignment horizontal="right" vertical="center"/>
    </xf>
    <xf numFmtId="182" fontId="7" fillId="0" borderId="2" xfId="12" applyNumberFormat="1" applyFont="1" applyBorder="1" applyAlignment="1">
      <alignment horizontal="center" vertical="center" wrapText="1"/>
    </xf>
    <xf numFmtId="0" fontId="54" fillId="0" borderId="0" xfId="5" applyFont="1" applyAlignment="1">
      <alignment horizontal="center"/>
    </xf>
    <xf numFmtId="0" fontId="32" fillId="0" borderId="16" xfId="5" applyFont="1" applyBorder="1" applyAlignment="1">
      <alignment horizontal="center"/>
    </xf>
    <xf numFmtId="0" fontId="32" fillId="0" borderId="0" xfId="5" applyFont="1" applyAlignment="1">
      <alignment horizontal="center"/>
    </xf>
    <xf numFmtId="0" fontId="32" fillId="0" borderId="12" xfId="5" applyFont="1" applyBorder="1" applyAlignment="1">
      <alignment horizontal="center"/>
    </xf>
    <xf numFmtId="0" fontId="16" fillId="0" borderId="16" xfId="5" applyFont="1" applyBorder="1" applyAlignment="1">
      <alignment horizontal="left" vertical="top"/>
    </xf>
    <xf numFmtId="0" fontId="16" fillId="0" borderId="12" xfId="5" applyFont="1" applyBorder="1" applyAlignment="1">
      <alignment horizontal="left" vertical="top"/>
    </xf>
    <xf numFmtId="0" fontId="31" fillId="0" borderId="8" xfId="5" applyFont="1" applyBorder="1" applyAlignment="1">
      <alignment horizontal="center" vertical="center"/>
    </xf>
    <xf numFmtId="0" fontId="31" fillId="0" borderId="6" xfId="5" applyFont="1" applyBorder="1" applyAlignment="1">
      <alignment horizontal="center" vertical="center"/>
    </xf>
    <xf numFmtId="0" fontId="58" fillId="4" borderId="0" xfId="14" applyFont="1" applyFill="1" applyAlignment="1">
      <alignment horizontal="center" vertical="center"/>
    </xf>
    <xf numFmtId="0" fontId="60" fillId="4" borderId="0" xfId="14" applyFont="1" applyFill="1" applyAlignment="1">
      <alignment horizontal="center" vertical="center"/>
    </xf>
    <xf numFmtId="0" fontId="58" fillId="4" borderId="0" xfId="14" applyFont="1" applyFill="1" applyAlignment="1">
      <alignment horizontal="right"/>
    </xf>
    <xf numFmtId="0" fontId="61" fillId="4" borderId="0" xfId="14" applyFont="1" applyFill="1" applyAlignment="1">
      <alignment horizontal="left" vertical="center"/>
    </xf>
    <xf numFmtId="0" fontId="61" fillId="4" borderId="13" xfId="14" applyFont="1" applyFill="1" applyBorder="1" applyAlignment="1">
      <alignment horizontal="left" vertical="center"/>
    </xf>
    <xf numFmtId="0" fontId="61" fillId="4" borderId="11" xfId="14" applyFont="1" applyFill="1" applyBorder="1" applyAlignment="1">
      <alignment horizontal="left"/>
    </xf>
    <xf numFmtId="0" fontId="61" fillId="4" borderId="11" xfId="14" applyFont="1" applyFill="1" applyBorder="1" applyAlignment="1">
      <alignment horizontal="center" vertical="center"/>
    </xf>
    <xf numFmtId="0" fontId="61" fillId="4" borderId="13" xfId="14" applyFont="1" applyFill="1" applyBorder="1" applyAlignment="1">
      <alignment horizontal="center" vertical="center"/>
    </xf>
    <xf numFmtId="0" fontId="57" fillId="4" borderId="13" xfId="14" applyFont="1" applyFill="1" applyBorder="1" applyAlignment="1">
      <alignment horizontal="center"/>
    </xf>
    <xf numFmtId="0" fontId="60" fillId="0" borderId="8" xfId="14" applyFont="1" applyBorder="1" applyAlignment="1">
      <alignment horizontal="left" vertical="center"/>
    </xf>
    <xf numFmtId="0" fontId="60" fillId="0" borderId="7" xfId="14" applyFont="1" applyBorder="1" applyAlignment="1">
      <alignment horizontal="left" vertical="center"/>
    </xf>
    <xf numFmtId="0" fontId="60" fillId="0" borderId="6" xfId="14" applyFont="1" applyBorder="1" applyAlignment="1">
      <alignment horizontal="left" vertical="center"/>
    </xf>
    <xf numFmtId="0" fontId="60" fillId="0" borderId="2" xfId="14" applyFont="1" applyBorder="1" applyAlignment="1">
      <alignment horizontal="left" vertical="center"/>
    </xf>
    <xf numFmtId="0" fontId="60" fillId="4" borderId="0" xfId="14" applyFont="1" applyFill="1" applyAlignment="1">
      <alignment horizontal="center" vertical="top"/>
    </xf>
    <xf numFmtId="0" fontId="60" fillId="4" borderId="8" xfId="14" applyFont="1" applyFill="1" applyBorder="1" applyAlignment="1">
      <alignment horizontal="left" vertical="center"/>
    </xf>
    <xf numFmtId="0" fontId="60" fillId="4" borderId="7" xfId="14" applyFont="1" applyFill="1" applyBorder="1" applyAlignment="1">
      <alignment horizontal="left" vertical="center"/>
    </xf>
    <xf numFmtId="0" fontId="60" fillId="4" borderId="6" xfId="14" applyFont="1" applyFill="1" applyBorder="1" applyAlignment="1">
      <alignment horizontal="left" vertical="center"/>
    </xf>
    <xf numFmtId="0" fontId="60" fillId="4" borderId="2" xfId="14" applyFont="1" applyFill="1" applyBorder="1" applyAlignment="1">
      <alignment horizontal="left" vertical="center"/>
    </xf>
    <xf numFmtId="0" fontId="16" fillId="0" borderId="8" xfId="5" applyFont="1" applyBorder="1" applyAlignment="1">
      <alignment horizontal="center" vertical="center"/>
    </xf>
    <xf numFmtId="0" fontId="16" fillId="0" borderId="7" xfId="5" applyFont="1" applyBorder="1" applyAlignment="1">
      <alignment horizontal="center" vertical="center"/>
    </xf>
    <xf numFmtId="0" fontId="16" fillId="0" borderId="6" xfId="5" applyFont="1" applyBorder="1" applyAlignment="1">
      <alignment horizontal="center" vertical="center"/>
    </xf>
    <xf numFmtId="0" fontId="32" fillId="0" borderId="8" xfId="5" applyFont="1" applyBorder="1" applyAlignment="1">
      <alignment horizontal="left" vertical="center"/>
    </xf>
    <xf numFmtId="0" fontId="32" fillId="0" borderId="7" xfId="5" applyFont="1" applyBorder="1" applyAlignment="1">
      <alignment horizontal="left" vertical="center"/>
    </xf>
    <xf numFmtId="0" fontId="32" fillId="0" borderId="6" xfId="5" applyFont="1" applyBorder="1" applyAlignment="1">
      <alignment horizontal="left" vertical="center"/>
    </xf>
    <xf numFmtId="0" fontId="55" fillId="0" borderId="100" xfId="5" applyFont="1" applyBorder="1" applyAlignment="1">
      <alignment horizontal="center" vertical="center"/>
    </xf>
    <xf numFmtId="0" fontId="8" fillId="0" borderId="101" xfId="5" applyBorder="1" applyAlignment="1">
      <alignment horizontal="center" vertical="center"/>
    </xf>
    <xf numFmtId="0" fontId="8" fillId="0" borderId="44" xfId="5" applyBorder="1" applyAlignment="1">
      <alignment horizontal="center" vertical="center"/>
    </xf>
    <xf numFmtId="0" fontId="55" fillId="2" borderId="103" xfId="5" applyFont="1" applyFill="1" applyBorder="1" applyAlignment="1">
      <alignment horizontal="center"/>
    </xf>
    <xf numFmtId="0" fontId="55" fillId="2" borderId="104" xfId="5" applyFont="1" applyFill="1" applyBorder="1" applyAlignment="1">
      <alignment horizontal="center"/>
    </xf>
    <xf numFmtId="0" fontId="55" fillId="2" borderId="107" xfId="5" applyFont="1" applyFill="1" applyBorder="1" applyAlignment="1">
      <alignment horizontal="center"/>
    </xf>
    <xf numFmtId="0" fontId="55" fillId="0" borderId="8" xfId="5" applyFont="1" applyBorder="1" applyAlignment="1">
      <alignment horizontal="center" vertical="center"/>
    </xf>
    <xf numFmtId="0" fontId="8" fillId="0" borderId="7" xfId="5" applyBorder="1" applyAlignment="1">
      <alignment horizontal="center" vertical="center"/>
    </xf>
    <xf numFmtId="0" fontId="8" fillId="0" borderId="6" xfId="5" applyBorder="1" applyAlignment="1">
      <alignment horizontal="center" vertical="center"/>
    </xf>
    <xf numFmtId="0" fontId="72" fillId="0" borderId="49" xfId="5" applyFont="1" applyBorder="1" applyAlignment="1">
      <alignment wrapText="1"/>
    </xf>
    <xf numFmtId="0" fontId="72" fillId="0" borderId="49" xfId="5" applyFont="1" applyBorder="1" applyAlignment="1"/>
    <xf numFmtId="0" fontId="73" fillId="0" borderId="0" xfId="5" applyFont="1" applyAlignment="1">
      <alignment horizontal="center"/>
    </xf>
    <xf numFmtId="0" fontId="55" fillId="0" borderId="7" xfId="5" applyFont="1" applyBorder="1" applyAlignment="1">
      <alignment horizontal="distributed" vertical="center"/>
    </xf>
    <xf numFmtId="0" fontId="8" fillId="0" borderId="7" xfId="5" applyBorder="1" applyAlignment="1"/>
    <xf numFmtId="0" fontId="8" fillId="0" borderId="6" xfId="5" applyBorder="1" applyAlignment="1"/>
    <xf numFmtId="0" fontId="55" fillId="0" borderId="39" xfId="5" applyFont="1" applyBorder="1" applyAlignment="1">
      <alignment horizontal="center"/>
    </xf>
    <xf numFmtId="0" fontId="55" fillId="0" borderId="9" xfId="5" applyFont="1" applyBorder="1" applyAlignment="1">
      <alignment horizontal="distributed" vertical="center"/>
    </xf>
    <xf numFmtId="0" fontId="55" fillId="0" borderId="16" xfId="5" applyFont="1" applyBorder="1" applyAlignment="1">
      <alignment horizontal="center" vertical="center"/>
    </xf>
    <xf numFmtId="0" fontId="55" fillId="0" borderId="0" xfId="5" applyFont="1" applyAlignment="1">
      <alignment horizontal="center" vertical="center"/>
    </xf>
    <xf numFmtId="0" fontId="55" fillId="0" borderId="12" xfId="5" applyFont="1" applyBorder="1" applyAlignment="1">
      <alignment horizontal="center" vertical="center"/>
    </xf>
    <xf numFmtId="0" fontId="55" fillId="0" borderId="0" xfId="5" applyFont="1" applyAlignment="1">
      <alignment horizontal="center"/>
    </xf>
    <xf numFmtId="0" fontId="55" fillId="0" borderId="21" xfId="5" applyFont="1" applyBorder="1" applyAlignment="1">
      <alignment horizontal="distributed" vertical="center" indent="1"/>
    </xf>
    <xf numFmtId="0" fontId="55" fillId="0" borderId="1" xfId="5" applyFont="1" applyBorder="1" applyAlignment="1">
      <alignment horizontal="distributed" vertical="center" indent="1"/>
    </xf>
    <xf numFmtId="0" fontId="55" fillId="0" borderId="11" xfId="5" applyFont="1" applyBorder="1" applyAlignment="1">
      <alignment horizontal="left" vertical="top"/>
    </xf>
    <xf numFmtId="0" fontId="55" fillId="0" borderId="10" xfId="5" applyFont="1" applyBorder="1" applyAlignment="1">
      <alignment horizontal="left" vertical="top"/>
    </xf>
    <xf numFmtId="0" fontId="55" fillId="0" borderId="13" xfId="5" applyFont="1" applyBorder="1" applyAlignment="1">
      <alignment horizontal="left" vertical="top"/>
    </xf>
    <xf numFmtId="0" fontId="55" fillId="0" borderId="15" xfId="5" applyFont="1" applyBorder="1" applyAlignment="1">
      <alignment horizontal="left" vertical="top"/>
    </xf>
    <xf numFmtId="0" fontId="55" fillId="0" borderId="7" xfId="5" applyFont="1" applyBorder="1" applyAlignment="1">
      <alignment horizontal="center"/>
    </xf>
    <xf numFmtId="0" fontId="55" fillId="0" borderId="6" xfId="5" applyFont="1" applyBorder="1" applyAlignment="1">
      <alignment horizontal="center"/>
    </xf>
    <xf numFmtId="0" fontId="55" fillId="0" borderId="7" xfId="5" applyFont="1" applyBorder="1" applyAlignment="1">
      <alignment horizontal="center" vertical="center"/>
    </xf>
    <xf numFmtId="0" fontId="55" fillId="0" borderId="6" xfId="5" applyFont="1" applyBorder="1" applyAlignment="1">
      <alignment horizontal="center" vertical="center"/>
    </xf>
    <xf numFmtId="0" fontId="55" fillId="0" borderId="24" xfId="5" applyFont="1" applyBorder="1" applyAlignment="1">
      <alignment horizontal="center"/>
    </xf>
    <xf numFmtId="0" fontId="55" fillId="0" borderId="23" xfId="5" applyFont="1" applyBorder="1" applyAlignment="1">
      <alignment horizontal="center"/>
    </xf>
    <xf numFmtId="0" fontId="55" fillId="0" borderId="22" xfId="5" applyFont="1" applyBorder="1" applyAlignment="1">
      <alignment horizontal="center"/>
    </xf>
    <xf numFmtId="0" fontId="55" fillId="0" borderId="57" xfId="5" applyFont="1" applyBorder="1" applyAlignment="1">
      <alignment horizontal="center"/>
    </xf>
    <xf numFmtId="0" fontId="55" fillId="0" borderId="48" xfId="5" applyFont="1" applyBorder="1" applyAlignment="1">
      <alignment horizontal="center"/>
    </xf>
    <xf numFmtId="0" fontId="55" fillId="0" borderId="76" xfId="5" applyFont="1" applyBorder="1" applyAlignment="1">
      <alignment horizontal="center"/>
    </xf>
    <xf numFmtId="0" fontId="55" fillId="0" borderId="108" xfId="5" applyFont="1" applyBorder="1" applyAlignment="1">
      <alignment horizontal="center"/>
    </xf>
    <xf numFmtId="0" fontId="55" fillId="0" borderId="109" xfId="5" applyFont="1" applyBorder="1" applyAlignment="1">
      <alignment horizontal="center"/>
    </xf>
    <xf numFmtId="0" fontId="55" fillId="0" borderId="110" xfId="5" applyFont="1" applyBorder="1" applyAlignment="1">
      <alignment horizontal="center"/>
    </xf>
    <xf numFmtId="0" fontId="55" fillId="0" borderId="40" xfId="5" applyFont="1" applyBorder="1" applyAlignment="1">
      <alignment horizontal="center"/>
    </xf>
    <xf numFmtId="0" fontId="55" fillId="0" borderId="62" xfId="5" applyFont="1" applyBorder="1" applyAlignment="1">
      <alignment horizontal="center"/>
    </xf>
    <xf numFmtId="0" fontId="55" fillId="0" borderId="17" xfId="5" applyFont="1" applyBorder="1" applyAlignment="1">
      <alignment horizontal="left" vertical="top"/>
    </xf>
    <xf numFmtId="0" fontId="55" fillId="0" borderId="16" xfId="5" applyFont="1" applyBorder="1" applyAlignment="1">
      <alignment horizontal="left" vertical="top"/>
    </xf>
    <xf numFmtId="0" fontId="55" fillId="0" borderId="0" xfId="5" applyFont="1" applyAlignment="1">
      <alignment horizontal="left" vertical="top"/>
    </xf>
    <xf numFmtId="0" fontId="55" fillId="0" borderId="12" xfId="5" applyFont="1" applyBorder="1" applyAlignment="1">
      <alignment horizontal="left" vertical="top"/>
    </xf>
    <xf numFmtId="0" fontId="55" fillId="0" borderId="14" xfId="5" applyFont="1" applyBorder="1" applyAlignment="1">
      <alignment horizontal="left" vertical="top"/>
    </xf>
    <xf numFmtId="0" fontId="55" fillId="0" borderId="14" xfId="5" applyFont="1" applyBorder="1" applyAlignment="1">
      <alignment horizontal="center"/>
    </xf>
    <xf numFmtId="0" fontId="55" fillId="0" borderId="13" xfId="5" applyFont="1" applyBorder="1" applyAlignment="1">
      <alignment horizontal="center"/>
    </xf>
    <xf numFmtId="0" fontId="55" fillId="0" borderId="15" xfId="5" applyFont="1" applyBorder="1" applyAlignment="1">
      <alignment horizontal="center"/>
    </xf>
    <xf numFmtId="0" fontId="55" fillId="0" borderId="17" xfId="5" applyFont="1" applyBorder="1" applyAlignment="1">
      <alignment horizontal="center"/>
    </xf>
    <xf numFmtId="0" fontId="55" fillId="0" borderId="11" xfId="5" applyFont="1" applyBorder="1" applyAlignment="1">
      <alignment horizontal="center"/>
    </xf>
    <xf numFmtId="0" fontId="55" fillId="0" borderId="10" xfId="5" applyFont="1" applyBorder="1" applyAlignment="1">
      <alignment horizontal="center"/>
    </xf>
    <xf numFmtId="0" fontId="55" fillId="0" borderId="16" xfId="5" applyFont="1" applyBorder="1" applyAlignment="1">
      <alignment horizontal="center"/>
    </xf>
    <xf numFmtId="0" fontId="55" fillId="0" borderId="12" xfId="5" applyFont="1" applyBorder="1" applyAlignment="1">
      <alignment horizontal="center"/>
    </xf>
    <xf numFmtId="0" fontId="75" fillId="0" borderId="8" xfId="5" applyFont="1" applyBorder="1" applyAlignment="1">
      <alignment horizontal="center" vertical="center"/>
    </xf>
    <xf numFmtId="0" fontId="75" fillId="0" borderId="6" xfId="5" applyFont="1" applyBorder="1" applyAlignment="1">
      <alignment horizontal="center" vertical="center"/>
    </xf>
    <xf numFmtId="0" fontId="75" fillId="0" borderId="0" xfId="5" applyFont="1"/>
    <xf numFmtId="0" fontId="77" fillId="0" borderId="0" xfId="5" applyFont="1" applyAlignment="1">
      <alignment horizontal="center"/>
    </xf>
    <xf numFmtId="0" fontId="78" fillId="0" borderId="13" xfId="5" applyFont="1" applyBorder="1" applyAlignment="1">
      <alignment wrapText="1"/>
    </xf>
    <xf numFmtId="0" fontId="75" fillId="0" borderId="2" xfId="5" applyFont="1" applyBorder="1" applyAlignment="1">
      <alignment horizontal="center" vertical="center"/>
    </xf>
    <xf numFmtId="0" fontId="75" fillId="0" borderId="7" xfId="5" applyFont="1" applyBorder="1" applyAlignment="1">
      <alignment horizontal="center" vertical="center"/>
    </xf>
    <xf numFmtId="0" fontId="75" fillId="0" borderId="8" xfId="5" applyFont="1" applyBorder="1" applyAlignment="1">
      <alignment horizontal="center" vertical="center" wrapText="1"/>
    </xf>
    <xf numFmtId="0" fontId="75" fillId="0" borderId="6" xfId="5" applyFont="1" applyBorder="1" applyAlignment="1">
      <alignment horizontal="center" vertical="center" wrapText="1"/>
    </xf>
    <xf numFmtId="0" fontId="78" fillId="0" borderId="7" xfId="5" applyFont="1" applyBorder="1" applyAlignment="1">
      <alignment wrapText="1"/>
    </xf>
    <xf numFmtId="0" fontId="79" fillId="0" borderId="8" xfId="5" applyFont="1" applyBorder="1" applyAlignment="1">
      <alignment horizontal="center" vertical="center" wrapText="1"/>
    </xf>
    <xf numFmtId="0" fontId="75" fillId="0" borderId="0" xfId="5" applyFont="1" applyAlignment="1">
      <alignment horizontal="center" vertical="center" shrinkToFit="1"/>
    </xf>
    <xf numFmtId="0" fontId="78" fillId="0" borderId="13" xfId="5" applyFont="1" applyBorder="1" applyAlignment="1">
      <alignment horizontal="left" vertical="center" wrapText="1"/>
    </xf>
    <xf numFmtId="0" fontId="75" fillId="0" borderId="0" xfId="5" applyFont="1" applyAlignment="1"/>
    <xf numFmtId="49" fontId="76" fillId="0" borderId="0" xfId="5" applyNumberFormat="1" applyFont="1" applyAlignment="1">
      <alignment horizontal="center" vertical="center"/>
    </xf>
    <xf numFmtId="49" fontId="32" fillId="0" borderId="99" xfId="5" applyNumberFormat="1" applyFont="1" applyBorder="1" applyAlignment="1">
      <alignment horizontal="center" vertical="center"/>
    </xf>
    <xf numFmtId="49" fontId="32" fillId="0" borderId="101" xfId="5" applyNumberFormat="1" applyFont="1" applyBorder="1" applyAlignment="1">
      <alignment horizontal="center" vertical="center"/>
    </xf>
    <xf numFmtId="49" fontId="32" fillId="0" borderId="111" xfId="5" applyNumberFormat="1" applyFont="1" applyBorder="1" applyAlignment="1">
      <alignment horizontal="center" vertical="center"/>
    </xf>
    <xf numFmtId="49" fontId="32" fillId="0" borderId="101" xfId="5" applyNumberFormat="1" applyFont="1" applyBorder="1" applyAlignment="1">
      <alignment horizontal="right" vertical="center"/>
    </xf>
    <xf numFmtId="49" fontId="32" fillId="0" borderId="111" xfId="5" applyNumberFormat="1" applyFont="1" applyBorder="1" applyAlignment="1">
      <alignment horizontal="right" vertical="center"/>
    </xf>
    <xf numFmtId="49" fontId="32" fillId="0" borderId="112" xfId="5" applyNumberFormat="1" applyFont="1" applyBorder="1" applyAlignment="1">
      <alignment horizontal="center" vertical="center"/>
    </xf>
    <xf numFmtId="49" fontId="32" fillId="0" borderId="113" xfId="5" applyNumberFormat="1" applyFont="1" applyBorder="1" applyAlignment="1">
      <alignment horizontal="center" vertical="center"/>
    </xf>
    <xf numFmtId="49" fontId="32" fillId="0" borderId="114" xfId="5" applyNumberFormat="1" applyFont="1" applyBorder="1" applyAlignment="1">
      <alignment horizontal="center" vertical="center"/>
    </xf>
    <xf numFmtId="49" fontId="32" fillId="0" borderId="115" xfId="5" applyNumberFormat="1" applyFont="1" applyBorder="1" applyAlignment="1">
      <alignment horizontal="center" vertical="center" shrinkToFit="1"/>
    </xf>
    <xf numFmtId="49" fontId="32" fillId="0" borderId="116" xfId="5" applyNumberFormat="1" applyFont="1" applyBorder="1" applyAlignment="1">
      <alignment horizontal="center" vertical="center" shrinkToFit="1"/>
    </xf>
    <xf numFmtId="49" fontId="32" fillId="0" borderId="117" xfId="5" applyNumberFormat="1" applyFont="1" applyBorder="1" applyAlignment="1">
      <alignment horizontal="center" vertical="center" shrinkToFit="1"/>
    </xf>
    <xf numFmtId="49" fontId="32" fillId="0" borderId="27" xfId="5" applyNumberFormat="1" applyFont="1" applyBorder="1" applyAlignment="1">
      <alignment horizontal="center" vertical="center" shrinkToFit="1"/>
    </xf>
    <xf numFmtId="49" fontId="32" fillId="0" borderId="13" xfId="5" applyNumberFormat="1" applyFont="1" applyBorder="1" applyAlignment="1">
      <alignment horizontal="center" vertical="center" shrinkToFit="1"/>
    </xf>
    <xf numFmtId="49" fontId="32" fillId="0" borderId="32" xfId="5" applyNumberFormat="1" applyFont="1" applyBorder="1" applyAlignment="1">
      <alignment horizontal="center" vertical="center" shrinkToFit="1"/>
    </xf>
    <xf numFmtId="49" fontId="32" fillId="0" borderId="27" xfId="5" applyNumberFormat="1" applyFont="1" applyBorder="1" applyAlignment="1">
      <alignment horizontal="left" vertical="center" shrinkToFit="1"/>
    </xf>
    <xf numFmtId="49" fontId="32" fillId="0" borderId="13" xfId="5" applyNumberFormat="1" applyFont="1" applyBorder="1" applyAlignment="1">
      <alignment horizontal="left" vertical="center" shrinkToFit="1"/>
    </xf>
    <xf numFmtId="49" fontId="32" fillId="0" borderId="32" xfId="5" applyNumberFormat="1" applyFont="1" applyBorder="1" applyAlignment="1">
      <alignment horizontal="left" vertical="center" shrinkToFit="1"/>
    </xf>
    <xf numFmtId="49" fontId="32" fillId="0" borderId="31" xfId="5" applyNumberFormat="1" applyFont="1" applyBorder="1" applyAlignment="1">
      <alignment horizontal="center" vertical="center"/>
    </xf>
    <xf numFmtId="49" fontId="32" fillId="0" borderId="11" xfId="5" applyNumberFormat="1" applyFont="1" applyBorder="1" applyAlignment="1">
      <alignment horizontal="center" vertical="center"/>
    </xf>
    <xf numFmtId="49" fontId="32" fillId="0" borderId="30" xfId="5" applyNumberFormat="1" applyFont="1" applyBorder="1" applyAlignment="1">
      <alignment horizontal="center" vertical="center"/>
    </xf>
    <xf numFmtId="49" fontId="32" fillId="0" borderId="27" xfId="5" applyNumberFormat="1" applyFont="1" applyBorder="1" applyAlignment="1">
      <alignment horizontal="center" vertical="center"/>
    </xf>
    <xf numFmtId="49" fontId="32" fillId="0" borderId="13" xfId="5" applyNumberFormat="1" applyFont="1" applyBorder="1" applyAlignment="1">
      <alignment horizontal="center" vertical="center"/>
    </xf>
    <xf numFmtId="49" fontId="32" fillId="0" borderId="32" xfId="5" applyNumberFormat="1" applyFont="1" applyBorder="1" applyAlignment="1">
      <alignment horizontal="center" vertical="center"/>
    </xf>
    <xf numFmtId="49" fontId="32" fillId="0" borderId="26" xfId="5" applyNumberFormat="1" applyFont="1" applyBorder="1" applyAlignment="1">
      <alignment horizontal="left" vertical="center" shrinkToFit="1"/>
    </xf>
    <xf numFmtId="0" fontId="8" fillId="0" borderId="7" xfId="5" applyBorder="1" applyAlignment="1">
      <alignment horizontal="left" vertical="center" shrinkToFit="1"/>
    </xf>
    <xf numFmtId="49" fontId="32" fillId="0" borderId="7" xfId="5" applyNumberFormat="1" applyFont="1" applyBorder="1" applyAlignment="1">
      <alignment horizontal="left" vertical="center" shrinkToFit="1"/>
    </xf>
    <xf numFmtId="0" fontId="8" fillId="0" borderId="25" xfId="5" applyBorder="1" applyAlignment="1">
      <alignment horizontal="left" vertical="center" shrinkToFit="1"/>
    </xf>
    <xf numFmtId="49" fontId="32" fillId="0" borderId="28" xfId="5" applyNumberFormat="1" applyFont="1" applyBorder="1" applyAlignment="1">
      <alignment horizontal="center" vertical="center"/>
    </xf>
    <xf numFmtId="49" fontId="32" fillId="0" borderId="0" xfId="5" applyNumberFormat="1" applyFont="1" applyAlignment="1">
      <alignment horizontal="center" vertical="center"/>
    </xf>
    <xf numFmtId="49" fontId="32" fillId="0" borderId="33" xfId="5" applyNumberFormat="1" applyFont="1" applyBorder="1" applyAlignment="1">
      <alignment horizontal="center" vertical="center"/>
    </xf>
    <xf numFmtId="49" fontId="32" fillId="0" borderId="105" xfId="5" applyNumberFormat="1" applyFont="1" applyBorder="1" applyAlignment="1">
      <alignment horizontal="center" vertical="center"/>
    </xf>
    <xf numFmtId="49" fontId="32" fillId="0" borderId="46" xfId="5" applyNumberFormat="1" applyFont="1" applyBorder="1" applyAlignment="1">
      <alignment horizontal="center" vertical="center"/>
    </xf>
    <xf numFmtId="49" fontId="32" fillId="0" borderId="55" xfId="5" applyNumberFormat="1" applyFont="1" applyBorder="1" applyAlignment="1">
      <alignment horizontal="center" vertical="center"/>
    </xf>
    <xf numFmtId="49" fontId="32" fillId="0" borderId="31" xfId="5" applyNumberFormat="1" applyFont="1" applyBorder="1" applyAlignment="1">
      <alignment horizontal="left" vertical="center"/>
    </xf>
    <xf numFmtId="49" fontId="32" fillId="0" borderId="11" xfId="5" applyNumberFormat="1" applyFont="1" applyBorder="1" applyAlignment="1">
      <alignment horizontal="left" vertical="center"/>
    </xf>
    <xf numFmtId="49" fontId="32" fillId="0" borderId="30" xfId="5" applyNumberFormat="1" applyFont="1" applyBorder="1" applyAlignment="1">
      <alignment horizontal="left" vertical="center"/>
    </xf>
    <xf numFmtId="49" fontId="32" fillId="0" borderId="0" xfId="5" applyNumberFormat="1" applyFont="1" applyAlignment="1">
      <alignment horizontal="center" vertical="center" shrinkToFit="1"/>
    </xf>
    <xf numFmtId="49" fontId="3" fillId="0" borderId="0" xfId="5" applyNumberFormat="1" applyFont="1" applyAlignment="1">
      <alignment horizontal="left" vertical="top" wrapText="1"/>
    </xf>
    <xf numFmtId="0" fontId="3" fillId="0" borderId="31" xfId="12" applyFont="1" applyBorder="1" applyAlignment="1">
      <alignment horizontal="distributed" vertical="center" wrapText="1" shrinkToFit="1"/>
    </xf>
    <xf numFmtId="0" fontId="3" fillId="0" borderId="11" xfId="12" applyFont="1" applyBorder="1" applyAlignment="1">
      <alignment horizontal="distributed" vertical="center" shrinkToFit="1"/>
    </xf>
    <xf numFmtId="0" fontId="3" fillId="0" borderId="10" xfId="12" applyFont="1" applyBorder="1" applyAlignment="1">
      <alignment horizontal="distributed" vertical="center" shrinkToFit="1"/>
    </xf>
    <xf numFmtId="0" fontId="3" fillId="0" borderId="28" xfId="12" applyFont="1" applyBorder="1" applyAlignment="1">
      <alignment horizontal="distributed" vertical="center" shrinkToFit="1"/>
    </xf>
    <xf numFmtId="0" fontId="3" fillId="0" borderId="0" xfId="12" applyFont="1" applyAlignment="1">
      <alignment horizontal="distributed" vertical="center" shrinkToFit="1"/>
    </xf>
    <xf numFmtId="0" fontId="3" fillId="0" borderId="12" xfId="12" applyFont="1" applyBorder="1" applyAlignment="1">
      <alignment horizontal="distributed" vertical="center" shrinkToFit="1"/>
    </xf>
    <xf numFmtId="0" fontId="3" fillId="0" borderId="105" xfId="12" applyFont="1" applyBorder="1" applyAlignment="1">
      <alignment horizontal="distributed" vertical="center" shrinkToFit="1"/>
    </xf>
    <xf numFmtId="0" fontId="3" fillId="0" borderId="46" xfId="12" applyFont="1" applyBorder="1" applyAlignment="1">
      <alignment horizontal="distributed" vertical="center" shrinkToFit="1"/>
    </xf>
    <xf numFmtId="0" fontId="3" fillId="0" borderId="106" xfId="12" applyFont="1" applyBorder="1" applyAlignment="1">
      <alignment horizontal="distributed" vertical="center" shrinkToFit="1"/>
    </xf>
    <xf numFmtId="0" fontId="16" fillId="0" borderId="17" xfId="12" applyFont="1" applyBorder="1" applyAlignment="1">
      <alignment horizontal="center" vertical="center" wrapText="1"/>
    </xf>
    <xf numFmtId="0" fontId="16" fillId="0" borderId="11" xfId="12" applyFont="1" applyBorder="1" applyAlignment="1">
      <alignment horizontal="center" vertical="center" wrapText="1"/>
    </xf>
    <xf numFmtId="0" fontId="16" fillId="0" borderId="10" xfId="12" applyFont="1" applyBorder="1" applyAlignment="1">
      <alignment horizontal="center" vertical="center" wrapText="1"/>
    </xf>
    <xf numFmtId="0" fontId="16" fillId="0" borderId="17" xfId="12" applyFont="1" applyBorder="1" applyAlignment="1">
      <alignment horizontal="center" vertical="center"/>
    </xf>
    <xf numFmtId="0" fontId="16" fillId="0" borderId="11" xfId="12" applyFont="1" applyBorder="1" applyAlignment="1">
      <alignment horizontal="center" vertical="center"/>
    </xf>
    <xf numFmtId="0" fontId="16" fillId="0" borderId="30" xfId="12" applyFont="1" applyBorder="1" applyAlignment="1">
      <alignment horizontal="center" vertical="center"/>
    </xf>
    <xf numFmtId="0" fontId="16" fillId="10" borderId="16" xfId="12" applyFont="1" applyFill="1" applyBorder="1" applyAlignment="1">
      <alignment horizontal="center" vertical="center" wrapText="1"/>
    </xf>
    <xf numFmtId="0" fontId="16" fillId="10" borderId="0" xfId="12" applyFont="1" applyFill="1" applyAlignment="1">
      <alignment horizontal="center" vertical="center" wrapText="1"/>
    </xf>
    <xf numFmtId="0" fontId="16" fillId="10" borderId="12" xfId="12" applyFont="1" applyFill="1" applyBorder="1" applyAlignment="1">
      <alignment horizontal="center" vertical="center" wrapText="1"/>
    </xf>
    <xf numFmtId="0" fontId="16" fillId="0" borderId="16" xfId="12" applyFont="1" applyBorder="1" applyAlignment="1">
      <alignment horizontal="center" vertical="center"/>
    </xf>
    <xf numFmtId="0" fontId="16" fillId="0" borderId="0" xfId="12" applyFont="1" applyAlignment="1">
      <alignment horizontal="left" vertical="center"/>
    </xf>
    <xf numFmtId="0" fontId="98" fillId="10" borderId="0" xfId="17" applyFont="1" applyFill="1" applyAlignment="1">
      <alignment horizontal="center" vertical="center"/>
    </xf>
    <xf numFmtId="49" fontId="32" fillId="0" borderId="33" xfId="17" applyNumberFormat="1" applyFont="1" applyBorder="1">
      <alignment vertical="center"/>
    </xf>
    <xf numFmtId="0" fontId="16" fillId="0" borderId="54" xfId="12" applyFont="1" applyBorder="1" applyAlignment="1">
      <alignment horizontal="center" vertical="center"/>
    </xf>
    <xf numFmtId="0" fontId="16" fillId="0" borderId="46" xfId="12" applyFont="1" applyBorder="1" applyAlignment="1">
      <alignment horizontal="center" vertical="center"/>
    </xf>
    <xf numFmtId="0" fontId="16" fillId="0" borderId="106" xfId="12" applyFont="1" applyBorder="1" applyAlignment="1">
      <alignment horizontal="center" vertical="center"/>
    </xf>
    <xf numFmtId="0" fontId="16" fillId="0" borderId="55" xfId="12" applyFont="1" applyBorder="1" applyAlignment="1">
      <alignment horizontal="center" vertical="center"/>
    </xf>
    <xf numFmtId="0" fontId="16" fillId="0" borderId="12" xfId="12" applyFont="1" applyBorder="1" applyAlignment="1">
      <alignment horizontal="center" vertical="center"/>
    </xf>
    <xf numFmtId="0" fontId="32" fillId="0" borderId="16" xfId="17" applyFont="1" applyBorder="1" applyAlignment="1">
      <alignment horizontal="center" vertical="center"/>
    </xf>
    <xf numFmtId="0" fontId="16" fillId="0" borderId="0" xfId="17" applyFont="1" applyAlignment="1">
      <alignment horizontal="center" vertical="center"/>
    </xf>
    <xf numFmtId="0" fontId="16" fillId="0" borderId="16" xfId="17" applyFont="1" applyBorder="1" applyAlignment="1">
      <alignment horizontal="center" vertical="center"/>
    </xf>
    <xf numFmtId="49" fontId="32" fillId="0" borderId="0" xfId="17" applyNumberFormat="1" applyFont="1">
      <alignment vertical="center"/>
    </xf>
    <xf numFmtId="0" fontId="3" fillId="0" borderId="27" xfId="12" applyFont="1" applyBorder="1" applyAlignment="1">
      <alignment horizontal="distributed" vertical="center" shrinkToFit="1"/>
    </xf>
    <xf numFmtId="0" fontId="3" fillId="0" borderId="13" xfId="12" applyFont="1" applyBorder="1" applyAlignment="1">
      <alignment horizontal="distributed" vertical="center" shrinkToFit="1"/>
    </xf>
    <xf numFmtId="0" fontId="3" fillId="0" borderId="15" xfId="12" applyFont="1" applyBorder="1" applyAlignment="1">
      <alignment horizontal="distributed" vertical="center" shrinkToFit="1"/>
    </xf>
    <xf numFmtId="0" fontId="16" fillId="0" borderId="14" xfId="12" applyFont="1" applyBorder="1" applyAlignment="1">
      <alignment horizontal="center" vertical="center"/>
    </xf>
    <xf numFmtId="0" fontId="16" fillId="0" borderId="13" xfId="12" applyFont="1" applyBorder="1" applyAlignment="1">
      <alignment horizontal="center" vertical="center"/>
    </xf>
    <xf numFmtId="0" fontId="16" fillId="0" borderId="15" xfId="12" applyFont="1" applyBorder="1" applyAlignment="1">
      <alignment horizontal="center" vertical="center"/>
    </xf>
    <xf numFmtId="0" fontId="16" fillId="0" borderId="32" xfId="12" applyFont="1" applyBorder="1" applyAlignment="1">
      <alignment horizontal="center" vertical="center"/>
    </xf>
    <xf numFmtId="0" fontId="2" fillId="0" borderId="17" xfId="12" applyFont="1" applyBorder="1" applyAlignment="1">
      <alignment horizontal="distributed" vertical="center" shrinkToFit="1"/>
    </xf>
    <xf numFmtId="0" fontId="2" fillId="0" borderId="11" xfId="12" applyFont="1" applyBorder="1" applyAlignment="1">
      <alignment horizontal="distributed" vertical="center" shrinkToFit="1"/>
    </xf>
    <xf numFmtId="0" fontId="2" fillId="0" borderId="10" xfId="12" applyFont="1" applyBorder="1" applyAlignment="1">
      <alignment horizontal="distributed" vertical="center" shrinkToFit="1"/>
    </xf>
    <xf numFmtId="0" fontId="2" fillId="0" borderId="16" xfId="12" applyFont="1" applyBorder="1" applyAlignment="1">
      <alignment horizontal="distributed" vertical="center" shrinkToFit="1"/>
    </xf>
    <xf numFmtId="0" fontId="2" fillId="0" borderId="0" xfId="12" applyFont="1" applyAlignment="1">
      <alignment horizontal="distributed" vertical="center" shrinkToFit="1"/>
    </xf>
    <xf numFmtId="0" fontId="2" fillId="0" borderId="12" xfId="12" applyFont="1" applyBorder="1" applyAlignment="1">
      <alignment horizontal="distributed" vertical="center" shrinkToFit="1"/>
    </xf>
    <xf numFmtId="0" fontId="2" fillId="0" borderId="14" xfId="12" applyFont="1" applyBorder="1" applyAlignment="1">
      <alignment horizontal="distributed" vertical="center" shrinkToFit="1"/>
    </xf>
    <xf numFmtId="0" fontId="2" fillId="0" borderId="13" xfId="12" applyFont="1" applyBorder="1" applyAlignment="1">
      <alignment horizontal="distributed" vertical="center" shrinkToFit="1"/>
    </xf>
    <xf numFmtId="0" fontId="2" fillId="0" borderId="15" xfId="12" applyFont="1" applyBorder="1" applyAlignment="1">
      <alignment horizontal="distributed" vertical="center" shrinkToFit="1"/>
    </xf>
    <xf numFmtId="0" fontId="16" fillId="0" borderId="0" xfId="12" applyFont="1" applyAlignment="1">
      <alignment horizontal="center" vertical="center"/>
    </xf>
    <xf numFmtId="0" fontId="3" fillId="0" borderId="17" xfId="12" applyFont="1" applyBorder="1" applyAlignment="1">
      <alignment horizontal="distributed" vertical="center" shrinkToFit="1"/>
    </xf>
    <xf numFmtId="0" fontId="3" fillId="0" borderId="16" xfId="12" applyFont="1" applyBorder="1" applyAlignment="1">
      <alignment horizontal="distributed" vertical="center" shrinkToFit="1"/>
    </xf>
    <xf numFmtId="0" fontId="3" fillId="0" borderId="14" xfId="12" applyFont="1" applyBorder="1" applyAlignment="1">
      <alignment horizontal="distributed" vertical="center" shrinkToFit="1"/>
    </xf>
    <xf numFmtId="0" fontId="16" fillId="0" borderId="38" xfId="12" applyFont="1" applyBorder="1" applyAlignment="1">
      <alignment horizontal="center" vertical="distributed" textRotation="255" indent="2" shrinkToFit="1"/>
    </xf>
    <xf numFmtId="0" fontId="16" fillId="0" borderId="37" xfId="12" applyFont="1" applyBorder="1" applyAlignment="1">
      <alignment horizontal="center" vertical="distributed" textRotation="255" indent="2" shrinkToFit="1"/>
    </xf>
    <xf numFmtId="0" fontId="16" fillId="0" borderId="131" xfId="12" applyFont="1" applyBorder="1" applyAlignment="1">
      <alignment horizontal="center" vertical="center" textRotation="255" shrinkToFit="1"/>
    </xf>
    <xf numFmtId="0" fontId="16" fillId="0" borderId="38" xfId="12" applyFont="1" applyBorder="1" applyAlignment="1">
      <alignment horizontal="center" vertical="center" textRotation="255" shrinkToFit="1"/>
    </xf>
    <xf numFmtId="0" fontId="16" fillId="0" borderId="37" xfId="12" applyFont="1" applyBorder="1" applyAlignment="1">
      <alignment horizontal="center" vertical="center" textRotation="255" shrinkToFit="1"/>
    </xf>
    <xf numFmtId="0" fontId="16" fillId="0" borderId="0" xfId="12" applyFont="1" applyAlignment="1">
      <alignment horizontal="distributed" vertical="center"/>
    </xf>
    <xf numFmtId="0" fontId="7" fillId="0" borderId="31" xfId="17" applyFont="1" applyBorder="1" applyAlignment="1">
      <alignment horizontal="distributed" vertical="center" wrapText="1"/>
    </xf>
    <xf numFmtId="0" fontId="7" fillId="0" borderId="11" xfId="17" applyFont="1" applyBorder="1" applyAlignment="1">
      <alignment horizontal="distributed" vertical="center" wrapText="1"/>
    </xf>
    <xf numFmtId="0" fontId="7" fillId="0" borderId="10" xfId="17" applyFont="1" applyBorder="1" applyAlignment="1">
      <alignment horizontal="distributed" vertical="center" wrapText="1"/>
    </xf>
    <xf numFmtId="0" fontId="7" fillId="0" borderId="28" xfId="17" applyFont="1" applyBorder="1" applyAlignment="1">
      <alignment horizontal="distributed" vertical="center" wrapText="1"/>
    </xf>
    <xf numFmtId="0" fontId="7" fillId="0" borderId="0" xfId="17" applyFont="1" applyAlignment="1">
      <alignment horizontal="distributed" vertical="center" wrapText="1"/>
    </xf>
    <xf numFmtId="0" fontId="7" fillId="0" borderId="12" xfId="17" applyFont="1" applyBorder="1" applyAlignment="1">
      <alignment horizontal="distributed" vertical="center" wrapText="1"/>
    </xf>
    <xf numFmtId="0" fontId="7" fillId="0" borderId="105" xfId="17" applyFont="1" applyBorder="1" applyAlignment="1">
      <alignment horizontal="distributed" vertical="center" wrapText="1"/>
    </xf>
    <xf numFmtId="0" fontId="7" fillId="0" borderId="46" xfId="17" applyFont="1" applyBorder="1" applyAlignment="1">
      <alignment horizontal="distributed" vertical="center" wrapText="1"/>
    </xf>
    <xf numFmtId="0" fontId="7" fillId="0" borderId="106" xfId="17" applyFont="1" applyBorder="1" applyAlignment="1">
      <alignment horizontal="distributed" vertical="center" wrapText="1"/>
    </xf>
    <xf numFmtId="0" fontId="7" fillId="0" borderId="17" xfId="17" applyFont="1" applyBorder="1" applyAlignment="1">
      <alignment horizontal="distributed" vertical="center"/>
    </xf>
    <xf numFmtId="0" fontId="7" fillId="0" borderId="11" xfId="17" applyFont="1" applyBorder="1" applyAlignment="1">
      <alignment horizontal="distributed" vertical="center"/>
    </xf>
    <xf numFmtId="49" fontId="95" fillId="0" borderId="11" xfId="17" applyNumberFormat="1" applyFont="1" applyBorder="1" applyAlignment="1">
      <alignment horizontal="center" vertical="center" shrinkToFit="1"/>
    </xf>
    <xf numFmtId="0" fontId="53" fillId="0" borderId="16" xfId="17" applyFont="1" applyBorder="1" applyAlignment="1">
      <alignment horizontal="left" vertical="center"/>
    </xf>
    <xf numFmtId="0" fontId="53" fillId="0" borderId="0" xfId="17" applyFont="1" applyAlignment="1">
      <alignment horizontal="left" vertical="center"/>
    </xf>
    <xf numFmtId="0" fontId="8" fillId="0" borderId="0" xfId="17">
      <alignment vertical="center"/>
    </xf>
    <xf numFmtId="0" fontId="8" fillId="0" borderId="33" xfId="17" applyBorder="1">
      <alignment vertical="center"/>
    </xf>
    <xf numFmtId="0" fontId="3" fillId="0" borderId="129" xfId="12" applyFont="1" applyBorder="1" applyAlignment="1">
      <alignment horizontal="distributed" vertical="center" wrapText="1"/>
    </xf>
    <xf numFmtId="0" fontId="3" fillId="0" borderId="49" xfId="12" applyFont="1" applyBorder="1" applyAlignment="1">
      <alignment horizontal="distributed" vertical="center" wrapText="1"/>
    </xf>
    <xf numFmtId="0" fontId="3" fillId="0" borderId="130" xfId="12" applyFont="1" applyBorder="1" applyAlignment="1">
      <alignment horizontal="distributed" vertical="center" wrapText="1"/>
    </xf>
    <xf numFmtId="0" fontId="3" fillId="0" borderId="27" xfId="12" applyFont="1" applyBorder="1" applyAlignment="1">
      <alignment horizontal="distributed" vertical="center" wrapText="1"/>
    </xf>
    <xf numFmtId="0" fontId="3" fillId="0" borderId="13" xfId="12" applyFont="1" applyBorder="1" applyAlignment="1">
      <alignment horizontal="distributed" vertical="center" wrapText="1"/>
    </xf>
    <xf numFmtId="0" fontId="3" fillId="0" borderId="15" xfId="12" applyFont="1" applyBorder="1" applyAlignment="1">
      <alignment horizontal="distributed" vertical="center" wrapText="1"/>
    </xf>
    <xf numFmtId="0" fontId="16" fillId="0" borderId="50" xfId="12" applyFont="1" applyBorder="1" applyAlignment="1">
      <alignment horizontal="center" vertical="center" wrapText="1"/>
    </xf>
    <xf numFmtId="0" fontId="16" fillId="0" borderId="49" xfId="12" applyFont="1" applyBorder="1" applyAlignment="1">
      <alignment horizontal="center" vertical="center" wrapText="1"/>
    </xf>
    <xf numFmtId="0" fontId="16" fillId="0" borderId="14" xfId="12" applyFont="1" applyBorder="1" applyAlignment="1">
      <alignment horizontal="center" vertical="center" wrapText="1"/>
    </xf>
    <xf numFmtId="0" fontId="16" fillId="0" borderId="13" xfId="12" applyFont="1" applyBorder="1" applyAlignment="1">
      <alignment horizontal="center" vertical="center" wrapText="1"/>
    </xf>
    <xf numFmtId="0" fontId="16" fillId="0" borderId="49" xfId="12" applyFont="1" applyBorder="1" applyAlignment="1">
      <alignment horizontal="center" vertical="center"/>
    </xf>
    <xf numFmtId="0" fontId="16" fillId="0" borderId="130" xfId="12" applyFont="1" applyBorder="1" applyAlignment="1">
      <alignment horizontal="center" vertical="center"/>
    </xf>
    <xf numFmtId="0" fontId="16" fillId="0" borderId="53" xfId="12" applyFont="1" applyBorder="1" applyAlignment="1">
      <alignment horizontal="center" vertical="center"/>
    </xf>
    <xf numFmtId="49" fontId="97" fillId="0" borderId="122" xfId="12" applyNumberFormat="1" applyFont="1" applyBorder="1" applyAlignment="1">
      <alignment horizontal="center" vertical="top" wrapText="1"/>
    </xf>
    <xf numFmtId="49" fontId="97" fillId="0" borderId="123" xfId="12" applyNumberFormat="1" applyFont="1" applyBorder="1" applyAlignment="1">
      <alignment horizontal="center" vertical="top" wrapText="1"/>
    </xf>
    <xf numFmtId="0" fontId="32" fillId="0" borderId="46" xfId="12" applyFont="1" applyBorder="1" applyAlignment="1">
      <alignment horizontal="left" vertical="top" wrapText="1"/>
    </xf>
    <xf numFmtId="0" fontId="7" fillId="0" borderId="124" xfId="17" applyFont="1" applyBorder="1" applyAlignment="1">
      <alignment horizontal="distributed" vertical="center" wrapText="1"/>
    </xf>
    <xf numFmtId="0" fontId="7" fillId="0" borderId="43" xfId="17" applyFont="1" applyBorder="1" applyAlignment="1">
      <alignment horizontal="distributed" vertical="center"/>
    </xf>
    <xf numFmtId="0" fontId="7" fillId="0" borderId="47" xfId="17" applyFont="1" applyBorder="1" applyAlignment="1">
      <alignment horizontal="distributed" vertical="center"/>
    </xf>
    <xf numFmtId="0" fontId="7" fillId="0" borderId="2" xfId="17" applyFont="1" applyBorder="1" applyAlignment="1">
      <alignment horizontal="distributed" vertical="center"/>
    </xf>
    <xf numFmtId="0" fontId="95" fillId="0" borderId="126" xfId="17" applyFont="1" applyBorder="1">
      <alignment vertical="center"/>
    </xf>
    <xf numFmtId="0" fontId="95" fillId="0" borderId="127" xfId="17" applyFont="1" applyBorder="1">
      <alignment vertical="center"/>
    </xf>
    <xf numFmtId="0" fontId="98" fillId="0" borderId="20" xfId="17" applyFont="1" applyBorder="1" applyAlignment="1">
      <alignment horizontal="left" vertical="center" wrapText="1" indent="3"/>
    </xf>
    <xf numFmtId="0" fontId="98" fillId="0" borderId="19" xfId="17" applyFont="1" applyBorder="1" applyAlignment="1">
      <alignment horizontal="left" vertical="center" wrapText="1" indent="3"/>
    </xf>
    <xf numFmtId="0" fontId="98" fillId="0" borderId="128" xfId="17" applyFont="1" applyBorder="1" applyAlignment="1">
      <alignment horizontal="left" vertical="center" wrapText="1" indent="3"/>
    </xf>
    <xf numFmtId="0" fontId="32" fillId="0" borderId="0" xfId="12" applyFont="1" applyAlignment="1">
      <alignment horizontal="left" vertical="top" wrapText="1"/>
    </xf>
    <xf numFmtId="0" fontId="32" fillId="0" borderId="118" xfId="12" applyFont="1" applyBorder="1" applyAlignment="1">
      <alignment horizontal="center" vertical="center" wrapText="1"/>
    </xf>
    <xf numFmtId="0" fontId="32" fillId="0" borderId="119" xfId="12" applyFont="1" applyBorder="1" applyAlignment="1">
      <alignment horizontal="center" vertical="center" wrapText="1"/>
    </xf>
    <xf numFmtId="0" fontId="32" fillId="0" borderId="120" xfId="12" applyFont="1" applyBorder="1" applyAlignment="1">
      <alignment horizontal="center" vertical="center" wrapText="1"/>
    </xf>
    <xf numFmtId="49" fontId="96" fillId="0" borderId="121" xfId="12" applyNumberFormat="1" applyFont="1" applyBorder="1" applyAlignment="1">
      <alignment horizontal="center" vertical="top" wrapText="1"/>
    </xf>
    <xf numFmtId="49" fontId="96" fillId="0" borderId="122" xfId="12" applyNumberFormat="1" applyFont="1" applyBorder="1" applyAlignment="1">
      <alignment horizontal="center" vertical="top" wrapText="1"/>
    </xf>
    <xf numFmtId="0" fontId="12" fillId="0" borderId="0" xfId="17" applyFont="1" applyAlignment="1">
      <alignment horizontal="distributed" vertical="center"/>
    </xf>
    <xf numFmtId="0" fontId="14" fillId="0" borderId="0" xfId="17" applyFont="1" applyAlignment="1">
      <alignment horizontal="center" vertical="center"/>
    </xf>
    <xf numFmtId="0" fontId="95" fillId="0" borderId="0" xfId="17" applyFont="1" applyAlignment="1">
      <alignment vertical="center" wrapText="1"/>
    </xf>
    <xf numFmtId="0" fontId="95" fillId="0" borderId="0" xfId="17" applyFont="1" applyAlignment="1">
      <alignment horizontal="left" vertical="center" wrapText="1"/>
    </xf>
    <xf numFmtId="0" fontId="12" fillId="0" borderId="0" xfId="17" applyFont="1" applyAlignment="1">
      <alignment horizontal="center" vertical="center"/>
    </xf>
    <xf numFmtId="0" fontId="53" fillId="0" borderId="0" xfId="12" applyFont="1" applyAlignment="1">
      <alignment horizontal="center" vertical="center"/>
    </xf>
    <xf numFmtId="0" fontId="32" fillId="0" borderId="0" xfId="17" applyFont="1" applyAlignment="1">
      <alignment horizontal="left" vertical="center" wrapText="1"/>
    </xf>
    <xf numFmtId="0" fontId="94" fillId="10" borderId="0" xfId="17" applyFont="1" applyFill="1" applyAlignment="1">
      <alignment horizontal="center" vertical="center"/>
    </xf>
    <xf numFmtId="49" fontId="94" fillId="10" borderId="0" xfId="17" applyNumberFormat="1" applyFont="1" applyFill="1" applyAlignment="1">
      <alignment horizontal="center" vertical="center"/>
    </xf>
    <xf numFmtId="0" fontId="3" fillId="0" borderId="0" xfId="17" applyFont="1" applyAlignment="1">
      <alignment horizontal="center" vertical="center"/>
    </xf>
    <xf numFmtId="0" fontId="12" fillId="0" borderId="0" xfId="17" applyFont="1" applyAlignment="1">
      <alignment horizontal="distributed" vertical="center" wrapText="1"/>
    </xf>
    <xf numFmtId="0" fontId="3" fillId="0" borderId="49" xfId="12" applyFont="1" applyBorder="1" applyAlignment="1">
      <alignment horizontal="left" vertical="center" wrapText="1"/>
    </xf>
    <xf numFmtId="0" fontId="3" fillId="0" borderId="0" xfId="12" applyFont="1" applyAlignment="1">
      <alignment horizontal="left" vertical="center" wrapText="1"/>
    </xf>
    <xf numFmtId="0" fontId="3" fillId="0" borderId="0" xfId="12" applyFont="1" applyAlignment="1">
      <alignment horizontal="left" vertical="center"/>
    </xf>
    <xf numFmtId="0" fontId="16" fillId="0" borderId="176" xfId="12" applyFont="1" applyBorder="1" applyAlignment="1">
      <alignment horizontal="center" vertical="center" textRotation="255" shrinkToFit="1"/>
    </xf>
    <xf numFmtId="0" fontId="16" fillId="0" borderId="101" xfId="12" applyFont="1" applyBorder="1" applyAlignment="1">
      <alignment horizontal="center" vertical="center"/>
    </xf>
    <xf numFmtId="0" fontId="16" fillId="0" borderId="111" xfId="12" applyFont="1" applyBorder="1" applyAlignment="1">
      <alignment horizontal="center" vertical="center"/>
    </xf>
    <xf numFmtId="0" fontId="16" fillId="12" borderId="17" xfId="12" applyFont="1" applyFill="1" applyBorder="1" applyAlignment="1">
      <alignment horizontal="center" vertical="center"/>
    </xf>
    <xf numFmtId="0" fontId="16" fillId="12" borderId="11" xfId="12" applyFont="1" applyFill="1" applyBorder="1" applyAlignment="1">
      <alignment horizontal="center" vertical="center"/>
    </xf>
    <xf numFmtId="0" fontId="16" fillId="12" borderId="10" xfId="12" applyFont="1" applyFill="1" applyBorder="1" applyAlignment="1">
      <alignment horizontal="center" vertical="center"/>
    </xf>
    <xf numFmtId="0" fontId="16" fillId="12" borderId="16" xfId="12" applyFont="1" applyFill="1" applyBorder="1" applyAlignment="1">
      <alignment horizontal="center" vertical="center"/>
    </xf>
    <xf numFmtId="0" fontId="16" fillId="12" borderId="0" xfId="12" applyFont="1" applyFill="1" applyAlignment="1">
      <alignment horizontal="center" vertical="center"/>
    </xf>
    <xf numFmtId="0" fontId="16" fillId="12" borderId="12" xfId="12" applyFont="1" applyFill="1" applyBorder="1" applyAlignment="1">
      <alignment horizontal="center" vertical="center"/>
    </xf>
    <xf numFmtId="0" fontId="16" fillId="12" borderId="54" xfId="12" applyFont="1" applyFill="1" applyBorder="1" applyAlignment="1">
      <alignment horizontal="center" vertical="center"/>
    </xf>
    <xf numFmtId="0" fontId="16" fillId="12" borderId="46" xfId="12" applyFont="1" applyFill="1" applyBorder="1" applyAlignment="1">
      <alignment horizontal="center" vertical="center"/>
    </xf>
    <xf numFmtId="0" fontId="16" fillId="12" borderId="106" xfId="12" applyFont="1" applyFill="1" applyBorder="1" applyAlignment="1">
      <alignment horizontal="center" vertical="center"/>
    </xf>
    <xf numFmtId="0" fontId="16" fillId="12" borderId="30" xfId="12" applyFont="1" applyFill="1" applyBorder="1" applyAlignment="1">
      <alignment horizontal="center" vertical="center"/>
    </xf>
    <xf numFmtId="0" fontId="16" fillId="12" borderId="33" xfId="12" applyFont="1" applyFill="1" applyBorder="1" applyAlignment="1">
      <alignment horizontal="center" vertical="center"/>
    </xf>
    <xf numFmtId="0" fontId="16" fillId="12" borderId="55" xfId="12" applyFont="1" applyFill="1" applyBorder="1" applyAlignment="1">
      <alignment horizontal="center" vertical="center"/>
    </xf>
    <xf numFmtId="0" fontId="16" fillId="0" borderId="118" xfId="12" applyFont="1" applyBorder="1" applyAlignment="1">
      <alignment horizontal="center" vertical="center"/>
    </xf>
    <xf numFmtId="0" fontId="16" fillId="0" borderId="119" xfId="12" applyFont="1" applyBorder="1" applyAlignment="1">
      <alignment horizontal="center" vertical="center"/>
    </xf>
    <xf numFmtId="0" fontId="16" fillId="0" borderId="191" xfId="12" applyFont="1" applyBorder="1" applyAlignment="1">
      <alignment horizontal="center" vertical="center"/>
    </xf>
    <xf numFmtId="0" fontId="16" fillId="0" borderId="189" xfId="12" applyFont="1" applyBorder="1" applyAlignment="1">
      <alignment horizontal="center" vertical="center"/>
    </xf>
    <xf numFmtId="0" fontId="16" fillId="0" borderId="107" xfId="12" applyFont="1" applyBorder="1" applyAlignment="1">
      <alignment horizontal="center" vertical="center"/>
    </xf>
    <xf numFmtId="0" fontId="16" fillId="0" borderId="26" xfId="12" applyFont="1" applyBorder="1" applyAlignment="1">
      <alignment horizontal="center" vertical="center" shrinkToFit="1"/>
    </xf>
    <xf numFmtId="0" fontId="8" fillId="0" borderId="7" xfId="18" applyBorder="1" applyAlignment="1">
      <alignment horizontal="center" vertical="center" shrinkToFit="1"/>
    </xf>
    <xf numFmtId="0" fontId="8" fillId="0" borderId="6" xfId="18" applyBorder="1" applyAlignment="1">
      <alignment horizontal="center" vertical="center" shrinkToFit="1"/>
    </xf>
    <xf numFmtId="0" fontId="16" fillId="12" borderId="17" xfId="12" applyFont="1" applyFill="1" applyBorder="1" applyAlignment="1">
      <alignment horizontal="center" vertical="center" shrinkToFit="1"/>
    </xf>
    <xf numFmtId="0" fontId="8" fillId="12" borderId="11" xfId="18" applyFill="1" applyBorder="1" applyAlignment="1">
      <alignment horizontal="center" vertical="center" shrinkToFit="1"/>
    </xf>
    <xf numFmtId="0" fontId="8" fillId="12" borderId="10" xfId="18" applyFill="1" applyBorder="1" applyAlignment="1">
      <alignment horizontal="center" vertical="center" shrinkToFit="1"/>
    </xf>
    <xf numFmtId="0" fontId="8" fillId="12" borderId="11" xfId="18" applyFill="1" applyBorder="1" applyAlignment="1">
      <alignment horizontal="center" vertical="center"/>
    </xf>
    <xf numFmtId="0" fontId="8" fillId="12" borderId="10" xfId="18" applyFill="1" applyBorder="1" applyAlignment="1">
      <alignment horizontal="center" vertical="center"/>
    </xf>
    <xf numFmtId="0" fontId="8" fillId="12" borderId="30" xfId="18" applyFill="1" applyBorder="1" applyAlignment="1">
      <alignment horizontal="center" vertical="center"/>
    </xf>
    <xf numFmtId="0" fontId="16" fillId="0" borderId="190" xfId="12" applyFont="1" applyBorder="1" applyAlignment="1">
      <alignment horizontal="center" vertical="center" shrinkToFit="1"/>
    </xf>
    <xf numFmtId="0" fontId="8" fillId="0" borderId="162" xfId="18" applyBorder="1" applyAlignment="1">
      <alignment horizontal="center" vertical="center" shrinkToFit="1"/>
    </xf>
    <xf numFmtId="0" fontId="8" fillId="0" borderId="180" xfId="18" applyBorder="1" applyAlignment="1">
      <alignment horizontal="center" vertical="center" shrinkToFit="1"/>
    </xf>
    <xf numFmtId="0" fontId="16" fillId="12" borderId="161" xfId="12" applyFont="1" applyFill="1" applyBorder="1" applyAlignment="1">
      <alignment horizontal="center" vertical="center" shrinkToFit="1"/>
    </xf>
    <xf numFmtId="0" fontId="8" fillId="12" borderId="162" xfId="18" applyFill="1" applyBorder="1" applyAlignment="1">
      <alignment horizontal="center" vertical="center" shrinkToFit="1"/>
    </xf>
    <xf numFmtId="0" fontId="8" fillId="12" borderId="180" xfId="18" applyFill="1" applyBorder="1" applyAlignment="1">
      <alignment horizontal="center" vertical="center" shrinkToFit="1"/>
    </xf>
    <xf numFmtId="0" fontId="16" fillId="12" borderId="161" xfId="12" applyFont="1" applyFill="1" applyBorder="1" applyAlignment="1">
      <alignment horizontal="center" vertical="center"/>
    </xf>
    <xf numFmtId="0" fontId="8" fillId="12" borderId="162" xfId="18" applyFill="1" applyBorder="1" applyAlignment="1">
      <alignment horizontal="center" vertical="center"/>
    </xf>
    <xf numFmtId="0" fontId="8" fillId="12" borderId="180" xfId="18" applyFill="1" applyBorder="1" applyAlignment="1">
      <alignment horizontal="center" vertical="center"/>
    </xf>
    <xf numFmtId="0" fontId="118" fillId="0" borderId="49" xfId="12" applyFont="1" applyBorder="1" applyAlignment="1">
      <alignment horizontal="center" vertical="center" shrinkToFit="1"/>
    </xf>
    <xf numFmtId="0" fontId="16" fillId="0" borderId="49" xfId="5" applyFont="1" applyBorder="1" applyAlignment="1">
      <alignment vertical="center"/>
    </xf>
    <xf numFmtId="0" fontId="16" fillId="0" borderId="129" xfId="12" applyFont="1" applyBorder="1" applyAlignment="1">
      <alignment horizontal="center" vertical="center" shrinkToFit="1"/>
    </xf>
    <xf numFmtId="0" fontId="16" fillId="0" borderId="49" xfId="12" applyFont="1" applyBorder="1" applyAlignment="1">
      <alignment horizontal="center" vertical="center" shrinkToFit="1"/>
    </xf>
    <xf numFmtId="0" fontId="16" fillId="0" borderId="130" xfId="12" applyFont="1" applyBorder="1" applyAlignment="1">
      <alignment horizontal="center" vertical="center" shrinkToFit="1"/>
    </xf>
    <xf numFmtId="0" fontId="16" fillId="0" borderId="28" xfId="12" applyFont="1" applyBorder="1" applyAlignment="1">
      <alignment horizontal="center" vertical="center" shrinkToFit="1"/>
    </xf>
    <xf numFmtId="0" fontId="16" fillId="0" borderId="0" xfId="12" applyFont="1" applyAlignment="1">
      <alignment horizontal="center" vertical="center" shrinkToFit="1"/>
    </xf>
    <xf numFmtId="0" fontId="16" fillId="0" borderId="12" xfId="12" applyFont="1" applyBorder="1" applyAlignment="1">
      <alignment horizontal="center" vertical="center" shrinkToFit="1"/>
    </xf>
    <xf numFmtId="0" fontId="16" fillId="0" borderId="130" xfId="12" applyFont="1" applyBorder="1" applyAlignment="1">
      <alignment horizontal="center" vertical="center" wrapText="1"/>
    </xf>
    <xf numFmtId="0" fontId="16" fillId="0" borderId="15" xfId="12" applyFont="1" applyBorder="1" applyAlignment="1">
      <alignment horizontal="center" vertical="center" wrapText="1"/>
    </xf>
    <xf numFmtId="0" fontId="16" fillId="0" borderId="50" xfId="12" applyFont="1" applyBorder="1" applyAlignment="1">
      <alignment horizontal="center" vertical="center"/>
    </xf>
    <xf numFmtId="0" fontId="16" fillId="0" borderId="8" xfId="12" applyFont="1" applyBorder="1" applyAlignment="1">
      <alignment horizontal="center" vertical="center" wrapText="1"/>
    </xf>
    <xf numFmtId="0" fontId="16" fillId="0" borderId="7" xfId="12" applyFont="1" applyBorder="1" applyAlignment="1">
      <alignment horizontal="center" vertical="center" wrapText="1"/>
    </xf>
    <xf numFmtId="0" fontId="16" fillId="0" borderId="6" xfId="12" applyFont="1" applyBorder="1" applyAlignment="1">
      <alignment horizontal="center" vertical="center" wrapText="1"/>
    </xf>
    <xf numFmtId="0" fontId="16" fillId="0" borderId="2" xfId="12" applyFont="1" applyBorder="1" applyAlignment="1">
      <alignment horizontal="center" vertical="center"/>
    </xf>
    <xf numFmtId="0" fontId="16" fillId="12" borderId="2" xfId="12" applyFont="1" applyFill="1" applyBorder="1" applyAlignment="1">
      <alignment horizontal="center" vertical="center"/>
    </xf>
    <xf numFmtId="0" fontId="16" fillId="12" borderId="29" xfId="12" applyFont="1" applyFill="1" applyBorder="1" applyAlignment="1">
      <alignment horizontal="center" vertical="center"/>
    </xf>
    <xf numFmtId="0" fontId="16" fillId="0" borderId="16" xfId="12" applyFont="1" applyBorder="1" applyAlignment="1">
      <alignment horizontal="center" vertical="center" wrapText="1"/>
    </xf>
    <xf numFmtId="0" fontId="16" fillId="0" borderId="0" xfId="12" applyFont="1" applyAlignment="1">
      <alignment horizontal="center" vertical="center" wrapText="1"/>
    </xf>
    <xf numFmtId="0" fontId="16" fillId="0" borderId="12" xfId="12" applyFont="1" applyBorder="1" applyAlignment="1">
      <alignment horizontal="center" vertical="center" wrapText="1"/>
    </xf>
    <xf numFmtId="0" fontId="16" fillId="0" borderId="54" xfId="12" applyFont="1" applyBorder="1" applyAlignment="1">
      <alignment horizontal="center" vertical="center" wrapText="1"/>
    </xf>
    <xf numFmtId="0" fontId="16" fillId="0" borderId="46" xfId="12" applyFont="1" applyBorder="1" applyAlignment="1">
      <alignment horizontal="center" vertical="center" wrapText="1"/>
    </xf>
    <xf numFmtId="0" fontId="16" fillId="0" borderId="106" xfId="12" applyFont="1" applyBorder="1" applyAlignment="1">
      <alignment horizontal="center" vertical="center" wrapText="1"/>
    </xf>
    <xf numFmtId="0" fontId="16" fillId="12" borderId="21" xfId="12" applyFont="1" applyFill="1" applyBorder="1" applyAlignment="1">
      <alignment horizontal="left" vertical="center"/>
    </xf>
    <xf numFmtId="0" fontId="16" fillId="12" borderId="103" xfId="12" applyFont="1" applyFill="1" applyBorder="1" applyAlignment="1">
      <alignment horizontal="left" vertical="center"/>
    </xf>
    <xf numFmtId="0" fontId="16" fillId="12" borderId="9" xfId="12" applyFont="1" applyFill="1" applyBorder="1" applyAlignment="1">
      <alignment horizontal="left" vertical="center"/>
    </xf>
    <xf numFmtId="0" fontId="16" fillId="12" borderId="104" xfId="12" applyFont="1" applyFill="1" applyBorder="1" applyAlignment="1">
      <alignment horizontal="left" vertical="center"/>
    </xf>
    <xf numFmtId="0" fontId="16" fillId="12" borderId="186" xfId="12" applyFont="1" applyFill="1" applyBorder="1" applyAlignment="1">
      <alignment horizontal="left" vertical="center"/>
    </xf>
    <xf numFmtId="0" fontId="16" fillId="12" borderId="187" xfId="12" applyFont="1" applyFill="1" applyBorder="1" applyAlignment="1">
      <alignment horizontal="left" vertical="center"/>
    </xf>
    <xf numFmtId="0" fontId="16" fillId="12" borderId="189" xfId="12" applyFont="1" applyFill="1" applyBorder="1" applyAlignment="1">
      <alignment horizontal="left" vertical="center"/>
    </xf>
    <xf numFmtId="0" fontId="16" fillId="12" borderId="107" xfId="12" applyFont="1" applyFill="1" applyBorder="1" applyAlignment="1">
      <alignment horizontal="left" vertical="center"/>
    </xf>
    <xf numFmtId="0" fontId="16" fillId="12" borderId="1" xfId="12" applyFont="1" applyFill="1" applyBorder="1" applyAlignment="1">
      <alignment horizontal="left" vertical="center"/>
    </xf>
    <xf numFmtId="0" fontId="16" fillId="12" borderId="51" xfId="12" applyFont="1" applyFill="1" applyBorder="1" applyAlignment="1">
      <alignment horizontal="left" vertical="center"/>
    </xf>
    <xf numFmtId="0" fontId="16" fillId="0" borderId="45" xfId="12" applyFont="1" applyBorder="1" applyAlignment="1">
      <alignment horizontal="center" vertical="center" textRotation="255" shrinkToFit="1"/>
    </xf>
    <xf numFmtId="0" fontId="16" fillId="12" borderId="183" xfId="12" applyFont="1" applyFill="1" applyBorder="1" applyAlignment="1">
      <alignment horizontal="left" vertical="center"/>
    </xf>
    <xf numFmtId="0" fontId="16" fillId="12" borderId="188" xfId="12" applyFont="1" applyFill="1" applyBorder="1" applyAlignment="1">
      <alignment horizontal="left" vertical="center"/>
    </xf>
    <xf numFmtId="0" fontId="16" fillId="0" borderId="124" xfId="12" applyFont="1" applyBorder="1" applyAlignment="1">
      <alignment horizontal="center" vertical="center" textRotation="255" shrinkToFit="1"/>
    </xf>
    <xf numFmtId="0" fontId="16" fillId="0" borderId="47" xfId="12" applyFont="1" applyBorder="1" applyAlignment="1">
      <alignment horizontal="center" vertical="center" textRotation="255" shrinkToFit="1"/>
    </xf>
    <xf numFmtId="0" fontId="16" fillId="0" borderId="183" xfId="12" applyFont="1" applyBorder="1" applyAlignment="1">
      <alignment horizontal="left" vertical="center" wrapText="1"/>
    </xf>
    <xf numFmtId="0" fontId="16" fillId="12" borderId="184" xfId="12" applyFont="1" applyFill="1" applyBorder="1" applyAlignment="1">
      <alignment horizontal="center" vertical="center"/>
    </xf>
    <xf numFmtId="0" fontId="16" fillId="12" borderId="185" xfId="12" applyFont="1" applyFill="1" applyBorder="1" applyAlignment="1">
      <alignment horizontal="center" vertical="center"/>
    </xf>
    <xf numFmtId="0" fontId="16" fillId="0" borderId="1" xfId="12" applyFont="1" applyBorder="1" applyAlignment="1">
      <alignment horizontal="left" vertical="center" wrapText="1"/>
    </xf>
    <xf numFmtId="0" fontId="16" fillId="12" borderId="1" xfId="12" applyFont="1" applyFill="1" applyBorder="1" applyAlignment="1">
      <alignment horizontal="center" vertical="center"/>
    </xf>
    <xf numFmtId="0" fontId="16" fillId="12" borderId="51" xfId="12" applyFont="1" applyFill="1" applyBorder="1" applyAlignment="1">
      <alignment horizontal="center" vertical="center"/>
    </xf>
    <xf numFmtId="0" fontId="32" fillId="0" borderId="0" xfId="12" applyFont="1" applyAlignment="1">
      <alignment horizontal="center" vertical="center"/>
    </xf>
    <xf numFmtId="0" fontId="32" fillId="12" borderId="0" xfId="12" applyFont="1" applyFill="1" applyAlignment="1">
      <alignment horizontal="left" vertical="center"/>
    </xf>
    <xf numFmtId="0" fontId="32" fillId="0" borderId="0" xfId="12" applyFont="1" applyAlignment="1">
      <alignment horizontal="center" vertical="center" shrinkToFit="1"/>
    </xf>
    <xf numFmtId="0" fontId="32" fillId="12" borderId="0" xfId="12" applyFont="1" applyFill="1" applyAlignment="1">
      <alignment horizontal="center" vertical="center"/>
    </xf>
    <xf numFmtId="0" fontId="31" fillId="0" borderId="0" xfId="12" applyFont="1" applyAlignment="1">
      <alignment horizontal="left" vertical="center" shrinkToFit="1"/>
    </xf>
    <xf numFmtId="0" fontId="32" fillId="0" borderId="0" xfId="12" applyFont="1" applyAlignment="1">
      <alignment horizontal="left" vertical="center" shrinkToFit="1"/>
    </xf>
    <xf numFmtId="0" fontId="32" fillId="0" borderId="0" xfId="12" applyFont="1" applyAlignment="1">
      <alignment horizontal="distributed" vertical="center"/>
    </xf>
    <xf numFmtId="0" fontId="105" fillId="0" borderId="147" xfId="19" applyFont="1" applyBorder="1" applyAlignment="1">
      <alignment horizontal="left" vertical="center" wrapText="1"/>
    </xf>
    <xf numFmtId="0" fontId="105" fillId="0" borderId="142" xfId="18" applyFont="1" applyBorder="1" applyAlignment="1">
      <alignment horizontal="left" vertical="center"/>
    </xf>
    <xf numFmtId="0" fontId="105" fillId="0" borderId="143" xfId="18" applyFont="1" applyBorder="1" applyAlignment="1">
      <alignment horizontal="left" vertical="center"/>
    </xf>
    <xf numFmtId="0" fontId="105" fillId="0" borderId="147" xfId="19" applyFont="1" applyBorder="1" applyAlignment="1">
      <alignment horizontal="center" vertical="center" shrinkToFit="1"/>
    </xf>
    <xf numFmtId="0" fontId="105" fillId="0" borderId="142" xfId="19" applyFont="1" applyBorder="1" applyAlignment="1">
      <alignment horizontal="center" vertical="center" shrinkToFit="1"/>
    </xf>
    <xf numFmtId="0" fontId="105" fillId="0" borderId="148" xfId="19" applyFont="1" applyBorder="1" applyAlignment="1">
      <alignment horizontal="center" vertical="center" shrinkToFit="1"/>
    </xf>
    <xf numFmtId="0" fontId="105" fillId="0" borderId="45" xfId="18" applyFont="1" applyBorder="1" applyAlignment="1">
      <alignment horizontal="center" vertical="center" textRotation="255" shrinkToFit="1"/>
    </xf>
    <xf numFmtId="0" fontId="105" fillId="0" borderId="38" xfId="18" applyFont="1" applyBorder="1" applyAlignment="1">
      <alignment horizontal="center" vertical="center" textRotation="255" shrinkToFit="1"/>
    </xf>
    <xf numFmtId="0" fontId="105" fillId="0" borderId="37" xfId="18" applyFont="1" applyBorder="1" applyAlignment="1">
      <alignment horizontal="center" vertical="center" textRotation="255" shrinkToFit="1"/>
    </xf>
    <xf numFmtId="0" fontId="105" fillId="0" borderId="43" xfId="19" applyFont="1" applyBorder="1" applyAlignment="1">
      <alignment horizontal="left" vertical="center" shrinkToFit="1"/>
    </xf>
    <xf numFmtId="0" fontId="105" fillId="0" borderId="1" xfId="19" applyFont="1" applyBorder="1" applyAlignment="1">
      <alignment horizontal="left" vertical="center" shrinkToFit="1"/>
    </xf>
    <xf numFmtId="0" fontId="105" fillId="0" borderId="2" xfId="19" applyFont="1" applyBorder="1" applyAlignment="1">
      <alignment horizontal="left" vertical="center" shrinkToFit="1"/>
    </xf>
    <xf numFmtId="0" fontId="105" fillId="0" borderId="149" xfId="19" applyFont="1" applyBorder="1" applyAlignment="1">
      <alignment horizontal="left" vertical="center" shrinkToFit="1"/>
    </xf>
    <xf numFmtId="0" fontId="105" fillId="0" borderId="149" xfId="18" applyFont="1" applyBorder="1" applyAlignment="1">
      <alignment horizontal="left" vertical="center" shrinkToFit="1"/>
    </xf>
    <xf numFmtId="0" fontId="105" fillId="0" borderId="98" xfId="19" applyFont="1" applyBorder="1" applyAlignment="1">
      <alignment horizontal="left" vertical="center" shrinkToFit="1"/>
    </xf>
    <xf numFmtId="0" fontId="105" fillId="0" borderId="98" xfId="18" applyFont="1" applyBorder="1" applyAlignment="1">
      <alignment horizontal="left" vertical="center" shrinkToFit="1"/>
    </xf>
    <xf numFmtId="0" fontId="105" fillId="0" borderId="96" xfId="18" applyFont="1" applyBorder="1" applyAlignment="1">
      <alignment horizontal="left" vertical="center" shrinkToFit="1"/>
    </xf>
    <xf numFmtId="0" fontId="105" fillId="0" borderId="100" xfId="19" applyFont="1" applyBorder="1" applyAlignment="1">
      <alignment horizontal="left" vertical="center" shrinkToFit="1"/>
    </xf>
    <xf numFmtId="0" fontId="105" fillId="0" borderId="101" xfId="19" applyFont="1" applyBorder="1" applyAlignment="1">
      <alignment horizontal="left" vertical="center" shrinkToFit="1"/>
    </xf>
    <xf numFmtId="0" fontId="105" fillId="0" borderId="44" xfId="19" applyFont="1" applyBorder="1" applyAlignment="1">
      <alignment horizontal="left" vertical="center" shrinkToFit="1"/>
    </xf>
    <xf numFmtId="0" fontId="105" fillId="0" borderId="100" xfId="19" applyFont="1" applyBorder="1" applyAlignment="1">
      <alignment horizontal="center" vertical="center" shrinkToFit="1"/>
    </xf>
    <xf numFmtId="0" fontId="105" fillId="0" borderId="101" xfId="19" applyFont="1" applyBorder="1" applyAlignment="1">
      <alignment horizontal="center" vertical="center" shrinkToFit="1"/>
    </xf>
    <xf numFmtId="0" fontId="105" fillId="0" borderId="44" xfId="19" applyFont="1" applyBorder="1" applyAlignment="1">
      <alignment horizontal="center" vertical="center" shrinkToFit="1"/>
    </xf>
    <xf numFmtId="0" fontId="105" fillId="0" borderId="141" xfId="12" applyFont="1" applyBorder="1" applyAlignment="1">
      <alignment horizontal="left" vertical="center" shrinkToFit="1"/>
    </xf>
    <xf numFmtId="0" fontId="105" fillId="0" borderId="142" xfId="12" applyFont="1" applyBorder="1" applyAlignment="1">
      <alignment horizontal="left" vertical="center" shrinkToFit="1"/>
    </xf>
    <xf numFmtId="0" fontId="105" fillId="0" borderId="143" xfId="12" applyFont="1" applyBorder="1" applyAlignment="1">
      <alignment horizontal="left" vertical="center" shrinkToFit="1"/>
    </xf>
    <xf numFmtId="0" fontId="105" fillId="0" borderId="144" xfId="19" applyFont="1" applyBorder="1" applyAlignment="1">
      <alignment horizontal="center" vertical="center" shrinkToFit="1"/>
    </xf>
    <xf numFmtId="0" fontId="105" fillId="0" borderId="145" xfId="19" applyFont="1" applyBorder="1" applyAlignment="1">
      <alignment horizontal="center" vertical="center" shrinkToFit="1"/>
    </xf>
    <xf numFmtId="0" fontId="105" fillId="0" borderId="146" xfId="19" applyFont="1" applyBorder="1" applyAlignment="1">
      <alignment horizontal="center" vertical="center" shrinkToFit="1"/>
    </xf>
    <xf numFmtId="0" fontId="105" fillId="0" borderId="144" xfId="18" applyFont="1" applyBorder="1" applyAlignment="1">
      <alignment horizontal="center" vertical="center" shrinkToFit="1"/>
    </xf>
    <xf numFmtId="0" fontId="105" fillId="0" borderId="145" xfId="18" applyFont="1" applyBorder="1" applyAlignment="1">
      <alignment horizontal="center" vertical="center" shrinkToFit="1"/>
    </xf>
    <xf numFmtId="0" fontId="105" fillId="0" borderId="146" xfId="18" applyFont="1" applyBorder="1" applyAlignment="1">
      <alignment horizontal="center" vertical="center" shrinkToFit="1"/>
    </xf>
    <xf numFmtId="0" fontId="105" fillId="0" borderId="147" xfId="19" applyFont="1" applyBorder="1" applyAlignment="1">
      <alignment horizontal="left" vertical="center" shrinkToFit="1"/>
    </xf>
    <xf numFmtId="0" fontId="105" fillId="0" borderId="142" xfId="19" applyFont="1" applyBorder="1" applyAlignment="1">
      <alignment horizontal="left" vertical="center" shrinkToFit="1"/>
    </xf>
    <xf numFmtId="0" fontId="105" fillId="0" borderId="143" xfId="19" applyFont="1" applyBorder="1" applyAlignment="1">
      <alignment horizontal="left" vertical="center" shrinkToFit="1"/>
    </xf>
    <xf numFmtId="0" fontId="107" fillId="0" borderId="0" xfId="19" applyFont="1" applyAlignment="1">
      <alignment horizontal="center" vertical="center"/>
    </xf>
    <xf numFmtId="0" fontId="105" fillId="0" borderId="129" xfId="19" applyFont="1" applyBorder="1" applyAlignment="1">
      <alignment horizontal="center" vertical="center" shrinkToFit="1"/>
    </xf>
    <xf numFmtId="0" fontId="105" fillId="0" borderId="49" xfId="19" applyFont="1" applyBorder="1" applyAlignment="1">
      <alignment horizontal="center" vertical="center" shrinkToFit="1"/>
    </xf>
    <xf numFmtId="0" fontId="105" fillId="0" borderId="130" xfId="19" applyFont="1" applyBorder="1" applyAlignment="1">
      <alignment horizontal="center" vertical="center" shrinkToFit="1"/>
    </xf>
    <xf numFmtId="0" fontId="105" fillId="0" borderId="134" xfId="19" applyFont="1" applyBorder="1" applyAlignment="1">
      <alignment horizontal="center" vertical="center" shrinkToFit="1"/>
    </xf>
    <xf numFmtId="0" fontId="105" fillId="0" borderId="135" xfId="19" applyFont="1" applyBorder="1" applyAlignment="1">
      <alignment horizontal="center" vertical="center" shrinkToFit="1"/>
    </xf>
    <xf numFmtId="0" fontId="105" fillId="0" borderId="136" xfId="19" applyFont="1" applyBorder="1" applyAlignment="1">
      <alignment horizontal="center" vertical="center" shrinkToFit="1"/>
    </xf>
    <xf numFmtId="0" fontId="105" fillId="0" borderId="50" xfId="19" applyFont="1" applyBorder="1" applyAlignment="1">
      <alignment horizontal="center" vertical="center" shrinkToFit="1"/>
    </xf>
    <xf numFmtId="0" fontId="105" fillId="0" borderId="137" xfId="19" applyFont="1" applyBorder="1" applyAlignment="1">
      <alignment horizontal="center" vertical="center" shrinkToFit="1"/>
    </xf>
    <xf numFmtId="0" fontId="105" fillId="0" borderId="50" xfId="19" applyFont="1" applyBorder="1" applyAlignment="1">
      <alignment horizontal="center" vertical="center" wrapText="1" shrinkToFit="1"/>
    </xf>
    <xf numFmtId="0" fontId="105" fillId="0" borderId="49" xfId="18" applyFont="1" applyBorder="1" applyAlignment="1">
      <alignment horizontal="center" vertical="center" shrinkToFit="1"/>
    </xf>
    <xf numFmtId="0" fontId="105" fillId="0" borderId="130" xfId="18" applyFont="1" applyBorder="1" applyAlignment="1">
      <alignment horizontal="center" vertical="center" shrinkToFit="1"/>
    </xf>
    <xf numFmtId="0" fontId="105" fillId="0" borderId="137" xfId="18" applyFont="1" applyBorder="1" applyAlignment="1">
      <alignment horizontal="center" vertical="center" shrinkToFit="1"/>
    </xf>
    <xf numFmtId="0" fontId="105" fillId="0" borderId="135" xfId="18" applyFont="1" applyBorder="1" applyAlignment="1">
      <alignment horizontal="center" vertical="center" shrinkToFit="1"/>
    </xf>
    <xf numFmtId="0" fontId="105" fillId="0" borderId="136" xfId="18" applyFont="1" applyBorder="1" applyAlignment="1">
      <alignment horizontal="center" vertical="center" shrinkToFit="1"/>
    </xf>
    <xf numFmtId="0" fontId="105" fillId="0" borderId="132" xfId="19" applyFont="1" applyBorder="1" applyAlignment="1">
      <alignment horizontal="center" vertical="center" shrinkToFit="1"/>
    </xf>
    <xf numFmtId="0" fontId="105" fillId="0" borderId="133" xfId="19" applyFont="1" applyBorder="1" applyAlignment="1">
      <alignment horizontal="center" vertical="center" shrinkToFit="1"/>
    </xf>
    <xf numFmtId="0" fontId="105" fillId="0" borderId="138" xfId="19" applyFont="1" applyBorder="1" applyAlignment="1">
      <alignment horizontal="center" vertical="center" shrinkToFit="1"/>
    </xf>
    <xf numFmtId="0" fontId="105" fillId="0" borderId="139" xfId="19" applyFont="1" applyBorder="1" applyAlignment="1">
      <alignment horizontal="center" vertical="center" shrinkToFit="1"/>
    </xf>
    <xf numFmtId="0" fontId="105" fillId="0" borderId="140" xfId="19" applyFont="1" applyBorder="1" applyAlignment="1">
      <alignment horizontal="center" vertical="center" shrinkToFit="1"/>
    </xf>
    <xf numFmtId="0" fontId="105" fillId="0" borderId="113" xfId="19" applyFont="1" applyBorder="1" applyAlignment="1">
      <alignment horizontal="center" vertical="center" shrinkToFit="1"/>
    </xf>
    <xf numFmtId="0" fontId="105" fillId="0" borderId="114" xfId="19" applyFont="1" applyBorder="1" applyAlignment="1">
      <alignment horizontal="center" vertical="center" shrinkToFit="1"/>
    </xf>
    <xf numFmtId="0" fontId="105" fillId="0" borderId="7" xfId="19" applyFont="1" applyBorder="1" applyAlignment="1">
      <alignment horizontal="left" vertical="center" shrinkToFit="1"/>
    </xf>
    <xf numFmtId="0" fontId="105" fillId="0" borderId="6" xfId="19" applyFont="1" applyBorder="1" applyAlignment="1">
      <alignment horizontal="left" vertical="center" shrinkToFit="1"/>
    </xf>
    <xf numFmtId="0" fontId="105" fillId="0" borderId="14" xfId="19" applyFont="1" applyBorder="1" applyAlignment="1">
      <alignment horizontal="center" vertical="center" shrinkToFit="1"/>
    </xf>
    <xf numFmtId="0" fontId="105" fillId="0" borderId="13" xfId="19" applyFont="1" applyBorder="1" applyAlignment="1">
      <alignment horizontal="center" vertical="center" shrinkToFit="1"/>
    </xf>
    <xf numFmtId="0" fontId="105" fillId="0" borderId="15" xfId="19" applyFont="1" applyBorder="1" applyAlignment="1">
      <alignment horizontal="center" vertical="center" shrinkToFit="1"/>
    </xf>
    <xf numFmtId="0" fontId="105" fillId="0" borderId="29" xfId="19" applyFont="1" applyBorder="1" applyAlignment="1">
      <alignment horizontal="left" vertical="center" shrinkToFit="1"/>
    </xf>
    <xf numFmtId="0" fontId="16" fillId="4" borderId="7" xfId="19" applyFont="1" applyFill="1" applyBorder="1" applyAlignment="1">
      <alignment horizontal="left" vertical="center" shrinkToFit="1"/>
    </xf>
    <xf numFmtId="0" fontId="16" fillId="4" borderId="6" xfId="19" applyFont="1" applyFill="1" applyBorder="1" applyAlignment="1">
      <alignment horizontal="left" vertical="center" shrinkToFit="1"/>
    </xf>
    <xf numFmtId="0" fontId="16" fillId="4" borderId="14" xfId="19" applyFont="1" applyFill="1" applyBorder="1" applyAlignment="1">
      <alignment horizontal="center" vertical="center" wrapText="1" shrinkToFit="1"/>
    </xf>
    <xf numFmtId="0" fontId="16" fillId="4" borderId="13" xfId="19" applyFont="1" applyFill="1" applyBorder="1" applyAlignment="1">
      <alignment horizontal="center" vertical="center" shrinkToFit="1"/>
    </xf>
    <xf numFmtId="0" fontId="16" fillId="4" borderId="15" xfId="19" applyFont="1" applyFill="1" applyBorder="1" applyAlignment="1">
      <alignment horizontal="center" vertical="center" shrinkToFit="1"/>
    </xf>
    <xf numFmtId="0" fontId="105" fillId="0" borderId="102" xfId="19" applyFont="1" applyBorder="1" applyAlignment="1">
      <alignment horizontal="left" vertical="center" shrinkToFit="1"/>
    </xf>
    <xf numFmtId="0" fontId="105" fillId="4" borderId="7" xfId="19" applyFont="1" applyFill="1" applyBorder="1" applyAlignment="1">
      <alignment horizontal="left" vertical="center" shrinkToFit="1"/>
    </xf>
    <xf numFmtId="0" fontId="105" fillId="4" borderId="6" xfId="19" applyFont="1" applyFill="1" applyBorder="1" applyAlignment="1">
      <alignment horizontal="left" vertical="center" shrinkToFit="1"/>
    </xf>
    <xf numFmtId="0" fontId="105" fillId="0" borderId="8" xfId="19" applyFont="1" applyBorder="1" applyAlignment="1">
      <alignment horizontal="center" vertical="center" shrinkToFit="1"/>
    </xf>
    <xf numFmtId="0" fontId="105" fillId="0" borderId="7" xfId="19" applyFont="1" applyBorder="1" applyAlignment="1">
      <alignment horizontal="center" vertical="center" shrinkToFit="1"/>
    </xf>
    <xf numFmtId="0" fontId="105" fillId="0" borderId="6" xfId="19" applyFont="1" applyBorder="1" applyAlignment="1">
      <alignment horizontal="center" vertical="center" shrinkToFit="1"/>
    </xf>
    <xf numFmtId="0" fontId="105" fillId="0" borderId="8" xfId="19" applyFont="1" applyBorder="1" applyAlignment="1">
      <alignment horizontal="left" vertical="center" shrinkToFit="1"/>
    </xf>
    <xf numFmtId="0" fontId="105" fillId="0" borderId="2" xfId="18" applyFont="1" applyBorder="1" applyAlignment="1">
      <alignment horizontal="left" vertical="center" shrinkToFit="1"/>
    </xf>
    <xf numFmtId="0" fontId="105" fillId="0" borderId="29" xfId="18" applyFont="1" applyBorder="1" applyAlignment="1">
      <alignment horizontal="left" vertical="center" shrinkToFit="1"/>
    </xf>
    <xf numFmtId="0" fontId="105" fillId="0" borderId="25" xfId="19" applyFont="1" applyBorder="1" applyAlignment="1">
      <alignment horizontal="left" vertical="center" shrinkToFit="1"/>
    </xf>
    <xf numFmtId="0" fontId="105" fillId="0" borderId="96" xfId="19" applyFont="1" applyBorder="1" applyAlignment="1">
      <alignment horizontal="left" vertical="center" shrinkToFit="1"/>
    </xf>
    <xf numFmtId="0" fontId="105" fillId="0" borderId="21" xfId="19" applyFont="1" applyBorder="1" applyAlignment="1">
      <alignment horizontal="left" vertical="center" shrinkToFit="1"/>
    </xf>
    <xf numFmtId="0" fontId="105" fillId="0" borderId="9" xfId="19" applyFont="1" applyBorder="1" applyAlignment="1">
      <alignment horizontal="left" vertical="center" shrinkToFit="1"/>
    </xf>
    <xf numFmtId="0" fontId="105" fillId="0" borderId="150" xfId="19" applyFont="1" applyBorder="1" applyAlignment="1">
      <alignment horizontal="left" vertical="center" shrinkToFit="1"/>
    </xf>
    <xf numFmtId="0" fontId="105" fillId="0" borderId="150" xfId="18" applyFont="1" applyBorder="1" applyAlignment="1">
      <alignment horizontal="left" vertical="center" shrinkToFit="1"/>
    </xf>
    <xf numFmtId="0" fontId="105" fillId="0" borderId="151" xfId="19" applyFont="1" applyBorder="1" applyAlignment="1">
      <alignment horizontal="left" vertical="center" shrinkToFit="1"/>
    </xf>
    <xf numFmtId="0" fontId="105" fillId="0" borderId="151" xfId="18" applyFont="1" applyBorder="1" applyAlignment="1">
      <alignment horizontal="left" vertical="center" shrinkToFit="1"/>
    </xf>
    <xf numFmtId="0" fontId="105" fillId="0" borderId="14" xfId="19" applyFont="1" applyBorder="1" applyAlignment="1">
      <alignment horizontal="left" vertical="center" shrinkToFit="1"/>
    </xf>
    <xf numFmtId="0" fontId="105" fillId="0" borderId="13" xfId="19" applyFont="1" applyBorder="1" applyAlignment="1">
      <alignment horizontal="left" vertical="center" shrinkToFit="1"/>
    </xf>
    <xf numFmtId="0" fontId="105" fillId="0" borderId="15" xfId="19" applyFont="1" applyBorder="1" applyAlignment="1">
      <alignment horizontal="left" vertical="center" shrinkToFit="1"/>
    </xf>
    <xf numFmtId="0" fontId="105" fillId="0" borderId="17" xfId="19" applyFont="1" applyBorder="1" applyAlignment="1">
      <alignment horizontal="left" vertical="center" shrinkToFit="1"/>
    </xf>
    <xf numFmtId="0" fontId="105" fillId="0" borderId="11" xfId="19" applyFont="1" applyBorder="1" applyAlignment="1">
      <alignment horizontal="left" vertical="center" shrinkToFit="1"/>
    </xf>
    <xf numFmtId="0" fontId="105" fillId="0" borderId="10" xfId="19" applyFont="1" applyBorder="1" applyAlignment="1">
      <alignment horizontal="left" vertical="center" shrinkToFit="1"/>
    </xf>
    <xf numFmtId="0" fontId="105" fillId="0" borderId="16" xfId="19" applyFont="1" applyBorder="1" applyAlignment="1">
      <alignment horizontal="left" vertical="center" shrinkToFit="1"/>
    </xf>
    <xf numFmtId="0" fontId="105" fillId="0" borderId="0" xfId="19" applyFont="1" applyAlignment="1">
      <alignment horizontal="left" vertical="center" shrinkToFit="1"/>
    </xf>
    <xf numFmtId="0" fontId="105" fillId="0" borderId="12" xfId="19" applyFont="1" applyBorder="1" applyAlignment="1">
      <alignment horizontal="left" vertical="center" shrinkToFit="1"/>
    </xf>
    <xf numFmtId="0" fontId="105" fillId="0" borderId="17" xfId="18" applyFont="1" applyBorder="1" applyAlignment="1">
      <alignment horizontal="left" vertical="center" shrinkToFit="1"/>
    </xf>
    <xf numFmtId="0" fontId="105" fillId="0" borderId="11" xfId="18" applyFont="1" applyBorder="1" applyAlignment="1">
      <alignment horizontal="left" vertical="center" shrinkToFit="1"/>
    </xf>
    <xf numFmtId="0" fontId="105" fillId="0" borderId="10" xfId="18" applyFont="1" applyBorder="1" applyAlignment="1">
      <alignment horizontal="left" vertical="center" shrinkToFit="1"/>
    </xf>
    <xf numFmtId="0" fontId="105" fillId="0" borderId="16" xfId="18" applyFont="1" applyBorder="1" applyAlignment="1">
      <alignment horizontal="left" vertical="center" shrinkToFit="1"/>
    </xf>
    <xf numFmtId="0" fontId="105" fillId="0" borderId="0" xfId="18" applyFont="1" applyAlignment="1">
      <alignment horizontal="left" vertical="center" shrinkToFit="1"/>
    </xf>
    <xf numFmtId="0" fontId="105" fillId="0" borderId="12" xfId="18" applyFont="1" applyBorder="1" applyAlignment="1">
      <alignment horizontal="left" vertical="center" shrinkToFit="1"/>
    </xf>
    <xf numFmtId="0" fontId="105" fillId="0" borderId="14" xfId="18" applyFont="1" applyBorder="1" applyAlignment="1">
      <alignment horizontal="left" vertical="center" shrinkToFit="1"/>
    </xf>
    <xf numFmtId="0" fontId="105" fillId="0" borderId="13" xfId="18" applyFont="1" applyBorder="1" applyAlignment="1">
      <alignment horizontal="left" vertical="center" shrinkToFit="1"/>
    </xf>
    <xf numFmtId="0" fontId="105" fillId="0" borderId="15" xfId="18" applyFont="1" applyBorder="1" applyAlignment="1">
      <alignment horizontal="left" vertical="center" shrinkToFit="1"/>
    </xf>
    <xf numFmtId="0" fontId="105" fillId="0" borderId="17" xfId="19" applyFont="1" applyBorder="1" applyAlignment="1">
      <alignment horizontal="left" vertical="center" wrapText="1" shrinkToFit="1"/>
    </xf>
    <xf numFmtId="0" fontId="105" fillId="0" borderId="11" xfId="19" applyFont="1" applyBorder="1" applyAlignment="1">
      <alignment horizontal="left" vertical="center" wrapText="1" shrinkToFit="1"/>
    </xf>
    <xf numFmtId="0" fontId="105" fillId="0" borderId="10" xfId="19" applyFont="1" applyBorder="1" applyAlignment="1">
      <alignment horizontal="left" vertical="center" wrapText="1" shrinkToFit="1"/>
    </xf>
    <xf numFmtId="0" fontId="105" fillId="0" borderId="16" xfId="19" applyFont="1" applyBorder="1" applyAlignment="1">
      <alignment horizontal="left" vertical="center" wrapText="1" shrinkToFit="1"/>
    </xf>
    <xf numFmtId="0" fontId="105" fillId="0" borderId="0" xfId="19" applyFont="1" applyAlignment="1">
      <alignment horizontal="left" vertical="center" wrapText="1" shrinkToFit="1"/>
    </xf>
    <xf numFmtId="0" fontId="105" fillId="0" borderId="12" xfId="19" applyFont="1" applyBorder="1" applyAlignment="1">
      <alignment horizontal="left" vertical="center" wrapText="1" shrinkToFit="1"/>
    </xf>
    <xf numFmtId="0" fontId="105" fillId="0" borderId="14" xfId="19" applyFont="1" applyBorder="1" applyAlignment="1">
      <alignment horizontal="left" vertical="center" wrapText="1" shrinkToFit="1"/>
    </xf>
    <xf numFmtId="0" fontId="105" fillId="0" borderId="13" xfId="19" applyFont="1" applyBorder="1" applyAlignment="1">
      <alignment horizontal="left" vertical="center" wrapText="1" shrinkToFit="1"/>
    </xf>
    <xf numFmtId="0" fontId="105" fillId="0" borderId="15" xfId="19" applyFont="1" applyBorder="1" applyAlignment="1">
      <alignment horizontal="left" vertical="center" wrapText="1" shrinkToFit="1"/>
    </xf>
    <xf numFmtId="0" fontId="105" fillId="0" borderId="152" xfId="18" applyFont="1" applyBorder="1" applyAlignment="1">
      <alignment horizontal="left" vertical="center" shrinkToFit="1"/>
    </xf>
    <xf numFmtId="0" fontId="105" fillId="0" borderId="153" xfId="18" applyFont="1" applyBorder="1" applyAlignment="1">
      <alignment horizontal="left" vertical="center" shrinkToFit="1"/>
    </xf>
    <xf numFmtId="0" fontId="105" fillId="0" borderId="154" xfId="18" applyFont="1" applyBorder="1" applyAlignment="1">
      <alignment horizontal="left" vertical="center" shrinkToFit="1"/>
    </xf>
    <xf numFmtId="0" fontId="105" fillId="0" borderId="155" xfId="18" applyFont="1" applyBorder="1" applyAlignment="1">
      <alignment horizontal="left" vertical="center" shrinkToFit="1"/>
    </xf>
    <xf numFmtId="0" fontId="105" fillId="0" borderId="156" xfId="18" applyFont="1" applyBorder="1" applyAlignment="1">
      <alignment horizontal="left" vertical="center" shrinkToFit="1"/>
    </xf>
    <xf numFmtId="0" fontId="105" fillId="0" borderId="157" xfId="18" applyFont="1" applyBorder="1" applyAlignment="1">
      <alignment horizontal="left" vertical="center" shrinkToFit="1"/>
    </xf>
    <xf numFmtId="0" fontId="105" fillId="0" borderId="158" xfId="18" applyFont="1" applyBorder="1" applyAlignment="1">
      <alignment horizontal="left" vertical="center" shrinkToFit="1"/>
    </xf>
    <xf numFmtId="0" fontId="105" fillId="0" borderId="159" xfId="18" applyFont="1" applyBorder="1" applyAlignment="1">
      <alignment horizontal="left" vertical="center" shrinkToFit="1"/>
    </xf>
    <xf numFmtId="0" fontId="105" fillId="0" borderId="160" xfId="18" applyFont="1" applyBorder="1" applyAlignment="1">
      <alignment horizontal="left" vertical="center" shrinkToFit="1"/>
    </xf>
    <xf numFmtId="0" fontId="105" fillId="0" borderId="8" xfId="19" applyFont="1" applyBorder="1" applyAlignment="1">
      <alignment vertical="center" shrinkToFit="1"/>
    </xf>
    <xf numFmtId="0" fontId="105" fillId="0" borderId="7" xfId="19" applyFont="1" applyBorder="1" applyAlignment="1">
      <alignment vertical="center" shrinkToFit="1"/>
    </xf>
    <xf numFmtId="0" fontId="105" fillId="0" borderId="25" xfId="19" applyFont="1" applyBorder="1" applyAlignment="1">
      <alignment vertical="center" shrinkToFit="1"/>
    </xf>
    <xf numFmtId="0" fontId="105" fillId="0" borderId="6" xfId="19" applyFont="1" applyBorder="1" applyAlignment="1">
      <alignment vertical="center" shrinkToFit="1"/>
    </xf>
    <xf numFmtId="0" fontId="105" fillId="0" borderId="8" xfId="19" applyFont="1" applyBorder="1" applyAlignment="1">
      <alignment horizontal="center" vertical="center" wrapText="1" shrinkToFit="1"/>
    </xf>
    <xf numFmtId="0" fontId="105" fillId="0" borderId="14" xfId="13" applyFont="1" applyBorder="1" applyAlignment="1">
      <alignment horizontal="left" vertical="center" shrinkToFit="1"/>
    </xf>
    <xf numFmtId="0" fontId="105" fillId="0" borderId="13" xfId="13" applyFont="1" applyBorder="1" applyAlignment="1">
      <alignment horizontal="left" vertical="center" shrinkToFit="1"/>
    </xf>
    <xf numFmtId="0" fontId="105" fillId="0" borderId="15" xfId="13" applyFont="1" applyBorder="1" applyAlignment="1">
      <alignment horizontal="left" vertical="center" shrinkToFit="1"/>
    </xf>
    <xf numFmtId="0" fontId="105" fillId="0" borderId="152" xfId="19" applyFont="1" applyBorder="1" applyAlignment="1">
      <alignment horizontal="left" vertical="center" shrinkToFit="1"/>
    </xf>
    <xf numFmtId="0" fontId="105" fillId="0" borderId="153" xfId="19" applyFont="1" applyBorder="1" applyAlignment="1">
      <alignment horizontal="left" vertical="center" shrinkToFit="1"/>
    </xf>
    <xf numFmtId="0" fontId="105" fillId="0" borderId="154" xfId="19" applyFont="1" applyBorder="1" applyAlignment="1">
      <alignment horizontal="left" vertical="center" shrinkToFit="1"/>
    </xf>
    <xf numFmtId="0" fontId="105" fillId="0" borderId="155" xfId="19" applyFont="1" applyBorder="1" applyAlignment="1">
      <alignment horizontal="left" vertical="center" shrinkToFit="1"/>
    </xf>
    <xf numFmtId="0" fontId="105" fillId="0" borderId="156" xfId="19" applyFont="1" applyBorder="1" applyAlignment="1">
      <alignment horizontal="left" vertical="center" shrinkToFit="1"/>
    </xf>
    <xf numFmtId="0" fontId="105" fillId="0" borderId="157" xfId="19" applyFont="1" applyBorder="1" applyAlignment="1">
      <alignment horizontal="left" vertical="center" shrinkToFit="1"/>
    </xf>
    <xf numFmtId="0" fontId="105" fillId="0" borderId="158" xfId="13" applyFont="1" applyBorder="1" applyAlignment="1">
      <alignment horizontal="left" vertical="center" shrinkToFit="1"/>
    </xf>
    <xf numFmtId="0" fontId="105" fillId="0" borderId="159" xfId="13" applyFont="1" applyBorder="1" applyAlignment="1">
      <alignment horizontal="left" vertical="center" shrinkToFit="1"/>
    </xf>
    <xf numFmtId="0" fontId="105" fillId="0" borderId="160" xfId="13" applyFont="1" applyBorder="1" applyAlignment="1">
      <alignment horizontal="left" vertical="center" shrinkToFit="1"/>
    </xf>
    <xf numFmtId="0" fontId="105" fillId="0" borderId="25" xfId="19" applyFont="1" applyBorder="1" applyAlignment="1">
      <alignment horizontal="center" vertical="center" shrinkToFit="1"/>
    </xf>
    <xf numFmtId="0" fontId="105" fillId="0" borderId="8" xfId="12" applyFont="1" applyBorder="1" applyAlignment="1">
      <alignment horizontal="center" vertical="center" shrinkToFit="1"/>
    </xf>
    <xf numFmtId="0" fontId="105" fillId="0" borderId="7" xfId="12" applyFont="1" applyBorder="1" applyAlignment="1">
      <alignment horizontal="center" vertical="center" shrinkToFit="1"/>
    </xf>
    <xf numFmtId="0" fontId="105" fillId="0" borderId="6" xfId="12" applyFont="1" applyBorder="1" applyAlignment="1">
      <alignment horizontal="center" vertical="center" shrinkToFit="1"/>
    </xf>
    <xf numFmtId="0" fontId="16" fillId="4" borderId="14" xfId="19" applyFont="1" applyFill="1" applyBorder="1" applyAlignment="1">
      <alignment horizontal="center" vertical="center" shrinkToFit="1"/>
    </xf>
    <xf numFmtId="0" fontId="105" fillId="0" borderId="152" xfId="19" applyFont="1" applyBorder="1" applyAlignment="1">
      <alignment horizontal="center" vertical="center" shrinkToFit="1"/>
    </xf>
    <xf numFmtId="0" fontId="105" fillId="0" borderId="153" xfId="19" applyFont="1" applyBorder="1" applyAlignment="1">
      <alignment horizontal="center" vertical="center" shrinkToFit="1"/>
    </xf>
    <xf numFmtId="0" fontId="105" fillId="0" borderId="154" xfId="19" applyFont="1" applyBorder="1" applyAlignment="1">
      <alignment horizontal="center" vertical="center" shrinkToFit="1"/>
    </xf>
    <xf numFmtId="0" fontId="105" fillId="0" borderId="155" xfId="19" applyFont="1" applyBorder="1" applyAlignment="1">
      <alignment horizontal="center" vertical="center" shrinkToFit="1"/>
    </xf>
    <xf numFmtId="0" fontId="105" fillId="0" borderId="156" xfId="19" applyFont="1" applyBorder="1" applyAlignment="1">
      <alignment horizontal="center" vertical="center" shrinkToFit="1"/>
    </xf>
    <xf numFmtId="0" fontId="105" fillId="0" borderId="157" xfId="19" applyFont="1" applyBorder="1" applyAlignment="1">
      <alignment horizontal="center" vertical="center" shrinkToFit="1"/>
    </xf>
    <xf numFmtId="0" fontId="105" fillId="0" borderId="158" xfId="18" applyFont="1" applyBorder="1" applyAlignment="1">
      <alignment horizontal="center" vertical="center" shrinkToFit="1"/>
    </xf>
    <xf numFmtId="0" fontId="105" fillId="0" borderId="159" xfId="18" applyFont="1" applyBorder="1" applyAlignment="1">
      <alignment horizontal="center" vertical="center" shrinkToFit="1"/>
    </xf>
    <xf numFmtId="0" fontId="105" fillId="0" borderId="160" xfId="18" applyFont="1" applyBorder="1" applyAlignment="1">
      <alignment horizontal="center" vertical="center" shrinkToFit="1"/>
    </xf>
    <xf numFmtId="0" fontId="105" fillId="0" borderId="152" xfId="19" applyFont="1" applyBorder="1" applyAlignment="1">
      <alignment horizontal="left" vertical="center" wrapText="1" shrinkToFit="1"/>
    </xf>
    <xf numFmtId="0" fontId="105" fillId="0" borderId="155" xfId="19" applyFont="1" applyBorder="1" applyAlignment="1">
      <alignment horizontal="left" vertical="center" wrapText="1" shrinkToFit="1"/>
    </xf>
    <xf numFmtId="0" fontId="105" fillId="0" borderId="158" xfId="19" applyFont="1" applyBorder="1" applyAlignment="1">
      <alignment horizontal="left" vertical="center" shrinkToFit="1"/>
    </xf>
    <xf numFmtId="0" fontId="105" fillId="0" borderId="159" xfId="19" applyFont="1" applyBorder="1" applyAlignment="1">
      <alignment horizontal="left" vertical="center" shrinkToFit="1"/>
    </xf>
    <xf numFmtId="0" fontId="105" fillId="0" borderId="160" xfId="19" applyFont="1" applyBorder="1" applyAlignment="1">
      <alignment horizontal="left" vertical="center" shrinkToFit="1"/>
    </xf>
    <xf numFmtId="0" fontId="105" fillId="0" borderId="7" xfId="19" applyFont="1" applyBorder="1" applyAlignment="1">
      <alignment horizontal="left" vertical="center" wrapText="1"/>
    </xf>
    <xf numFmtId="0" fontId="105" fillId="0" borderId="6" xfId="19" applyFont="1" applyBorder="1" applyAlignment="1">
      <alignment horizontal="left" vertical="center" wrapText="1"/>
    </xf>
    <xf numFmtId="0" fontId="105" fillId="0" borderId="7" xfId="19" applyFont="1" applyBorder="1" applyAlignment="1">
      <alignment horizontal="left" vertical="center" wrapText="1" shrinkToFit="1"/>
    </xf>
    <xf numFmtId="0" fontId="105" fillId="0" borderId="8" xfId="19" applyFont="1" applyBorder="1" applyAlignment="1">
      <alignment horizontal="left" vertical="center" wrapText="1" shrinkToFit="1"/>
    </xf>
    <xf numFmtId="0" fontId="105" fillId="0" borderId="51" xfId="19" applyFont="1" applyBorder="1" applyAlignment="1">
      <alignment horizontal="left" vertical="center" shrinkToFit="1"/>
    </xf>
    <xf numFmtId="0" fontId="105" fillId="0" borderId="7" xfId="19" applyFont="1" applyBorder="1" applyAlignment="1">
      <alignment horizontal="center" vertical="center" wrapText="1" shrinkToFit="1"/>
    </xf>
    <xf numFmtId="0" fontId="105" fillId="0" borderId="6" xfId="19" applyFont="1" applyBorder="1" applyAlignment="1">
      <alignment horizontal="center" vertical="center" wrapText="1" shrinkToFit="1"/>
    </xf>
    <xf numFmtId="0" fontId="105" fillId="0" borderId="158" xfId="19" applyFont="1" applyBorder="1" applyAlignment="1">
      <alignment horizontal="center" vertical="center" shrinkToFit="1"/>
    </xf>
    <xf numFmtId="0" fontId="105" fillId="0" borderId="159" xfId="19" applyFont="1" applyBorder="1" applyAlignment="1">
      <alignment horizontal="center" vertical="center" shrinkToFit="1"/>
    </xf>
    <xf numFmtId="0" fontId="105" fillId="0" borderId="160" xfId="19" applyFont="1" applyBorder="1" applyAlignment="1">
      <alignment horizontal="center" vertical="center" shrinkToFit="1"/>
    </xf>
    <xf numFmtId="0" fontId="105" fillId="0" borderId="6" xfId="19" applyFont="1" applyBorder="1" applyAlignment="1">
      <alignment horizontal="left" vertical="center" wrapText="1" shrinkToFit="1"/>
    </xf>
    <xf numFmtId="0" fontId="105" fillId="0" borderId="17" xfId="19" applyFont="1" applyBorder="1" applyAlignment="1">
      <alignment horizontal="center" vertical="center" shrinkToFit="1"/>
    </xf>
    <xf numFmtId="0" fontId="105" fillId="0" borderId="11" xfId="19" applyFont="1" applyBorder="1" applyAlignment="1">
      <alignment horizontal="center" vertical="center" shrinkToFit="1"/>
    </xf>
    <xf numFmtId="0" fontId="105" fillId="0" borderId="10" xfId="19" applyFont="1" applyBorder="1" applyAlignment="1">
      <alignment horizontal="center" vertical="center" shrinkToFit="1"/>
    </xf>
    <xf numFmtId="0" fontId="105" fillId="0" borderId="16" xfId="19" applyFont="1" applyBorder="1" applyAlignment="1">
      <alignment horizontal="center" vertical="center" shrinkToFit="1"/>
    </xf>
    <xf numFmtId="0" fontId="105" fillId="0" borderId="0" xfId="19" applyFont="1" applyAlignment="1">
      <alignment horizontal="center" vertical="center" shrinkToFit="1"/>
    </xf>
    <xf numFmtId="0" fontId="105" fillId="0" borderId="12" xfId="19" applyFont="1" applyBorder="1" applyAlignment="1">
      <alignment horizontal="center" vertical="center" shrinkToFit="1"/>
    </xf>
    <xf numFmtId="0" fontId="105" fillId="0" borderId="153" xfId="19" applyFont="1" applyBorder="1" applyAlignment="1">
      <alignment horizontal="left" vertical="center" wrapText="1" shrinkToFit="1"/>
    </xf>
    <xf numFmtId="0" fontId="105" fillId="0" borderId="154" xfId="19" applyFont="1" applyBorder="1" applyAlignment="1">
      <alignment horizontal="left" vertical="center" wrapText="1" shrinkToFit="1"/>
    </xf>
    <xf numFmtId="0" fontId="105" fillId="0" borderId="156" xfId="19" applyFont="1" applyBorder="1" applyAlignment="1">
      <alignment horizontal="left" vertical="center" wrapText="1" shrinkToFit="1"/>
    </xf>
    <xf numFmtId="0" fontId="105" fillId="0" borderId="157" xfId="19" applyFont="1" applyBorder="1" applyAlignment="1">
      <alignment horizontal="left" vertical="center" wrapText="1" shrinkToFit="1"/>
    </xf>
    <xf numFmtId="0" fontId="105" fillId="0" borderId="158" xfId="19" applyFont="1" applyBorder="1" applyAlignment="1">
      <alignment horizontal="left" vertical="center" wrapText="1" shrinkToFit="1"/>
    </xf>
    <xf numFmtId="0" fontId="105" fillId="0" borderId="159" xfId="19" applyFont="1" applyBorder="1" applyAlignment="1">
      <alignment horizontal="left" vertical="center" wrapText="1" shrinkToFit="1"/>
    </xf>
    <xf numFmtId="0" fontId="105" fillId="0" borderId="160" xfId="19" applyFont="1" applyBorder="1" applyAlignment="1">
      <alignment horizontal="left" vertical="center" wrapText="1" shrinkToFit="1"/>
    </xf>
    <xf numFmtId="0" fontId="16" fillId="4" borderId="8" xfId="19" applyFont="1" applyFill="1" applyBorder="1" applyAlignment="1">
      <alignment horizontal="left" vertical="center" wrapText="1" shrinkToFit="1"/>
    </xf>
    <xf numFmtId="0" fontId="16" fillId="4" borderId="7" xfId="19" applyFont="1" applyFill="1" applyBorder="1" applyAlignment="1">
      <alignment horizontal="left" vertical="center" wrapText="1" shrinkToFit="1"/>
    </xf>
    <xf numFmtId="0" fontId="16" fillId="4" borderId="6" xfId="19" applyFont="1" applyFill="1" applyBorder="1" applyAlignment="1">
      <alignment horizontal="left" vertical="center" wrapText="1" shrinkToFit="1"/>
    </xf>
    <xf numFmtId="0" fontId="105" fillId="4" borderId="17" xfId="19" applyFont="1" applyFill="1" applyBorder="1" applyAlignment="1">
      <alignment horizontal="left" vertical="center" wrapText="1" shrinkToFit="1"/>
    </xf>
    <xf numFmtId="0" fontId="105" fillId="4" borderId="11" xfId="19" applyFont="1" applyFill="1" applyBorder="1" applyAlignment="1">
      <alignment horizontal="left" vertical="center" shrinkToFit="1"/>
    </xf>
    <xf numFmtId="0" fontId="105" fillId="4" borderId="10" xfId="19" applyFont="1" applyFill="1" applyBorder="1" applyAlignment="1">
      <alignment horizontal="left" vertical="center" shrinkToFit="1"/>
    </xf>
    <xf numFmtId="0" fontId="105" fillId="4" borderId="16" xfId="19" applyFont="1" applyFill="1" applyBorder="1" applyAlignment="1">
      <alignment horizontal="left" vertical="center" shrinkToFit="1"/>
    </xf>
    <xf numFmtId="0" fontId="105" fillId="4" borderId="0" xfId="19" applyFont="1" applyFill="1" applyAlignment="1">
      <alignment horizontal="left" vertical="center" shrinkToFit="1"/>
    </xf>
    <xf numFmtId="0" fontId="105" fillId="4" borderId="12" xfId="19" applyFont="1" applyFill="1" applyBorder="1" applyAlignment="1">
      <alignment horizontal="left" vertical="center" shrinkToFit="1"/>
    </xf>
    <xf numFmtId="0" fontId="105" fillId="4" borderId="16" xfId="18" applyFont="1" applyFill="1" applyBorder="1" applyAlignment="1">
      <alignment horizontal="left" vertical="center" shrinkToFit="1"/>
    </xf>
    <xf numFmtId="0" fontId="105" fillId="4" borderId="0" xfId="18" applyFont="1" applyFill="1" applyAlignment="1">
      <alignment horizontal="left" vertical="center" shrinkToFit="1"/>
    </xf>
    <xf numFmtId="0" fontId="105" fillId="4" borderId="12" xfId="18" applyFont="1" applyFill="1" applyBorder="1" applyAlignment="1">
      <alignment horizontal="left" vertical="center" shrinkToFit="1"/>
    </xf>
    <xf numFmtId="0" fontId="105" fillId="4" borderId="14" xfId="18" applyFont="1" applyFill="1" applyBorder="1" applyAlignment="1">
      <alignment horizontal="left" vertical="center" shrinkToFit="1"/>
    </xf>
    <xf numFmtId="0" fontId="105" fillId="4" borderId="13" xfId="18" applyFont="1" applyFill="1" applyBorder="1" applyAlignment="1">
      <alignment horizontal="left" vertical="center" shrinkToFit="1"/>
    </xf>
    <xf numFmtId="0" fontId="105" fillId="4" borderId="15" xfId="18" applyFont="1" applyFill="1" applyBorder="1" applyAlignment="1">
      <alignment horizontal="left" vertical="center" shrinkToFit="1"/>
    </xf>
    <xf numFmtId="0" fontId="105" fillId="0" borderId="38" xfId="19" applyFont="1" applyBorder="1" applyAlignment="1">
      <alignment horizontal="center" vertical="center" textRotation="255" shrinkToFit="1"/>
    </xf>
    <xf numFmtId="0" fontId="105" fillId="0" borderId="37" xfId="19" applyFont="1" applyBorder="1" applyAlignment="1">
      <alignment horizontal="center" vertical="center" textRotation="255" shrinkToFit="1"/>
    </xf>
    <xf numFmtId="0" fontId="105" fillId="0" borderId="152" xfId="18" applyFont="1" applyBorder="1" applyAlignment="1">
      <alignment horizontal="center" vertical="center" shrinkToFit="1"/>
    </xf>
    <xf numFmtId="0" fontId="105" fillId="0" borderId="153" xfId="18" applyFont="1" applyBorder="1" applyAlignment="1">
      <alignment horizontal="center" vertical="center" shrinkToFit="1"/>
    </xf>
    <xf numFmtId="0" fontId="105" fillId="0" borderId="154" xfId="18" applyFont="1" applyBorder="1" applyAlignment="1">
      <alignment horizontal="center" vertical="center" shrinkToFit="1"/>
    </xf>
    <xf numFmtId="0" fontId="105" fillId="0" borderId="155" xfId="18" applyFont="1" applyBorder="1" applyAlignment="1">
      <alignment horizontal="center" vertical="center" shrinkToFit="1"/>
    </xf>
    <xf numFmtId="0" fontId="105" fillId="0" borderId="156" xfId="18" applyFont="1" applyBorder="1" applyAlignment="1">
      <alignment horizontal="center" vertical="center" shrinkToFit="1"/>
    </xf>
    <xf numFmtId="0" fontId="105" fillId="0" borderId="157" xfId="18" applyFont="1" applyBorder="1" applyAlignment="1">
      <alignment horizontal="center" vertical="center" shrinkToFit="1"/>
    </xf>
    <xf numFmtId="0" fontId="105" fillId="0" borderId="152" xfId="18" applyFont="1" applyBorder="1" applyAlignment="1">
      <alignment horizontal="center" vertical="center" wrapText="1" shrinkToFit="1"/>
    </xf>
    <xf numFmtId="0" fontId="105" fillId="0" borderId="153" xfId="18" applyFont="1" applyBorder="1" applyAlignment="1">
      <alignment horizontal="center" vertical="center" wrapText="1" shrinkToFit="1"/>
    </xf>
    <xf numFmtId="0" fontId="105" fillId="0" borderId="154" xfId="18" applyFont="1" applyBorder="1" applyAlignment="1">
      <alignment horizontal="center" vertical="center" wrapText="1" shrinkToFit="1"/>
    </xf>
    <xf numFmtId="0" fontId="105" fillId="0" borderId="155" xfId="18" applyFont="1" applyBorder="1" applyAlignment="1">
      <alignment horizontal="center" vertical="center" wrapText="1" shrinkToFit="1"/>
    </xf>
    <xf numFmtId="0" fontId="105" fillId="0" borderId="156" xfId="18" applyFont="1" applyBorder="1" applyAlignment="1">
      <alignment horizontal="center" vertical="center" wrapText="1" shrinkToFit="1"/>
    </xf>
    <xf numFmtId="0" fontId="105" fillId="0" borderId="157" xfId="18" applyFont="1" applyBorder="1" applyAlignment="1">
      <alignment horizontal="center" vertical="center" wrapText="1" shrinkToFit="1"/>
    </xf>
    <xf numFmtId="0" fontId="105" fillId="0" borderId="158" xfId="18" applyFont="1" applyBorder="1" applyAlignment="1">
      <alignment horizontal="center" vertical="center" wrapText="1" shrinkToFit="1"/>
    </xf>
    <xf numFmtId="0" fontId="105" fillId="0" borderId="159" xfId="18" applyFont="1" applyBorder="1" applyAlignment="1">
      <alignment horizontal="center" vertical="center" wrapText="1" shrinkToFit="1"/>
    </xf>
    <xf numFmtId="0" fontId="105" fillId="0" borderId="160" xfId="18" applyFont="1" applyBorder="1" applyAlignment="1">
      <alignment horizontal="center" vertical="center" wrapText="1" shrinkToFit="1"/>
    </xf>
    <xf numFmtId="0" fontId="105" fillId="0" borderId="131" xfId="19" applyFont="1" applyBorder="1" applyAlignment="1">
      <alignment horizontal="center" vertical="center" textRotation="255" shrinkToFit="1"/>
    </xf>
    <xf numFmtId="0" fontId="16" fillId="4" borderId="8" xfId="19" applyFont="1" applyFill="1" applyBorder="1" applyAlignment="1">
      <alignment horizontal="left" vertical="center" shrinkToFit="1"/>
    </xf>
    <xf numFmtId="0" fontId="16" fillId="4" borderId="8" xfId="19" applyFont="1" applyFill="1" applyBorder="1" applyAlignment="1">
      <alignment horizontal="center" vertical="center" wrapText="1" shrinkToFit="1"/>
    </xf>
    <xf numFmtId="0" fontId="16" fillId="4" borderId="7" xfId="19" applyFont="1" applyFill="1" applyBorder="1" applyAlignment="1">
      <alignment horizontal="center" vertical="center" wrapText="1" shrinkToFit="1"/>
    </xf>
    <xf numFmtId="0" fontId="16" fillId="4" borderId="6" xfId="19" applyFont="1" applyFill="1" applyBorder="1" applyAlignment="1">
      <alignment horizontal="center" vertical="center" wrapText="1" shrinkToFit="1"/>
    </xf>
    <xf numFmtId="0" fontId="16" fillId="4" borderId="25" xfId="19" applyFont="1" applyFill="1" applyBorder="1" applyAlignment="1">
      <alignment horizontal="left" vertical="center" shrinkToFit="1"/>
    </xf>
    <xf numFmtId="0" fontId="105" fillId="0" borderId="2" xfId="19" applyFont="1" applyBorder="1" applyAlignment="1">
      <alignment horizontal="left" vertical="center" wrapText="1" shrinkToFit="1"/>
    </xf>
    <xf numFmtId="0" fontId="105" fillId="4" borderId="8" xfId="19" applyFont="1" applyFill="1" applyBorder="1" applyAlignment="1">
      <alignment horizontal="left" vertical="center" shrinkToFit="1"/>
    </xf>
    <xf numFmtId="0" fontId="105" fillId="4" borderId="25" xfId="19" applyFont="1" applyFill="1" applyBorder="1" applyAlignment="1">
      <alignment horizontal="left" vertical="center" shrinkToFit="1"/>
    </xf>
    <xf numFmtId="0" fontId="113" fillId="0" borderId="0" xfId="18" applyFont="1" applyAlignment="1">
      <alignment horizontal="left" vertical="center" wrapText="1"/>
    </xf>
    <xf numFmtId="0" fontId="113" fillId="0" borderId="0" xfId="18" applyFont="1" applyAlignment="1">
      <alignment horizontal="left" vertical="top" wrapText="1"/>
    </xf>
    <xf numFmtId="0" fontId="114" fillId="4" borderId="0" xfId="18" applyFont="1" applyFill="1" applyAlignment="1">
      <alignment horizontal="left" vertical="top" wrapText="1"/>
    </xf>
    <xf numFmtId="0" fontId="115" fillId="0" borderId="0" xfId="18" applyFont="1" applyAlignment="1">
      <alignment horizontal="left" vertical="top" wrapText="1"/>
    </xf>
    <xf numFmtId="0" fontId="16" fillId="4" borderId="161" xfId="19" applyFont="1" applyFill="1" applyBorder="1" applyAlignment="1">
      <alignment horizontal="left" vertical="center" shrinkToFit="1"/>
    </xf>
    <xf numFmtId="0" fontId="16" fillId="4" borderId="162" xfId="19" applyFont="1" applyFill="1" applyBorder="1" applyAlignment="1">
      <alignment horizontal="left" vertical="center" shrinkToFit="1"/>
    </xf>
    <xf numFmtId="0" fontId="16" fillId="4" borderId="163" xfId="19" applyFont="1" applyFill="1" applyBorder="1" applyAlignment="1">
      <alignment horizontal="left" vertical="center" shrinkToFit="1"/>
    </xf>
    <xf numFmtId="0" fontId="16" fillId="4" borderId="115" xfId="12" applyFont="1" applyFill="1" applyBorder="1" applyAlignment="1">
      <alignment horizontal="center" vertical="center" shrinkToFit="1"/>
    </xf>
    <xf numFmtId="0" fontId="16" fillId="4" borderId="116" xfId="12" applyFont="1" applyFill="1" applyBorder="1" applyAlignment="1">
      <alignment horizontal="center" vertical="center" shrinkToFit="1"/>
    </xf>
    <xf numFmtId="0" fontId="16" fillId="4" borderId="164" xfId="12" applyFont="1" applyFill="1" applyBorder="1" applyAlignment="1">
      <alignment horizontal="center" vertical="center" shrinkToFit="1"/>
    </xf>
    <xf numFmtId="0" fontId="16" fillId="4" borderId="165" xfId="12" applyFont="1" applyFill="1" applyBorder="1" applyAlignment="1">
      <alignment horizontal="center" vertical="center" shrinkToFit="1"/>
    </xf>
    <xf numFmtId="0" fontId="16" fillId="4" borderId="166" xfId="12" applyFont="1" applyFill="1" applyBorder="1" applyAlignment="1">
      <alignment horizontal="center" vertical="center" shrinkToFit="1"/>
    </xf>
    <xf numFmtId="0" fontId="16" fillId="4" borderId="167" xfId="12" applyFont="1" applyFill="1" applyBorder="1" applyAlignment="1">
      <alignment horizontal="center" vertical="center" shrinkToFit="1"/>
    </xf>
    <xf numFmtId="0" fontId="16" fillId="4" borderId="147" xfId="12" applyFont="1" applyFill="1" applyBorder="1" applyAlignment="1">
      <alignment horizontal="left" vertical="center" shrinkToFit="1"/>
    </xf>
    <xf numFmtId="0" fontId="16" fillId="4" borderId="142" xfId="12" applyFont="1" applyFill="1" applyBorder="1" applyAlignment="1">
      <alignment horizontal="left" vertical="center" shrinkToFit="1"/>
    </xf>
    <xf numFmtId="0" fontId="16" fillId="4" borderId="143" xfId="12" applyFont="1" applyFill="1" applyBorder="1" applyAlignment="1">
      <alignment horizontal="left" vertical="center" shrinkToFit="1"/>
    </xf>
    <xf numFmtId="0" fontId="75" fillId="4" borderId="0" xfId="12" applyFont="1" applyFill="1" applyAlignment="1">
      <alignment horizontal="center" vertical="center"/>
    </xf>
    <xf numFmtId="0" fontId="16" fillId="4" borderId="129" xfId="12" applyFont="1" applyFill="1" applyBorder="1" applyAlignment="1">
      <alignment horizontal="center" vertical="center" shrinkToFit="1"/>
    </xf>
    <xf numFmtId="0" fontId="16" fillId="4" borderId="49" xfId="12" applyFont="1" applyFill="1" applyBorder="1" applyAlignment="1">
      <alignment horizontal="center" vertical="center" shrinkToFit="1"/>
    </xf>
    <xf numFmtId="0" fontId="16" fillId="4" borderId="130" xfId="12" applyFont="1" applyFill="1" applyBorder="1" applyAlignment="1">
      <alignment horizontal="center" vertical="center" shrinkToFit="1"/>
    </xf>
    <xf numFmtId="0" fontId="16" fillId="4" borderId="134" xfId="12" applyFont="1" applyFill="1" applyBorder="1" applyAlignment="1">
      <alignment horizontal="center" vertical="center" shrinkToFit="1"/>
    </xf>
    <xf numFmtId="0" fontId="16" fillId="4" borderId="135" xfId="12" applyFont="1" applyFill="1" applyBorder="1" applyAlignment="1">
      <alignment horizontal="center" vertical="center" shrinkToFit="1"/>
    </xf>
    <xf numFmtId="0" fontId="16" fillId="4" borderId="136" xfId="12" applyFont="1" applyFill="1" applyBorder="1" applyAlignment="1">
      <alignment horizontal="center" vertical="center" shrinkToFit="1"/>
    </xf>
    <xf numFmtId="0" fontId="37" fillId="4" borderId="50" xfId="12" applyFont="1" applyFill="1" applyBorder="1" applyAlignment="1">
      <alignment horizontal="center" vertical="center" wrapText="1"/>
    </xf>
    <xf numFmtId="0" fontId="37" fillId="4" borderId="49" xfId="12" applyFont="1" applyFill="1" applyBorder="1" applyAlignment="1">
      <alignment horizontal="center" vertical="center" wrapText="1"/>
    </xf>
    <xf numFmtId="0" fontId="37" fillId="4" borderId="130" xfId="12" applyFont="1" applyFill="1" applyBorder="1" applyAlignment="1">
      <alignment horizontal="center" vertical="center" wrapText="1"/>
    </xf>
    <xf numFmtId="0" fontId="37" fillId="4" borderId="137" xfId="12" applyFont="1" applyFill="1" applyBorder="1" applyAlignment="1">
      <alignment horizontal="center" vertical="center" wrapText="1"/>
    </xf>
    <xf numFmtId="0" fontId="37" fillId="4" borderId="135" xfId="12" applyFont="1" applyFill="1" applyBorder="1" applyAlignment="1">
      <alignment horizontal="center" vertical="center" wrapText="1"/>
    </xf>
    <xf numFmtId="0" fontId="37" fillId="4" borderId="136" xfId="12" applyFont="1" applyFill="1" applyBorder="1" applyAlignment="1">
      <alignment horizontal="center" vertical="center" wrapText="1"/>
    </xf>
    <xf numFmtId="0" fontId="37" fillId="4" borderId="50" xfId="12" applyFont="1" applyFill="1" applyBorder="1" applyAlignment="1">
      <alignment horizontal="center" vertical="center" wrapText="1" shrinkToFit="1"/>
    </xf>
    <xf numFmtId="0" fontId="37" fillId="4" borderId="49" xfId="12" applyFont="1" applyFill="1" applyBorder="1" applyAlignment="1">
      <alignment horizontal="center" vertical="center" wrapText="1" shrinkToFit="1"/>
    </xf>
    <xf numFmtId="0" fontId="37" fillId="4" borderId="130" xfId="12" applyFont="1" applyFill="1" applyBorder="1" applyAlignment="1">
      <alignment horizontal="center" vertical="center" wrapText="1" shrinkToFit="1"/>
    </xf>
    <xf numFmtId="0" fontId="37" fillId="4" borderId="137" xfId="12" applyFont="1" applyFill="1" applyBorder="1" applyAlignment="1">
      <alignment horizontal="center" vertical="center" wrapText="1" shrinkToFit="1"/>
    </xf>
    <xf numFmtId="0" fontId="37" fillId="4" borderId="135" xfId="12" applyFont="1" applyFill="1" applyBorder="1" applyAlignment="1">
      <alignment horizontal="center" vertical="center" wrapText="1" shrinkToFit="1"/>
    </xf>
    <xf numFmtId="0" fontId="37" fillId="4" borderId="136" xfId="12" applyFont="1" applyFill="1" applyBorder="1" applyAlignment="1">
      <alignment horizontal="center" vertical="center" wrapText="1" shrinkToFit="1"/>
    </xf>
    <xf numFmtId="0" fontId="16" fillId="4" borderId="50" xfId="12" applyFont="1" applyFill="1" applyBorder="1" applyAlignment="1">
      <alignment horizontal="center" vertical="center" shrinkToFit="1"/>
    </xf>
    <xf numFmtId="0" fontId="16" fillId="4" borderId="137" xfId="12" applyFont="1" applyFill="1" applyBorder="1" applyAlignment="1">
      <alignment horizontal="center" vertical="center" shrinkToFit="1"/>
    </xf>
    <xf numFmtId="0" fontId="16" fillId="4" borderId="140" xfId="12" applyFont="1" applyFill="1" applyBorder="1" applyAlignment="1">
      <alignment horizontal="center" vertical="center" shrinkToFit="1"/>
    </xf>
    <xf numFmtId="0" fontId="16" fillId="4" borderId="113" xfId="12" applyFont="1" applyFill="1" applyBorder="1" applyAlignment="1">
      <alignment horizontal="center" vertical="center" shrinkToFit="1"/>
    </xf>
    <xf numFmtId="0" fontId="16" fillId="4" borderId="114" xfId="12" applyFont="1" applyFill="1" applyBorder="1" applyAlignment="1">
      <alignment horizontal="center" vertical="center" shrinkToFit="1"/>
    </xf>
    <xf numFmtId="0" fontId="37" fillId="4" borderId="100" xfId="12" applyFont="1" applyFill="1" applyBorder="1" applyAlignment="1">
      <alignment horizontal="center" vertical="center" shrinkToFit="1"/>
    </xf>
    <xf numFmtId="0" fontId="37" fillId="4" borderId="101" xfId="12" applyFont="1" applyFill="1" applyBorder="1" applyAlignment="1">
      <alignment horizontal="center" vertical="center" shrinkToFit="1"/>
    </xf>
    <xf numFmtId="0" fontId="37" fillId="4" borderId="111" xfId="12" applyFont="1" applyFill="1" applyBorder="1" applyAlignment="1">
      <alignment horizontal="center" vertical="center" shrinkToFit="1"/>
    </xf>
    <xf numFmtId="0" fontId="37" fillId="4" borderId="14" xfId="12" applyFont="1" applyFill="1" applyBorder="1" applyAlignment="1">
      <alignment horizontal="left" vertical="center" shrinkToFit="1"/>
    </xf>
    <xf numFmtId="0" fontId="37" fillId="4" borderId="13" xfId="12" applyFont="1" applyFill="1" applyBorder="1" applyAlignment="1">
      <alignment horizontal="left" vertical="center" shrinkToFit="1"/>
    </xf>
    <xf numFmtId="0" fontId="37" fillId="4" borderId="15" xfId="12" applyFont="1" applyFill="1" applyBorder="1" applyAlignment="1">
      <alignment horizontal="left" vertical="center" shrinkToFit="1"/>
    </xf>
    <xf numFmtId="0" fontId="37" fillId="4" borderId="14" xfId="12" applyFont="1" applyFill="1" applyBorder="1" applyAlignment="1">
      <alignment horizontal="center" vertical="center" shrinkToFit="1"/>
    </xf>
    <xf numFmtId="0" fontId="37" fillId="4" borderId="13" xfId="12" applyFont="1" applyFill="1" applyBorder="1" applyAlignment="1">
      <alignment horizontal="center" vertical="center" shrinkToFit="1"/>
    </xf>
    <xf numFmtId="0" fontId="37" fillId="4" borderId="15" xfId="12" applyFont="1" applyFill="1" applyBorder="1" applyAlignment="1">
      <alignment horizontal="center" vertical="center" shrinkToFit="1"/>
    </xf>
    <xf numFmtId="0" fontId="37" fillId="4" borderId="32" xfId="12" applyFont="1" applyFill="1" applyBorder="1" applyAlignment="1">
      <alignment horizontal="center" vertical="center" shrinkToFit="1"/>
    </xf>
    <xf numFmtId="0" fontId="37" fillId="4" borderId="8" xfId="12" applyFont="1" applyFill="1" applyBorder="1" applyAlignment="1">
      <alignment horizontal="left" vertical="center" shrinkToFit="1"/>
    </xf>
    <xf numFmtId="0" fontId="37" fillId="4" borderId="7" xfId="12" applyFont="1" applyFill="1" applyBorder="1" applyAlignment="1">
      <alignment horizontal="left" vertical="center" shrinkToFit="1"/>
    </xf>
    <xf numFmtId="0" fontId="37" fillId="4" borderId="6" xfId="12" applyFont="1" applyFill="1" applyBorder="1" applyAlignment="1">
      <alignment horizontal="left" vertical="center" shrinkToFit="1"/>
    </xf>
    <xf numFmtId="0" fontId="37" fillId="4" borderId="8" xfId="12" applyFont="1" applyFill="1" applyBorder="1" applyAlignment="1">
      <alignment horizontal="center" vertical="center" shrinkToFit="1"/>
    </xf>
    <xf numFmtId="0" fontId="37" fillId="4" borderId="7" xfId="12" applyFont="1" applyFill="1" applyBorder="1" applyAlignment="1">
      <alignment horizontal="center" vertical="center" shrinkToFit="1"/>
    </xf>
    <xf numFmtId="0" fontId="37" fillId="4" borderId="6" xfId="12" applyFont="1" applyFill="1" applyBorder="1" applyAlignment="1">
      <alignment horizontal="center" vertical="center" shrinkToFit="1"/>
    </xf>
    <xf numFmtId="0" fontId="37" fillId="4" borderId="25" xfId="12" applyFont="1" applyFill="1" applyBorder="1" applyAlignment="1">
      <alignment horizontal="center" vertical="center" shrinkToFit="1"/>
    </xf>
    <xf numFmtId="0" fontId="16" fillId="4" borderId="168" xfId="12" applyFont="1" applyFill="1" applyBorder="1" applyAlignment="1">
      <alignment horizontal="left" vertical="center" wrapText="1" shrinkToFit="1"/>
    </xf>
    <xf numFmtId="0" fontId="16" fillId="4" borderId="116" xfId="12" applyFont="1" applyFill="1" applyBorder="1" applyAlignment="1">
      <alignment horizontal="left" vertical="center" wrapText="1" shrinkToFit="1"/>
    </xf>
    <xf numFmtId="0" fontId="16" fillId="4" borderId="164" xfId="12" applyFont="1" applyFill="1" applyBorder="1" applyAlignment="1">
      <alignment horizontal="left" vertical="center" wrapText="1" shrinkToFit="1"/>
    </xf>
    <xf numFmtId="0" fontId="16" fillId="4" borderId="168" xfId="12" applyFont="1" applyFill="1" applyBorder="1" applyAlignment="1">
      <alignment horizontal="center" vertical="center" shrinkToFit="1"/>
    </xf>
    <xf numFmtId="0" fontId="16" fillId="4" borderId="117" xfId="12" applyFont="1" applyFill="1" applyBorder="1" applyAlignment="1">
      <alignment horizontal="center" vertical="center" shrinkToFit="1"/>
    </xf>
    <xf numFmtId="0" fontId="37" fillId="4" borderId="100" xfId="12" applyFont="1" applyFill="1" applyBorder="1" applyAlignment="1">
      <alignment horizontal="left" vertical="center" wrapText="1" shrinkToFit="1"/>
    </xf>
    <xf numFmtId="0" fontId="37" fillId="4" borderId="101" xfId="12" applyFont="1" applyFill="1" applyBorder="1" applyAlignment="1">
      <alignment horizontal="left" vertical="center" shrinkToFit="1"/>
    </xf>
    <xf numFmtId="0" fontId="37" fillId="4" borderId="44" xfId="12" applyFont="1" applyFill="1" applyBorder="1" applyAlignment="1">
      <alignment horizontal="left" vertical="center" shrinkToFit="1"/>
    </xf>
    <xf numFmtId="0" fontId="37" fillId="4" borderId="44" xfId="12" applyFont="1" applyFill="1" applyBorder="1" applyAlignment="1">
      <alignment horizontal="center" vertical="center" shrinkToFit="1"/>
    </xf>
    <xf numFmtId="0" fontId="37" fillId="4" borderId="2" xfId="12" applyFont="1" applyFill="1" applyBorder="1" applyAlignment="1">
      <alignment horizontal="center" vertical="center" shrinkToFit="1"/>
    </xf>
    <xf numFmtId="0" fontId="37" fillId="4" borderId="29" xfId="12" applyFont="1" applyFill="1" applyBorder="1" applyAlignment="1">
      <alignment horizontal="center" vertical="center" shrinkToFit="1"/>
    </xf>
    <xf numFmtId="0" fontId="37" fillId="4" borderId="8" xfId="12" applyFont="1" applyFill="1" applyBorder="1" applyAlignment="1">
      <alignment horizontal="center" vertical="center" wrapText="1" shrinkToFit="1"/>
    </xf>
    <xf numFmtId="0" fontId="37" fillId="4" borderId="7" xfId="12" applyFont="1" applyFill="1" applyBorder="1" applyAlignment="1">
      <alignment horizontal="center" vertical="center" wrapText="1" shrinkToFit="1"/>
    </xf>
    <xf numFmtId="0" fontId="37" fillId="4" borderId="6" xfId="12" applyFont="1" applyFill="1" applyBorder="1" applyAlignment="1">
      <alignment horizontal="center" vertical="center" wrapText="1" shrinkToFit="1"/>
    </xf>
    <xf numFmtId="0" fontId="16" fillId="4" borderId="8" xfId="12" applyFont="1" applyFill="1" applyBorder="1" applyAlignment="1">
      <alignment horizontal="left" vertical="center" shrinkToFit="1"/>
    </xf>
    <xf numFmtId="0" fontId="16" fillId="4" borderId="7" xfId="12" applyFont="1" applyFill="1" applyBorder="1" applyAlignment="1">
      <alignment horizontal="left" vertical="center" shrinkToFit="1"/>
    </xf>
    <xf numFmtId="0" fontId="16" fillId="4" borderId="6" xfId="12" applyFont="1" applyFill="1" applyBorder="1" applyAlignment="1">
      <alignment horizontal="left" vertical="center" shrinkToFit="1"/>
    </xf>
    <xf numFmtId="0" fontId="16" fillId="4" borderId="8" xfId="12" applyFont="1" applyFill="1" applyBorder="1" applyAlignment="1">
      <alignment horizontal="center" vertical="center" wrapText="1" shrinkToFit="1"/>
    </xf>
    <xf numFmtId="0" fontId="110" fillId="4" borderId="7" xfId="12" applyFont="1" applyFill="1" applyBorder="1" applyAlignment="1">
      <alignment horizontal="center" vertical="center" shrinkToFit="1"/>
    </xf>
    <xf numFmtId="0" fontId="110" fillId="4" borderId="6" xfId="12" applyFont="1" applyFill="1" applyBorder="1" applyAlignment="1">
      <alignment horizontal="center" vertical="center" shrinkToFit="1"/>
    </xf>
    <xf numFmtId="0" fontId="117" fillId="4" borderId="8" xfId="12" applyFont="1" applyFill="1" applyBorder="1" applyAlignment="1">
      <alignment horizontal="center" vertical="center" shrinkToFit="1"/>
    </xf>
    <xf numFmtId="0" fontId="117" fillId="4" borderId="7" xfId="12" applyFont="1" applyFill="1" applyBorder="1" applyAlignment="1">
      <alignment horizontal="center" vertical="center" shrinkToFit="1"/>
    </xf>
    <xf numFmtId="0" fontId="117" fillId="4" borderId="25" xfId="12" applyFont="1" applyFill="1" applyBorder="1" applyAlignment="1">
      <alignment horizontal="center" vertical="center" shrinkToFit="1"/>
    </xf>
    <xf numFmtId="0" fontId="117" fillId="4" borderId="7" xfId="12" applyFont="1" applyFill="1" applyBorder="1" applyAlignment="1">
      <alignment horizontal="left" vertical="center" shrinkToFit="1"/>
    </xf>
    <xf numFmtId="0" fontId="117" fillId="4" borderId="6" xfId="12" applyFont="1" applyFill="1" applyBorder="1" applyAlignment="1">
      <alignment horizontal="left" vertical="center" shrinkToFit="1"/>
    </xf>
    <xf numFmtId="0" fontId="117" fillId="4" borderId="6" xfId="12" applyFont="1" applyFill="1" applyBorder="1" applyAlignment="1">
      <alignment horizontal="center" vertical="center" shrinkToFit="1"/>
    </xf>
    <xf numFmtId="0" fontId="37" fillId="4" borderId="16" xfId="12" applyFont="1" applyFill="1" applyBorder="1" applyAlignment="1">
      <alignment horizontal="left" vertical="center" wrapText="1" shrinkToFit="1"/>
    </xf>
    <xf numFmtId="0" fontId="37" fillId="4" borderId="0" xfId="12" applyFont="1" applyFill="1" applyAlignment="1">
      <alignment horizontal="left" vertical="center" wrapText="1" shrinkToFit="1"/>
    </xf>
    <xf numFmtId="0" fontId="37" fillId="4" borderId="12" xfId="12" applyFont="1" applyFill="1" applyBorder="1" applyAlignment="1">
      <alignment horizontal="left" vertical="center" wrapText="1" shrinkToFit="1"/>
    </xf>
    <xf numFmtId="0" fontId="37" fillId="4" borderId="14" xfId="12" applyFont="1" applyFill="1" applyBorder="1" applyAlignment="1">
      <alignment horizontal="left" vertical="center" wrapText="1" shrinkToFit="1"/>
    </xf>
    <xf numFmtId="0" fontId="37" fillId="4" borderId="13" xfId="12" applyFont="1" applyFill="1" applyBorder="1" applyAlignment="1">
      <alignment horizontal="left" vertical="center" wrapText="1" shrinkToFit="1"/>
    </xf>
    <xf numFmtId="0" fontId="37" fillId="4" borderId="15" xfId="12" applyFont="1" applyFill="1" applyBorder="1" applyAlignment="1">
      <alignment horizontal="left" vertical="center" wrapText="1" shrinkToFit="1"/>
    </xf>
    <xf numFmtId="0" fontId="37" fillId="4" borderId="155" xfId="12" applyFont="1" applyFill="1" applyBorder="1" applyAlignment="1">
      <alignment horizontal="left" vertical="center" wrapText="1" shrinkToFit="1"/>
    </xf>
    <xf numFmtId="0" fontId="37" fillId="4" borderId="156" xfId="12" applyFont="1" applyFill="1" applyBorder="1" applyAlignment="1">
      <alignment horizontal="left" vertical="center" wrapText="1" shrinkToFit="1"/>
    </xf>
    <xf numFmtId="0" fontId="37" fillId="4" borderId="157" xfId="12" applyFont="1" applyFill="1" applyBorder="1" applyAlignment="1">
      <alignment horizontal="left" vertical="center" wrapText="1" shrinkToFit="1"/>
    </xf>
    <xf numFmtId="0" fontId="37" fillId="4" borderId="158" xfId="12" applyFont="1" applyFill="1" applyBorder="1" applyAlignment="1">
      <alignment horizontal="left" vertical="center" wrapText="1" shrinkToFit="1"/>
    </xf>
    <xf numFmtId="0" fontId="37" fillId="4" borderId="159" xfId="12" applyFont="1" applyFill="1" applyBorder="1" applyAlignment="1">
      <alignment horizontal="left" vertical="center" wrapText="1" shrinkToFit="1"/>
    </xf>
    <xf numFmtId="0" fontId="37" fillId="4" borderId="160" xfId="12" applyFont="1" applyFill="1" applyBorder="1" applyAlignment="1">
      <alignment horizontal="left" vertical="center" wrapText="1" shrinkToFit="1"/>
    </xf>
    <xf numFmtId="0" fontId="116" fillId="4" borderId="155" xfId="12" applyFont="1" applyFill="1" applyBorder="1" applyAlignment="1">
      <alignment horizontal="left" vertical="center" wrapText="1" shrinkToFit="1"/>
    </xf>
    <xf numFmtId="0" fontId="116" fillId="4" borderId="156" xfId="12" applyFont="1" applyFill="1" applyBorder="1" applyAlignment="1">
      <alignment horizontal="left" vertical="center" wrapText="1" shrinkToFit="1"/>
    </xf>
    <xf numFmtId="0" fontId="116" fillId="4" borderId="157" xfId="12" applyFont="1" applyFill="1" applyBorder="1" applyAlignment="1">
      <alignment horizontal="left" vertical="center" wrapText="1" shrinkToFit="1"/>
    </xf>
    <xf numFmtId="0" fontId="116" fillId="4" borderId="158" xfId="12" applyFont="1" applyFill="1" applyBorder="1" applyAlignment="1">
      <alignment horizontal="left" vertical="center" wrapText="1" shrinkToFit="1"/>
    </xf>
    <xf numFmtId="0" fontId="116" fillId="4" borderId="159" xfId="12" applyFont="1" applyFill="1" applyBorder="1" applyAlignment="1">
      <alignment horizontal="left" vertical="center" wrapText="1" shrinkToFit="1"/>
    </xf>
    <xf numFmtId="0" fontId="116" fillId="4" borderId="160" xfId="12" applyFont="1" applyFill="1" applyBorder="1" applyAlignment="1">
      <alignment horizontal="left" vertical="center" wrapText="1" shrinkToFit="1"/>
    </xf>
    <xf numFmtId="0" fontId="105" fillId="0" borderId="16" xfId="13" applyFont="1" applyBorder="1" applyAlignment="1">
      <alignment vertical="center" wrapText="1"/>
    </xf>
    <xf numFmtId="0" fontId="105" fillId="0" borderId="0" xfId="13" applyFont="1" applyAlignment="1">
      <alignment vertical="center" wrapText="1"/>
    </xf>
    <xf numFmtId="0" fontId="105" fillId="0" borderId="172" xfId="13" applyFont="1" applyBorder="1" applyAlignment="1">
      <alignment vertical="center" wrapText="1"/>
    </xf>
    <xf numFmtId="0" fontId="105" fillId="0" borderId="173" xfId="13" applyFont="1" applyBorder="1" applyAlignment="1">
      <alignment vertical="center" wrapText="1"/>
    </xf>
    <xf numFmtId="0" fontId="105" fillId="0" borderId="174" xfId="13" applyFont="1" applyBorder="1" applyAlignment="1">
      <alignment vertical="center" wrapText="1"/>
    </xf>
    <xf numFmtId="0" fontId="105" fillId="0" borderId="175" xfId="13" applyFont="1" applyBorder="1" applyAlignment="1">
      <alignment vertical="center" wrapText="1"/>
    </xf>
    <xf numFmtId="0" fontId="37" fillId="4" borderId="17" xfId="12" applyFont="1" applyFill="1" applyBorder="1" applyAlignment="1">
      <alignment horizontal="left" vertical="center" wrapText="1" shrinkToFit="1"/>
    </xf>
    <xf numFmtId="0" fontId="37" fillId="4" borderId="11" xfId="12" applyFont="1" applyFill="1" applyBorder="1" applyAlignment="1">
      <alignment horizontal="left" vertical="center" wrapText="1" shrinkToFit="1"/>
    </xf>
    <xf numFmtId="0" fontId="37" fillId="4" borderId="10" xfId="12" applyFont="1" applyFill="1" applyBorder="1" applyAlignment="1">
      <alignment horizontal="left" vertical="center" wrapText="1" shrinkToFit="1"/>
    </xf>
    <xf numFmtId="0" fontId="37" fillId="4" borderId="152" xfId="12" applyFont="1" applyFill="1" applyBorder="1" applyAlignment="1">
      <alignment horizontal="center" vertical="center" wrapText="1" shrinkToFit="1"/>
    </xf>
    <xf numFmtId="0" fontId="37" fillId="4" borderId="153" xfId="12" applyFont="1" applyFill="1" applyBorder="1" applyAlignment="1">
      <alignment horizontal="center" vertical="center" wrapText="1" shrinkToFit="1"/>
    </xf>
    <xf numFmtId="0" fontId="37" fillId="4" borderId="154" xfId="12" applyFont="1" applyFill="1" applyBorder="1" applyAlignment="1">
      <alignment horizontal="center" vertical="center" wrapText="1" shrinkToFit="1"/>
    </xf>
    <xf numFmtId="0" fontId="37" fillId="4" borderId="155" xfId="12" applyFont="1" applyFill="1" applyBorder="1" applyAlignment="1">
      <alignment horizontal="center" vertical="center" wrapText="1" shrinkToFit="1"/>
    </xf>
    <xf numFmtId="0" fontId="37" fillId="4" borderId="156" xfId="12" applyFont="1" applyFill="1" applyBorder="1" applyAlignment="1">
      <alignment horizontal="center" vertical="center" wrapText="1" shrinkToFit="1"/>
    </xf>
    <xf numFmtId="0" fontId="37" fillId="4" borderId="157" xfId="12" applyFont="1" applyFill="1" applyBorder="1" applyAlignment="1">
      <alignment horizontal="center" vertical="center" wrapText="1" shrinkToFit="1"/>
    </xf>
    <xf numFmtId="0" fontId="37" fillId="4" borderId="158" xfId="12" applyFont="1" applyFill="1" applyBorder="1" applyAlignment="1">
      <alignment horizontal="center" vertical="center" wrapText="1" shrinkToFit="1"/>
    </xf>
    <xf numFmtId="0" fontId="37" fillId="4" borderId="159" xfId="12" applyFont="1" applyFill="1" applyBorder="1" applyAlignment="1">
      <alignment horizontal="center" vertical="center" wrapText="1" shrinkToFit="1"/>
    </xf>
    <xf numFmtId="0" fontId="37" fillId="4" borderId="160" xfId="12" applyFont="1" applyFill="1" applyBorder="1" applyAlignment="1">
      <alignment horizontal="center" vertical="center" wrapText="1" shrinkToFit="1"/>
    </xf>
    <xf numFmtId="0" fontId="37" fillId="4" borderId="17" xfId="12" applyFont="1" applyFill="1" applyBorder="1" applyAlignment="1">
      <alignment horizontal="center" vertical="center" wrapText="1" shrinkToFit="1"/>
    </xf>
    <xf numFmtId="0" fontId="37" fillId="4" borderId="11" xfId="12" applyFont="1" applyFill="1" applyBorder="1" applyAlignment="1">
      <alignment horizontal="center" vertical="center" wrapText="1" shrinkToFit="1"/>
    </xf>
    <xf numFmtId="0" fontId="37" fillId="4" borderId="10" xfId="12" applyFont="1" applyFill="1" applyBorder="1" applyAlignment="1">
      <alignment horizontal="center" vertical="center" wrapText="1" shrinkToFit="1"/>
    </xf>
    <xf numFmtId="0" fontId="37" fillId="4" borderId="16" xfId="12" applyFont="1" applyFill="1" applyBorder="1" applyAlignment="1">
      <alignment horizontal="center" vertical="center" wrapText="1" shrinkToFit="1"/>
    </xf>
    <xf numFmtId="0" fontId="37" fillId="4" borderId="0" xfId="12" applyFont="1" applyFill="1" applyAlignment="1">
      <alignment horizontal="center" vertical="center" wrapText="1" shrinkToFit="1"/>
    </xf>
    <xf numFmtId="0" fontId="37" fillId="4" borderId="12" xfId="12" applyFont="1" applyFill="1" applyBorder="1" applyAlignment="1">
      <alignment horizontal="center" vertical="center" wrapText="1" shrinkToFit="1"/>
    </xf>
    <xf numFmtId="0" fontId="37" fillId="4" borderId="14" xfId="12" applyFont="1" applyFill="1" applyBorder="1" applyAlignment="1">
      <alignment horizontal="center" vertical="center" wrapText="1" shrinkToFit="1"/>
    </xf>
    <xf numFmtId="0" fontId="37" fillId="4" borderId="13" xfId="12" applyFont="1" applyFill="1" applyBorder="1" applyAlignment="1">
      <alignment horizontal="center" vertical="center" wrapText="1" shrinkToFit="1"/>
    </xf>
    <xf numFmtId="0" fontId="37" fillId="4" borderId="15" xfId="12" applyFont="1" applyFill="1" applyBorder="1" applyAlignment="1">
      <alignment horizontal="center" vertical="center" wrapText="1" shrinkToFit="1"/>
    </xf>
    <xf numFmtId="0" fontId="116" fillId="4" borderId="17" xfId="12" applyFont="1" applyFill="1" applyBorder="1" applyAlignment="1">
      <alignment horizontal="left" vertical="center" wrapText="1" shrinkToFit="1"/>
    </xf>
    <xf numFmtId="0" fontId="116" fillId="4" borderId="11" xfId="12" applyFont="1" applyFill="1" applyBorder="1" applyAlignment="1">
      <alignment horizontal="left" vertical="center" wrapText="1" shrinkToFit="1"/>
    </xf>
    <xf numFmtId="0" fontId="116" fillId="4" borderId="10" xfId="12" applyFont="1" applyFill="1" applyBorder="1" applyAlignment="1">
      <alignment horizontal="left" vertical="center" wrapText="1" shrinkToFit="1"/>
    </xf>
    <xf numFmtId="0" fontId="116" fillId="4" borderId="16" xfId="12" applyFont="1" applyFill="1" applyBorder="1" applyAlignment="1">
      <alignment horizontal="left" vertical="center" wrapText="1" shrinkToFit="1"/>
    </xf>
    <xf numFmtId="0" fontId="116" fillId="4" borderId="0" xfId="12" applyFont="1" applyFill="1" applyAlignment="1">
      <alignment horizontal="left" vertical="center" wrapText="1" shrinkToFit="1"/>
    </xf>
    <xf numFmtId="0" fontId="116" fillId="4" borderId="12" xfId="12" applyFont="1" applyFill="1" applyBorder="1" applyAlignment="1">
      <alignment horizontal="left" vertical="center" wrapText="1" shrinkToFit="1"/>
    </xf>
    <xf numFmtId="0" fontId="116" fillId="4" borderId="14" xfId="12" applyFont="1" applyFill="1" applyBorder="1" applyAlignment="1">
      <alignment horizontal="left" vertical="center" wrapText="1" shrinkToFit="1"/>
    </xf>
    <xf numFmtId="0" fontId="116" fillId="4" borderId="13" xfId="12" applyFont="1" applyFill="1" applyBorder="1" applyAlignment="1">
      <alignment horizontal="left" vertical="center" wrapText="1" shrinkToFit="1"/>
    </xf>
    <xf numFmtId="0" fontId="116" fillId="4" borderId="15" xfId="12" applyFont="1" applyFill="1" applyBorder="1" applyAlignment="1">
      <alignment horizontal="left" vertical="center" wrapText="1" shrinkToFit="1"/>
    </xf>
    <xf numFmtId="0" fontId="37" fillId="4" borderId="17" xfId="12" applyFont="1" applyFill="1" applyBorder="1" applyAlignment="1">
      <alignment horizontal="left" vertical="center" shrinkToFit="1"/>
    </xf>
    <xf numFmtId="0" fontId="37" fillId="4" borderId="11" xfId="12" applyFont="1" applyFill="1" applyBorder="1" applyAlignment="1">
      <alignment horizontal="left" vertical="center" shrinkToFit="1"/>
    </xf>
    <xf numFmtId="0" fontId="37" fillId="4" borderId="10" xfId="12" applyFont="1" applyFill="1" applyBorder="1" applyAlignment="1">
      <alignment horizontal="left" vertical="center" shrinkToFit="1"/>
    </xf>
    <xf numFmtId="0" fontId="37" fillId="4" borderId="16" xfId="12" applyFont="1" applyFill="1" applyBorder="1" applyAlignment="1">
      <alignment horizontal="left" vertical="center" shrinkToFit="1"/>
    </xf>
    <xf numFmtId="0" fontId="37" fillId="4" borderId="0" xfId="12" applyFont="1" applyFill="1" applyAlignment="1">
      <alignment horizontal="left" vertical="center" shrinkToFit="1"/>
    </xf>
    <xf numFmtId="0" fontId="37" fillId="4" borderId="12" xfId="12" applyFont="1" applyFill="1" applyBorder="1" applyAlignment="1">
      <alignment horizontal="left" vertical="center" shrinkToFit="1"/>
    </xf>
    <xf numFmtId="0" fontId="37" fillId="4" borderId="152" xfId="12" applyFont="1" applyFill="1" applyBorder="1" applyAlignment="1">
      <alignment horizontal="left" vertical="center" shrinkToFit="1"/>
    </xf>
    <xf numFmtId="0" fontId="37" fillId="4" borderId="153" xfId="12" applyFont="1" applyFill="1" applyBorder="1" applyAlignment="1">
      <alignment horizontal="left" vertical="center" shrinkToFit="1"/>
    </xf>
    <xf numFmtId="0" fontId="37" fillId="4" borderId="154" xfId="12" applyFont="1" applyFill="1" applyBorder="1" applyAlignment="1">
      <alignment horizontal="left" vertical="center" shrinkToFit="1"/>
    </xf>
    <xf numFmtId="0" fontId="37" fillId="4" borderId="155" xfId="12" applyFont="1" applyFill="1" applyBorder="1" applyAlignment="1">
      <alignment horizontal="left" vertical="center" shrinkToFit="1"/>
    </xf>
    <xf numFmtId="0" fontId="37" fillId="4" borderId="156" xfId="12" applyFont="1" applyFill="1" applyBorder="1" applyAlignment="1">
      <alignment horizontal="left" vertical="center" shrinkToFit="1"/>
    </xf>
    <xf numFmtId="0" fontId="37" fillId="4" borderId="157" xfId="12" applyFont="1" applyFill="1" applyBorder="1" applyAlignment="1">
      <alignment horizontal="left" vertical="center" shrinkToFit="1"/>
    </xf>
    <xf numFmtId="0" fontId="37" fillId="4" borderId="158" xfId="13" applyFont="1" applyFill="1" applyBorder="1" applyAlignment="1">
      <alignment horizontal="left" vertical="center" shrinkToFit="1"/>
    </xf>
    <xf numFmtId="0" fontId="37" fillId="4" borderId="159" xfId="13" applyFont="1" applyFill="1" applyBorder="1" applyAlignment="1">
      <alignment horizontal="left" vertical="center" shrinkToFit="1"/>
    </xf>
    <xf numFmtId="0" fontId="37" fillId="4" borderId="160" xfId="13" applyFont="1" applyFill="1" applyBorder="1" applyAlignment="1">
      <alignment horizontal="left" vertical="center" shrinkToFit="1"/>
    </xf>
    <xf numFmtId="0" fontId="37" fillId="4" borderId="17" xfId="18" applyFont="1" applyFill="1" applyBorder="1" applyAlignment="1">
      <alignment horizontal="left" vertical="center"/>
    </xf>
    <xf numFmtId="0" fontId="37" fillId="4" borderId="11" xfId="18" applyFont="1" applyFill="1" applyBorder="1" applyAlignment="1">
      <alignment horizontal="left" vertical="center"/>
    </xf>
    <xf numFmtId="0" fontId="37" fillId="4" borderId="10" xfId="18" applyFont="1" applyFill="1" applyBorder="1" applyAlignment="1">
      <alignment horizontal="left" vertical="center"/>
    </xf>
    <xf numFmtId="0" fontId="37" fillId="4" borderId="16" xfId="18" applyFont="1" applyFill="1" applyBorder="1" applyAlignment="1">
      <alignment horizontal="left" vertical="center"/>
    </xf>
    <xf numFmtId="0" fontId="37" fillId="4" borderId="0" xfId="18" applyFont="1" applyFill="1" applyAlignment="1">
      <alignment horizontal="left" vertical="center"/>
    </xf>
    <xf numFmtId="0" fontId="37" fillId="4" borderId="12" xfId="18" applyFont="1" applyFill="1" applyBorder="1" applyAlignment="1">
      <alignment horizontal="left" vertical="center"/>
    </xf>
    <xf numFmtId="0" fontId="37" fillId="4" borderId="14" xfId="18" applyFont="1" applyFill="1" applyBorder="1" applyAlignment="1">
      <alignment horizontal="left" vertical="center"/>
    </xf>
    <xf numFmtId="0" fontId="37" fillId="4" borderId="13" xfId="18" applyFont="1" applyFill="1" applyBorder="1" applyAlignment="1">
      <alignment horizontal="left" vertical="center"/>
    </xf>
    <xf numFmtId="0" fontId="37" fillId="4" borderId="15" xfId="18" applyFont="1" applyFill="1" applyBorder="1" applyAlignment="1">
      <alignment horizontal="left" vertical="center"/>
    </xf>
    <xf numFmtId="0" fontId="116" fillId="4" borderId="152" xfId="18" applyFont="1" applyFill="1" applyBorder="1" applyAlignment="1">
      <alignment horizontal="center" vertical="center"/>
    </xf>
    <xf numFmtId="0" fontId="116" fillId="4" borderId="153" xfId="18" applyFont="1" applyFill="1" applyBorder="1" applyAlignment="1">
      <alignment horizontal="center" vertical="center"/>
    </xf>
    <xf numFmtId="0" fontId="116" fillId="4" borderId="154" xfId="18" applyFont="1" applyFill="1" applyBorder="1" applyAlignment="1">
      <alignment horizontal="center" vertical="center"/>
    </xf>
    <xf numFmtId="0" fontId="116" fillId="4" borderId="155" xfId="18" applyFont="1" applyFill="1" applyBorder="1" applyAlignment="1">
      <alignment horizontal="center" vertical="center"/>
    </xf>
    <xf numFmtId="0" fontId="116" fillId="4" borderId="156" xfId="18" applyFont="1" applyFill="1" applyBorder="1" applyAlignment="1">
      <alignment horizontal="center" vertical="center"/>
    </xf>
    <xf numFmtId="0" fontId="116" fillId="4" borderId="157" xfId="18" applyFont="1" applyFill="1" applyBorder="1" applyAlignment="1">
      <alignment horizontal="center" vertical="center"/>
    </xf>
    <xf numFmtId="0" fontId="116" fillId="4" borderId="158" xfId="18" applyFont="1" applyFill="1" applyBorder="1" applyAlignment="1">
      <alignment horizontal="center" vertical="center"/>
    </xf>
    <xf numFmtId="0" fontId="116" fillId="4" borderId="159" xfId="18" applyFont="1" applyFill="1" applyBorder="1" applyAlignment="1">
      <alignment horizontal="center" vertical="center"/>
    </xf>
    <xf numFmtId="0" fontId="116" fillId="4" borderId="160" xfId="18" applyFont="1" applyFill="1" applyBorder="1" applyAlignment="1">
      <alignment horizontal="center" vertical="center"/>
    </xf>
    <xf numFmtId="0" fontId="37" fillId="4" borderId="152" xfId="18" applyFont="1" applyFill="1" applyBorder="1" applyAlignment="1">
      <alignment horizontal="center" vertical="center"/>
    </xf>
    <xf numFmtId="0" fontId="37" fillId="4" borderId="153" xfId="18" applyFont="1" applyFill="1" applyBorder="1" applyAlignment="1">
      <alignment horizontal="center" vertical="center"/>
    </xf>
    <xf numFmtId="0" fontId="37" fillId="4" borderId="154" xfId="18" applyFont="1" applyFill="1" applyBorder="1" applyAlignment="1">
      <alignment horizontal="center" vertical="center"/>
    </xf>
    <xf numFmtId="0" fontId="37" fillId="4" borderId="155" xfId="18" applyFont="1" applyFill="1" applyBorder="1" applyAlignment="1">
      <alignment horizontal="center" vertical="center"/>
    </xf>
    <xf numFmtId="0" fontId="37" fillId="4" borderId="156" xfId="18" applyFont="1" applyFill="1" applyBorder="1" applyAlignment="1">
      <alignment horizontal="center" vertical="center"/>
    </xf>
    <xf numFmtId="0" fontId="37" fillId="4" borderId="157" xfId="18" applyFont="1" applyFill="1" applyBorder="1" applyAlignment="1">
      <alignment horizontal="center" vertical="center"/>
    </xf>
    <xf numFmtId="0" fontId="37" fillId="4" borderId="158" xfId="18" applyFont="1" applyFill="1" applyBorder="1" applyAlignment="1">
      <alignment horizontal="center" vertical="center"/>
    </xf>
    <xf numFmtId="0" fontId="37" fillId="4" borderId="159" xfId="18" applyFont="1" applyFill="1" applyBorder="1" applyAlignment="1">
      <alignment horizontal="center" vertical="center"/>
    </xf>
    <xf numFmtId="0" fontId="37" fillId="4" borderId="160" xfId="18" applyFont="1" applyFill="1" applyBorder="1" applyAlignment="1">
      <alignment horizontal="center" vertical="center"/>
    </xf>
    <xf numFmtId="0" fontId="37" fillId="4" borderId="8" xfId="12" applyFont="1" applyFill="1" applyBorder="1" applyAlignment="1">
      <alignment horizontal="left" vertical="center" wrapText="1" shrinkToFit="1"/>
    </xf>
    <xf numFmtId="0" fontId="16" fillId="4" borderId="8" xfId="12" applyFont="1" applyFill="1" applyBorder="1" applyAlignment="1">
      <alignment horizontal="center" vertical="center" shrinkToFit="1"/>
    </xf>
    <xf numFmtId="0" fontId="37" fillId="4" borderId="2" xfId="12" applyFont="1" applyFill="1" applyBorder="1" applyAlignment="1">
      <alignment horizontal="left" vertical="center" shrinkToFit="1"/>
    </xf>
    <xf numFmtId="0" fontId="37" fillId="4" borderId="131" xfId="12" applyFont="1" applyFill="1" applyBorder="1" applyAlignment="1">
      <alignment horizontal="center" vertical="center" textRotation="255" shrinkToFit="1"/>
    </xf>
    <xf numFmtId="0" fontId="37" fillId="4" borderId="38" xfId="12" applyFont="1" applyFill="1" applyBorder="1" applyAlignment="1">
      <alignment horizontal="center" vertical="center" textRotation="255" shrinkToFit="1"/>
    </xf>
    <xf numFmtId="0" fontId="37" fillId="4" borderId="152" xfId="12" applyFont="1" applyFill="1" applyBorder="1" applyAlignment="1">
      <alignment horizontal="left" vertical="center" wrapText="1" shrinkToFit="1"/>
    </xf>
    <xf numFmtId="0" fontId="37" fillId="4" borderId="153" xfId="12" applyFont="1" applyFill="1" applyBorder="1" applyAlignment="1">
      <alignment horizontal="left" vertical="center" wrapText="1" shrinkToFit="1"/>
    </xf>
    <xf numFmtId="0" fontId="37" fillId="4" borderId="154" xfId="12" applyFont="1" applyFill="1" applyBorder="1" applyAlignment="1">
      <alignment horizontal="left" vertical="center" wrapText="1" shrinkToFit="1"/>
    </xf>
    <xf numFmtId="0" fontId="37" fillId="4" borderId="17" xfId="18" applyFont="1" applyFill="1" applyBorder="1" applyAlignment="1">
      <alignment horizontal="left" vertical="center" wrapText="1" shrinkToFit="1"/>
    </xf>
    <xf numFmtId="0" fontId="37" fillId="4" borderId="11" xfId="18" applyFont="1" applyFill="1" applyBorder="1" applyAlignment="1">
      <alignment horizontal="left" vertical="center" wrapText="1" shrinkToFit="1"/>
    </xf>
    <xf numFmtId="0" fontId="37" fillId="4" borderId="10" xfId="18" applyFont="1" applyFill="1" applyBorder="1" applyAlignment="1">
      <alignment horizontal="left" vertical="center" wrapText="1" shrinkToFit="1"/>
    </xf>
    <xf numFmtId="0" fontId="37" fillId="4" borderId="16" xfId="18" applyFont="1" applyFill="1" applyBorder="1" applyAlignment="1">
      <alignment horizontal="left" vertical="center" wrapText="1" shrinkToFit="1"/>
    </xf>
    <xf numFmtId="0" fontId="37" fillId="4" borderId="0" xfId="18" applyFont="1" applyFill="1" applyAlignment="1">
      <alignment horizontal="left" vertical="center" wrapText="1" shrinkToFit="1"/>
    </xf>
    <xf numFmtId="0" fontId="37" fillId="4" borderId="12" xfId="18" applyFont="1" applyFill="1" applyBorder="1" applyAlignment="1">
      <alignment horizontal="left" vertical="center" wrapText="1" shrinkToFit="1"/>
    </xf>
    <xf numFmtId="0" fontId="37" fillId="4" borderId="14" xfId="18" applyFont="1" applyFill="1" applyBorder="1" applyAlignment="1">
      <alignment horizontal="left" vertical="center" wrapText="1" shrinkToFit="1"/>
    </xf>
    <xf numFmtId="0" fontId="37" fillId="4" borderId="13" xfId="18" applyFont="1" applyFill="1" applyBorder="1" applyAlignment="1">
      <alignment horizontal="left" vertical="center" wrapText="1" shrinkToFit="1"/>
    </xf>
    <xf numFmtId="0" fontId="37" fillId="4" borderId="15" xfId="18" applyFont="1" applyFill="1" applyBorder="1" applyAlignment="1">
      <alignment horizontal="left" vertical="center" wrapText="1" shrinkToFit="1"/>
    </xf>
    <xf numFmtId="0" fontId="116" fillId="4" borderId="17" xfId="18" applyFont="1" applyFill="1" applyBorder="1" applyAlignment="1">
      <alignment horizontal="left" vertical="center" wrapText="1" shrinkToFit="1"/>
    </xf>
    <xf numFmtId="0" fontId="116" fillId="4" borderId="11" xfId="18" applyFont="1" applyFill="1" applyBorder="1" applyAlignment="1">
      <alignment horizontal="left" vertical="center" wrapText="1" shrinkToFit="1"/>
    </xf>
    <xf numFmtId="0" fontId="116" fillId="4" borderId="10" xfId="18" applyFont="1" applyFill="1" applyBorder="1" applyAlignment="1">
      <alignment horizontal="left" vertical="center" wrapText="1" shrinkToFit="1"/>
    </xf>
    <xf numFmtId="0" fontId="116" fillId="4" borderId="16" xfId="18" applyFont="1" applyFill="1" applyBorder="1" applyAlignment="1">
      <alignment horizontal="left" vertical="center" wrapText="1" shrinkToFit="1"/>
    </xf>
    <xf numFmtId="0" fontId="116" fillId="4" borderId="0" xfId="18" applyFont="1" applyFill="1" applyAlignment="1">
      <alignment horizontal="left" vertical="center" wrapText="1" shrinkToFit="1"/>
    </xf>
    <xf numFmtId="0" fontId="116" fillId="4" borderId="12" xfId="18" applyFont="1" applyFill="1" applyBorder="1" applyAlignment="1">
      <alignment horizontal="left" vertical="center" wrapText="1" shrinkToFit="1"/>
    </xf>
    <xf numFmtId="0" fontId="116" fillId="4" borderId="14" xfId="18" applyFont="1" applyFill="1" applyBorder="1" applyAlignment="1">
      <alignment horizontal="left" vertical="center" wrapText="1" shrinkToFit="1"/>
    </xf>
    <xf numFmtId="0" fontId="116" fillId="4" borderId="13" xfId="18" applyFont="1" applyFill="1" applyBorder="1" applyAlignment="1">
      <alignment horizontal="left" vertical="center" wrapText="1" shrinkToFit="1"/>
    </xf>
    <xf numFmtId="0" fontId="116" fillId="4" borderId="15" xfId="18" applyFont="1" applyFill="1" applyBorder="1" applyAlignment="1">
      <alignment horizontal="left" vertical="center" wrapText="1" shrinkToFit="1"/>
    </xf>
    <xf numFmtId="0" fontId="37" fillId="4" borderId="152" xfId="13" applyFont="1" applyFill="1" applyBorder="1" applyAlignment="1">
      <alignment horizontal="center" vertical="center" shrinkToFit="1"/>
    </xf>
    <xf numFmtId="0" fontId="37" fillId="4" borderId="153" xfId="13" applyFont="1" applyFill="1" applyBorder="1" applyAlignment="1">
      <alignment horizontal="center" vertical="center" shrinkToFit="1"/>
    </xf>
    <xf numFmtId="0" fontId="37" fillId="4" borderId="154" xfId="13" applyFont="1" applyFill="1" applyBorder="1" applyAlignment="1">
      <alignment horizontal="center" vertical="center" shrinkToFit="1"/>
    </xf>
    <xf numFmtId="0" fontId="37" fillId="4" borderId="155" xfId="13" applyFont="1" applyFill="1" applyBorder="1" applyAlignment="1">
      <alignment horizontal="center" vertical="center" shrinkToFit="1"/>
    </xf>
    <xf numFmtId="0" fontId="37" fillId="4" borderId="156" xfId="13" applyFont="1" applyFill="1" applyBorder="1" applyAlignment="1">
      <alignment horizontal="center" vertical="center" shrinkToFit="1"/>
    </xf>
    <xf numFmtId="0" fontId="37" fillId="4" borderId="157" xfId="13" applyFont="1" applyFill="1" applyBorder="1" applyAlignment="1">
      <alignment horizontal="center" vertical="center" shrinkToFit="1"/>
    </xf>
    <xf numFmtId="0" fontId="37" fillId="4" borderId="158" xfId="13" applyFont="1" applyFill="1" applyBorder="1" applyAlignment="1">
      <alignment horizontal="center" vertical="center" shrinkToFit="1"/>
    </xf>
    <xf numFmtId="0" fontId="37" fillId="4" borderId="159" xfId="13" applyFont="1" applyFill="1" applyBorder="1" applyAlignment="1">
      <alignment horizontal="center" vertical="center" shrinkToFit="1"/>
    </xf>
    <xf numFmtId="0" fontId="37" fillId="4" borderId="160" xfId="13" applyFont="1" applyFill="1" applyBorder="1" applyAlignment="1">
      <alignment horizontal="center" vertical="center" shrinkToFit="1"/>
    </xf>
    <xf numFmtId="0" fontId="37" fillId="4" borderId="45" xfId="12" applyFont="1" applyFill="1" applyBorder="1" applyAlignment="1">
      <alignment horizontal="center" vertical="top" textRotation="255" shrinkToFit="1"/>
    </xf>
    <xf numFmtId="0" fontId="37" fillId="4" borderId="38" xfId="12" applyFont="1" applyFill="1" applyBorder="1" applyAlignment="1">
      <alignment horizontal="center" vertical="top" textRotation="255" shrinkToFit="1"/>
    </xf>
    <xf numFmtId="0" fontId="37" fillId="4" borderId="37" xfId="12" applyFont="1" applyFill="1" applyBorder="1" applyAlignment="1">
      <alignment horizontal="center" vertical="top" textRotation="255" shrinkToFit="1"/>
    </xf>
    <xf numFmtId="0" fontId="37" fillId="4" borderId="50" xfId="12" applyFont="1" applyFill="1" applyBorder="1" applyAlignment="1">
      <alignment horizontal="left" vertical="center" shrinkToFit="1"/>
    </xf>
    <xf numFmtId="0" fontId="37" fillId="4" borderId="49" xfId="12" applyFont="1" applyFill="1" applyBorder="1" applyAlignment="1">
      <alignment horizontal="left" vertical="center" shrinkToFit="1"/>
    </xf>
    <xf numFmtId="0" fontId="37" fillId="4" borderId="130" xfId="12" applyFont="1" applyFill="1" applyBorder="1" applyAlignment="1">
      <alignment horizontal="left" vertical="center" shrinkToFit="1"/>
    </xf>
    <xf numFmtId="0" fontId="37" fillId="4" borderId="169" xfId="12" applyFont="1" applyFill="1" applyBorder="1" applyAlignment="1">
      <alignment horizontal="left" vertical="center" shrinkToFit="1"/>
    </xf>
    <xf numFmtId="0" fontId="37" fillId="4" borderId="170" xfId="12" applyFont="1" applyFill="1" applyBorder="1" applyAlignment="1">
      <alignment horizontal="left" vertical="center" shrinkToFit="1"/>
    </xf>
    <xf numFmtId="0" fontId="37" fillId="4" borderId="171" xfId="12" applyFont="1" applyFill="1" applyBorder="1" applyAlignment="1">
      <alignment horizontal="left" vertical="center" shrinkToFit="1"/>
    </xf>
    <xf numFmtId="0" fontId="37" fillId="4" borderId="158" xfId="12" applyFont="1" applyFill="1" applyBorder="1" applyAlignment="1">
      <alignment horizontal="left" vertical="center" shrinkToFit="1"/>
    </xf>
    <xf numFmtId="0" fontId="37" fillId="4" borderId="159" xfId="12" applyFont="1" applyFill="1" applyBorder="1" applyAlignment="1">
      <alignment horizontal="left" vertical="center" shrinkToFit="1"/>
    </xf>
    <xf numFmtId="0" fontId="37" fillId="4" borderId="160" xfId="12" applyFont="1" applyFill="1" applyBorder="1" applyAlignment="1">
      <alignment horizontal="left" vertical="center" shrinkToFit="1"/>
    </xf>
    <xf numFmtId="0" fontId="37" fillId="4" borderId="50" xfId="12" applyFont="1" applyFill="1" applyBorder="1" applyAlignment="1">
      <alignment horizontal="left" vertical="center" wrapText="1" shrinkToFit="1"/>
    </xf>
    <xf numFmtId="0" fontId="37" fillId="4" borderId="49" xfId="12" applyFont="1" applyFill="1" applyBorder="1" applyAlignment="1">
      <alignment horizontal="left" vertical="center" wrapText="1" shrinkToFit="1"/>
    </xf>
    <xf numFmtId="0" fontId="37" fillId="4" borderId="130" xfId="12" applyFont="1" applyFill="1" applyBorder="1" applyAlignment="1">
      <alignment horizontal="left" vertical="center" wrapText="1" shrinkToFit="1"/>
    </xf>
    <xf numFmtId="0" fontId="116" fillId="4" borderId="50" xfId="12" applyFont="1" applyFill="1" applyBorder="1" applyAlignment="1">
      <alignment horizontal="left" vertical="center" wrapText="1" shrinkToFit="1"/>
    </xf>
    <xf numFmtId="0" fontId="116" fillId="4" borderId="49" xfId="12" applyFont="1" applyFill="1" applyBorder="1" applyAlignment="1">
      <alignment horizontal="left" vertical="center" wrapText="1" shrinkToFit="1"/>
    </xf>
    <xf numFmtId="0" fontId="116" fillId="4" borderId="130" xfId="12" applyFont="1" applyFill="1" applyBorder="1" applyAlignment="1">
      <alignment horizontal="left" vertical="center" wrapText="1" shrinkToFit="1"/>
    </xf>
    <xf numFmtId="0" fontId="116" fillId="4" borderId="17" xfId="18" applyFont="1" applyFill="1" applyBorder="1" applyAlignment="1">
      <alignment horizontal="left" vertical="center" wrapText="1"/>
    </xf>
    <xf numFmtId="0" fontId="116" fillId="4" borderId="11" xfId="18" applyFont="1" applyFill="1" applyBorder="1" applyAlignment="1">
      <alignment horizontal="left" vertical="center" wrapText="1"/>
    </xf>
    <xf numFmtId="0" fontId="116" fillId="4" borderId="10" xfId="18" applyFont="1" applyFill="1" applyBorder="1" applyAlignment="1">
      <alignment horizontal="left" vertical="center" wrapText="1"/>
    </xf>
    <xf numFmtId="0" fontId="116" fillId="4" borderId="16" xfId="18" applyFont="1" applyFill="1" applyBorder="1" applyAlignment="1">
      <alignment horizontal="left" vertical="center" wrapText="1"/>
    </xf>
    <xf numFmtId="0" fontId="116" fillId="4" borderId="0" xfId="18" applyFont="1" applyFill="1" applyAlignment="1">
      <alignment horizontal="left" vertical="center" wrapText="1"/>
    </xf>
    <xf numFmtId="0" fontId="116" fillId="4" borderId="12" xfId="18" applyFont="1" applyFill="1" applyBorder="1" applyAlignment="1">
      <alignment horizontal="left" vertical="center" wrapText="1"/>
    </xf>
    <xf numFmtId="0" fontId="116" fillId="4" borderId="14" xfId="18" applyFont="1" applyFill="1" applyBorder="1" applyAlignment="1">
      <alignment horizontal="left" vertical="center" wrapText="1"/>
    </xf>
    <xf numFmtId="0" fontId="116" fillId="4" borderId="13" xfId="18" applyFont="1" applyFill="1" applyBorder="1" applyAlignment="1">
      <alignment horizontal="left" vertical="center" wrapText="1"/>
    </xf>
    <xf numFmtId="0" fontId="116" fillId="4" borderId="15" xfId="18" applyFont="1" applyFill="1" applyBorder="1" applyAlignment="1">
      <alignment horizontal="left" vertical="center" wrapText="1"/>
    </xf>
    <xf numFmtId="0" fontId="37" fillId="4" borderId="152" xfId="18" applyFont="1" applyFill="1" applyBorder="1" applyAlignment="1">
      <alignment horizontal="left" vertical="center"/>
    </xf>
    <xf numFmtId="0" fontId="37" fillId="4" borderId="153" xfId="18" applyFont="1" applyFill="1" applyBorder="1" applyAlignment="1">
      <alignment horizontal="left" vertical="center"/>
    </xf>
    <xf numFmtId="0" fontId="37" fillId="4" borderId="154" xfId="18" applyFont="1" applyFill="1" applyBorder="1" applyAlignment="1">
      <alignment horizontal="left" vertical="center"/>
    </xf>
    <xf numFmtId="0" fontId="37" fillId="4" borderId="155" xfId="18" applyFont="1" applyFill="1" applyBorder="1" applyAlignment="1">
      <alignment horizontal="left" vertical="center"/>
    </xf>
    <xf numFmtId="0" fontId="37" fillId="4" borderId="156" xfId="18" applyFont="1" applyFill="1" applyBorder="1" applyAlignment="1">
      <alignment horizontal="left" vertical="center"/>
    </xf>
    <xf numFmtId="0" fontId="37" fillId="4" borderId="157" xfId="18" applyFont="1" applyFill="1" applyBorder="1" applyAlignment="1">
      <alignment horizontal="left" vertical="center"/>
    </xf>
    <xf numFmtId="0" fontId="37" fillId="4" borderId="158" xfId="18" applyFont="1" applyFill="1" applyBorder="1" applyAlignment="1">
      <alignment horizontal="left" vertical="center"/>
    </xf>
    <xf numFmtId="0" fontId="37" fillId="4" borderId="159" xfId="18" applyFont="1" applyFill="1" applyBorder="1" applyAlignment="1">
      <alignment horizontal="left" vertical="center"/>
    </xf>
    <xf numFmtId="0" fontId="37" fillId="4" borderId="160" xfId="18" applyFont="1" applyFill="1" applyBorder="1" applyAlignment="1">
      <alignment horizontal="left" vertical="center"/>
    </xf>
    <xf numFmtId="0" fontId="37" fillId="4" borderId="176" xfId="12" applyFont="1" applyFill="1" applyBorder="1" applyAlignment="1">
      <alignment horizontal="center" vertical="center" textRotation="255" shrinkToFit="1"/>
    </xf>
    <xf numFmtId="0" fontId="37" fillId="4" borderId="17" xfId="12" applyFont="1" applyFill="1" applyBorder="1" applyAlignment="1">
      <alignment vertical="center" wrapText="1" shrinkToFit="1"/>
    </xf>
    <xf numFmtId="0" fontId="37" fillId="4" borderId="11" xfId="12" applyFont="1" applyFill="1" applyBorder="1" applyAlignment="1">
      <alignment vertical="center" wrapText="1" shrinkToFit="1"/>
    </xf>
    <xf numFmtId="0" fontId="37" fillId="4" borderId="10" xfId="12" applyFont="1" applyFill="1" applyBorder="1" applyAlignment="1">
      <alignment vertical="center" wrapText="1" shrinkToFit="1"/>
    </xf>
    <xf numFmtId="0" fontId="37" fillId="4" borderId="16" xfId="12" applyFont="1" applyFill="1" applyBorder="1" applyAlignment="1">
      <alignment vertical="center" wrapText="1" shrinkToFit="1"/>
    </xf>
    <xf numFmtId="0" fontId="37" fillId="4" borderId="0" xfId="12" applyFont="1" applyFill="1" applyAlignment="1">
      <alignment vertical="center" wrapText="1" shrinkToFit="1"/>
    </xf>
    <xf numFmtId="0" fontId="37" fillId="4" borderId="12" xfId="12" applyFont="1" applyFill="1" applyBorder="1" applyAlignment="1">
      <alignment vertical="center" wrapText="1" shrinkToFit="1"/>
    </xf>
    <xf numFmtId="0" fontId="37" fillId="4" borderId="54" xfId="12" applyFont="1" applyFill="1" applyBorder="1" applyAlignment="1">
      <alignment vertical="center" wrapText="1" shrinkToFit="1"/>
    </xf>
    <xf numFmtId="0" fontId="37" fillId="4" borderId="46" xfId="12" applyFont="1" applyFill="1" applyBorder="1" applyAlignment="1">
      <alignment vertical="center" wrapText="1" shrinkToFit="1"/>
    </xf>
    <xf numFmtId="0" fontId="37" fillId="4" borderId="106" xfId="12" applyFont="1" applyFill="1" applyBorder="1" applyAlignment="1">
      <alignment vertical="center" wrapText="1" shrinkToFit="1"/>
    </xf>
    <xf numFmtId="0" fontId="37" fillId="4" borderId="177" xfId="12" applyFont="1" applyFill="1" applyBorder="1" applyAlignment="1">
      <alignment horizontal="center" vertical="center" wrapText="1" shrinkToFit="1"/>
    </xf>
    <xf numFmtId="0" fontId="37" fillId="4" borderId="178" xfId="12" applyFont="1" applyFill="1" applyBorder="1" applyAlignment="1">
      <alignment horizontal="center" vertical="center" wrapText="1" shrinkToFit="1"/>
    </xf>
    <xf numFmtId="0" fontId="37" fillId="4" borderId="179" xfId="12" applyFont="1" applyFill="1" applyBorder="1" applyAlignment="1">
      <alignment horizontal="center" vertical="center" wrapText="1" shrinkToFit="1"/>
    </xf>
    <xf numFmtId="0" fontId="37" fillId="4" borderId="177" xfId="18" applyFont="1" applyFill="1" applyBorder="1" applyAlignment="1">
      <alignment horizontal="center" vertical="center"/>
    </xf>
    <xf numFmtId="0" fontId="37" fillId="4" borderId="178" xfId="18" applyFont="1" applyFill="1" applyBorder="1" applyAlignment="1">
      <alignment horizontal="center" vertical="center"/>
    </xf>
    <xf numFmtId="0" fontId="37" fillId="4" borderId="179" xfId="18" applyFont="1" applyFill="1" applyBorder="1" applyAlignment="1">
      <alignment horizontal="center" vertical="center"/>
    </xf>
    <xf numFmtId="0" fontId="116" fillId="4" borderId="152" xfId="18" applyFont="1" applyFill="1" applyBorder="1" applyAlignment="1">
      <alignment horizontal="center" vertical="center" wrapText="1"/>
    </xf>
    <xf numFmtId="0" fontId="116" fillId="4" borderId="153" xfId="18" applyFont="1" applyFill="1" applyBorder="1" applyAlignment="1">
      <alignment horizontal="center" vertical="center" wrapText="1"/>
    </xf>
    <xf numFmtId="0" fontId="116" fillId="4" borderId="154" xfId="18" applyFont="1" applyFill="1" applyBorder="1" applyAlignment="1">
      <alignment horizontal="center" vertical="center" wrapText="1"/>
    </xf>
    <xf numFmtId="0" fontId="116" fillId="4" borderId="155" xfId="18" applyFont="1" applyFill="1" applyBorder="1" applyAlignment="1">
      <alignment horizontal="center" vertical="center" wrapText="1"/>
    </xf>
    <xf numFmtId="0" fontId="116" fillId="4" borderId="156" xfId="18" applyFont="1" applyFill="1" applyBorder="1" applyAlignment="1">
      <alignment horizontal="center" vertical="center" wrapText="1"/>
    </xf>
    <xf numFmtId="0" fontId="116" fillId="4" borderId="157" xfId="18" applyFont="1" applyFill="1" applyBorder="1" applyAlignment="1">
      <alignment horizontal="center" vertical="center" wrapText="1"/>
    </xf>
    <xf numFmtId="0" fontId="116" fillId="4" borderId="177" xfId="18" applyFont="1" applyFill="1" applyBorder="1" applyAlignment="1">
      <alignment horizontal="center" vertical="center" wrapText="1"/>
    </xf>
    <xf numFmtId="0" fontId="116" fillId="4" borderId="178" xfId="18" applyFont="1" applyFill="1" applyBorder="1" applyAlignment="1">
      <alignment horizontal="center" vertical="center" wrapText="1"/>
    </xf>
    <xf numFmtId="0" fontId="116" fillId="4" borderId="179" xfId="18" applyFont="1" applyFill="1" applyBorder="1" applyAlignment="1">
      <alignment horizontal="center" vertical="center" wrapText="1"/>
    </xf>
    <xf numFmtId="0" fontId="37" fillId="4" borderId="17" xfId="12" applyFont="1" applyFill="1" applyBorder="1" applyAlignment="1">
      <alignment horizontal="center" vertical="center" shrinkToFit="1"/>
    </xf>
    <xf numFmtId="0" fontId="37" fillId="4" borderId="11" xfId="12" applyFont="1" applyFill="1" applyBorder="1" applyAlignment="1">
      <alignment horizontal="center" vertical="center" shrinkToFit="1"/>
    </xf>
    <xf numFmtId="0" fontId="37" fillId="4" borderId="10" xfId="12" applyFont="1" applyFill="1" applyBorder="1" applyAlignment="1">
      <alignment horizontal="center" vertical="center" shrinkToFit="1"/>
    </xf>
    <xf numFmtId="0" fontId="37" fillId="4" borderId="21" xfId="12" applyFont="1" applyFill="1" applyBorder="1" applyAlignment="1">
      <alignment horizontal="center" vertical="center" shrinkToFit="1"/>
    </xf>
    <xf numFmtId="0" fontId="37" fillId="4" borderId="103" xfId="12" applyFont="1" applyFill="1" applyBorder="1" applyAlignment="1">
      <alignment horizontal="center" vertical="center" shrinkToFit="1"/>
    </xf>
    <xf numFmtId="0" fontId="119" fillId="4" borderId="0" xfId="12" applyFont="1" applyFill="1" applyAlignment="1">
      <alignment horizontal="left" vertical="top" wrapText="1"/>
    </xf>
    <xf numFmtId="0" fontId="119" fillId="4" borderId="0" xfId="18" applyFont="1" applyFill="1" applyAlignment="1">
      <alignment horizontal="left" vertical="top" wrapText="1"/>
    </xf>
    <xf numFmtId="0" fontId="16" fillId="4" borderId="161" xfId="12" applyFont="1" applyFill="1" applyBorder="1" applyAlignment="1">
      <alignment horizontal="left" vertical="center" shrinkToFit="1"/>
    </xf>
    <xf numFmtId="0" fontId="16" fillId="4" borderId="162" xfId="12" applyFont="1" applyFill="1" applyBorder="1" applyAlignment="1">
      <alignment horizontal="left" vertical="center" shrinkToFit="1"/>
    </xf>
    <xf numFmtId="0" fontId="16" fillId="4" borderId="180" xfId="12" applyFont="1" applyFill="1" applyBorder="1" applyAlignment="1">
      <alignment horizontal="left" vertical="center" shrinkToFit="1"/>
    </xf>
    <xf numFmtId="0" fontId="16" fillId="4" borderId="161" xfId="12" applyFont="1" applyFill="1" applyBorder="1" applyAlignment="1">
      <alignment horizontal="center" vertical="center" shrinkToFit="1"/>
    </xf>
    <xf numFmtId="0" fontId="16" fillId="4" borderId="162" xfId="12" applyFont="1" applyFill="1" applyBorder="1" applyAlignment="1">
      <alignment horizontal="center" vertical="center" shrinkToFit="1"/>
    </xf>
    <xf numFmtId="0" fontId="16" fillId="4" borderId="180" xfId="12" applyFont="1" applyFill="1" applyBorder="1" applyAlignment="1">
      <alignment horizontal="center" vertical="center" shrinkToFit="1"/>
    </xf>
    <xf numFmtId="0" fontId="16" fillId="4" borderId="52" xfId="12" applyFont="1" applyFill="1" applyBorder="1" applyAlignment="1">
      <alignment horizontal="center" vertical="center" shrinkToFit="1"/>
    </xf>
    <xf numFmtId="0" fontId="16" fillId="4" borderId="181" xfId="12" applyFont="1" applyFill="1" applyBorder="1" applyAlignment="1">
      <alignment horizontal="center" vertical="center" shrinkToFit="1"/>
    </xf>
    <xf numFmtId="0" fontId="2" fillId="4" borderId="0" xfId="12" applyFont="1" applyFill="1" applyAlignment="1">
      <alignment horizontal="left" vertical="top" shrinkToFit="1"/>
    </xf>
    <xf numFmtId="0" fontId="119" fillId="4" borderId="0" xfId="12" applyFont="1" applyFill="1" applyAlignment="1">
      <alignment horizontal="left" vertical="top"/>
    </xf>
    <xf numFmtId="0" fontId="119" fillId="4" borderId="0" xfId="12" applyFont="1" applyFill="1" applyAlignment="1">
      <alignment horizontal="left" vertical="top" wrapText="1" shrinkToFit="1"/>
    </xf>
    <xf numFmtId="0" fontId="29" fillId="0" borderId="135" xfId="20" applyFont="1" applyBorder="1" applyAlignment="1">
      <alignment horizontal="left"/>
    </xf>
    <xf numFmtId="0" fontId="29" fillId="0" borderId="182" xfId="20" applyFont="1" applyBorder="1" applyAlignment="1">
      <alignment horizontal="left"/>
    </xf>
    <xf numFmtId="0" fontId="29" fillId="0" borderId="0" xfId="20" applyFont="1" applyAlignment="1">
      <alignment horizontal="left"/>
    </xf>
    <xf numFmtId="0" fontId="29" fillId="0" borderId="33" xfId="20" applyFont="1" applyBorder="1" applyAlignment="1">
      <alignment horizontal="left"/>
    </xf>
    <xf numFmtId="0" fontId="8" fillId="0" borderId="129" xfId="20" applyBorder="1" applyAlignment="1">
      <alignment wrapText="1"/>
    </xf>
    <xf numFmtId="0" fontId="8" fillId="0" borderId="49" xfId="20" applyBorder="1" applyAlignment="1">
      <alignment wrapText="1"/>
    </xf>
    <xf numFmtId="0" fontId="8" fillId="0" borderId="53" xfId="20" applyBorder="1" applyAlignment="1">
      <alignment wrapText="1"/>
    </xf>
    <xf numFmtId="0" fontId="8" fillId="0" borderId="28" xfId="20" applyBorder="1" applyAlignment="1">
      <alignment wrapText="1"/>
    </xf>
    <xf numFmtId="0" fontId="8" fillId="0" borderId="0" xfId="20" applyAlignment="1">
      <alignment wrapText="1"/>
    </xf>
    <xf numFmtId="0" fontId="8" fillId="0" borderId="33" xfId="20" applyBorder="1" applyAlignment="1">
      <alignment wrapText="1"/>
    </xf>
    <xf numFmtId="0" fontId="8" fillId="0" borderId="105" xfId="20" applyBorder="1" applyAlignment="1">
      <alignment wrapText="1"/>
    </xf>
    <xf numFmtId="0" fontId="8" fillId="0" borderId="46" xfId="20" applyBorder="1" applyAlignment="1">
      <alignment wrapText="1"/>
    </xf>
    <xf numFmtId="0" fontId="8" fillId="0" borderId="55" xfId="20" applyBorder="1" applyAlignment="1">
      <alignment wrapText="1"/>
    </xf>
    <xf numFmtId="0" fontId="121" fillId="0" borderId="129" xfId="20" applyFont="1" applyBorder="1" applyAlignment="1">
      <alignment horizontal="center"/>
    </xf>
    <xf numFmtId="0" fontId="121" fillId="0" borderId="49" xfId="20" applyFont="1" applyBorder="1" applyAlignment="1">
      <alignment horizontal="center"/>
    </xf>
    <xf numFmtId="0" fontId="121" fillId="0" borderId="53" xfId="20" applyFont="1" applyBorder="1" applyAlignment="1">
      <alignment horizontal="center"/>
    </xf>
    <xf numFmtId="0" fontId="121" fillId="0" borderId="28" xfId="20" applyFont="1" applyBorder="1" applyAlignment="1">
      <alignment horizontal="center"/>
    </xf>
    <xf numFmtId="0" fontId="121" fillId="0" borderId="0" xfId="20" applyFont="1" applyAlignment="1">
      <alignment horizontal="center"/>
    </xf>
    <xf numFmtId="0" fontId="121" fillId="0" borderId="33" xfId="20" applyFont="1" applyBorder="1" applyAlignment="1">
      <alignment horizontal="center"/>
    </xf>
    <xf numFmtId="58" fontId="29" fillId="0" borderId="135" xfId="20" applyNumberFormat="1" applyFont="1" applyBorder="1" applyAlignment="1">
      <alignment horizontal="left"/>
    </xf>
    <xf numFmtId="0" fontId="29" fillId="0" borderId="135" xfId="20" applyFont="1" applyBorder="1" applyAlignment="1">
      <alignment horizontal="center"/>
    </xf>
    <xf numFmtId="0" fontId="29" fillId="0" borderId="182" xfId="20" applyFont="1" applyBorder="1" applyAlignment="1">
      <alignment horizontal="center"/>
    </xf>
    <xf numFmtId="0" fontId="126" fillId="11" borderId="2" xfId="0" applyFont="1" applyFill="1" applyBorder="1" applyAlignment="1">
      <alignment horizontal="center" vertical="center" wrapText="1"/>
    </xf>
    <xf numFmtId="0" fontId="126" fillId="11" borderId="21" xfId="0" applyFont="1" applyFill="1" applyBorder="1" applyAlignment="1">
      <alignment horizontal="center" vertical="center" wrapText="1"/>
    </xf>
    <xf numFmtId="0" fontId="126" fillId="11" borderId="9" xfId="0" applyFont="1" applyFill="1" applyBorder="1" applyAlignment="1">
      <alignment horizontal="center" vertical="center" wrapText="1"/>
    </xf>
    <xf numFmtId="0" fontId="126" fillId="11" borderId="1" xfId="0" applyFont="1" applyFill="1" applyBorder="1" applyAlignment="1">
      <alignment horizontal="center" vertical="center" wrapText="1"/>
    </xf>
    <xf numFmtId="0" fontId="126" fillId="11" borderId="2" xfId="0" applyFont="1" applyFill="1" applyBorder="1" applyAlignment="1">
      <alignment horizontal="left" vertical="center"/>
    </xf>
    <xf numFmtId="0" fontId="126" fillId="11" borderId="2" xfId="0" applyFont="1" applyFill="1" applyBorder="1" applyAlignment="1">
      <alignment horizontal="center" vertical="center"/>
    </xf>
  </cellXfs>
  <cellStyles count="21">
    <cellStyle name="Hyperlink" xfId="16" xr:uid="{00000000-000B-0000-0000-000008000000}"/>
    <cellStyle name="Normal 2" xfId="2" xr:uid="{436B2A24-8AFA-416F-9C4C-1666A3362B91}"/>
    <cellStyle name="ハイパーリンク" xfId="11" builtinId="8"/>
    <cellStyle name="通貨 2" xfId="6" xr:uid="{AB0F1C88-3834-4568-A6B6-B6BF705B9A4C}"/>
    <cellStyle name="通貨 2 2" xfId="10" xr:uid="{DC5783F6-6B6E-4322-877D-6B5B224E7024}"/>
    <cellStyle name="標準" xfId="0" builtinId="0"/>
    <cellStyle name="標準 15" xfId="17" xr:uid="{EF0FD02A-6860-4EC3-8EFA-AE4989C439CD}"/>
    <cellStyle name="標準 2" xfId="1" xr:uid="{D2E9B860-FEC8-45E6-ACF7-E3608C800E36}"/>
    <cellStyle name="標準 2 2" xfId="5" xr:uid="{210C22F7-C27B-4BE5-A11B-D3206057B0C3}"/>
    <cellStyle name="標準 2 3" xfId="15" xr:uid="{8C7863C3-0F4C-42F0-BE84-59F8FE0E3852}"/>
    <cellStyle name="標準 3" xfId="3" xr:uid="{C5557D82-D66D-467D-B3CA-14E16DB20428}"/>
    <cellStyle name="標準 3 2" xfId="18" xr:uid="{5697BBDB-E28C-4317-9B8B-D8E586EF49D8}"/>
    <cellStyle name="標準 4" xfId="13" xr:uid="{4136CC3E-9E8E-439E-9CA9-B1F96F36E078}"/>
    <cellStyle name="標準 5" xfId="14" xr:uid="{026FB1FA-C098-48AE-B2B2-2DECE79CDE84}"/>
    <cellStyle name="標準 8" xfId="20" xr:uid="{0CFA9239-2BF3-48F4-8607-E9BD8EC9BCCD}"/>
    <cellStyle name="標準_③-２加算様式（就労）" xfId="12" xr:uid="{10B06556-C2DB-44B1-827F-5FAA7A04198B}"/>
    <cellStyle name="標準_kyotaku_shinnsei" xfId="8" xr:uid="{ACF5B8E0-8AEC-4D31-A56B-61ABC5DEE1BA}"/>
    <cellStyle name="標準_事業者指定様式（多機能用総括表）作業ファイル" xfId="4" xr:uid="{E647E5B1-0B03-4A17-A884-C912BBB44671}"/>
    <cellStyle name="標準_総括表を変更しました（６／２３）" xfId="19" xr:uid="{27BA2982-1261-4467-9458-95DC3A8292C3}"/>
    <cellStyle name="標準_第１号様式・付表" xfId="7" xr:uid="{0BA782A7-DFE0-4D4C-8974-31A0AF9BBAC2}"/>
    <cellStyle name="標準_付表　訪問介護　修正版_第一号様式 2" xfId="9" xr:uid="{09911C21-9183-4ABB-AF0C-1FBE44C8759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6.xml"/><Relationship Id="rId89" Type="http://schemas.openxmlformats.org/officeDocument/2006/relationships/externalLink" Target="externalLinks/externalLink11.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1.xml"/><Relationship Id="rId87"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4.xml"/><Relationship Id="rId90" Type="http://schemas.openxmlformats.org/officeDocument/2006/relationships/externalLink" Target="externalLinks/externalLink12.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sharedStrings" Target="sharedStrings.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externalLink" Target="externalLinks/externalLink10.xml"/><Relationship Id="rId91" Type="http://schemas.openxmlformats.org/officeDocument/2006/relationships/theme" Target="theme/theme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fmlaLink="$B$14" lockText="1" noThreeD="1"/>
</file>

<file path=xl/drawings/_rels/drawing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3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6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0.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1.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2.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3.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4.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5.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76.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_rels/drawing9.xml.rels><?xml version="1.0" encoding="UTF-8" standalone="yes"?>
<Relationships xmlns="http://schemas.openxmlformats.org/package/2006/relationships"><Relationship Id="rId1" Type="http://schemas.openxmlformats.org/officeDocument/2006/relationships/hyperlink" Target="#&#24517;&#35201;&#26360;&#39006;&#19968;&#35239;!A1"/></Relationships>
</file>

<file path=xl/drawings/drawing1.xml><?xml version="1.0" encoding="utf-8"?>
<xdr:wsDr xmlns:xdr="http://schemas.openxmlformats.org/drawingml/2006/spreadsheetDrawing" xmlns:a="http://schemas.openxmlformats.org/drawingml/2006/main">
  <xdr:twoCellAnchor>
    <xdr:from>
      <xdr:col>23</xdr:col>
      <xdr:colOff>9525</xdr:colOff>
      <xdr:row>1</xdr:row>
      <xdr:rowOff>9525</xdr:rowOff>
    </xdr:from>
    <xdr:to>
      <xdr:col>31</xdr:col>
      <xdr:colOff>123825</xdr:colOff>
      <xdr:row>4</xdr:row>
      <xdr:rowOff>95250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F5AF55E-0ADA-B0C0-196C-6695667F369D}"/>
            </a:ext>
          </a:extLst>
        </xdr:cNvPr>
        <xdr:cNvSpPr/>
      </xdr:nvSpPr>
      <xdr:spPr>
        <a:xfrm>
          <a:off x="7124700" y="18097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B89966DA-B4C9-4856-B422-5EFF9BC6C223}"/>
            </a:ext>
          </a:extLst>
        </xdr:cNvPr>
        <xdr:cNvSpPr/>
      </xdr:nvSpPr>
      <xdr:spPr>
        <a:xfrm>
          <a:off x="68199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C28D1524-37EC-4A5E-ABEC-5B8DDE0A39E6}"/>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4828839-3F78-434A-B4D0-14C780C3D514}"/>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E6A883A4-7323-4095-B686-2BDF5FEE70F8}"/>
            </a:ext>
          </a:extLst>
        </xdr:cNvPr>
        <xdr:cNvSpPr/>
      </xdr:nvSpPr>
      <xdr:spPr>
        <a:xfrm>
          <a:off x="687705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8F14E51-6D9F-456D-8712-E491985694D2}"/>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493A006-9357-47A4-BE7B-04654BFDD9C1}"/>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45FB3E7-CA7C-4E1C-8DB2-C56CF1C7C914}"/>
            </a:ext>
          </a:extLst>
        </xdr:cNvPr>
        <xdr:cNvSpPr/>
      </xdr:nvSpPr>
      <xdr:spPr>
        <a:xfrm>
          <a:off x="706755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1F3A26C5-ACD7-419F-A1F6-15032FF84679}"/>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8D5376B9-4190-411F-8F4E-41BF7E54AC8E}"/>
            </a:ext>
          </a:extLst>
        </xdr:cNvPr>
        <xdr:cNvSpPr/>
      </xdr:nvSpPr>
      <xdr:spPr>
        <a:xfrm>
          <a:off x="6781800" y="5048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109A0BDF-A9A3-4CD6-A744-E10282C6610F}"/>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12</xdr:row>
          <xdr:rowOff>161925</xdr:rowOff>
        </xdr:from>
        <xdr:to>
          <xdr:col>2</xdr:col>
          <xdr:colOff>95250</xdr:colOff>
          <xdr:row>14</xdr:row>
          <xdr:rowOff>19050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ACC42C27-370E-4D11-A03F-AF0AEC178704}"/>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99F89A3C-2B3C-486C-8AE6-61D9CAE945A4}"/>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D7E5E58F-77E2-4D34-870F-E566280461A6}"/>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0</xdr:colOff>
      <xdr:row>2</xdr:row>
      <xdr:rowOff>0</xdr:rowOff>
    </xdr:from>
    <xdr:to>
      <xdr:col>43</xdr:col>
      <xdr:colOff>228600</xdr:colOff>
      <xdr:row>4</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FE99149-19EE-41EA-AD0E-3E3E46203F49}"/>
            </a:ext>
          </a:extLst>
        </xdr:cNvPr>
        <xdr:cNvSpPr/>
      </xdr:nvSpPr>
      <xdr:spPr>
        <a:xfrm>
          <a:off x="11782425" y="4572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41</xdr:col>
      <xdr:colOff>0</xdr:colOff>
      <xdr:row>2</xdr:row>
      <xdr:rowOff>0</xdr:rowOff>
    </xdr:from>
    <xdr:to>
      <xdr:col>43</xdr:col>
      <xdr:colOff>228600</xdr:colOff>
      <xdr:row>4</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1EAA7C2-1F58-4572-807F-E4E548944D47}"/>
            </a:ext>
          </a:extLst>
        </xdr:cNvPr>
        <xdr:cNvSpPr/>
      </xdr:nvSpPr>
      <xdr:spPr>
        <a:xfrm>
          <a:off x="11982450" y="5429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40</xdr:col>
      <xdr:colOff>342900</xdr:colOff>
      <xdr:row>1</xdr:row>
      <xdr:rowOff>28575</xdr:rowOff>
    </xdr:from>
    <xdr:to>
      <xdr:col>42</xdr:col>
      <xdr:colOff>571500</xdr:colOff>
      <xdr:row>4</xdr:row>
      <xdr:rowOff>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120C326-72DE-456F-9DFB-7B079825948F}"/>
            </a:ext>
          </a:extLst>
        </xdr:cNvPr>
        <xdr:cNvSpPr/>
      </xdr:nvSpPr>
      <xdr:spPr>
        <a:xfrm>
          <a:off x="11696700" y="3429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D1C6A13-088F-4060-AAF8-5A4CBE184B61}"/>
            </a:ext>
          </a:extLst>
        </xdr:cNvPr>
        <xdr:cNvSpPr/>
      </xdr:nvSpPr>
      <xdr:spPr>
        <a:xfrm>
          <a:off x="11982450" y="3143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FFD73CA-7237-47F9-85FC-F60A549AC5AB}"/>
            </a:ext>
          </a:extLst>
        </xdr:cNvPr>
        <xdr:cNvSpPr/>
      </xdr:nvSpPr>
      <xdr:spPr>
        <a:xfrm>
          <a:off x="11982450" y="3143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41</xdr:col>
      <xdr:colOff>0</xdr:colOff>
      <xdr:row>2</xdr:row>
      <xdr:rowOff>0</xdr:rowOff>
    </xdr:from>
    <xdr:to>
      <xdr:col>43</xdr:col>
      <xdr:colOff>228600</xdr:colOff>
      <xdr:row>4</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18A684E-BF1F-4A87-B8DC-4665EDDE8FB2}"/>
            </a:ext>
          </a:extLst>
        </xdr:cNvPr>
        <xdr:cNvSpPr/>
      </xdr:nvSpPr>
      <xdr:spPr>
        <a:xfrm>
          <a:off x="11934825" y="4762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0780A06-868A-42F0-9688-D033942FFAFB}"/>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D425BAC-15D8-4ECB-AE3E-3E267B04B8E7}"/>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14959D8-7097-4043-A36F-6BB7C030BC05}"/>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34CDCE3E-683A-4D57-A948-9A17B5C5A3A0}"/>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4F523A0-8BCC-4D55-B7B0-D93BA60F71B9}"/>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3E9A845-E520-4D99-B55B-E83062B55B4E}"/>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CD1D255-4BE9-483F-8E1B-3173D1DCBB2C}"/>
            </a:ext>
          </a:extLst>
        </xdr:cNvPr>
        <xdr:cNvSpPr/>
      </xdr:nvSpPr>
      <xdr:spPr>
        <a:xfrm>
          <a:off x="1186815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5DEDF49-25C6-44E8-B735-865C7D66A9D1}"/>
            </a:ext>
          </a:extLst>
        </xdr:cNvPr>
        <xdr:cNvSpPr/>
      </xdr:nvSpPr>
      <xdr:spPr>
        <a:xfrm>
          <a:off x="1190625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140265E-DDBA-4878-8B6A-97E02A417972}"/>
            </a:ext>
          </a:extLst>
        </xdr:cNvPr>
        <xdr:cNvSpPr/>
      </xdr:nvSpPr>
      <xdr:spPr>
        <a:xfrm>
          <a:off x="1191577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40</xdr:col>
      <xdr:colOff>457200</xdr:colOff>
      <xdr:row>2</xdr:row>
      <xdr:rowOff>38100</xdr:rowOff>
    </xdr:from>
    <xdr:to>
      <xdr:col>42</xdr:col>
      <xdr:colOff>685800</xdr:colOff>
      <xdr:row>5</xdr:row>
      <xdr:rowOff>9525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CB852D8-92CB-494B-A277-B9297BDEAF22}"/>
            </a:ext>
          </a:extLst>
        </xdr:cNvPr>
        <xdr:cNvSpPr/>
      </xdr:nvSpPr>
      <xdr:spPr>
        <a:xfrm>
          <a:off x="11706225" y="5143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41</xdr:col>
      <xdr:colOff>0</xdr:colOff>
      <xdr:row>3</xdr:row>
      <xdr:rowOff>0</xdr:rowOff>
    </xdr:from>
    <xdr:to>
      <xdr:col>42</xdr:col>
      <xdr:colOff>857250</xdr:colOff>
      <xdr:row>5</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B8D2495-FAF8-42EE-A9D2-8B2336A233FC}"/>
            </a:ext>
          </a:extLst>
        </xdr:cNvPr>
        <xdr:cNvSpPr/>
      </xdr:nvSpPr>
      <xdr:spPr>
        <a:xfrm>
          <a:off x="11877675" y="7048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40</xdr:col>
      <xdr:colOff>171450</xdr:colOff>
      <xdr:row>2</xdr:row>
      <xdr:rowOff>38100</xdr:rowOff>
    </xdr:from>
    <xdr:to>
      <xdr:col>42</xdr:col>
      <xdr:colOff>400050</xdr:colOff>
      <xdr:row>5</xdr:row>
      <xdr:rowOff>9525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EA07DD9-7D59-4947-84C1-4F3F2F0C6DB2}"/>
            </a:ext>
          </a:extLst>
        </xdr:cNvPr>
        <xdr:cNvSpPr/>
      </xdr:nvSpPr>
      <xdr:spPr>
        <a:xfrm>
          <a:off x="11420475" y="5143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479CEEF3-DC04-48CE-97FD-936DD75D30FA}"/>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40</xdr:col>
      <xdr:colOff>419100</xdr:colOff>
      <xdr:row>3</xdr:row>
      <xdr:rowOff>28575</xdr:rowOff>
    </xdr:from>
    <xdr:to>
      <xdr:col>42</xdr:col>
      <xdr:colOff>647700</xdr:colOff>
      <xdr:row>6</xdr:row>
      <xdr:rowOff>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53FCCB2-5DAF-462F-AD80-658E3099639D}"/>
            </a:ext>
          </a:extLst>
        </xdr:cNvPr>
        <xdr:cNvSpPr/>
      </xdr:nvSpPr>
      <xdr:spPr>
        <a:xfrm>
          <a:off x="11725275" y="7334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7091CD4-C925-40E3-9D6D-E2A4CE480034}"/>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BED30F7-8BAA-411C-BBCB-A3D2E908B10A}"/>
            </a:ext>
          </a:extLst>
        </xdr:cNvPr>
        <xdr:cNvSpPr/>
      </xdr:nvSpPr>
      <xdr:spPr>
        <a:xfrm>
          <a:off x="12220575" y="3143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133215E-3F7A-48CC-9631-1AB187A86EF4}"/>
            </a:ext>
          </a:extLst>
        </xdr:cNvPr>
        <xdr:cNvSpPr/>
      </xdr:nvSpPr>
      <xdr:spPr>
        <a:xfrm>
          <a:off x="12334875" y="3143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4C57A53-D80A-4C70-ADB2-B553739ED062}"/>
            </a:ext>
          </a:extLst>
        </xdr:cNvPr>
        <xdr:cNvSpPr/>
      </xdr:nvSpPr>
      <xdr:spPr>
        <a:xfrm>
          <a:off x="11925300" y="3143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D9B9198-0CC1-469A-A4A9-20905A24B86C}"/>
            </a:ext>
          </a:extLst>
        </xdr:cNvPr>
        <xdr:cNvSpPr/>
      </xdr:nvSpPr>
      <xdr:spPr>
        <a:xfrm>
          <a:off x="1192530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226943</xdr:colOff>
      <xdr:row>3</xdr:row>
      <xdr:rowOff>193399</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67CF723-762C-4052-BD88-AE405AB121FD}"/>
            </a:ext>
          </a:extLst>
        </xdr:cNvPr>
        <xdr:cNvSpPr/>
      </xdr:nvSpPr>
      <xdr:spPr>
        <a:xfrm>
          <a:off x="11893826" y="248478"/>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B27E2ED-CB1F-4CAB-BACE-641298949FAB}"/>
            </a:ext>
          </a:extLst>
        </xdr:cNvPr>
        <xdr:cNvSpPr/>
      </xdr:nvSpPr>
      <xdr:spPr>
        <a:xfrm>
          <a:off x="1171575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3435044-CD86-47B2-BB81-D8EC51768CE5}"/>
            </a:ext>
          </a:extLst>
        </xdr:cNvPr>
        <xdr:cNvSpPr/>
      </xdr:nvSpPr>
      <xdr:spPr>
        <a:xfrm>
          <a:off x="1195387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1A2616B-0521-49A9-A2EC-783ADA8AC9C8}"/>
            </a:ext>
          </a:extLst>
        </xdr:cNvPr>
        <xdr:cNvSpPr/>
      </xdr:nvSpPr>
      <xdr:spPr>
        <a:xfrm>
          <a:off x="118967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BB76E18-D6D1-47BA-BC03-10FCE6C75209}"/>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6FE5F64-3E0E-4EE8-A065-47C311B7F7EA}"/>
            </a:ext>
          </a:extLst>
        </xdr:cNvPr>
        <xdr:cNvSpPr/>
      </xdr:nvSpPr>
      <xdr:spPr>
        <a:xfrm>
          <a:off x="1188720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6B5FEDD-82FE-46A8-92D8-B17E5DFAA2D0}"/>
            </a:ext>
          </a:extLst>
        </xdr:cNvPr>
        <xdr:cNvSpPr/>
      </xdr:nvSpPr>
      <xdr:spPr>
        <a:xfrm>
          <a:off x="1187767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83AF483-4305-4D5B-AF8E-3D8FF1980FD1}"/>
            </a:ext>
          </a:extLst>
        </xdr:cNvPr>
        <xdr:cNvSpPr/>
      </xdr:nvSpPr>
      <xdr:spPr>
        <a:xfrm>
          <a:off x="1193482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BF32EF5-9A7E-4431-AEC1-64DE2556BC5E}"/>
            </a:ext>
          </a:extLst>
        </xdr:cNvPr>
        <xdr:cNvSpPr/>
      </xdr:nvSpPr>
      <xdr:spPr>
        <a:xfrm>
          <a:off x="1190625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41</xdr:col>
      <xdr:colOff>0</xdr:colOff>
      <xdr:row>1</xdr:row>
      <xdr:rowOff>0</xdr:rowOff>
    </xdr:from>
    <xdr:to>
      <xdr:col>43</xdr:col>
      <xdr:colOff>228600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62C6A94-2CB4-4B6B-8631-B8D508FCB927}"/>
            </a:ext>
          </a:extLst>
        </xdr:cNvPr>
        <xdr:cNvSpPr/>
      </xdr:nvSpPr>
      <xdr:spPr>
        <a:xfrm>
          <a:off x="1215390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xdr:col>
      <xdr:colOff>0</xdr:colOff>
      <xdr:row>1</xdr:row>
      <xdr:rowOff>0</xdr:rowOff>
    </xdr:from>
    <xdr:to>
      <xdr:col>5</xdr:col>
      <xdr:colOff>171450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263C4E2-0425-42EB-AFED-69054DFB0C28}"/>
            </a:ext>
          </a:extLst>
        </xdr:cNvPr>
        <xdr:cNvSpPr/>
      </xdr:nvSpPr>
      <xdr:spPr>
        <a:xfrm>
          <a:off x="7305675" y="2286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314325</xdr:colOff>
      <xdr:row>2</xdr:row>
      <xdr:rowOff>0</xdr:rowOff>
    </xdr:from>
    <xdr:to>
      <xdr:col>4</xdr:col>
      <xdr:colOff>424143</xdr:colOff>
      <xdr:row>5</xdr:row>
      <xdr:rowOff>49306</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0E29536-E74F-4460-95B7-EA59DE47455A}"/>
            </a:ext>
          </a:extLst>
        </xdr:cNvPr>
        <xdr:cNvSpPr/>
      </xdr:nvSpPr>
      <xdr:spPr>
        <a:xfrm>
          <a:off x="7267575" y="438150"/>
          <a:ext cx="1481418" cy="658906"/>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13</xdr:col>
      <xdr:colOff>359019</xdr:colOff>
      <xdr:row>1</xdr:row>
      <xdr:rowOff>131884</xdr:rowOff>
    </xdr:from>
    <xdr:to>
      <xdr:col>16</xdr:col>
      <xdr:colOff>328246</xdr:colOff>
      <xdr:row>4</xdr:row>
      <xdr:rowOff>41762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D0BB921-6727-416B-B03A-D19ABB9AB2A8}"/>
            </a:ext>
          </a:extLst>
        </xdr:cNvPr>
        <xdr:cNvSpPr/>
      </xdr:nvSpPr>
      <xdr:spPr>
        <a:xfrm>
          <a:off x="6894634" y="380999"/>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422275</xdr:colOff>
      <xdr:row>4</xdr:row>
      <xdr:rowOff>101600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AF52B39-DDBB-4826-ADDC-B3F3496639B7}"/>
            </a:ext>
          </a:extLst>
        </xdr:cNvPr>
        <xdr:cNvSpPr/>
      </xdr:nvSpPr>
      <xdr:spPr>
        <a:xfrm>
          <a:off x="7421563" y="2381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4</xdr:col>
      <xdr:colOff>207819</xdr:colOff>
      <xdr:row>1</xdr:row>
      <xdr:rowOff>51954</xdr:rowOff>
    </xdr:from>
    <xdr:to>
      <xdr:col>7</xdr:col>
      <xdr:colOff>83129</xdr:colOff>
      <xdr:row>3</xdr:row>
      <xdr:rowOff>154998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D11A38A6-AD59-4AA9-A480-E1EDC5ABD498}"/>
            </a:ext>
          </a:extLst>
        </xdr:cNvPr>
        <xdr:cNvSpPr/>
      </xdr:nvSpPr>
      <xdr:spPr>
        <a:xfrm>
          <a:off x="7117774" y="294409"/>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1E5FF4A-6BD3-43B0-A066-90FD3AC46197}"/>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4</xdr:col>
      <xdr:colOff>242454</xdr:colOff>
      <xdr:row>1</xdr:row>
      <xdr:rowOff>69273</xdr:rowOff>
    </xdr:from>
    <xdr:to>
      <xdr:col>7</xdr:col>
      <xdr:colOff>117764</xdr:colOff>
      <xdr:row>2</xdr:row>
      <xdr:rowOff>7794</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0BFE36E-1B82-4283-8B4A-06E69439D7DB}"/>
            </a:ext>
          </a:extLst>
        </xdr:cNvPr>
        <xdr:cNvSpPr/>
      </xdr:nvSpPr>
      <xdr:spPr>
        <a:xfrm>
          <a:off x="7152409" y="311728"/>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412173</xdr:colOff>
      <xdr:row>1</xdr:row>
      <xdr:rowOff>657225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0290A56-95B4-4B37-ADEC-ABF7153C272B}"/>
            </a:ext>
          </a:extLst>
        </xdr:cNvPr>
        <xdr:cNvSpPr/>
      </xdr:nvSpPr>
      <xdr:spPr>
        <a:xfrm>
          <a:off x="7446818" y="24245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412173</xdr:colOff>
      <xdr:row>4</xdr:row>
      <xdr:rowOff>94385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6B3A4BD-EF94-4325-B84A-46E0B57BE9ED}"/>
            </a:ext>
          </a:extLst>
        </xdr:cNvPr>
        <xdr:cNvSpPr/>
      </xdr:nvSpPr>
      <xdr:spPr>
        <a:xfrm>
          <a:off x="7446818" y="24245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412173</xdr:colOff>
      <xdr:row>4</xdr:row>
      <xdr:rowOff>94385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151D1F69-8E03-4015-88A5-5A8122A399A7}"/>
            </a:ext>
          </a:extLst>
        </xdr:cNvPr>
        <xdr:cNvSpPr/>
      </xdr:nvSpPr>
      <xdr:spPr>
        <a:xfrm>
          <a:off x="6909955" y="24245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4</xdr:col>
      <xdr:colOff>0</xdr:colOff>
      <xdr:row>2</xdr:row>
      <xdr:rowOff>0</xdr:rowOff>
    </xdr:from>
    <xdr:to>
      <xdr:col>6</xdr:col>
      <xdr:colOff>419100</xdr:colOff>
      <xdr:row>5</xdr:row>
      <xdr:rowOff>19050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6CA0FE95-8B8F-420E-B768-D456E671B705}"/>
            </a:ext>
          </a:extLst>
        </xdr:cNvPr>
        <xdr:cNvSpPr/>
      </xdr:nvSpPr>
      <xdr:spPr>
        <a:xfrm>
          <a:off x="6896100" y="4762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30</xdr:col>
      <xdr:colOff>0</xdr:colOff>
      <xdr:row>1</xdr:row>
      <xdr:rowOff>0</xdr:rowOff>
    </xdr:from>
    <xdr:to>
      <xdr:col>32</xdr:col>
      <xdr:colOff>118207</xdr:colOff>
      <xdr:row>4</xdr:row>
      <xdr:rowOff>71072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3B925FA-1D02-4B0B-8D87-1291EA631645}"/>
            </a:ext>
          </a:extLst>
        </xdr:cNvPr>
        <xdr:cNvSpPr/>
      </xdr:nvSpPr>
      <xdr:spPr>
        <a:xfrm>
          <a:off x="10733942" y="19538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114300</xdr:colOff>
      <xdr:row>4</xdr:row>
      <xdr:rowOff>142875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409DB2CE-CF6B-4A5C-9156-5DC0FA01CB16}"/>
            </a:ext>
          </a:extLst>
        </xdr:cNvPr>
        <xdr:cNvSpPr/>
      </xdr:nvSpPr>
      <xdr:spPr>
        <a:xfrm>
          <a:off x="7162800" y="3524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114300</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BE47FCE8-B228-4210-BE2F-791F7052E453}"/>
            </a:ext>
          </a:extLst>
        </xdr:cNvPr>
        <xdr:cNvSpPr/>
      </xdr:nvSpPr>
      <xdr:spPr>
        <a:xfrm>
          <a:off x="7458075" y="6096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1485900</xdr:colOff>
      <xdr:row>2</xdr:row>
      <xdr:rowOff>188020</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9CC5B3B7-60FE-49E0-A9F3-A24711FE3574}"/>
            </a:ext>
          </a:extLst>
        </xdr:cNvPr>
        <xdr:cNvSpPr/>
      </xdr:nvSpPr>
      <xdr:spPr>
        <a:xfrm>
          <a:off x="11484429" y="359229"/>
          <a:ext cx="1485900" cy="65610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1485900</xdr:colOff>
      <xdr:row>2</xdr:row>
      <xdr:rowOff>180975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7AFC3846-55DC-420D-895F-628BAD9C4FBB}"/>
            </a:ext>
          </a:extLst>
        </xdr:cNvPr>
        <xdr:cNvSpPr/>
      </xdr:nvSpPr>
      <xdr:spPr>
        <a:xfrm>
          <a:off x="12747625" y="365125"/>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96D8692F-46C9-4C26-865E-7EFC6DA69CC8}"/>
            </a:ext>
          </a:extLst>
        </xdr:cNvPr>
        <xdr:cNvSpPr/>
      </xdr:nvSpPr>
      <xdr:spPr>
        <a:xfrm>
          <a:off x="67818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11</xdr:col>
      <xdr:colOff>0</xdr:colOff>
      <xdr:row>1</xdr:row>
      <xdr:rowOff>0</xdr:rowOff>
    </xdr:from>
    <xdr:to>
      <xdr:col>13</xdr:col>
      <xdr:colOff>114300</xdr:colOff>
      <xdr:row>3</xdr:row>
      <xdr:rowOff>85725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13F2114-028E-4288-BBC9-C18177357AF1}"/>
            </a:ext>
          </a:extLst>
        </xdr:cNvPr>
        <xdr:cNvSpPr/>
      </xdr:nvSpPr>
      <xdr:spPr>
        <a:xfrm>
          <a:off x="7191375"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DF669797-C8B9-45E8-8312-A7C57306DDC0}"/>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48B76732-C96B-41A4-817D-84284B9E80F7}"/>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78517898-B05C-4968-95F6-CE2AD37CCCC5}"/>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10848206-63CB-4FB2-A199-FF86CEAD8130}"/>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90D2EF94-9AFC-4EEC-B87E-D3ECCEEEAD48}"/>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CB49AD5B-5C20-41B8-AEEE-9FE5DA456D27}"/>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EF7CC698-78EB-44A5-9AA2-BF2DFA95270F}"/>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3B672FBA-099B-4708-B589-AE60B1F9CB8B}"/>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1DFF49A6-1925-44F0-A418-B8E4F15F9261}"/>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BAE721B-EF47-4730-BDF5-CE4DD9F49C4F}"/>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1E6E162E-9193-478B-82E2-A232259EFD98}"/>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DEC8724F-D47C-4EB1-96AE-A1811A0DE8DB}"/>
            </a:ext>
          </a:extLst>
        </xdr:cNvPr>
        <xdr:cNvSpPr>
          <a:spLocks/>
        </xdr:cNvSpPr>
      </xdr:nvSpPr>
      <xdr:spPr bwMode="auto">
        <a:xfrm>
          <a:off x="2897505" y="1160145"/>
          <a:ext cx="7429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45</xdr:col>
      <xdr:colOff>0</xdr:colOff>
      <xdr:row>1</xdr:row>
      <xdr:rowOff>0</xdr:rowOff>
    </xdr:from>
    <xdr:to>
      <xdr:col>47</xdr:col>
      <xdr:colOff>114300</xdr:colOff>
      <xdr:row>4</xdr:row>
      <xdr:rowOff>154305</xdr:rowOff>
    </xdr:to>
    <xdr:sp macro="" textlink="">
      <xdr:nvSpPr>
        <xdr:cNvPr id="14" name="四角形: 角を丸くする 13">
          <a:hlinkClick xmlns:r="http://schemas.openxmlformats.org/officeDocument/2006/relationships" r:id="rId1"/>
          <a:extLst>
            <a:ext uri="{FF2B5EF4-FFF2-40B4-BE49-F238E27FC236}">
              <a16:creationId xmlns:a16="http://schemas.microsoft.com/office/drawing/2014/main" id="{CDBCC958-53AE-4F6E-A543-FFC2E761AEA9}"/>
            </a:ext>
          </a:extLst>
        </xdr:cNvPr>
        <xdr:cNvSpPr/>
      </xdr:nvSpPr>
      <xdr:spPr>
        <a:xfrm>
          <a:off x="11353800" y="31242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39</xdr:col>
      <xdr:colOff>0</xdr:colOff>
      <xdr:row>1</xdr:row>
      <xdr:rowOff>0</xdr:rowOff>
    </xdr:from>
    <xdr:to>
      <xdr:col>41</xdr:col>
      <xdr:colOff>251460</xdr:colOff>
      <xdr:row>3</xdr:row>
      <xdr:rowOff>123825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EC286A10-12E9-45C8-A188-2E31879BF22F}"/>
            </a:ext>
          </a:extLst>
        </xdr:cNvPr>
        <xdr:cNvSpPr/>
      </xdr:nvSpPr>
      <xdr:spPr>
        <a:xfrm>
          <a:off x="7566660" y="2667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59</xdr:col>
      <xdr:colOff>0</xdr:colOff>
      <xdr:row>2</xdr:row>
      <xdr:rowOff>0</xdr:rowOff>
    </xdr:from>
    <xdr:to>
      <xdr:col>61</xdr:col>
      <xdr:colOff>121388</xdr:colOff>
      <xdr:row>4</xdr:row>
      <xdr:rowOff>214202</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F967ACDB-19A4-4D0A-8C77-91A6BDFF437D}"/>
            </a:ext>
          </a:extLst>
        </xdr:cNvPr>
        <xdr:cNvSpPr/>
      </xdr:nvSpPr>
      <xdr:spPr>
        <a:xfrm>
          <a:off x="17907000" y="398721"/>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66</xdr:col>
      <xdr:colOff>0</xdr:colOff>
      <xdr:row>1</xdr:row>
      <xdr:rowOff>0</xdr:rowOff>
    </xdr:from>
    <xdr:to>
      <xdr:col>68</xdr:col>
      <xdr:colOff>114300</xdr:colOff>
      <xdr:row>3</xdr:row>
      <xdr:rowOff>24765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28A6686D-A7B3-4A37-A13C-270B9541CB02}"/>
            </a:ext>
          </a:extLst>
        </xdr:cNvPr>
        <xdr:cNvSpPr/>
      </xdr:nvSpPr>
      <xdr:spPr>
        <a:xfrm>
          <a:off x="18676620" y="23622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251460</xdr:colOff>
      <xdr:row>5</xdr:row>
      <xdr:rowOff>154305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CD0A9861-99FE-4A73-8EE8-F3130052C6A9}"/>
            </a:ext>
          </a:extLst>
        </xdr:cNvPr>
        <xdr:cNvSpPr/>
      </xdr:nvSpPr>
      <xdr:spPr>
        <a:xfrm>
          <a:off x="4899660" y="33528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23</xdr:col>
      <xdr:colOff>0</xdr:colOff>
      <xdr:row>1</xdr:row>
      <xdr:rowOff>0</xdr:rowOff>
    </xdr:from>
    <xdr:to>
      <xdr:col>25</xdr:col>
      <xdr:colOff>144780</xdr:colOff>
      <xdr:row>3</xdr:row>
      <xdr:rowOff>200025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4493827-A4E3-4133-BDCF-0AE9AB047196}"/>
            </a:ext>
          </a:extLst>
        </xdr:cNvPr>
        <xdr:cNvSpPr/>
      </xdr:nvSpPr>
      <xdr:spPr>
        <a:xfrm>
          <a:off x="24185880" y="2286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4</xdr:row>
      <xdr:rowOff>180975</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665A3CB-EA53-44FE-8987-B744C17E9C89}"/>
            </a:ext>
          </a:extLst>
        </xdr:cNvPr>
        <xdr:cNvSpPr/>
      </xdr:nvSpPr>
      <xdr:spPr>
        <a:xfrm>
          <a:off x="6781800" y="24765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0</xdr:colOff>
      <xdr:row>2</xdr:row>
      <xdr:rowOff>0</xdr:rowOff>
    </xdr:from>
    <xdr:to>
      <xdr:col>19</xdr:col>
      <xdr:colOff>9525</xdr:colOff>
      <xdr:row>5</xdr:row>
      <xdr:rowOff>142875</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78B9F0A0-EE2C-4DB3-8FDA-6ECC2AE14006}"/>
            </a:ext>
          </a:extLst>
        </xdr:cNvPr>
        <xdr:cNvSpPr/>
      </xdr:nvSpPr>
      <xdr:spPr>
        <a:xfrm>
          <a:off x="6819900" y="381000"/>
          <a:ext cx="1485900" cy="657225"/>
        </a:xfrm>
        <a:prstGeom prst="round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rgbClr val="FF0000"/>
              </a:solidFill>
              <a:latin typeface="UD デジタル 教科書体 NP-R" panose="02020400000000000000" pitchFamily="18" charset="-128"/>
              <a:ea typeface="UD デジタル 教科書体 NP-R" panose="02020400000000000000" pitchFamily="18" charset="-128"/>
            </a:rPr>
            <a:t>必要書類一覧表に戻る</a:t>
          </a:r>
          <a:endParaRPr kumimoji="1" lang="en-US" altLang="ja-JP" sz="1200">
            <a:solidFill>
              <a:srgbClr val="FF0000"/>
            </a:solidFill>
            <a:latin typeface="UD デジタル 教科書体 NP-R" panose="02020400000000000000" pitchFamily="18" charset="-128"/>
            <a:ea typeface="UD デジタル 教科書体 NP-R" panose="02020400000000000000" pitchFamily="18"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16133\AppData\Local\Temp\Tempc81d878f-d9c2-4b43-90e9-5772cb8cf87a_001269464%20(2).zip\060412&#25351;&#23450;&#30003;&#35531;&#38306;&#36899;&#27096;&#24335;&#65288;060628&#36861;&#21152;&#65289;\05_&#21442;&#32771;&#36039;&#26009;&#65300;&#65288;&#21220;&#21209;&#20307;&#21046;&#19968;&#35239;&#3492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mhlwlan.sharepoint.com/sites/12203000/WorkingDocLib/&#26087;&#20316;&#26989;&#25991;&#26360;&#38936;&#22495;&#12363;&#12425;&#12398;&#31227;&#34892;&#12501;&#12457;&#12523;&#12480;/&#38556;&#23475;&#31119;&#31049;&#35506;/03%20&#20225;&#30011;&#27861;&#20196;&#20418;/R7&#24180;&#24230;/01_&#27861;&#20196;&#25913;&#27491;&#31561;/10_DBS/&#27096;&#24335;&#21578;&#31034;/1128_&#36890;&#30693;&#25913;&#27491;/&#36890;&#30693;&#20316;&#25104;/&#9313;&#21220;&#21209;&#24418;&#24907;&#19968;&#35239;&#34920;&#65291;&#33258;&#27835;&#20307;&#12372;&#24847;&#35211;.xlsx" TargetMode="External"/><Relationship Id="rId1" Type="http://schemas.openxmlformats.org/officeDocument/2006/relationships/externalLinkPath" Target="https://mhlwlan.sharepoint.com/sites/12203000/WorkingDocLib/&#26087;&#20316;&#26989;&#25991;&#26360;&#38936;&#22495;&#12363;&#12425;&#12398;&#31227;&#34892;&#12501;&#12457;&#12523;&#12480;/&#38556;&#23475;&#31119;&#31049;&#35506;/03%20&#20225;&#30011;&#27861;&#20196;&#20418;/R7&#24180;&#24230;/01_&#27861;&#20196;&#25913;&#27491;&#31561;/10_DBS/&#27096;&#24335;&#21578;&#31034;/1128_&#36890;&#30693;&#25913;&#27491;/&#36890;&#30693;&#20316;&#25104;/&#9313;&#21220;&#21209;&#24418;&#24907;&#19968;&#35239;&#34920;&#65291;&#33258;&#27835;&#20307;&#12372;&#24847;&#35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015040\Desktop\&#30003;&#35531;&#26360;&#38306;&#20418;\&#26045;&#35373;&#20837;&#25152;&#25903;&#25588;\&#26045;&#35373;&#20837;&#25152;%20&#25351;&#23450;&#12296;&#26032;&#35215;&#12539;&#26356;&#26032;&#12539;&#22793;&#26356;&#12539;&#24259;&#27490;&#65289;&#27096;&#24335;.xlsx" TargetMode="External"/><Relationship Id="rId1" Type="http://schemas.openxmlformats.org/officeDocument/2006/relationships/externalLinkPath" Target="file:///C:\Users\015040\Desktop\&#30003;&#35531;&#26360;&#38306;&#20418;\&#26045;&#35373;&#20837;&#25152;&#25903;&#25588;\&#26045;&#35373;&#20837;&#25152;%20&#25351;&#23450;&#12296;&#26032;&#35215;&#12539;&#26356;&#26032;&#12539;&#22793;&#26356;&#12539;&#24259;&#27490;&#65289;&#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016133/AppData/Local/Temp/Tempc81d878f-d9c2-4b43-90e9-5772cb8cf87a_001269464%20(2).zip/060412&#25351;&#23450;&#30003;&#35531;&#38306;&#36899;&#27096;&#24335;&#65288;060628&#36861;&#21152;&#65289;/05_&#21442;&#32771;&#36039;&#26009;&#65300;&#65288;&#21220;&#21209;&#20307;&#21046;&#19968;&#35239;&#34920;&#65289;.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014798\Desktop\&#26989;&#21209;&#29992;&#12471;&#12519;&#12540;&#12488;&#12459;&#12483;&#12488;\&#8251;&#21193;&#24375;&#29992;\&#25351;&#23450;&#30003;&#35531;&#12539;&#23626;&#20986;&#38306;&#20418;\&#27096;&#24335;&#65288;&#21152;&#31639;&#23626;&#65289;.xlsx" TargetMode="External"/><Relationship Id="rId1" Type="http://schemas.openxmlformats.org/officeDocument/2006/relationships/externalLinkPath" Target="file:///C:\Users\014798\Desktop\&#26989;&#21209;&#29992;&#12471;&#12519;&#12540;&#12488;&#12459;&#12483;&#12488;\&#8251;&#21193;&#24375;&#29992;\&#25351;&#23450;&#30003;&#35531;&#12539;&#23626;&#20986;&#38306;&#20418;\&#27096;&#24335;&#65288;&#21152;&#31639;&#236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！申請するサービス類型を選択してください</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短期入所・併設型）"/>
      <sheetName val="勤務形態一覧表（短期入所・空床利用型）"/>
      <sheetName val="勤務形態一覧表（短期入所・単独型）"/>
      <sheetName val="勤務形態一覧表（重度障害者等包括支援）"/>
      <sheetName val="勤務形態一覧表（機能訓練）"/>
      <sheetName val="勤務形態一覧表（生活訓練）"/>
      <sheetName val="勤務形態一覧表（就労選択支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A1" t="str">
            <v>！申請するサービス類型を選択してください</v>
          </cell>
          <cell r="B1" t="str">
            <v>職種①</v>
          </cell>
          <cell r="C1" t="str">
            <v>職種②</v>
          </cell>
          <cell r="D1" t="str">
            <v>職種③</v>
          </cell>
          <cell r="E1" t="str">
            <v>職種④</v>
          </cell>
          <cell r="F1" t="str">
            <v>職種⑤</v>
          </cell>
          <cell r="G1" t="str">
            <v>職種⑥</v>
          </cell>
          <cell r="H1" t="str">
            <v>職種⑦</v>
          </cell>
          <cell r="I1" t="str">
            <v>職種⑧</v>
          </cell>
          <cell r="J1" t="str">
            <v>職種⑨</v>
          </cell>
        </row>
        <row r="2">
          <cell r="A2" t="str">
            <v>居宅介護</v>
          </cell>
          <cell r="B2" t="str">
            <v>管理者</v>
          </cell>
          <cell r="C2" t="str">
            <v>サービス提供責任者</v>
          </cell>
          <cell r="D2" t="str">
            <v>従業者</v>
          </cell>
        </row>
        <row r="3">
          <cell r="A3" t="str">
            <v>重度訪問介護</v>
          </cell>
          <cell r="B3" t="str">
            <v>管理者</v>
          </cell>
          <cell r="C3" t="str">
            <v>サービス提供責任者</v>
          </cell>
          <cell r="D3" t="str">
            <v>従業者</v>
          </cell>
        </row>
        <row r="4">
          <cell r="A4" t="str">
            <v>同行援護</v>
          </cell>
          <cell r="B4" t="str">
            <v>管理者</v>
          </cell>
          <cell r="C4" t="str">
            <v>サービス提供責任者</v>
          </cell>
          <cell r="D4" t="str">
            <v>従業者</v>
          </cell>
        </row>
        <row r="5">
          <cell r="A5" t="str">
            <v>行動援護</v>
          </cell>
          <cell r="B5" t="str">
            <v>管理者</v>
          </cell>
          <cell r="C5" t="str">
            <v>サービス提供責任者</v>
          </cell>
          <cell r="D5" t="str">
            <v>従業者</v>
          </cell>
        </row>
        <row r="6">
          <cell r="A6" t="str">
            <v>療養介護</v>
          </cell>
          <cell r="B6" t="str">
            <v>管理者</v>
          </cell>
          <cell r="C6" t="str">
            <v>サービス管理責任者</v>
          </cell>
          <cell r="D6" t="str">
            <v>医師</v>
          </cell>
          <cell r="E6" t="str">
            <v>看護職員</v>
          </cell>
          <cell r="F6" t="str">
            <v>生活支援員</v>
          </cell>
          <cell r="G6"/>
          <cell r="H6"/>
          <cell r="I6"/>
          <cell r="J6"/>
        </row>
        <row r="7">
          <cell r="A7" t="str">
            <v>生活介護</v>
          </cell>
          <cell r="B7" t="str">
            <v>管理者</v>
          </cell>
          <cell r="C7" t="str">
            <v>サービス管理責任者</v>
          </cell>
          <cell r="D7" t="str">
            <v>医師</v>
          </cell>
          <cell r="E7" t="str">
            <v>看護職員</v>
          </cell>
          <cell r="F7" t="str">
            <v>理学療法士</v>
          </cell>
          <cell r="G7" t="str">
            <v>作業療法士</v>
          </cell>
          <cell r="H7" t="str">
            <v>言語聴覚士</v>
          </cell>
          <cell r="I7" t="str">
            <v>生活支援員</v>
          </cell>
          <cell r="J7"/>
        </row>
        <row r="8">
          <cell r="A8" t="str">
            <v>短期入所・併設型</v>
          </cell>
          <cell r="B8" t="str">
            <v>管理者</v>
          </cell>
          <cell r="C8" t="str">
            <v>生活支援員</v>
          </cell>
          <cell r="D8"/>
          <cell r="E8"/>
          <cell r="F8"/>
          <cell r="G8"/>
          <cell r="H8"/>
          <cell r="I8"/>
          <cell r="J8"/>
        </row>
        <row r="9">
          <cell r="A9" t="str">
            <v>短期入所・空床利用型</v>
          </cell>
          <cell r="B9" t="str">
            <v>管理者</v>
          </cell>
          <cell r="C9" t="str">
            <v>生活支援員</v>
          </cell>
          <cell r="D9"/>
          <cell r="E9"/>
          <cell r="F9"/>
          <cell r="G9"/>
          <cell r="H9"/>
          <cell r="I9"/>
          <cell r="J9"/>
        </row>
        <row r="10">
          <cell r="A10" t="str">
            <v>短期入所・単独型</v>
          </cell>
          <cell r="B10" t="str">
            <v>管理者</v>
          </cell>
          <cell r="C10" t="str">
            <v>生活支援員</v>
          </cell>
          <cell r="D10"/>
          <cell r="E10"/>
          <cell r="F10"/>
          <cell r="G10"/>
          <cell r="H10"/>
          <cell r="I10"/>
          <cell r="J10"/>
        </row>
        <row r="11">
          <cell r="A11" t="str">
            <v>重度障害者等包括支援</v>
          </cell>
          <cell r="B11" t="str">
            <v>管理者</v>
          </cell>
          <cell r="C11" t="str">
            <v>サービス提供責任者</v>
          </cell>
          <cell r="D11" t="str">
            <v>従業者</v>
          </cell>
          <cell r="E11"/>
          <cell r="F11"/>
          <cell r="G11"/>
          <cell r="H11"/>
          <cell r="I11"/>
          <cell r="J11"/>
        </row>
        <row r="12">
          <cell r="A12" t="str">
            <v>共同生活援助・介護サービス包括型</v>
          </cell>
          <cell r="B12" t="str">
            <v>管理者</v>
          </cell>
          <cell r="C12" t="str">
            <v>サービス管理責任者</v>
          </cell>
          <cell r="D12" t="str">
            <v>世話人</v>
          </cell>
          <cell r="E12" t="str">
            <v>生活支援員</v>
          </cell>
          <cell r="F12"/>
          <cell r="G12"/>
          <cell r="H12"/>
          <cell r="I12"/>
          <cell r="J12"/>
        </row>
        <row r="13">
          <cell r="A13" t="str">
            <v>共同生活援助・外部サービス利用型</v>
          </cell>
          <cell r="B13" t="str">
            <v>管理者</v>
          </cell>
          <cell r="C13" t="str">
            <v>サービス管理責任者</v>
          </cell>
          <cell r="D13" t="str">
            <v>世話人</v>
          </cell>
          <cell r="E13"/>
          <cell r="F13"/>
          <cell r="G13"/>
          <cell r="H13"/>
          <cell r="I13"/>
          <cell r="J13"/>
        </row>
        <row r="14">
          <cell r="A14" t="str">
            <v>共同生活援助・日中サービス支援型</v>
          </cell>
          <cell r="B14" t="str">
            <v>管理者</v>
          </cell>
          <cell r="C14" t="str">
            <v>サービス管理責任者</v>
          </cell>
          <cell r="D14" t="str">
            <v>世話人</v>
          </cell>
          <cell r="E14" t="str">
            <v>生活支援員</v>
          </cell>
          <cell r="F14" t="str">
            <v>夜間支援従事者</v>
          </cell>
          <cell r="G14"/>
          <cell r="H14"/>
          <cell r="I14"/>
          <cell r="J14"/>
        </row>
        <row r="15">
          <cell r="A15" t="str">
            <v>障害者支援施設</v>
          </cell>
          <cell r="B15" t="str">
            <v>管理者</v>
          </cell>
          <cell r="C15" t="str">
            <v>サービス管理責任者</v>
          </cell>
          <cell r="D15" t="str">
            <v>医師</v>
          </cell>
          <cell r="E15" t="str">
            <v>看護職員</v>
          </cell>
          <cell r="F15" t="str">
            <v>理学療法士</v>
          </cell>
          <cell r="G15" t="str">
            <v>作業療法士</v>
          </cell>
          <cell r="H15" t="str">
            <v>言語聴覚士</v>
          </cell>
          <cell r="I15" t="str">
            <v>就労支援員</v>
          </cell>
          <cell r="J15" t="str">
            <v>職業指導員</v>
          </cell>
        </row>
        <row r="16">
          <cell r="A16" t="str">
            <v>機能訓練</v>
          </cell>
          <cell r="B16" t="str">
            <v>管理者</v>
          </cell>
          <cell r="C16" t="str">
            <v>サービス管理責任者</v>
          </cell>
          <cell r="D16" t="str">
            <v>看護職員</v>
          </cell>
          <cell r="E16" t="str">
            <v>理学療法士</v>
          </cell>
          <cell r="F16" t="str">
            <v>作業療法士</v>
          </cell>
          <cell r="G16" t="str">
            <v>言語聴覚士</v>
          </cell>
          <cell r="H16" t="str">
            <v>生活支援員</v>
          </cell>
          <cell r="I16"/>
          <cell r="J16"/>
        </row>
        <row r="17">
          <cell r="A17" t="str">
            <v>生活訓練</v>
          </cell>
          <cell r="B17" t="str">
            <v>管理者</v>
          </cell>
          <cell r="C17" t="str">
            <v>サービス管理責任者</v>
          </cell>
          <cell r="D17" t="str">
            <v>地域移行支援員</v>
          </cell>
          <cell r="E17" t="str">
            <v>生活支援員</v>
          </cell>
          <cell r="F17"/>
          <cell r="G17"/>
          <cell r="H17"/>
          <cell r="I17"/>
          <cell r="J17"/>
        </row>
        <row r="18">
          <cell r="A18" t="str">
            <v>就労選択支援</v>
          </cell>
          <cell r="B18" t="str">
            <v>管理者</v>
          </cell>
          <cell r="C18" t="str">
            <v>就労選択支援員</v>
          </cell>
          <cell r="D18"/>
          <cell r="E18"/>
          <cell r="F18"/>
          <cell r="G18"/>
          <cell r="H18"/>
          <cell r="I18"/>
          <cell r="J18"/>
        </row>
        <row r="19">
          <cell r="A19" t="str">
            <v>就労移行支援</v>
          </cell>
          <cell r="B19" t="str">
            <v>管理者</v>
          </cell>
          <cell r="C19" t="str">
            <v>サービス管理責任者</v>
          </cell>
          <cell r="D19" t="str">
            <v>就労支援員</v>
          </cell>
          <cell r="E19" t="str">
            <v>職業指導員</v>
          </cell>
          <cell r="F19" t="str">
            <v>生活支援員</v>
          </cell>
          <cell r="G19"/>
          <cell r="H19"/>
          <cell r="I19"/>
          <cell r="J19"/>
        </row>
        <row r="20">
          <cell r="A20" t="str">
            <v>認定指定就労移行支援</v>
          </cell>
          <cell r="B20" t="str">
            <v>管理者</v>
          </cell>
          <cell r="C20" t="str">
            <v>サービス管理責任者</v>
          </cell>
          <cell r="D20" t="str">
            <v>職業指導員</v>
          </cell>
          <cell r="E20" t="str">
            <v>生活支援員</v>
          </cell>
          <cell r="F20"/>
          <cell r="G20"/>
          <cell r="H20"/>
          <cell r="I20"/>
          <cell r="J20"/>
        </row>
        <row r="21">
          <cell r="A21" t="str">
            <v>就労継続支援Ａ型・Ｂ型</v>
          </cell>
          <cell r="B21" t="str">
            <v>管理者</v>
          </cell>
          <cell r="C21" t="str">
            <v>サービス管理責任者</v>
          </cell>
          <cell r="D21" t="str">
            <v>職業指導員</v>
          </cell>
          <cell r="E21" t="str">
            <v>生活支援員</v>
          </cell>
          <cell r="F21"/>
          <cell r="G21"/>
          <cell r="H21"/>
          <cell r="I21"/>
          <cell r="J21"/>
        </row>
        <row r="22">
          <cell r="A22" t="str">
            <v>一般相談支援事業</v>
          </cell>
          <cell r="B22" t="str">
            <v>管理者</v>
          </cell>
          <cell r="C22" t="str">
            <v>従業者</v>
          </cell>
          <cell r="D22"/>
          <cell r="E22"/>
          <cell r="F22"/>
          <cell r="G22"/>
          <cell r="H22"/>
          <cell r="I22"/>
          <cell r="J22"/>
        </row>
        <row r="23">
          <cell r="A23" t="str">
            <v>就労定着支援</v>
          </cell>
          <cell r="B23" t="str">
            <v>管理者</v>
          </cell>
          <cell r="C23" t="str">
            <v>サービス管理責任者</v>
          </cell>
          <cell r="D23" t="str">
            <v>就労定着支援員</v>
          </cell>
          <cell r="E23"/>
          <cell r="F23"/>
          <cell r="G23"/>
          <cell r="H23"/>
          <cell r="I23"/>
          <cell r="J23"/>
        </row>
        <row r="24">
          <cell r="A24" t="str">
            <v>自立生活援助</v>
          </cell>
          <cell r="B24" t="str">
            <v>管理者</v>
          </cell>
          <cell r="C24" t="str">
            <v>サービス管理責任者</v>
          </cell>
          <cell r="D24" t="str">
            <v>地域生活支援員</v>
          </cell>
          <cell r="E24"/>
          <cell r="F24"/>
          <cell r="G24"/>
          <cell r="H24"/>
          <cell r="I24"/>
          <cell r="J24"/>
        </row>
        <row r="25">
          <cell r="A25" t="str">
            <v>特定相談支援・障害児相談支援</v>
          </cell>
          <cell r="B25" t="str">
            <v>管理者</v>
          </cell>
          <cell r="C25" t="str">
            <v>相談支援専門員</v>
          </cell>
          <cell r="D25" t="str">
            <v>相談支援員</v>
          </cell>
          <cell r="E25"/>
          <cell r="F25"/>
          <cell r="G25"/>
          <cell r="H25"/>
          <cell r="I25"/>
          <cell r="J25"/>
        </row>
        <row r="26">
          <cell r="A26" t="str">
            <v>児童発達支援・放課後等デイサービス</v>
          </cell>
          <cell r="B26" t="str">
            <v>管理者</v>
          </cell>
          <cell r="C26" t="str">
            <v>児童発達支援管理責任者</v>
          </cell>
          <cell r="D26" t="str">
            <v>児童指導員</v>
          </cell>
          <cell r="E26" t="str">
            <v>保育士</v>
          </cell>
          <cell r="F26" t="str">
            <v>機能訓練担当職員</v>
          </cell>
          <cell r="G26" t="str">
            <v>看護職員</v>
          </cell>
          <cell r="H26" t="str">
            <v>その他職員</v>
          </cell>
          <cell r="I26"/>
          <cell r="J26"/>
        </row>
        <row r="27">
          <cell r="A27" t="str">
            <v>児童発達支援・主として重症心身障害児を対象とする場合</v>
          </cell>
          <cell r="B27" t="str">
            <v>管理者</v>
          </cell>
          <cell r="C27" t="str">
            <v>児童発達支援管理責任者</v>
          </cell>
          <cell r="D27" t="str">
            <v>嘱託医</v>
          </cell>
          <cell r="E27" t="str">
            <v>看護職員</v>
          </cell>
          <cell r="F27" t="str">
            <v>児童指導員</v>
          </cell>
          <cell r="G27" t="str">
            <v>保育士</v>
          </cell>
          <cell r="H27" t="str">
            <v>機能訓練担当職員</v>
          </cell>
          <cell r="I27" t="str">
            <v>その他職員</v>
          </cell>
          <cell r="J27"/>
        </row>
        <row r="28">
          <cell r="A28" t="str">
            <v>児童発達支援・児童発達支援センターであるもの</v>
          </cell>
          <cell r="B28" t="str">
            <v>管理者</v>
          </cell>
          <cell r="C28" t="str">
            <v>児童発達支援管理責任者</v>
          </cell>
          <cell r="D28" t="str">
            <v>嘱託医</v>
          </cell>
          <cell r="E28" t="str">
            <v>児童指導員</v>
          </cell>
          <cell r="F28" t="str">
            <v>保育士</v>
          </cell>
          <cell r="G28" t="str">
            <v>栄養士</v>
          </cell>
          <cell r="H28" t="str">
            <v>調理員</v>
          </cell>
          <cell r="I28" t="str">
            <v>機能訓練担当職員</v>
          </cell>
          <cell r="J28" t="str">
            <v>看護職員</v>
          </cell>
        </row>
        <row r="29">
          <cell r="A29" t="str">
            <v>保育所等訪問支援</v>
          </cell>
          <cell r="B29" t="str">
            <v>管理者</v>
          </cell>
          <cell r="C29" t="str">
            <v>児童発達支援管理責任者</v>
          </cell>
          <cell r="D29" t="str">
            <v>訪問支援員</v>
          </cell>
          <cell r="E29"/>
          <cell r="F29"/>
          <cell r="G29"/>
          <cell r="H29"/>
          <cell r="I29"/>
          <cell r="J29"/>
        </row>
        <row r="30">
          <cell r="A30" t="str">
            <v>居宅訪問型児童発達支援</v>
          </cell>
          <cell r="B30" t="str">
            <v>管理者</v>
          </cell>
          <cell r="C30" t="str">
            <v>児童発達支援管理責任者</v>
          </cell>
          <cell r="D30" t="str">
            <v>訪問支援員</v>
          </cell>
          <cell r="E30"/>
          <cell r="F30"/>
          <cell r="G30"/>
          <cell r="H30"/>
          <cell r="I30"/>
          <cell r="J30"/>
        </row>
        <row r="31">
          <cell r="A31" t="str">
            <v>福祉型障害児入所施設</v>
          </cell>
          <cell r="B31" t="str">
            <v>管理者</v>
          </cell>
          <cell r="C31" t="str">
            <v>児童発達支援管理責任者</v>
          </cell>
          <cell r="D31" t="str">
            <v>医師</v>
          </cell>
          <cell r="E31" t="str">
            <v>看護職員</v>
          </cell>
          <cell r="F31" t="str">
            <v>児童指導員</v>
          </cell>
          <cell r="G31" t="str">
            <v>保育士</v>
          </cell>
          <cell r="H31" t="str">
            <v>栄養士</v>
          </cell>
          <cell r="I31" t="str">
            <v>調理員</v>
          </cell>
          <cell r="J31" t="str">
            <v>心理担当職員</v>
          </cell>
        </row>
        <row r="32">
          <cell r="A32" t="str">
            <v>医療型障害児入所施設</v>
          </cell>
          <cell r="B32" t="str">
            <v>児童発達支援管理責任者</v>
          </cell>
          <cell r="C32" t="str">
            <v>医師</v>
          </cell>
          <cell r="D32" t="str">
            <v>看護職員</v>
          </cell>
          <cell r="E32" t="str">
            <v>児童指導員</v>
          </cell>
          <cell r="F32" t="str">
            <v>保育士</v>
          </cell>
          <cell r="G32" t="str">
            <v>心理担当職員</v>
          </cell>
          <cell r="H32" t="str">
            <v>理学療法士又は作業療法士</v>
          </cell>
          <cell r="I32" t="str">
            <v>職業指導員</v>
          </cell>
          <cell r="J32"/>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新規・更新指定申請書（様式第1号）"/>
      <sheetName val="第1号別紙"/>
      <sheetName val="指定変更申請書（第１－２号様式）"/>
      <sheetName val="変更届出書（様式第２号）"/>
      <sheetName val="様式第３号"/>
      <sheetName val="様式第4号"/>
      <sheetName val="新 付表８その１"/>
      <sheetName val="付表８その２"/>
      <sheetName val="付表８その３"/>
      <sheetName val="参考様式１"/>
      <sheetName val="参考様式２"/>
      <sheetName val="参考様式３"/>
      <sheetName val="参考様式３－２"/>
      <sheetName val="参考様式４"/>
      <sheetName val="参考様式５"/>
      <sheetName val="参考様式６"/>
      <sheetName val="参考様式８"/>
      <sheetName val="勤務形態一覧表（障害者支援施設）"/>
      <sheetName val="選択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！申請するサービス類型を選択してください</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加算等届 添付書類一覧"/>
      <sheetName val="介護給付費等　届出書"/>
      <sheetName val="介護給付費等　体制等状況一覧(R6年6月以降）"/>
      <sheetName val="勤務形態一覧表（生活介護）"/>
      <sheetName val="勤務形態一覧表（機能訓練）"/>
      <sheetName val="勤務形態一覧表（生活訓練）"/>
      <sheetName val="勤務形態一覧表（就労移行支援）"/>
      <sheetName val="勤務形態一覧表（就労継続支援A型・B型）"/>
      <sheetName val="選択肢"/>
      <sheetName val="人員配置体制加算（生活介護・療養介護）"/>
      <sheetName val="（参考様式）生活介護における人員配置体制加算の算定シート"/>
      <sheetName val="人員配置体制加算の取り扱い"/>
      <sheetName val="福祉専門職員配置等加算に関する届出書"/>
      <sheetName val="福祉専門職員配置状況一覧表"/>
      <sheetName val="福祉専門職員配置等加算にかかる生活支援員等の勤務体制一覧表"/>
      <sheetName val="福祉専門職員配置等加算にかかる生活支援員等の勤務体制（記載例）"/>
      <sheetName val="常勤看護職員配置等加算・看護職員配置加算"/>
      <sheetName val="視覚・聴覚言語障害者支援体制加算(Ⅰ)"/>
      <sheetName val="視覚・聴覚言語障害者支援体制加算(Ⅱ)"/>
      <sheetName val="高次脳機能障害者支援体制加算"/>
      <sheetName val="重度障害者支援加算（生活介護・施設入所支援）"/>
      <sheetName val="リハビリテーション加算（生活介護）"/>
      <sheetName val="リハビリテーション加算（自立訓練（機能訓練）"/>
      <sheetName val="食事提供体制加算"/>
      <sheetName val="延長支援加算"/>
      <sheetName val="送迎加算"/>
      <sheetName val="就労移行支援体制加算（生活介護・自立訓練）"/>
      <sheetName val="就労移行支援体制加算(A型）"/>
      <sheetName val="就労移行支援体制加算(B型）"/>
      <sheetName val="サービス管理責任者配置等加算（共生型のみ）"/>
      <sheetName val="入浴支援加算"/>
      <sheetName val="地域移行支援体制強化加算に関する届出書"/>
      <sheetName val="個別計画訓練支援加算 "/>
      <sheetName val="短期滞在加算・精神障害者退院支援施設加算"/>
      <sheetName val="通勤者生活支援加算"/>
      <sheetName val="地域生活移行個別支援特別加算"/>
      <sheetName val="精神障害者地域移行特別加算"/>
    </sheetNames>
    <sheetDataSet>
      <sheetData sheetId="0" refreshError="1"/>
      <sheetData sheetId="1"/>
      <sheetData sheetId="2" refreshError="1"/>
      <sheetData sheetId="3">
        <row r="39">
          <cell r="AP39">
            <v>1185</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1.xml"/><Relationship Id="rId1" Type="http://schemas.openxmlformats.org/officeDocument/2006/relationships/printerSettings" Target="../printerSettings/printerSettings73.bin"/><Relationship Id="rId4" Type="http://schemas.openxmlformats.org/officeDocument/2006/relationships/comments" Target="../comments2.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3.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31B07-BDFF-44A4-B13A-249F1491E6A5}">
  <sheetPr>
    <pageSetUpPr fitToPage="1"/>
  </sheetPr>
  <dimension ref="A1:AF42"/>
  <sheetViews>
    <sheetView zoomScale="85" zoomScaleNormal="85" workbookViewId="0">
      <pane xSplit="1" ySplit="1" topLeftCell="B37" activePane="bottomRight" state="frozen"/>
      <selection activeCell="B22" sqref="B22:G22"/>
      <selection pane="topRight" activeCell="B22" sqref="B22:G22"/>
      <selection pane="bottomLeft" activeCell="B22" sqref="B22:G22"/>
      <selection pane="bottomRight" activeCell="I7" sqref="I7"/>
    </sheetView>
  </sheetViews>
  <sheetFormatPr defaultColWidth="8.625" defaultRowHeight="13.5" outlineLevelCol="1"/>
  <cols>
    <col min="1" max="1" width="42.625" style="250" customWidth="1"/>
    <col min="2" max="5" width="11.625" style="251" customWidth="1" outlineLevel="1"/>
    <col min="6" max="8" width="11.625" style="244" customWidth="1" outlineLevel="1"/>
    <col min="9" max="17" width="11.625" style="251" customWidth="1" outlineLevel="1"/>
    <col min="18" max="20" width="11.625" style="244" customWidth="1" outlineLevel="1"/>
    <col min="21" max="22" width="11.625" style="251" customWidth="1" outlineLevel="1"/>
    <col min="23" max="27" width="11.625" style="251" customWidth="1"/>
    <col min="28" max="29" width="11.625" style="251" customWidth="1" outlineLevel="1"/>
    <col min="30" max="30" width="25.875" style="456" customWidth="1"/>
    <col min="31" max="39" width="3.125" style="244" customWidth="1"/>
    <col min="40" max="40" width="5" style="244" customWidth="1"/>
    <col min="41" max="42" width="4.625" style="244" customWidth="1"/>
    <col min="43" max="16384" width="8.625" style="244"/>
  </cols>
  <sheetData>
    <row r="1" spans="1:32" ht="60" customHeight="1">
      <c r="A1" s="498"/>
      <c r="B1" s="238" t="s">
        <v>1027</v>
      </c>
      <c r="C1" s="238" t="s">
        <v>1028</v>
      </c>
      <c r="D1" s="238" t="s">
        <v>1029</v>
      </c>
      <c r="E1" s="239" t="s">
        <v>1030</v>
      </c>
      <c r="F1" s="238" t="s">
        <v>1031</v>
      </c>
      <c r="G1" s="238" t="s">
        <v>1032</v>
      </c>
      <c r="H1" s="238" t="s">
        <v>1033</v>
      </c>
      <c r="I1" s="238" t="s">
        <v>1034</v>
      </c>
      <c r="J1" s="238" t="s">
        <v>1035</v>
      </c>
      <c r="K1" s="238" t="s">
        <v>1036</v>
      </c>
      <c r="L1" s="240" t="s">
        <v>1037</v>
      </c>
      <c r="M1" s="240" t="s">
        <v>1038</v>
      </c>
      <c r="N1" s="240" t="s">
        <v>1039</v>
      </c>
      <c r="O1" s="240" t="s">
        <v>1040</v>
      </c>
      <c r="P1" s="240" t="s">
        <v>1041</v>
      </c>
      <c r="Q1" s="240" t="s">
        <v>1042</v>
      </c>
      <c r="R1" s="240" t="s">
        <v>1043</v>
      </c>
      <c r="S1" s="238" t="s">
        <v>1044</v>
      </c>
      <c r="T1" s="238" t="s">
        <v>1045</v>
      </c>
      <c r="U1" s="238" t="s">
        <v>1046</v>
      </c>
      <c r="V1" s="241" t="s">
        <v>1047</v>
      </c>
      <c r="W1" s="241" t="s">
        <v>1048</v>
      </c>
      <c r="X1" s="241" t="s">
        <v>1049</v>
      </c>
      <c r="Y1" s="242" t="s">
        <v>1050</v>
      </c>
      <c r="Z1" s="241" t="s">
        <v>1051</v>
      </c>
      <c r="AA1" s="241" t="s">
        <v>1052</v>
      </c>
      <c r="AB1" s="241" t="s">
        <v>1053</v>
      </c>
      <c r="AC1" s="241" t="s">
        <v>1054</v>
      </c>
      <c r="AD1" s="243" t="s">
        <v>0</v>
      </c>
    </row>
    <row r="2" spans="1:32" ht="39.950000000000003" customHeight="1">
      <c r="A2" s="243" t="s">
        <v>1</v>
      </c>
      <c r="B2" s="238" t="s">
        <v>2</v>
      </c>
      <c r="C2" s="238" t="s">
        <v>2</v>
      </c>
      <c r="D2" s="238" t="s">
        <v>2</v>
      </c>
      <c r="E2" s="238" t="s">
        <v>2</v>
      </c>
      <c r="F2" s="238" t="s">
        <v>2</v>
      </c>
      <c r="G2" s="238" t="s">
        <v>2</v>
      </c>
      <c r="H2" s="238" t="s">
        <v>2</v>
      </c>
      <c r="I2" s="238" t="s">
        <v>2</v>
      </c>
      <c r="J2" s="238" t="s">
        <v>2</v>
      </c>
      <c r="K2" s="238" t="s">
        <v>2</v>
      </c>
      <c r="L2" s="238" t="s">
        <v>3</v>
      </c>
      <c r="M2" s="238" t="s">
        <v>2</v>
      </c>
      <c r="N2" s="238" t="s">
        <v>2</v>
      </c>
      <c r="O2" s="238" t="s">
        <v>2</v>
      </c>
      <c r="P2" s="238" t="s">
        <v>2</v>
      </c>
      <c r="Q2" s="238" t="s">
        <v>2</v>
      </c>
      <c r="R2" s="238" t="s">
        <v>2</v>
      </c>
      <c r="S2" s="238" t="s">
        <v>2</v>
      </c>
      <c r="T2" s="238" t="s">
        <v>2</v>
      </c>
      <c r="U2" s="238" t="s">
        <v>2</v>
      </c>
      <c r="V2" s="238" t="s">
        <v>2</v>
      </c>
      <c r="W2" s="238" t="s">
        <v>2</v>
      </c>
      <c r="X2" s="238" t="s">
        <v>2</v>
      </c>
      <c r="Y2" s="238" t="s">
        <v>2</v>
      </c>
      <c r="Z2" s="238" t="s">
        <v>2</v>
      </c>
      <c r="AA2" s="238" t="s">
        <v>2</v>
      </c>
      <c r="AB2" s="238" t="s">
        <v>2</v>
      </c>
      <c r="AC2" s="238" t="s">
        <v>2</v>
      </c>
      <c r="AD2" s="245" t="s">
        <v>4</v>
      </c>
    </row>
    <row r="3" spans="1:32" ht="39.950000000000003" customHeight="1">
      <c r="A3" s="243" t="s">
        <v>1516</v>
      </c>
      <c r="B3" s="252" t="s">
        <v>2</v>
      </c>
      <c r="C3" s="252" t="s">
        <v>2</v>
      </c>
      <c r="D3" s="252" t="s">
        <v>2</v>
      </c>
      <c r="E3" s="252" t="s">
        <v>2</v>
      </c>
      <c r="F3" s="252" t="s">
        <v>2</v>
      </c>
      <c r="G3" s="252" t="s">
        <v>2</v>
      </c>
      <c r="H3" s="252" t="s">
        <v>2</v>
      </c>
      <c r="I3" s="252" t="s">
        <v>2</v>
      </c>
      <c r="J3" s="252" t="s">
        <v>2</v>
      </c>
      <c r="K3" s="252" t="s">
        <v>2</v>
      </c>
      <c r="L3" s="252" t="s">
        <v>2</v>
      </c>
      <c r="M3" s="252" t="s">
        <v>2</v>
      </c>
      <c r="N3" s="252" t="s">
        <v>2</v>
      </c>
      <c r="O3" s="252" t="s">
        <v>2</v>
      </c>
      <c r="P3" s="252" t="s">
        <v>2</v>
      </c>
      <c r="Q3" s="252" t="s">
        <v>2</v>
      </c>
      <c r="R3" s="252" t="s">
        <v>2</v>
      </c>
      <c r="S3" s="252" t="s">
        <v>2</v>
      </c>
      <c r="T3" s="252" t="s">
        <v>2</v>
      </c>
      <c r="U3" s="252" t="s">
        <v>2</v>
      </c>
      <c r="V3" s="252" t="s">
        <v>2</v>
      </c>
      <c r="W3" s="252" t="s">
        <v>2</v>
      </c>
      <c r="X3" s="252" t="s">
        <v>2</v>
      </c>
      <c r="Y3" s="252" t="s">
        <v>2</v>
      </c>
      <c r="Z3" s="252" t="s">
        <v>2</v>
      </c>
      <c r="AA3" s="252" t="s">
        <v>2</v>
      </c>
      <c r="AB3" s="252" t="s">
        <v>2</v>
      </c>
      <c r="AC3" s="252" t="s">
        <v>2</v>
      </c>
      <c r="AD3" s="243"/>
    </row>
    <row r="4" spans="1:32" ht="39.950000000000003" customHeight="1">
      <c r="A4" s="243" t="s">
        <v>5</v>
      </c>
      <c r="B4" s="252" t="s">
        <v>6</v>
      </c>
      <c r="C4" s="252" t="s">
        <v>6</v>
      </c>
      <c r="D4" s="252" t="s">
        <v>6</v>
      </c>
      <c r="E4" s="252" t="s">
        <v>6</v>
      </c>
      <c r="F4" s="252" t="s">
        <v>7</v>
      </c>
      <c r="G4" s="252" t="s">
        <v>8</v>
      </c>
      <c r="H4" s="252" t="s">
        <v>9</v>
      </c>
      <c r="I4" s="252" t="s">
        <v>10</v>
      </c>
      <c r="J4" s="252" t="s">
        <v>11</v>
      </c>
      <c r="K4" s="252" t="s">
        <v>11</v>
      </c>
      <c r="L4" s="252" t="s">
        <v>12</v>
      </c>
      <c r="M4" s="252" t="s">
        <v>13</v>
      </c>
      <c r="N4" s="252" t="s">
        <v>14</v>
      </c>
      <c r="O4" s="252" t="s">
        <v>14</v>
      </c>
      <c r="P4" s="252" t="s">
        <v>15</v>
      </c>
      <c r="Q4" s="252" t="s">
        <v>16</v>
      </c>
      <c r="R4" s="252" t="s">
        <v>17</v>
      </c>
      <c r="S4" s="252" t="s">
        <v>18</v>
      </c>
      <c r="T4" s="252" t="s">
        <v>19</v>
      </c>
      <c r="U4" s="252" t="s">
        <v>20</v>
      </c>
      <c r="V4" s="252" t="s">
        <v>20</v>
      </c>
      <c r="W4" s="252" t="s">
        <v>21</v>
      </c>
      <c r="X4" s="252" t="s">
        <v>21</v>
      </c>
      <c r="Y4" s="252" t="s">
        <v>21</v>
      </c>
      <c r="Z4" s="252" t="s">
        <v>22</v>
      </c>
      <c r="AA4" s="252" t="s">
        <v>1057</v>
      </c>
      <c r="AB4" s="252" t="s">
        <v>23</v>
      </c>
      <c r="AC4" s="252" t="s">
        <v>24</v>
      </c>
      <c r="AD4" s="460"/>
    </row>
    <row r="5" spans="1:32" ht="39.950000000000003" customHeight="1">
      <c r="A5" s="245" t="s">
        <v>25</v>
      </c>
      <c r="B5" s="252" t="s">
        <v>2</v>
      </c>
      <c r="C5" s="252" t="s">
        <v>2</v>
      </c>
      <c r="D5" s="252" t="s">
        <v>2</v>
      </c>
      <c r="E5" s="252" t="s">
        <v>2</v>
      </c>
      <c r="F5" s="252" t="s">
        <v>2</v>
      </c>
      <c r="G5" s="252" t="s">
        <v>2</v>
      </c>
      <c r="H5" s="238" t="s">
        <v>2</v>
      </c>
      <c r="I5" s="252" t="s">
        <v>2</v>
      </c>
      <c r="J5" s="252" t="s">
        <v>2</v>
      </c>
      <c r="K5" s="252" t="s">
        <v>2</v>
      </c>
      <c r="L5" s="252" t="s">
        <v>3</v>
      </c>
      <c r="M5" s="238" t="s">
        <v>2</v>
      </c>
      <c r="N5" s="252" t="s">
        <v>2</v>
      </c>
      <c r="O5" s="252" t="s">
        <v>2</v>
      </c>
      <c r="P5" s="252" t="s">
        <v>2</v>
      </c>
      <c r="Q5" s="252" t="s">
        <v>2</v>
      </c>
      <c r="R5" s="238" t="s">
        <v>2</v>
      </c>
      <c r="S5" s="252" t="s">
        <v>2</v>
      </c>
      <c r="T5" s="252" t="s">
        <v>2</v>
      </c>
      <c r="U5" s="252" t="s">
        <v>2</v>
      </c>
      <c r="V5" s="252" t="s">
        <v>2</v>
      </c>
      <c r="W5" s="252" t="s">
        <v>2</v>
      </c>
      <c r="X5" s="238" t="s">
        <v>2</v>
      </c>
      <c r="Y5" s="252" t="s">
        <v>2</v>
      </c>
      <c r="Z5" s="252" t="s">
        <v>2</v>
      </c>
      <c r="AA5" s="252" t="s">
        <v>2</v>
      </c>
      <c r="AB5" s="252" t="s">
        <v>2</v>
      </c>
      <c r="AC5" s="252" t="s">
        <v>2</v>
      </c>
      <c r="AD5" s="247"/>
    </row>
    <row r="6" spans="1:32" ht="39.950000000000003" customHeight="1">
      <c r="A6" s="245" t="s">
        <v>26</v>
      </c>
      <c r="B6" s="246" t="s">
        <v>2</v>
      </c>
      <c r="C6" s="246" t="s">
        <v>2</v>
      </c>
      <c r="D6" s="246" t="s">
        <v>2</v>
      </c>
      <c r="E6" s="246" t="s">
        <v>2</v>
      </c>
      <c r="F6" s="246" t="s">
        <v>2</v>
      </c>
      <c r="G6" s="246" t="s">
        <v>2</v>
      </c>
      <c r="H6" s="246" t="s">
        <v>2</v>
      </c>
      <c r="I6" s="246" t="s">
        <v>2</v>
      </c>
      <c r="J6" s="246" t="s">
        <v>2</v>
      </c>
      <c r="K6" s="246" t="s">
        <v>2</v>
      </c>
      <c r="L6" s="238" t="s">
        <v>3</v>
      </c>
      <c r="M6" s="246" t="s">
        <v>2</v>
      </c>
      <c r="N6" s="238" t="s">
        <v>27</v>
      </c>
      <c r="O6" s="246" t="s">
        <v>2</v>
      </c>
      <c r="P6" s="246" t="s">
        <v>2</v>
      </c>
      <c r="Q6" s="246" t="s">
        <v>2</v>
      </c>
      <c r="R6" s="246" t="s">
        <v>2</v>
      </c>
      <c r="S6" s="246" t="s">
        <v>2</v>
      </c>
      <c r="T6" s="246" t="s">
        <v>2</v>
      </c>
      <c r="U6" s="246" t="s">
        <v>2</v>
      </c>
      <c r="V6" s="246" t="s">
        <v>2</v>
      </c>
      <c r="W6" s="246" t="s">
        <v>2</v>
      </c>
      <c r="X6" s="246" t="s">
        <v>2</v>
      </c>
      <c r="Y6" s="246" t="s">
        <v>2</v>
      </c>
      <c r="Z6" s="246" t="s">
        <v>2</v>
      </c>
      <c r="AA6" s="246" t="s">
        <v>2</v>
      </c>
      <c r="AB6" s="246" t="s">
        <v>2</v>
      </c>
      <c r="AC6" s="246" t="s">
        <v>2</v>
      </c>
      <c r="AD6" s="247"/>
    </row>
    <row r="7" spans="1:32" ht="39.950000000000003" customHeight="1">
      <c r="A7" s="245" t="s">
        <v>28</v>
      </c>
      <c r="B7" s="246"/>
      <c r="C7" s="246"/>
      <c r="D7" s="246"/>
      <c r="E7" s="246"/>
      <c r="F7" s="246" t="s">
        <v>3</v>
      </c>
      <c r="G7" s="246"/>
      <c r="H7" s="246"/>
      <c r="I7" s="246"/>
      <c r="J7" s="246"/>
      <c r="K7" s="246"/>
      <c r="L7" s="246"/>
      <c r="M7" s="246"/>
      <c r="N7" s="246"/>
      <c r="O7" s="246"/>
      <c r="P7" s="246"/>
      <c r="Q7" s="246"/>
      <c r="R7" s="246" t="s">
        <v>3</v>
      </c>
      <c r="S7" s="246" t="s">
        <v>3</v>
      </c>
      <c r="T7" s="246"/>
      <c r="U7" s="246"/>
      <c r="V7" s="246"/>
      <c r="W7" s="615" t="s">
        <v>1055</v>
      </c>
      <c r="X7" s="488"/>
      <c r="Y7" s="488"/>
      <c r="Z7" s="488"/>
      <c r="AA7" s="488"/>
      <c r="AB7" s="487" t="s">
        <v>1055</v>
      </c>
      <c r="AC7" s="246"/>
      <c r="AD7" s="247" t="s">
        <v>29</v>
      </c>
    </row>
    <row r="8" spans="1:32" ht="39.950000000000003" customHeight="1">
      <c r="A8" s="245" t="s">
        <v>1069</v>
      </c>
      <c r="B8" s="453" t="s">
        <v>2</v>
      </c>
      <c r="C8" s="453" t="s">
        <v>2</v>
      </c>
      <c r="D8" s="453" t="s">
        <v>2</v>
      </c>
      <c r="E8" s="453" t="s">
        <v>2</v>
      </c>
      <c r="F8" s="453" t="s">
        <v>2</v>
      </c>
      <c r="G8" s="453" t="s">
        <v>2</v>
      </c>
      <c r="H8" s="453" t="s">
        <v>2</v>
      </c>
      <c r="I8" s="453" t="s">
        <v>2</v>
      </c>
      <c r="J8" s="453" t="s">
        <v>2</v>
      </c>
      <c r="K8" s="453" t="s">
        <v>2</v>
      </c>
      <c r="L8" s="453" t="s">
        <v>2</v>
      </c>
      <c r="M8" s="453" t="s">
        <v>2</v>
      </c>
      <c r="N8" s="453" t="s">
        <v>2</v>
      </c>
      <c r="O8" s="453" t="s">
        <v>2</v>
      </c>
      <c r="P8" s="453" t="s">
        <v>2</v>
      </c>
      <c r="Q8" s="453" t="s">
        <v>2</v>
      </c>
      <c r="R8" s="453" t="s">
        <v>2</v>
      </c>
      <c r="S8" s="453" t="s">
        <v>2</v>
      </c>
      <c r="T8" s="453" t="s">
        <v>2</v>
      </c>
      <c r="U8" s="453" t="s">
        <v>2</v>
      </c>
      <c r="V8" s="453" t="s">
        <v>2</v>
      </c>
      <c r="W8" s="453" t="s">
        <v>2</v>
      </c>
      <c r="X8" s="453" t="s">
        <v>2</v>
      </c>
      <c r="Y8" s="453" t="s">
        <v>2</v>
      </c>
      <c r="Z8" s="453" t="s">
        <v>2</v>
      </c>
      <c r="AA8" s="453" t="s">
        <v>2</v>
      </c>
      <c r="AB8" s="453" t="s">
        <v>2</v>
      </c>
      <c r="AC8" s="453" t="s">
        <v>2</v>
      </c>
      <c r="AD8" s="247" t="s">
        <v>30</v>
      </c>
    </row>
    <row r="9" spans="1:32" ht="39.950000000000003" customHeight="1">
      <c r="A9" s="245" t="s">
        <v>31</v>
      </c>
      <c r="B9" s="454" t="s">
        <v>3</v>
      </c>
      <c r="C9" s="454" t="s">
        <v>3</v>
      </c>
      <c r="D9" s="454" t="s">
        <v>3</v>
      </c>
      <c r="E9" s="454" t="s">
        <v>3</v>
      </c>
      <c r="F9" s="454" t="s">
        <v>3</v>
      </c>
      <c r="G9" s="454" t="s">
        <v>3</v>
      </c>
      <c r="H9" s="454" t="s">
        <v>3</v>
      </c>
      <c r="I9" s="454" t="s">
        <v>3</v>
      </c>
      <c r="J9" s="454" t="s">
        <v>3</v>
      </c>
      <c r="K9" s="454" t="s">
        <v>3</v>
      </c>
      <c r="L9" s="454" t="s">
        <v>3</v>
      </c>
      <c r="M9" s="454" t="s">
        <v>3</v>
      </c>
      <c r="N9" s="454" t="s">
        <v>3</v>
      </c>
      <c r="O9" s="454" t="s">
        <v>3</v>
      </c>
      <c r="P9" s="454" t="s">
        <v>3</v>
      </c>
      <c r="Q9" s="454" t="s">
        <v>3</v>
      </c>
      <c r="R9" s="454" t="s">
        <v>3</v>
      </c>
      <c r="S9" s="454" t="s">
        <v>3</v>
      </c>
      <c r="T9" s="454" t="s">
        <v>3</v>
      </c>
      <c r="U9" s="454" t="s">
        <v>3</v>
      </c>
      <c r="V9" s="454" t="s">
        <v>3</v>
      </c>
      <c r="W9" s="454" t="s">
        <v>3</v>
      </c>
      <c r="X9" s="454" t="s">
        <v>3</v>
      </c>
      <c r="Y9" s="454" t="s">
        <v>3</v>
      </c>
      <c r="Z9" s="454" t="s">
        <v>3</v>
      </c>
      <c r="AA9" s="454" t="s">
        <v>3</v>
      </c>
      <c r="AB9" s="454" t="s">
        <v>3</v>
      </c>
      <c r="AC9" s="454" t="s">
        <v>3</v>
      </c>
      <c r="AD9" s="247" t="s">
        <v>32</v>
      </c>
    </row>
    <row r="10" spans="1:32" ht="39.950000000000003" customHeight="1">
      <c r="A10" s="245" t="s">
        <v>33</v>
      </c>
      <c r="B10" s="454" t="s">
        <v>3</v>
      </c>
      <c r="C10" s="454" t="s">
        <v>3</v>
      </c>
      <c r="D10" s="454" t="s">
        <v>3</v>
      </c>
      <c r="E10" s="454" t="s">
        <v>3</v>
      </c>
      <c r="F10" s="454" t="s">
        <v>3</v>
      </c>
      <c r="G10" s="454" t="s">
        <v>3</v>
      </c>
      <c r="H10" s="454" t="s">
        <v>3</v>
      </c>
      <c r="I10" s="454" t="s">
        <v>3</v>
      </c>
      <c r="J10" s="454" t="s">
        <v>3</v>
      </c>
      <c r="K10" s="454" t="s">
        <v>3</v>
      </c>
      <c r="L10" s="454" t="s">
        <v>3</v>
      </c>
      <c r="M10" s="454" t="s">
        <v>3</v>
      </c>
      <c r="N10" s="454" t="s">
        <v>3</v>
      </c>
      <c r="O10" s="454" t="s">
        <v>3</v>
      </c>
      <c r="P10" s="454" t="s">
        <v>3</v>
      </c>
      <c r="Q10" s="454" t="s">
        <v>3</v>
      </c>
      <c r="R10" s="454" t="s">
        <v>3</v>
      </c>
      <c r="S10" s="454" t="s">
        <v>3</v>
      </c>
      <c r="T10" s="454" t="s">
        <v>3</v>
      </c>
      <c r="U10" s="454" t="s">
        <v>3</v>
      </c>
      <c r="V10" s="454" t="s">
        <v>3</v>
      </c>
      <c r="W10" s="454" t="s">
        <v>3</v>
      </c>
      <c r="X10" s="454" t="s">
        <v>3</v>
      </c>
      <c r="Y10" s="454" t="s">
        <v>3</v>
      </c>
      <c r="Z10" s="454" t="s">
        <v>3</v>
      </c>
      <c r="AA10" s="454" t="s">
        <v>3</v>
      </c>
      <c r="AB10" s="454" t="s">
        <v>3</v>
      </c>
      <c r="AC10" s="454" t="s">
        <v>3</v>
      </c>
      <c r="AD10" s="247" t="s">
        <v>34</v>
      </c>
    </row>
    <row r="11" spans="1:32" ht="39.950000000000003" customHeight="1">
      <c r="A11" s="461" t="s">
        <v>35</v>
      </c>
      <c r="B11" s="246"/>
      <c r="C11" s="246"/>
      <c r="D11" s="246"/>
      <c r="E11" s="246"/>
      <c r="F11" s="246" t="s">
        <v>2</v>
      </c>
      <c r="G11" s="246" t="s">
        <v>2</v>
      </c>
      <c r="H11" s="246" t="s">
        <v>2</v>
      </c>
      <c r="I11" s="246"/>
      <c r="J11" s="246" t="s">
        <v>2</v>
      </c>
      <c r="K11" s="246" t="s">
        <v>2</v>
      </c>
      <c r="L11" s="246" t="s">
        <v>36</v>
      </c>
      <c r="M11" s="246" t="s">
        <v>2</v>
      </c>
      <c r="N11" s="246" t="s">
        <v>2</v>
      </c>
      <c r="O11" s="246" t="s">
        <v>2</v>
      </c>
      <c r="P11" s="246"/>
      <c r="Q11" s="246"/>
      <c r="R11" s="246" t="s">
        <v>2</v>
      </c>
      <c r="S11" s="246" t="s">
        <v>2</v>
      </c>
      <c r="T11" s="246"/>
      <c r="U11" s="246"/>
      <c r="V11" s="246"/>
      <c r="W11" s="489" t="s">
        <v>3</v>
      </c>
      <c r="X11" s="489" t="s">
        <v>3</v>
      </c>
      <c r="Y11" s="489" t="s">
        <v>3</v>
      </c>
      <c r="Z11" s="489" t="s">
        <v>3</v>
      </c>
      <c r="AA11" s="489" t="s">
        <v>3</v>
      </c>
      <c r="AB11" s="246" t="s">
        <v>2</v>
      </c>
      <c r="AC11" s="246" t="s">
        <v>2</v>
      </c>
      <c r="AD11" s="247"/>
    </row>
    <row r="12" spans="1:32" ht="39.950000000000003" customHeight="1">
      <c r="A12" s="245" t="s">
        <v>1070</v>
      </c>
      <c r="B12" s="453" t="s">
        <v>3</v>
      </c>
      <c r="C12" s="453" t="s">
        <v>3</v>
      </c>
      <c r="D12" s="453" t="s">
        <v>3</v>
      </c>
      <c r="E12" s="453" t="s">
        <v>3</v>
      </c>
      <c r="F12" s="453" t="s">
        <v>3</v>
      </c>
      <c r="G12" s="453" t="s">
        <v>3</v>
      </c>
      <c r="H12" s="453" t="s">
        <v>3</v>
      </c>
      <c r="I12" s="453" t="s">
        <v>3</v>
      </c>
      <c r="J12" s="453" t="s">
        <v>3</v>
      </c>
      <c r="K12" s="453" t="s">
        <v>3</v>
      </c>
      <c r="L12" s="453" t="s">
        <v>3</v>
      </c>
      <c r="M12" s="453" t="s">
        <v>3</v>
      </c>
      <c r="N12" s="453" t="s">
        <v>3</v>
      </c>
      <c r="O12" s="453" t="s">
        <v>3</v>
      </c>
      <c r="P12" s="453" t="s">
        <v>3</v>
      </c>
      <c r="Q12" s="453" t="s">
        <v>3</v>
      </c>
      <c r="R12" s="453" t="s">
        <v>3</v>
      </c>
      <c r="S12" s="453" t="s">
        <v>3</v>
      </c>
      <c r="T12" s="453" t="s">
        <v>3</v>
      </c>
      <c r="U12" s="453" t="s">
        <v>3</v>
      </c>
      <c r="V12" s="453" t="s">
        <v>3</v>
      </c>
      <c r="W12" s="453" t="s">
        <v>3</v>
      </c>
      <c r="X12" s="453" t="s">
        <v>3</v>
      </c>
      <c r="Y12" s="453" t="s">
        <v>3</v>
      </c>
      <c r="Z12" s="453" t="s">
        <v>3</v>
      </c>
      <c r="AA12" s="453" t="s">
        <v>3</v>
      </c>
      <c r="AB12" s="453" t="s">
        <v>3</v>
      </c>
      <c r="AC12" s="453" t="s">
        <v>3</v>
      </c>
      <c r="AD12" s="247" t="s">
        <v>37</v>
      </c>
    </row>
    <row r="13" spans="1:32" ht="39.950000000000003" customHeight="1">
      <c r="A13" s="245" t="s">
        <v>38</v>
      </c>
      <c r="B13" s="454" t="s">
        <v>3</v>
      </c>
      <c r="C13" s="454" t="s">
        <v>3</v>
      </c>
      <c r="D13" s="454" t="s">
        <v>3</v>
      </c>
      <c r="E13" s="454" t="s">
        <v>3</v>
      </c>
      <c r="F13" s="454" t="s">
        <v>3</v>
      </c>
      <c r="G13" s="454" t="s">
        <v>3</v>
      </c>
      <c r="H13" s="454" t="s">
        <v>3</v>
      </c>
      <c r="I13" s="454" t="s">
        <v>3</v>
      </c>
      <c r="J13" s="454" t="s">
        <v>3</v>
      </c>
      <c r="K13" s="454" t="s">
        <v>3</v>
      </c>
      <c r="L13" s="454" t="s">
        <v>3</v>
      </c>
      <c r="M13" s="454" t="s">
        <v>3</v>
      </c>
      <c r="N13" s="454" t="s">
        <v>3</v>
      </c>
      <c r="O13" s="454" t="s">
        <v>3</v>
      </c>
      <c r="P13" s="454" t="s">
        <v>3</v>
      </c>
      <c r="Q13" s="454" t="s">
        <v>3</v>
      </c>
      <c r="R13" s="454" t="s">
        <v>3</v>
      </c>
      <c r="S13" s="454" t="s">
        <v>3</v>
      </c>
      <c r="T13" s="454" t="s">
        <v>3</v>
      </c>
      <c r="U13" s="454" t="s">
        <v>3</v>
      </c>
      <c r="V13" s="454" t="s">
        <v>3</v>
      </c>
      <c r="W13" s="496" t="s">
        <v>3</v>
      </c>
      <c r="X13" s="496" t="s">
        <v>3</v>
      </c>
      <c r="Y13" s="496" t="s">
        <v>3</v>
      </c>
      <c r="Z13" s="494"/>
      <c r="AA13" s="494"/>
      <c r="AB13" s="495" t="s">
        <v>3</v>
      </c>
      <c r="AC13" s="495" t="s">
        <v>3</v>
      </c>
      <c r="AD13" s="247" t="s">
        <v>39</v>
      </c>
      <c r="AF13" s="497" t="s">
        <v>1063</v>
      </c>
    </row>
    <row r="14" spans="1:32" ht="39.950000000000003" customHeight="1">
      <c r="A14" s="457" t="s">
        <v>40</v>
      </c>
      <c r="B14" s="454"/>
      <c r="C14" s="454"/>
      <c r="D14" s="454"/>
      <c r="E14" s="454"/>
      <c r="F14" s="454"/>
      <c r="G14" s="454"/>
      <c r="H14" s="454"/>
      <c r="I14" s="454"/>
      <c r="J14" s="454"/>
      <c r="K14" s="454"/>
      <c r="L14" s="454"/>
      <c r="M14" s="454"/>
      <c r="N14" s="454"/>
      <c r="O14" s="454"/>
      <c r="P14" s="454"/>
      <c r="Q14" s="454"/>
      <c r="R14" s="454"/>
      <c r="S14" s="454"/>
      <c r="T14" s="454"/>
      <c r="U14" s="454"/>
      <c r="V14" s="454"/>
      <c r="W14" s="462" t="s">
        <v>41</v>
      </c>
      <c r="X14" s="462" t="s">
        <v>41</v>
      </c>
      <c r="Y14" s="462" t="s">
        <v>41</v>
      </c>
      <c r="Z14" s="462" t="s">
        <v>41</v>
      </c>
      <c r="AA14" s="462" t="s">
        <v>41</v>
      </c>
      <c r="AB14" s="454"/>
      <c r="AC14" s="454"/>
      <c r="AD14" s="247"/>
    </row>
    <row r="15" spans="1:32" ht="39.950000000000003" customHeight="1">
      <c r="A15" s="245" t="s">
        <v>42</v>
      </c>
      <c r="B15" s="454" t="s">
        <v>3</v>
      </c>
      <c r="C15" s="454" t="s">
        <v>3</v>
      </c>
      <c r="D15" s="454" t="s">
        <v>3</v>
      </c>
      <c r="E15" s="454" t="s">
        <v>3</v>
      </c>
      <c r="F15" s="454" t="s">
        <v>3</v>
      </c>
      <c r="G15" s="454" t="s">
        <v>3</v>
      </c>
      <c r="H15" s="454" t="s">
        <v>3</v>
      </c>
      <c r="I15" s="454" t="s">
        <v>3</v>
      </c>
      <c r="J15" s="454" t="s">
        <v>3</v>
      </c>
      <c r="K15" s="454" t="s">
        <v>3</v>
      </c>
      <c r="L15" s="454" t="s">
        <v>3</v>
      </c>
      <c r="M15" s="454" t="s">
        <v>3</v>
      </c>
      <c r="N15" s="454" t="s">
        <v>3</v>
      </c>
      <c r="O15" s="454" t="s">
        <v>3</v>
      </c>
      <c r="P15" s="454" t="s">
        <v>3</v>
      </c>
      <c r="Q15" s="454" t="s">
        <v>3</v>
      </c>
      <c r="R15" s="454" t="s">
        <v>3</v>
      </c>
      <c r="S15" s="454" t="s">
        <v>3</v>
      </c>
      <c r="T15" s="454" t="s">
        <v>3</v>
      </c>
      <c r="U15" s="454" t="s">
        <v>3</v>
      </c>
      <c r="V15" s="454" t="s">
        <v>3</v>
      </c>
      <c r="W15" s="454" t="s">
        <v>3</v>
      </c>
      <c r="X15" s="454" t="s">
        <v>3</v>
      </c>
      <c r="Y15" s="454" t="s">
        <v>3</v>
      </c>
      <c r="Z15" s="454" t="s">
        <v>3</v>
      </c>
      <c r="AA15" s="454" t="s">
        <v>3</v>
      </c>
      <c r="AB15" s="454" t="s">
        <v>3</v>
      </c>
      <c r="AC15" s="454" t="s">
        <v>3</v>
      </c>
      <c r="AD15" s="247"/>
    </row>
    <row r="16" spans="1:32" ht="50.1" customHeight="1">
      <c r="A16" s="245" t="s">
        <v>1071</v>
      </c>
      <c r="B16" s="453" t="s">
        <v>2</v>
      </c>
      <c r="C16" s="453" t="s">
        <v>2</v>
      </c>
      <c r="D16" s="453" t="s">
        <v>2</v>
      </c>
      <c r="E16" s="453" t="s">
        <v>2</v>
      </c>
      <c r="F16" s="453" t="s">
        <v>2</v>
      </c>
      <c r="G16" s="453" t="s">
        <v>2</v>
      </c>
      <c r="H16" s="453" t="s">
        <v>2</v>
      </c>
      <c r="I16" s="453" t="s">
        <v>2</v>
      </c>
      <c r="J16" s="453" t="s">
        <v>2</v>
      </c>
      <c r="K16" s="453" t="s">
        <v>2</v>
      </c>
      <c r="L16" s="453" t="s">
        <v>2</v>
      </c>
      <c r="M16" s="453" t="s">
        <v>2</v>
      </c>
      <c r="N16" s="453" t="s">
        <v>2</v>
      </c>
      <c r="O16" s="453" t="s">
        <v>2</v>
      </c>
      <c r="P16" s="453" t="s">
        <v>2</v>
      </c>
      <c r="Q16" s="453" t="s">
        <v>2</v>
      </c>
      <c r="R16" s="453" t="s">
        <v>2</v>
      </c>
      <c r="S16" s="453" t="s">
        <v>2</v>
      </c>
      <c r="T16" s="455" t="s">
        <v>43</v>
      </c>
      <c r="U16" s="455" t="s">
        <v>44</v>
      </c>
      <c r="V16" s="455" t="s">
        <v>1056</v>
      </c>
      <c r="W16" s="453" t="s">
        <v>2</v>
      </c>
      <c r="X16" s="453" t="s">
        <v>2</v>
      </c>
      <c r="Y16" s="453" t="s">
        <v>2</v>
      </c>
      <c r="Z16" s="453" t="s">
        <v>2</v>
      </c>
      <c r="AA16" s="453" t="s">
        <v>2</v>
      </c>
      <c r="AB16" s="453" t="s">
        <v>2</v>
      </c>
      <c r="AC16" s="453" t="s">
        <v>2</v>
      </c>
      <c r="AD16" s="247"/>
    </row>
    <row r="17" spans="1:30" ht="50.1" customHeight="1">
      <c r="A17" s="245" t="s">
        <v>1074</v>
      </c>
      <c r="B17" s="453"/>
      <c r="C17" s="453"/>
      <c r="D17" s="453"/>
      <c r="E17" s="453"/>
      <c r="F17" s="453"/>
      <c r="G17" s="453"/>
      <c r="H17" s="453"/>
      <c r="I17" s="453"/>
      <c r="J17" s="453" t="s">
        <v>3</v>
      </c>
      <c r="K17" s="453" t="s">
        <v>3</v>
      </c>
      <c r="L17" s="453"/>
      <c r="M17" s="453" t="s">
        <v>3</v>
      </c>
      <c r="N17" s="453" t="s">
        <v>3</v>
      </c>
      <c r="O17" s="453" t="s">
        <v>3</v>
      </c>
      <c r="P17" s="453" t="s">
        <v>3</v>
      </c>
      <c r="Q17" s="453" t="s">
        <v>3</v>
      </c>
      <c r="R17" s="453" t="s">
        <v>3</v>
      </c>
      <c r="S17" s="453" t="s">
        <v>3</v>
      </c>
      <c r="T17" s="238"/>
      <c r="U17" s="238"/>
      <c r="V17" s="246"/>
      <c r="W17" s="453" t="s">
        <v>3</v>
      </c>
      <c r="X17" s="453" t="s">
        <v>3</v>
      </c>
      <c r="Y17" s="453" t="s">
        <v>3</v>
      </c>
      <c r="Z17" s="453" t="s">
        <v>3</v>
      </c>
      <c r="AA17" s="453" t="s">
        <v>3</v>
      </c>
      <c r="AB17" s="453" t="s">
        <v>3</v>
      </c>
      <c r="AC17" s="453" t="s">
        <v>3</v>
      </c>
      <c r="AD17" s="247"/>
    </row>
    <row r="18" spans="1:30" ht="50.1" customHeight="1">
      <c r="A18" s="245" t="s">
        <v>1073</v>
      </c>
      <c r="B18" s="453" t="s">
        <v>3</v>
      </c>
      <c r="C18" s="453" t="s">
        <v>3</v>
      </c>
      <c r="D18" s="453" t="s">
        <v>3</v>
      </c>
      <c r="E18" s="453" t="s">
        <v>3</v>
      </c>
      <c r="F18" s="453" t="s">
        <v>3</v>
      </c>
      <c r="G18" s="453" t="s">
        <v>3</v>
      </c>
      <c r="H18" s="453" t="s">
        <v>3</v>
      </c>
      <c r="I18" s="453" t="s">
        <v>3</v>
      </c>
      <c r="J18" s="453" t="s">
        <v>3</v>
      </c>
      <c r="K18" s="453" t="s">
        <v>3</v>
      </c>
      <c r="L18" s="453" t="s">
        <v>3</v>
      </c>
      <c r="M18" s="453" t="s">
        <v>3</v>
      </c>
      <c r="N18" s="453" t="s">
        <v>3</v>
      </c>
      <c r="O18" s="453" t="s">
        <v>3</v>
      </c>
      <c r="P18" s="453" t="s">
        <v>3</v>
      </c>
      <c r="Q18" s="453" t="s">
        <v>3</v>
      </c>
      <c r="R18" s="453" t="s">
        <v>3</v>
      </c>
      <c r="S18" s="453" t="s">
        <v>3</v>
      </c>
      <c r="T18" s="453" t="s">
        <v>3</v>
      </c>
      <c r="U18" s="453" t="s">
        <v>3</v>
      </c>
      <c r="V18" s="453" t="s">
        <v>3</v>
      </c>
      <c r="W18" s="453" t="s">
        <v>3</v>
      </c>
      <c r="X18" s="453" t="s">
        <v>3</v>
      </c>
      <c r="Y18" s="453" t="s">
        <v>3</v>
      </c>
      <c r="Z18" s="453" t="s">
        <v>3</v>
      </c>
      <c r="AA18" s="453" t="s">
        <v>3</v>
      </c>
      <c r="AB18" s="453" t="s">
        <v>3</v>
      </c>
      <c r="AC18" s="453" t="s">
        <v>3</v>
      </c>
      <c r="AD18" s="247"/>
    </row>
    <row r="19" spans="1:30" ht="50.1" customHeight="1">
      <c r="A19" s="245" t="s">
        <v>45</v>
      </c>
      <c r="B19" s="246" t="s">
        <v>3</v>
      </c>
      <c r="C19" s="246" t="s">
        <v>3</v>
      </c>
      <c r="D19" s="246" t="s">
        <v>3</v>
      </c>
      <c r="E19" s="246" t="s">
        <v>3</v>
      </c>
      <c r="F19" s="246" t="s">
        <v>3</v>
      </c>
      <c r="G19" s="246" t="s">
        <v>3</v>
      </c>
      <c r="H19" s="246" t="s">
        <v>3</v>
      </c>
      <c r="I19" s="246" t="s">
        <v>3</v>
      </c>
      <c r="J19" s="246" t="s">
        <v>3</v>
      </c>
      <c r="K19" s="246" t="s">
        <v>3</v>
      </c>
      <c r="L19" s="246" t="s">
        <v>3</v>
      </c>
      <c r="M19" s="246" t="s">
        <v>3</v>
      </c>
      <c r="N19" s="246" t="s">
        <v>3</v>
      </c>
      <c r="O19" s="246" t="s">
        <v>3</v>
      </c>
      <c r="P19" s="246" t="s">
        <v>3</v>
      </c>
      <c r="Q19" s="246" t="s">
        <v>3</v>
      </c>
      <c r="R19" s="246" t="s">
        <v>3</v>
      </c>
      <c r="S19" s="246" t="s">
        <v>3</v>
      </c>
      <c r="T19" s="246" t="s">
        <v>3</v>
      </c>
      <c r="U19" s="246" t="s">
        <v>3</v>
      </c>
      <c r="V19" s="246" t="s">
        <v>3</v>
      </c>
      <c r="W19" s="246" t="s">
        <v>3</v>
      </c>
      <c r="X19" s="246" t="s">
        <v>3</v>
      </c>
      <c r="Y19" s="246" t="s">
        <v>3</v>
      </c>
      <c r="Z19" s="246" t="s">
        <v>3</v>
      </c>
      <c r="AA19" s="246" t="s">
        <v>3</v>
      </c>
      <c r="AB19" s="246" t="s">
        <v>3</v>
      </c>
      <c r="AC19" s="246" t="s">
        <v>3</v>
      </c>
      <c r="AD19" s="247" t="s">
        <v>46</v>
      </c>
    </row>
    <row r="20" spans="1:30" ht="39.950000000000003" customHeight="1">
      <c r="A20" s="245" t="s">
        <v>1076</v>
      </c>
      <c r="B20" s="453" t="s">
        <v>2</v>
      </c>
      <c r="C20" s="453" t="s">
        <v>2</v>
      </c>
      <c r="D20" s="453" t="s">
        <v>2</v>
      </c>
      <c r="E20" s="453" t="s">
        <v>2</v>
      </c>
      <c r="F20" s="453" t="s">
        <v>2</v>
      </c>
      <c r="G20" s="453" t="s">
        <v>2</v>
      </c>
      <c r="H20" s="453" t="s">
        <v>2</v>
      </c>
      <c r="I20" s="453" t="s">
        <v>2</v>
      </c>
      <c r="J20" s="453" t="s">
        <v>2</v>
      </c>
      <c r="K20" s="453" t="s">
        <v>2</v>
      </c>
      <c r="L20" s="453" t="s">
        <v>2</v>
      </c>
      <c r="M20" s="453" t="s">
        <v>2</v>
      </c>
      <c r="N20" s="453" t="s">
        <v>2</v>
      </c>
      <c r="O20" s="453" t="s">
        <v>2</v>
      </c>
      <c r="P20" s="453" t="s">
        <v>2</v>
      </c>
      <c r="Q20" s="453" t="s">
        <v>2</v>
      </c>
      <c r="R20" s="453" t="s">
        <v>2</v>
      </c>
      <c r="S20" s="453" t="s">
        <v>2</v>
      </c>
      <c r="T20" s="453" t="s">
        <v>2</v>
      </c>
      <c r="U20" s="453" t="s">
        <v>2</v>
      </c>
      <c r="V20" s="453" t="s">
        <v>2</v>
      </c>
      <c r="W20" s="453" t="s">
        <v>2</v>
      </c>
      <c r="X20" s="453" t="s">
        <v>2</v>
      </c>
      <c r="Y20" s="453" t="s">
        <v>2</v>
      </c>
      <c r="Z20" s="453" t="s">
        <v>2</v>
      </c>
      <c r="AA20" s="453" t="s">
        <v>2</v>
      </c>
      <c r="AB20" s="453" t="s">
        <v>2</v>
      </c>
      <c r="AC20" s="453" t="s">
        <v>2</v>
      </c>
      <c r="AD20" s="247"/>
    </row>
    <row r="21" spans="1:30" ht="39.950000000000003" customHeight="1">
      <c r="A21" s="245" t="s">
        <v>1075</v>
      </c>
      <c r="B21" s="453" t="s">
        <v>2</v>
      </c>
      <c r="C21" s="453" t="s">
        <v>2</v>
      </c>
      <c r="D21" s="453" t="s">
        <v>2</v>
      </c>
      <c r="E21" s="453" t="s">
        <v>2</v>
      </c>
      <c r="F21" s="453" t="s">
        <v>2</v>
      </c>
      <c r="G21" s="453" t="s">
        <v>2</v>
      </c>
      <c r="H21" s="453" t="s">
        <v>2</v>
      </c>
      <c r="I21" s="453" t="s">
        <v>2</v>
      </c>
      <c r="J21" s="453" t="s">
        <v>2</v>
      </c>
      <c r="K21" s="453" t="s">
        <v>2</v>
      </c>
      <c r="L21" s="453" t="s">
        <v>2</v>
      </c>
      <c r="M21" s="453" t="s">
        <v>2</v>
      </c>
      <c r="N21" s="453" t="s">
        <v>2</v>
      </c>
      <c r="O21" s="453" t="s">
        <v>2</v>
      </c>
      <c r="P21" s="453" t="s">
        <v>2</v>
      </c>
      <c r="Q21" s="453" t="s">
        <v>2</v>
      </c>
      <c r="R21" s="453" t="s">
        <v>2</v>
      </c>
      <c r="S21" s="453" t="s">
        <v>2</v>
      </c>
      <c r="T21" s="453" t="s">
        <v>2</v>
      </c>
      <c r="U21" s="453" t="s">
        <v>2</v>
      </c>
      <c r="V21" s="453"/>
      <c r="W21" s="453"/>
      <c r="X21" s="453"/>
      <c r="Y21" s="453"/>
      <c r="Z21" s="453"/>
      <c r="AA21" s="453"/>
      <c r="AB21" s="453"/>
      <c r="AC21" s="453"/>
      <c r="AD21" s="247"/>
    </row>
    <row r="22" spans="1:30" ht="39.950000000000003" customHeight="1">
      <c r="A22" s="245" t="s">
        <v>1517</v>
      </c>
      <c r="B22" s="453" t="s">
        <v>2</v>
      </c>
      <c r="C22" s="453" t="s">
        <v>2</v>
      </c>
      <c r="D22" s="453" t="s">
        <v>2</v>
      </c>
      <c r="E22" s="453" t="s">
        <v>2</v>
      </c>
      <c r="F22" s="453" t="s">
        <v>2</v>
      </c>
      <c r="G22" s="453" t="s">
        <v>2</v>
      </c>
      <c r="H22" s="453" t="s">
        <v>2</v>
      </c>
      <c r="I22" s="453" t="s">
        <v>2</v>
      </c>
      <c r="J22" s="453" t="s">
        <v>2</v>
      </c>
      <c r="K22" s="453" t="s">
        <v>2</v>
      </c>
      <c r="L22" s="453" t="s">
        <v>2</v>
      </c>
      <c r="M22" s="453" t="s">
        <v>2</v>
      </c>
      <c r="N22" s="453" t="s">
        <v>2</v>
      </c>
      <c r="O22" s="453" t="s">
        <v>2</v>
      </c>
      <c r="P22" s="453" t="s">
        <v>2</v>
      </c>
      <c r="Q22" s="453" t="s">
        <v>2</v>
      </c>
      <c r="R22" s="453" t="s">
        <v>2</v>
      </c>
      <c r="S22" s="453" t="s">
        <v>2</v>
      </c>
      <c r="T22" s="453" t="s">
        <v>2</v>
      </c>
      <c r="U22" s="453" t="s">
        <v>2</v>
      </c>
      <c r="V22" s="453" t="s">
        <v>2</v>
      </c>
      <c r="W22" s="453" t="s">
        <v>2</v>
      </c>
      <c r="X22" s="453" t="s">
        <v>2</v>
      </c>
      <c r="Y22" s="453" t="s">
        <v>2</v>
      </c>
      <c r="Z22" s="453" t="s">
        <v>2</v>
      </c>
      <c r="AA22" s="453" t="s">
        <v>2</v>
      </c>
      <c r="AB22" s="453" t="s">
        <v>2</v>
      </c>
      <c r="AC22" s="453" t="s">
        <v>2</v>
      </c>
      <c r="AD22" s="247" t="s">
        <v>47</v>
      </c>
    </row>
    <row r="23" spans="1:30" ht="39.950000000000003" customHeight="1">
      <c r="A23" s="245" t="s">
        <v>48</v>
      </c>
      <c r="B23" s="246" t="s">
        <v>2</v>
      </c>
      <c r="C23" s="246" t="s">
        <v>2</v>
      </c>
      <c r="D23" s="246" t="s">
        <v>2</v>
      </c>
      <c r="E23" s="246" t="s">
        <v>2</v>
      </c>
      <c r="F23" s="246" t="s">
        <v>2</v>
      </c>
      <c r="G23" s="246" t="s">
        <v>2</v>
      </c>
      <c r="H23" s="246" t="s">
        <v>2</v>
      </c>
      <c r="I23" s="246" t="s">
        <v>2</v>
      </c>
      <c r="J23" s="246" t="s">
        <v>2</v>
      </c>
      <c r="K23" s="246" t="s">
        <v>2</v>
      </c>
      <c r="L23" s="246" t="s">
        <v>36</v>
      </c>
      <c r="M23" s="246" t="s">
        <v>2</v>
      </c>
      <c r="N23" s="246" t="s">
        <v>2</v>
      </c>
      <c r="O23" s="246" t="s">
        <v>2</v>
      </c>
      <c r="P23" s="246" t="s">
        <v>2</v>
      </c>
      <c r="Q23" s="246" t="s">
        <v>2</v>
      </c>
      <c r="R23" s="246" t="s">
        <v>2</v>
      </c>
      <c r="S23" s="246" t="s">
        <v>2</v>
      </c>
      <c r="T23" s="246" t="s">
        <v>2</v>
      </c>
      <c r="U23" s="246" t="s">
        <v>2</v>
      </c>
      <c r="V23" s="246" t="s">
        <v>2</v>
      </c>
      <c r="W23" s="246" t="s">
        <v>2</v>
      </c>
      <c r="X23" s="246" t="s">
        <v>2</v>
      </c>
      <c r="Y23" s="246" t="s">
        <v>2</v>
      </c>
      <c r="Z23" s="246" t="s">
        <v>2</v>
      </c>
      <c r="AA23" s="246" t="s">
        <v>2</v>
      </c>
      <c r="AB23" s="246" t="s">
        <v>2</v>
      </c>
      <c r="AC23" s="246" t="s">
        <v>2</v>
      </c>
      <c r="AD23" s="247"/>
    </row>
    <row r="24" spans="1:30" ht="39.950000000000003" customHeight="1">
      <c r="A24" s="245" t="s">
        <v>49</v>
      </c>
      <c r="B24" s="246" t="s">
        <v>2</v>
      </c>
      <c r="C24" s="246" t="s">
        <v>2</v>
      </c>
      <c r="D24" s="246" t="s">
        <v>2</v>
      </c>
      <c r="E24" s="246" t="s">
        <v>2</v>
      </c>
      <c r="F24" s="246" t="s">
        <v>2</v>
      </c>
      <c r="G24" s="246" t="s">
        <v>2</v>
      </c>
      <c r="H24" s="246" t="s">
        <v>2</v>
      </c>
      <c r="I24" s="246" t="s">
        <v>2</v>
      </c>
      <c r="J24" s="246" t="s">
        <v>2</v>
      </c>
      <c r="K24" s="246" t="s">
        <v>2</v>
      </c>
      <c r="L24" s="246" t="s">
        <v>36</v>
      </c>
      <c r="M24" s="246" t="s">
        <v>2</v>
      </c>
      <c r="N24" s="246" t="s">
        <v>2</v>
      </c>
      <c r="O24" s="246" t="s">
        <v>2</v>
      </c>
      <c r="P24" s="246" t="s">
        <v>2</v>
      </c>
      <c r="Q24" s="246" t="s">
        <v>2</v>
      </c>
      <c r="R24" s="246" t="s">
        <v>2</v>
      </c>
      <c r="S24" s="246" t="s">
        <v>2</v>
      </c>
      <c r="T24" s="246" t="s">
        <v>2</v>
      </c>
      <c r="U24" s="246" t="s">
        <v>2</v>
      </c>
      <c r="V24" s="246" t="s">
        <v>2</v>
      </c>
      <c r="W24" s="246" t="s">
        <v>2</v>
      </c>
      <c r="X24" s="246" t="s">
        <v>2</v>
      </c>
      <c r="Y24" s="246" t="s">
        <v>2</v>
      </c>
      <c r="Z24" s="246" t="s">
        <v>2</v>
      </c>
      <c r="AA24" s="246" t="s">
        <v>2</v>
      </c>
      <c r="AB24" s="246" t="s">
        <v>2</v>
      </c>
      <c r="AC24" s="246" t="s">
        <v>2</v>
      </c>
      <c r="AD24" s="247"/>
    </row>
    <row r="25" spans="1:30" ht="50.1" customHeight="1">
      <c r="A25" s="245" t="s">
        <v>50</v>
      </c>
      <c r="B25" s="248"/>
      <c r="C25" s="248"/>
      <c r="D25" s="248"/>
      <c r="E25" s="248"/>
      <c r="F25" s="246"/>
      <c r="G25" s="246" t="s">
        <v>2</v>
      </c>
      <c r="H25" s="246" t="s">
        <v>2</v>
      </c>
      <c r="I25" s="238" t="s">
        <v>51</v>
      </c>
      <c r="J25" s="246" t="s">
        <v>2</v>
      </c>
      <c r="K25" s="246" t="s">
        <v>2</v>
      </c>
      <c r="L25" s="246" t="s">
        <v>36</v>
      </c>
      <c r="M25" s="246" t="s">
        <v>2</v>
      </c>
      <c r="N25" s="246" t="s">
        <v>2</v>
      </c>
      <c r="O25" s="246" t="s">
        <v>2</v>
      </c>
      <c r="P25" s="246"/>
      <c r="Q25" s="246"/>
      <c r="R25" s="238" t="s">
        <v>52</v>
      </c>
      <c r="S25" s="238" t="s">
        <v>53</v>
      </c>
      <c r="T25" s="249"/>
      <c r="U25" s="246"/>
      <c r="V25" s="246"/>
      <c r="W25" s="246" t="s">
        <v>2</v>
      </c>
      <c r="X25" s="246" t="s">
        <v>2</v>
      </c>
      <c r="Y25" s="246" t="s">
        <v>2</v>
      </c>
      <c r="Z25" s="246"/>
      <c r="AA25" s="246" t="s">
        <v>2</v>
      </c>
      <c r="AB25" s="246"/>
      <c r="AC25" s="248"/>
      <c r="AD25" s="247"/>
    </row>
    <row r="26" spans="1:30" ht="39.950000000000003" customHeight="1">
      <c r="A26" s="245" t="s">
        <v>54</v>
      </c>
      <c r="B26" s="248"/>
      <c r="C26" s="248"/>
      <c r="D26" s="248"/>
      <c r="E26" s="248"/>
      <c r="F26" s="246" t="s">
        <v>2</v>
      </c>
      <c r="G26" s="249"/>
      <c r="H26" s="249"/>
      <c r="I26" s="248"/>
      <c r="J26" s="248"/>
      <c r="K26" s="248"/>
      <c r="L26" s="248"/>
      <c r="M26" s="248"/>
      <c r="N26" s="248"/>
      <c r="O26" s="248"/>
      <c r="P26" s="248"/>
      <c r="Q26" s="248"/>
      <c r="R26" s="249"/>
      <c r="S26" s="249"/>
      <c r="T26" s="249"/>
      <c r="U26" s="248"/>
      <c r="V26" s="248"/>
      <c r="W26" s="248"/>
      <c r="X26" s="248"/>
      <c r="Y26" s="248"/>
      <c r="Z26" s="246"/>
      <c r="AA26" s="249"/>
      <c r="AB26" s="249"/>
      <c r="AC26" s="246" t="s">
        <v>2</v>
      </c>
      <c r="AD26" s="247"/>
    </row>
    <row r="27" spans="1:30" ht="39.950000000000003" customHeight="1">
      <c r="A27" s="245" t="s">
        <v>55</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247"/>
    </row>
    <row r="28" spans="1:30" ht="39.950000000000003" customHeight="1">
      <c r="A28" s="461" t="s">
        <v>56</v>
      </c>
      <c r="B28" s="246" t="s">
        <v>2</v>
      </c>
      <c r="C28" s="246" t="s">
        <v>2</v>
      </c>
      <c r="D28" s="246" t="s">
        <v>2</v>
      </c>
      <c r="E28" s="246" t="s">
        <v>2</v>
      </c>
      <c r="F28" s="246" t="s">
        <v>2</v>
      </c>
      <c r="G28" s="246" t="s">
        <v>2</v>
      </c>
      <c r="H28" s="246"/>
      <c r="I28" s="246" t="s">
        <v>2</v>
      </c>
      <c r="J28" s="246" t="s">
        <v>2</v>
      </c>
      <c r="K28" s="246" t="s">
        <v>2</v>
      </c>
      <c r="L28" s="246" t="s">
        <v>36</v>
      </c>
      <c r="M28" s="246" t="s">
        <v>2</v>
      </c>
      <c r="N28" s="246" t="s">
        <v>2</v>
      </c>
      <c r="O28" s="246" t="s">
        <v>2</v>
      </c>
      <c r="P28" s="246" t="s">
        <v>2</v>
      </c>
      <c r="Q28" s="246" t="s">
        <v>2</v>
      </c>
      <c r="R28" s="246" t="s">
        <v>2</v>
      </c>
      <c r="S28" s="246" t="s">
        <v>2</v>
      </c>
      <c r="T28" s="246" t="s">
        <v>2</v>
      </c>
      <c r="U28" s="246" t="s">
        <v>2</v>
      </c>
      <c r="V28" s="246" t="s">
        <v>2</v>
      </c>
      <c r="W28" s="493" t="s">
        <v>2</v>
      </c>
      <c r="X28" s="493" t="s">
        <v>2</v>
      </c>
      <c r="Y28" s="493" t="s">
        <v>2</v>
      </c>
      <c r="Z28" s="493" t="s">
        <v>2</v>
      </c>
      <c r="AA28" s="493" t="s">
        <v>2</v>
      </c>
      <c r="AB28" s="246" t="s">
        <v>2</v>
      </c>
      <c r="AC28" s="246" t="s">
        <v>2</v>
      </c>
      <c r="AD28" s="247" t="s">
        <v>57</v>
      </c>
    </row>
    <row r="29" spans="1:30" ht="39.950000000000003" customHeight="1">
      <c r="A29" s="461" t="s">
        <v>58</v>
      </c>
      <c r="B29" s="246" t="s">
        <v>2</v>
      </c>
      <c r="C29" s="246" t="s">
        <v>2</v>
      </c>
      <c r="D29" s="246" t="s">
        <v>2</v>
      </c>
      <c r="E29" s="246" t="s">
        <v>2</v>
      </c>
      <c r="F29" s="246" t="s">
        <v>2</v>
      </c>
      <c r="G29" s="246" t="s">
        <v>2</v>
      </c>
      <c r="H29" s="246" t="s">
        <v>2</v>
      </c>
      <c r="I29" s="246" t="s">
        <v>2</v>
      </c>
      <c r="J29" s="246" t="s">
        <v>2</v>
      </c>
      <c r="K29" s="246" t="s">
        <v>2</v>
      </c>
      <c r="L29" s="246" t="s">
        <v>36</v>
      </c>
      <c r="M29" s="246" t="s">
        <v>2</v>
      </c>
      <c r="N29" s="246" t="s">
        <v>2</v>
      </c>
      <c r="O29" s="246" t="s">
        <v>2</v>
      </c>
      <c r="P29" s="246" t="s">
        <v>2</v>
      </c>
      <c r="Q29" s="246" t="s">
        <v>2</v>
      </c>
      <c r="R29" s="246" t="s">
        <v>2</v>
      </c>
      <c r="S29" s="246" t="s">
        <v>2</v>
      </c>
      <c r="T29" s="246" t="s">
        <v>2</v>
      </c>
      <c r="U29" s="246" t="s">
        <v>2</v>
      </c>
      <c r="V29" s="246" t="s">
        <v>2</v>
      </c>
      <c r="W29" s="493" t="s">
        <v>2</v>
      </c>
      <c r="X29" s="493" t="s">
        <v>2</v>
      </c>
      <c r="Y29" s="493" t="s">
        <v>2</v>
      </c>
      <c r="Z29" s="493" t="s">
        <v>2</v>
      </c>
      <c r="AA29" s="493" t="s">
        <v>2</v>
      </c>
      <c r="AB29" s="246" t="s">
        <v>2</v>
      </c>
      <c r="AC29" s="246" t="s">
        <v>2</v>
      </c>
      <c r="AD29" s="247"/>
    </row>
    <row r="30" spans="1:30" ht="39.950000000000003" customHeight="1">
      <c r="A30" s="461" t="s">
        <v>59</v>
      </c>
      <c r="B30" s="246" t="s">
        <v>2</v>
      </c>
      <c r="C30" s="246" t="s">
        <v>2</v>
      </c>
      <c r="D30" s="246" t="s">
        <v>2</v>
      </c>
      <c r="E30" s="246" t="s">
        <v>2</v>
      </c>
      <c r="F30" s="246" t="s">
        <v>2</v>
      </c>
      <c r="G30" s="246" t="s">
        <v>2</v>
      </c>
      <c r="H30" s="246" t="s">
        <v>2</v>
      </c>
      <c r="I30" s="246" t="s">
        <v>2</v>
      </c>
      <c r="J30" s="246" t="s">
        <v>2</v>
      </c>
      <c r="K30" s="246" t="s">
        <v>2</v>
      </c>
      <c r="L30" s="246" t="s">
        <v>36</v>
      </c>
      <c r="M30" s="246" t="s">
        <v>2</v>
      </c>
      <c r="N30" s="246" t="s">
        <v>2</v>
      </c>
      <c r="O30" s="246" t="s">
        <v>2</v>
      </c>
      <c r="P30" s="246" t="s">
        <v>2</v>
      </c>
      <c r="Q30" s="246" t="s">
        <v>2</v>
      </c>
      <c r="R30" s="246" t="s">
        <v>2</v>
      </c>
      <c r="S30" s="246" t="s">
        <v>2</v>
      </c>
      <c r="T30" s="246" t="s">
        <v>2</v>
      </c>
      <c r="U30" s="246" t="s">
        <v>2</v>
      </c>
      <c r="V30" s="246" t="s">
        <v>2</v>
      </c>
      <c r="W30" s="493" t="s">
        <v>2</v>
      </c>
      <c r="X30" s="493" t="s">
        <v>2</v>
      </c>
      <c r="Y30" s="493" t="s">
        <v>2</v>
      </c>
      <c r="Z30" s="493" t="s">
        <v>2</v>
      </c>
      <c r="AA30" s="493" t="s">
        <v>2</v>
      </c>
      <c r="AB30" s="246" t="s">
        <v>2</v>
      </c>
      <c r="AC30" s="246" t="s">
        <v>2</v>
      </c>
      <c r="AD30" s="247"/>
    </row>
    <row r="31" spans="1:30" ht="39.950000000000003" customHeight="1">
      <c r="A31" s="245" t="s">
        <v>60</v>
      </c>
      <c r="B31" s="246" t="s">
        <v>61</v>
      </c>
      <c r="C31" s="246" t="s">
        <v>61</v>
      </c>
      <c r="D31" s="246" t="s">
        <v>61</v>
      </c>
      <c r="E31" s="246" t="s">
        <v>61</v>
      </c>
      <c r="F31" s="246" t="s">
        <v>61</v>
      </c>
      <c r="G31" s="246" t="s">
        <v>61</v>
      </c>
      <c r="H31" s="246" t="s">
        <v>61</v>
      </c>
      <c r="I31" s="246" t="s">
        <v>61</v>
      </c>
      <c r="J31" s="246" t="s">
        <v>61</v>
      </c>
      <c r="K31" s="246" t="s">
        <v>61</v>
      </c>
      <c r="L31" s="246" t="s">
        <v>61</v>
      </c>
      <c r="M31" s="246" t="s">
        <v>61</v>
      </c>
      <c r="N31" s="246" t="s">
        <v>61</v>
      </c>
      <c r="O31" s="246" t="s">
        <v>61</v>
      </c>
      <c r="P31" s="246" t="s">
        <v>61</v>
      </c>
      <c r="Q31" s="246" t="s">
        <v>61</v>
      </c>
      <c r="R31" s="246" t="s">
        <v>61</v>
      </c>
      <c r="S31" s="246" t="s">
        <v>61</v>
      </c>
      <c r="T31" s="246" t="s">
        <v>61</v>
      </c>
      <c r="U31" s="246" t="s">
        <v>61</v>
      </c>
      <c r="V31" s="246" t="s">
        <v>61</v>
      </c>
      <c r="W31" s="246" t="s">
        <v>61</v>
      </c>
      <c r="X31" s="246" t="s">
        <v>61</v>
      </c>
      <c r="Y31" s="246" t="s">
        <v>61</v>
      </c>
      <c r="Z31" s="246" t="s">
        <v>61</v>
      </c>
      <c r="AA31" s="246" t="s">
        <v>61</v>
      </c>
      <c r="AB31" s="246" t="s">
        <v>61</v>
      </c>
      <c r="AC31" s="246" t="s">
        <v>61</v>
      </c>
      <c r="AD31" s="463" t="s">
        <v>62</v>
      </c>
    </row>
    <row r="32" spans="1:30" ht="39.950000000000003" customHeight="1">
      <c r="A32" s="245" t="s">
        <v>1077</v>
      </c>
      <c r="B32" s="453" t="s">
        <v>1121</v>
      </c>
      <c r="C32" s="453" t="s">
        <v>1121</v>
      </c>
      <c r="D32" s="453" t="s">
        <v>1121</v>
      </c>
      <c r="E32" s="453" t="s">
        <v>1121</v>
      </c>
      <c r="F32" s="453" t="s">
        <v>1121</v>
      </c>
      <c r="G32" s="453" t="s">
        <v>1121</v>
      </c>
      <c r="H32" s="453" t="s">
        <v>1121</v>
      </c>
      <c r="I32" s="453" t="s">
        <v>1121</v>
      </c>
      <c r="J32" s="453" t="s">
        <v>1121</v>
      </c>
      <c r="K32" s="453" t="s">
        <v>1121</v>
      </c>
      <c r="L32" s="453" t="s">
        <v>1121</v>
      </c>
      <c r="M32" s="453" t="s">
        <v>1121</v>
      </c>
      <c r="N32" s="453" t="s">
        <v>1121</v>
      </c>
      <c r="O32" s="453" t="s">
        <v>1121</v>
      </c>
      <c r="P32" s="453" t="s">
        <v>1121</v>
      </c>
      <c r="Q32" s="453" t="s">
        <v>1121</v>
      </c>
      <c r="R32" s="453" t="s">
        <v>1121</v>
      </c>
      <c r="S32" s="453" t="s">
        <v>1121</v>
      </c>
      <c r="T32" s="453" t="s">
        <v>1121</v>
      </c>
      <c r="U32" s="453" t="s">
        <v>1121</v>
      </c>
      <c r="V32" s="246"/>
      <c r="W32" s="246"/>
      <c r="X32" s="246"/>
      <c r="Y32" s="246"/>
      <c r="Z32" s="246"/>
      <c r="AA32" s="246"/>
      <c r="AB32" s="246"/>
      <c r="AC32" s="246"/>
      <c r="AD32" s="459" t="s">
        <v>64</v>
      </c>
    </row>
    <row r="33" spans="1:30" ht="39.950000000000003" customHeight="1">
      <c r="A33" s="457" t="s">
        <v>63</v>
      </c>
      <c r="B33" s="246"/>
      <c r="C33" s="246"/>
      <c r="D33" s="246"/>
      <c r="E33" s="246"/>
      <c r="F33" s="246"/>
      <c r="G33" s="246"/>
      <c r="H33" s="246"/>
      <c r="I33" s="246"/>
      <c r="J33" s="246"/>
      <c r="K33" s="246"/>
      <c r="L33" s="246"/>
      <c r="M33" s="246"/>
      <c r="N33" s="246"/>
      <c r="O33" s="246"/>
      <c r="P33" s="246"/>
      <c r="Q33" s="246"/>
      <c r="R33" s="246"/>
      <c r="S33" s="246"/>
      <c r="T33" s="246"/>
      <c r="U33" s="246"/>
      <c r="V33" s="246"/>
      <c r="W33" s="453" t="s">
        <v>41</v>
      </c>
      <c r="X33" s="453" t="s">
        <v>41</v>
      </c>
      <c r="Y33" s="453" t="s">
        <v>41</v>
      </c>
      <c r="Z33" s="453" t="s">
        <v>41</v>
      </c>
      <c r="AA33" s="453" t="s">
        <v>41</v>
      </c>
      <c r="AB33" s="246"/>
      <c r="AC33" s="246"/>
      <c r="AD33" s="459" t="s">
        <v>64</v>
      </c>
    </row>
    <row r="34" spans="1:30" ht="39.950000000000003" customHeight="1">
      <c r="A34" s="457" t="s">
        <v>1122</v>
      </c>
      <c r="B34" s="246" t="s">
        <v>1121</v>
      </c>
      <c r="C34" s="246" t="s">
        <v>1121</v>
      </c>
      <c r="D34" s="246" t="s">
        <v>1121</v>
      </c>
      <c r="E34" s="246" t="s">
        <v>1121</v>
      </c>
      <c r="F34" s="246" t="s">
        <v>1121</v>
      </c>
      <c r="G34" s="246" t="s">
        <v>1121</v>
      </c>
      <c r="H34" s="246" t="s">
        <v>1121</v>
      </c>
      <c r="I34" s="246" t="s">
        <v>1121</v>
      </c>
      <c r="J34" s="246" t="s">
        <v>1121</v>
      </c>
      <c r="K34" s="246" t="s">
        <v>1121</v>
      </c>
      <c r="L34" s="246" t="s">
        <v>1121</v>
      </c>
      <c r="M34" s="246" t="s">
        <v>1121</v>
      </c>
      <c r="N34" s="246" t="s">
        <v>1121</v>
      </c>
      <c r="O34" s="246" t="s">
        <v>1121</v>
      </c>
      <c r="P34" s="246" t="s">
        <v>1121</v>
      </c>
      <c r="Q34" s="246" t="s">
        <v>1121</v>
      </c>
      <c r="R34" s="246" t="s">
        <v>1121</v>
      </c>
      <c r="S34" s="246" t="s">
        <v>1121</v>
      </c>
      <c r="T34" s="246" t="s">
        <v>1121</v>
      </c>
      <c r="U34" s="246" t="s">
        <v>1121</v>
      </c>
      <c r="V34" s="246"/>
      <c r="W34" s="458" t="s">
        <v>41</v>
      </c>
      <c r="X34" s="458" t="s">
        <v>41</v>
      </c>
      <c r="Y34" s="458" t="s">
        <v>41</v>
      </c>
      <c r="Z34" s="458" t="s">
        <v>41</v>
      </c>
      <c r="AA34" s="458" t="s">
        <v>41</v>
      </c>
      <c r="AB34" s="458" t="s">
        <v>41</v>
      </c>
      <c r="AC34" s="458" t="s">
        <v>41</v>
      </c>
      <c r="AD34" s="459" t="s">
        <v>64</v>
      </c>
    </row>
    <row r="35" spans="1:30" ht="39.950000000000003" customHeight="1">
      <c r="A35" s="457" t="s">
        <v>65</v>
      </c>
      <c r="B35" s="246" t="s">
        <v>1121</v>
      </c>
      <c r="C35" s="246" t="s">
        <v>1121</v>
      </c>
      <c r="D35" s="246" t="s">
        <v>1121</v>
      </c>
      <c r="E35" s="246" t="s">
        <v>1121</v>
      </c>
      <c r="F35" s="246" t="s">
        <v>1121</v>
      </c>
      <c r="G35" s="246" t="s">
        <v>1121</v>
      </c>
      <c r="H35" s="246" t="s">
        <v>1121</v>
      </c>
      <c r="I35" s="246" t="s">
        <v>1121</v>
      </c>
      <c r="J35" s="246" t="s">
        <v>1121</v>
      </c>
      <c r="K35" s="246" t="s">
        <v>1121</v>
      </c>
      <c r="L35" s="246" t="s">
        <v>1121</v>
      </c>
      <c r="M35" s="246" t="s">
        <v>1121</v>
      </c>
      <c r="N35" s="246" t="s">
        <v>1121</v>
      </c>
      <c r="O35" s="246" t="s">
        <v>1121</v>
      </c>
      <c r="P35" s="246" t="s">
        <v>1121</v>
      </c>
      <c r="Q35" s="246" t="s">
        <v>1121</v>
      </c>
      <c r="R35" s="246" t="s">
        <v>1121</v>
      </c>
      <c r="S35" s="246" t="s">
        <v>1121</v>
      </c>
      <c r="T35" s="246" t="s">
        <v>1121</v>
      </c>
      <c r="U35" s="246" t="s">
        <v>1121</v>
      </c>
      <c r="V35" s="246"/>
      <c r="W35" s="458" t="s">
        <v>41</v>
      </c>
      <c r="X35" s="458" t="s">
        <v>41</v>
      </c>
      <c r="Y35" s="458" t="s">
        <v>41</v>
      </c>
      <c r="Z35" s="458" t="s">
        <v>41</v>
      </c>
      <c r="AA35" s="458" t="s">
        <v>41</v>
      </c>
      <c r="AB35" s="458" t="s">
        <v>41</v>
      </c>
      <c r="AC35" s="458" t="s">
        <v>41</v>
      </c>
      <c r="AD35" s="459" t="s">
        <v>64</v>
      </c>
    </row>
    <row r="36" spans="1:30" ht="39.950000000000003" customHeight="1">
      <c r="A36" s="457" t="s">
        <v>66</v>
      </c>
      <c r="B36" s="246"/>
      <c r="C36" s="246"/>
      <c r="D36" s="246"/>
      <c r="E36" s="246"/>
      <c r="F36" s="246"/>
      <c r="G36" s="246"/>
      <c r="H36" s="246"/>
      <c r="I36" s="246"/>
      <c r="J36" s="246"/>
      <c r="K36" s="246"/>
      <c r="L36" s="246"/>
      <c r="M36" s="246"/>
      <c r="N36" s="246"/>
      <c r="O36" s="246"/>
      <c r="P36" s="246"/>
      <c r="Q36" s="246"/>
      <c r="R36" s="246"/>
      <c r="S36" s="246"/>
      <c r="T36" s="246"/>
      <c r="U36" s="246"/>
      <c r="V36" s="246"/>
      <c r="W36" s="458"/>
      <c r="X36" s="458"/>
      <c r="Y36" s="458"/>
      <c r="Z36" s="458" t="s">
        <v>41</v>
      </c>
      <c r="AA36" s="458" t="s">
        <v>41</v>
      </c>
      <c r="AB36" s="246"/>
      <c r="AC36" s="246"/>
      <c r="AD36" s="459"/>
    </row>
    <row r="37" spans="1:30" ht="39.950000000000003" customHeight="1">
      <c r="A37" s="457" t="s">
        <v>67</v>
      </c>
      <c r="B37" s="246"/>
      <c r="C37" s="246"/>
      <c r="D37" s="246"/>
      <c r="E37" s="246"/>
      <c r="F37" s="246"/>
      <c r="G37" s="246"/>
      <c r="H37" s="246"/>
      <c r="I37" s="246"/>
      <c r="J37" s="246"/>
      <c r="K37" s="246"/>
      <c r="L37" s="246"/>
      <c r="M37" s="246"/>
      <c r="N37" s="246"/>
      <c r="O37" s="246"/>
      <c r="P37" s="246"/>
      <c r="Q37" s="246"/>
      <c r="R37" s="246"/>
      <c r="S37" s="246"/>
      <c r="T37" s="246"/>
      <c r="U37" s="246"/>
      <c r="V37" s="246"/>
      <c r="W37" s="458" t="s">
        <v>41</v>
      </c>
      <c r="X37" s="458" t="s">
        <v>41</v>
      </c>
      <c r="Y37" s="458" t="s">
        <v>41</v>
      </c>
      <c r="Z37" s="458" t="s">
        <v>41</v>
      </c>
      <c r="AA37" s="458" t="s">
        <v>41</v>
      </c>
      <c r="AB37" s="246"/>
      <c r="AC37" s="246"/>
      <c r="AD37" s="459" t="s">
        <v>68</v>
      </c>
    </row>
    <row r="38" spans="1:30" ht="39.950000000000003" customHeight="1">
      <c r="A38" s="457" t="s">
        <v>69</v>
      </c>
      <c r="B38" s="246" t="s">
        <v>2</v>
      </c>
      <c r="C38" s="246" t="s">
        <v>2</v>
      </c>
      <c r="D38" s="246" t="s">
        <v>2</v>
      </c>
      <c r="E38" s="246" t="s">
        <v>2</v>
      </c>
      <c r="F38" s="246" t="s">
        <v>2</v>
      </c>
      <c r="G38" s="246" t="s">
        <v>2</v>
      </c>
      <c r="H38" s="246" t="s">
        <v>2</v>
      </c>
      <c r="I38" s="246" t="s">
        <v>2</v>
      </c>
      <c r="J38" s="246" t="s">
        <v>2</v>
      </c>
      <c r="K38" s="246" t="s">
        <v>2</v>
      </c>
      <c r="L38" s="246" t="s">
        <v>2</v>
      </c>
      <c r="M38" s="246" t="s">
        <v>2</v>
      </c>
      <c r="N38" s="246" t="s">
        <v>2</v>
      </c>
      <c r="O38" s="246" t="s">
        <v>2</v>
      </c>
      <c r="P38" s="246" t="s">
        <v>2</v>
      </c>
      <c r="Q38" s="246" t="s">
        <v>2</v>
      </c>
      <c r="R38" s="246" t="s">
        <v>2</v>
      </c>
      <c r="S38" s="246" t="s">
        <v>2</v>
      </c>
      <c r="T38" s="246" t="s">
        <v>2</v>
      </c>
      <c r="U38" s="246" t="s">
        <v>2</v>
      </c>
      <c r="V38" s="246" t="s">
        <v>2</v>
      </c>
      <c r="W38" s="246" t="s">
        <v>2</v>
      </c>
      <c r="X38" s="246" t="s">
        <v>2</v>
      </c>
      <c r="Y38" s="246" t="s">
        <v>2</v>
      </c>
      <c r="Z38" s="246" t="s">
        <v>2</v>
      </c>
      <c r="AA38" s="246" t="s">
        <v>2</v>
      </c>
      <c r="AB38" s="246" t="s">
        <v>2</v>
      </c>
      <c r="AC38" s="246" t="s">
        <v>2</v>
      </c>
      <c r="AD38" s="459" t="s">
        <v>68</v>
      </c>
    </row>
    <row r="39" spans="1:30" ht="39" customHeight="1">
      <c r="A39" s="457" t="s">
        <v>70</v>
      </c>
      <c r="B39" s="246" t="s">
        <v>2</v>
      </c>
      <c r="C39" s="246" t="s">
        <v>2</v>
      </c>
      <c r="D39" s="246" t="s">
        <v>2</v>
      </c>
      <c r="E39" s="246" t="s">
        <v>2</v>
      </c>
      <c r="F39" s="246" t="s">
        <v>2</v>
      </c>
      <c r="G39" s="246" t="s">
        <v>2</v>
      </c>
      <c r="H39" s="246" t="s">
        <v>2</v>
      </c>
      <c r="I39" s="246" t="s">
        <v>2</v>
      </c>
      <c r="J39" s="246" t="s">
        <v>2</v>
      </c>
      <c r="K39" s="246" t="s">
        <v>2</v>
      </c>
      <c r="L39" s="246" t="s">
        <v>2</v>
      </c>
      <c r="M39" s="246" t="s">
        <v>2</v>
      </c>
      <c r="N39" s="246" t="s">
        <v>2</v>
      </c>
      <c r="O39" s="246" t="s">
        <v>2</v>
      </c>
      <c r="P39" s="246" t="s">
        <v>2</v>
      </c>
      <c r="Q39" s="246" t="s">
        <v>2</v>
      </c>
      <c r="R39" s="246" t="s">
        <v>2</v>
      </c>
      <c r="S39" s="246" t="s">
        <v>2</v>
      </c>
      <c r="T39" s="246" t="s">
        <v>2</v>
      </c>
      <c r="U39" s="246" t="s">
        <v>2</v>
      </c>
      <c r="V39" s="246" t="s">
        <v>2</v>
      </c>
      <c r="W39" s="246" t="s">
        <v>2</v>
      </c>
      <c r="X39" s="246" t="s">
        <v>2</v>
      </c>
      <c r="Y39" s="246" t="s">
        <v>2</v>
      </c>
      <c r="Z39" s="246" t="s">
        <v>2</v>
      </c>
      <c r="AA39" s="246" t="s">
        <v>2</v>
      </c>
      <c r="AB39" s="246" t="s">
        <v>2</v>
      </c>
      <c r="AC39" s="246" t="s">
        <v>2</v>
      </c>
      <c r="AD39" s="459" t="s">
        <v>68</v>
      </c>
    </row>
    <row r="40" spans="1:30" ht="39" customHeight="1">
      <c r="A40" s="457" t="s">
        <v>1468</v>
      </c>
      <c r="B40" s="246" t="s">
        <v>2</v>
      </c>
      <c r="C40" s="246" t="s">
        <v>2</v>
      </c>
      <c r="D40" s="246" t="s">
        <v>2</v>
      </c>
      <c r="E40" s="246" t="s">
        <v>2</v>
      </c>
      <c r="F40" s="246" t="s">
        <v>2</v>
      </c>
      <c r="G40" s="246" t="s">
        <v>2</v>
      </c>
      <c r="H40" s="246" t="s">
        <v>2</v>
      </c>
      <c r="I40" s="246" t="s">
        <v>2</v>
      </c>
      <c r="J40" s="246" t="s">
        <v>2</v>
      </c>
      <c r="K40" s="246" t="s">
        <v>2</v>
      </c>
      <c r="L40" s="246" t="s">
        <v>2</v>
      </c>
      <c r="M40" s="246" t="s">
        <v>2</v>
      </c>
      <c r="N40" s="246" t="s">
        <v>2</v>
      </c>
      <c r="O40" s="246" t="s">
        <v>2</v>
      </c>
      <c r="P40" s="246" t="s">
        <v>2</v>
      </c>
      <c r="Q40" s="246" t="s">
        <v>2</v>
      </c>
      <c r="R40" s="246" t="s">
        <v>2</v>
      </c>
      <c r="S40" s="246" t="s">
        <v>2</v>
      </c>
      <c r="T40" s="246" t="s">
        <v>2</v>
      </c>
      <c r="U40" s="246" t="s">
        <v>2</v>
      </c>
      <c r="V40" s="246" t="s">
        <v>2</v>
      </c>
      <c r="W40" s="458" t="s">
        <v>41</v>
      </c>
      <c r="X40" s="458" t="s">
        <v>41</v>
      </c>
      <c r="Y40" s="458" t="s">
        <v>41</v>
      </c>
      <c r="Z40" s="458" t="s">
        <v>41</v>
      </c>
      <c r="AA40" s="458" t="s">
        <v>41</v>
      </c>
      <c r="AB40" s="246" t="s">
        <v>2</v>
      </c>
      <c r="AC40" s="246" t="s">
        <v>2</v>
      </c>
      <c r="AD40" s="459"/>
    </row>
    <row r="41" spans="1:30" ht="39" customHeight="1">
      <c r="A41" s="457" t="s">
        <v>71</v>
      </c>
      <c r="B41" s="246"/>
      <c r="C41" s="246"/>
      <c r="D41" s="246"/>
      <c r="E41" s="246"/>
      <c r="F41" s="246"/>
      <c r="G41" s="246"/>
      <c r="H41" s="246"/>
      <c r="I41" s="246"/>
      <c r="J41" s="246"/>
      <c r="K41" s="246"/>
      <c r="L41" s="246"/>
      <c r="M41" s="246"/>
      <c r="N41" s="246"/>
      <c r="O41" s="246"/>
      <c r="P41" s="246"/>
      <c r="Q41" s="246"/>
      <c r="R41" s="246"/>
      <c r="S41" s="246"/>
      <c r="T41" s="246"/>
      <c r="U41" s="246"/>
      <c r="V41" s="246"/>
      <c r="W41" s="458" t="s">
        <v>41</v>
      </c>
      <c r="X41" s="458" t="s">
        <v>41</v>
      </c>
      <c r="Y41" s="458" t="s">
        <v>41</v>
      </c>
      <c r="Z41" s="458"/>
      <c r="AA41" s="458" t="s">
        <v>41</v>
      </c>
      <c r="AB41" s="246"/>
      <c r="AC41" s="246"/>
      <c r="AD41" s="459" t="s">
        <v>68</v>
      </c>
    </row>
    <row r="42" spans="1:30" ht="39" customHeight="1">
      <c r="A42" s="457" t="s">
        <v>72</v>
      </c>
      <c r="B42" s="246"/>
      <c r="C42" s="246"/>
      <c r="D42" s="246"/>
      <c r="E42" s="246"/>
      <c r="F42" s="246"/>
      <c r="G42" s="246"/>
      <c r="H42" s="246"/>
      <c r="I42" s="246"/>
      <c r="J42" s="246"/>
      <c r="K42" s="246"/>
      <c r="L42" s="246"/>
      <c r="M42" s="246"/>
      <c r="N42" s="246"/>
      <c r="O42" s="246"/>
      <c r="P42" s="246"/>
      <c r="Q42" s="246"/>
      <c r="R42" s="246"/>
      <c r="S42" s="246"/>
      <c r="T42" s="246"/>
      <c r="U42" s="246"/>
      <c r="V42" s="246"/>
      <c r="W42" s="458" t="s">
        <v>41</v>
      </c>
      <c r="X42" s="458" t="s">
        <v>41</v>
      </c>
      <c r="Y42" s="458" t="s">
        <v>41</v>
      </c>
      <c r="Z42" s="458"/>
      <c r="AA42" s="458"/>
      <c r="AB42" s="246"/>
      <c r="AC42" s="246"/>
      <c r="AD42" s="459" t="s">
        <v>73</v>
      </c>
    </row>
  </sheetData>
  <autoFilter ref="A1:Q1" xr:uid="{00000000-0009-0000-0000-000000000000}"/>
  <phoneticPr fontId="4"/>
  <hyperlinks>
    <hyperlink ref="B3" location="指定申請書!A1" display="○" xr:uid="{2AFE76B0-8BC8-485F-BDA2-2491C4442263}"/>
    <hyperlink ref="C3:AC3" location="指定申請書!A1" display="○" xr:uid="{F2610188-A257-441A-BA92-6B523BE77E5B}"/>
    <hyperlink ref="B4" location="付表１!A1" display="付表１" xr:uid="{EB0D32BE-7927-4981-B81E-BD2E1368F80E}"/>
    <hyperlink ref="C4:E4" location="付表１!A1" display="付表１" xr:uid="{F4641CF8-80C5-45C5-A3C6-6E630F4F65F4}"/>
    <hyperlink ref="F4" location="付表２!A1" display="付表2" xr:uid="{C200BC0E-C91B-4BFC-B72C-F343B7F921FF}"/>
    <hyperlink ref="G4" location="付表３!A1" display="付表3" xr:uid="{4539B231-D6F4-4F82-A12A-71432BEC278C}"/>
    <hyperlink ref="H4" location="付表４!A1" display="付表4" xr:uid="{E348FA72-C8D0-4C1E-BB58-2A92192DB9D1}"/>
    <hyperlink ref="I4" location="付表５!A1" display="付表5" xr:uid="{6B242CAE-A6C4-4640-BEBD-058764001A91}"/>
    <hyperlink ref="J4" location="付表６!A1" display="付表6" xr:uid="{5796786C-4BEA-45C7-8A51-CD8CA1282797}"/>
    <hyperlink ref="K4" location="付表６!A1" display="付表6" xr:uid="{6ACB5533-0973-4374-B4EE-FB550423BE57}"/>
    <hyperlink ref="L4" location="付表７!A1" display="付表7" xr:uid="{91CA2CD6-D688-494F-B965-C77BA34DAF51}"/>
    <hyperlink ref="M4" location="付表８!A1" display="付表8" xr:uid="{F923B775-C4AC-4F6C-BED1-5E19DD61A581}"/>
    <hyperlink ref="N4" location="付表９!A1" display="付表9" xr:uid="{4F5325AF-9AA1-4D31-AD36-65487F799F89}"/>
    <hyperlink ref="O4" location="付表９!A1" display="付表9" xr:uid="{ED58CD54-0D59-45E5-9D48-4E3AD4315BA4}"/>
    <hyperlink ref="P4" location="付表１０!A1" display="付表10" xr:uid="{26C40D2F-8379-47C5-B840-0A93D1FEFD08}"/>
    <hyperlink ref="Q4" location="付表１１!A1" display="付表11" xr:uid="{C167693F-7CAD-45AC-8E0F-EE0AEE80514E}"/>
    <hyperlink ref="R4" location="付表１２!A1" display="付表12" xr:uid="{9D5C6D63-FCDD-494F-B0FD-EE59E72EDC6C}"/>
    <hyperlink ref="S4" location="付表１３!A1" display="付表13" xr:uid="{BA6FC7D1-0EA6-4178-8F28-B74E78FDF004}"/>
    <hyperlink ref="T4" location="付表１４!A1" display="付表14" xr:uid="{C637267E-C120-4597-9C1B-1891D600C3E0}"/>
    <hyperlink ref="U4" location="付表１５!A1" display="付表15" xr:uid="{903F7A99-EA85-438F-8F73-0CED0A84C491}"/>
    <hyperlink ref="V4" location="付表１５!A1" display="付表15" xr:uid="{4B86A197-629E-47DD-B46D-E784F8302765}"/>
    <hyperlink ref="W4" location="付表１６!A1" display="付表16" xr:uid="{9D2DA455-943D-473C-9E27-70B4A5647D9D}"/>
    <hyperlink ref="X4:Y4" location="付表１６!A1" display="付表16" xr:uid="{3C26E3A6-D259-40EE-B2FF-344540852B3A}"/>
    <hyperlink ref="Z4" location="付表１８!A1" display="付表18" xr:uid="{D3463B10-D55A-4ACF-A58C-96CD6F8F5FE4}"/>
    <hyperlink ref="AA4" location="付表１８!A1" display="付表18" xr:uid="{1C653D09-E914-48EB-8DEC-DF7118F1B359}"/>
    <hyperlink ref="AB4" location="付表１９!A1" display="付表19" xr:uid="{9955A6C9-B55C-4B5C-8211-26090B949983}"/>
    <hyperlink ref="AC4" location="付表２０!A1" display="付表20" xr:uid="{5700A7BC-6240-4F47-9D37-AADC9AE87315}"/>
    <hyperlink ref="B5" location="'勤務形態一覧表（居宅介護）'!A1" display="○" xr:uid="{8D88117A-B0D4-4B15-9919-B31E6EB8B848}"/>
    <hyperlink ref="C5" location="'勤務形態一覧表（重度訪問介護）'!A1" display="○" xr:uid="{E65386D7-80BC-41C9-8CC3-09EA68EE4800}"/>
    <hyperlink ref="D5" location="'勤務形態一覧表（同行援護）'!A1" display="○" xr:uid="{B0BA3D87-33D4-40C6-825E-2537EEFB9D25}"/>
    <hyperlink ref="E5" location="'勤務形態一覧表（行動援護）'!A1" display="○" xr:uid="{B38C4DE1-E255-40BF-96DF-7775D9667A4B}"/>
    <hyperlink ref="F5" location="'勤務形態一覧表（療養介護）'!A1" display="○" xr:uid="{8777F4D1-DF69-4891-9143-71ECB73B4CB4}"/>
    <hyperlink ref="G5" location="'勤務形態一覧表（生活介護）'!A1" display="○" xr:uid="{4CF1FCB6-3A7C-47D2-8550-521EA29A33CD}"/>
    <hyperlink ref="I5" location="'勤務形態一覧表（重度障害者等包括支援）'!A1" display="○" xr:uid="{E2F3D8A4-5395-4BCF-AA1F-6CB8A441A3BB}"/>
    <hyperlink ref="J5" location="'勤務形態一覧表（機能訓練）'!A1" display="○" xr:uid="{E4A68314-3568-4509-82F6-52AA8455CE85}"/>
    <hyperlink ref="K5" location="'勤務形態一覧表（生活訓練）'!A1" display="○" xr:uid="{AEE259E0-A394-43EE-A1FE-295EF04855B1}"/>
    <hyperlink ref="L5" location="'勤務形態一覧表（就労選択支援）'!A1" display="○" xr:uid="{9308E985-96FF-46E8-A459-5527C4B4A350}"/>
    <hyperlink ref="N5" location="'勤務形態一覧表（就労継続支援A型・B型）'!A1" display="○" xr:uid="{166984C5-218D-43B0-9D17-D5677D0076F1}"/>
    <hyperlink ref="O5" location="'勤務形態一覧表（就労継続支援A型・B型）'!A1" display="○" xr:uid="{5510DD75-6D58-4540-9F15-B73CA458EC70}"/>
    <hyperlink ref="P5" location="'勤務形態一覧表（就労定着支援）'!A1" display="○" xr:uid="{2BCBD6B4-1614-4B69-8A97-ED342590461F}"/>
    <hyperlink ref="Q5" location="'勤務形態一覧表（自立生活援助）'!A1" display="○" xr:uid="{F9EBA6F1-7F5F-4E71-BFB3-134B0A52D2CF}"/>
    <hyperlink ref="S5" location="'勤務形態一覧表（障害者支援施設）'!A1" display="○" xr:uid="{85AEE916-7A1C-4EE7-8103-68F442DC3EA9}"/>
    <hyperlink ref="T5" location="'勤務形態一覧表（一般相談支援）'!A1" display="○" xr:uid="{9ECA3C08-90D8-46C8-BF85-8BD3CA5A58BE}"/>
    <hyperlink ref="U5" location="'勤務形態一覧（特定相談支援・障害児相談支援）'!A1" display="○" xr:uid="{C737879C-2A3D-4746-B141-3E443EC80888}"/>
    <hyperlink ref="V5" location="'勤務形態一覧（特定相談支援・障害児相談支援）'!A1" display="○" xr:uid="{A94B2F05-1BF1-4281-AB48-96F313A9226F}"/>
    <hyperlink ref="W5" location="'勤務形態一覧表（児童発達支援センター）'!A1" display="○" xr:uid="{459657F8-6220-4525-8197-2344565AF688}"/>
    <hyperlink ref="Y5" location="'勤務形態一覧表（児童発達支援・放課後デイサービス）'!A1" display="○" xr:uid="{96A2767C-4EF0-48CF-BDAC-EABCD64F4F00}"/>
    <hyperlink ref="Z5" location="'勤務形態一覧表（保育所等訪問支援）'!A1" display="○" xr:uid="{484E86B3-BFB9-4690-918F-888C49E32952}"/>
    <hyperlink ref="AA5" location="'勤務形態一覧表（居宅訪問型児童発達支援）'!A1" display="○" xr:uid="{4038AA81-B97B-4CAC-A642-DEA81BD30360}"/>
    <hyperlink ref="AB5" location="'勤務形態一覧表（福祉型障害児入所施設）'!A1" display="○" xr:uid="{692E0715-3574-48AC-B062-EB20D64FD3B6}"/>
    <hyperlink ref="AC5" location="'勤務形態一覧表（医療型障害児入所施設）'!A1" display="○" xr:uid="{E8442BB6-E0E5-4762-990D-5FEFC8982025}"/>
    <hyperlink ref="B8" location="'県様式１（平面図）'!A1" display="○" xr:uid="{82FD84BE-56F2-4145-BFA9-658490221F3E}"/>
    <hyperlink ref="C8:AC8" location="'県様式１（平面図）'!A1" display="○" xr:uid="{28C5AC8B-C1F3-485E-A852-87D6C7136BB5}"/>
    <hyperlink ref="B12" location="'県様式２（設備・備品一覧表）'!A1" display="○" xr:uid="{3B09C3EF-80A4-4D17-9035-C1BC5A82FF3F}"/>
    <hyperlink ref="C12:AC12" location="'県様式２（設備・備品一覧表）'!A1" display="○" xr:uid="{071EB270-BB70-4C39-8128-64F15F5DE060}"/>
    <hyperlink ref="B16" location="'県様式３（経歴書）'!A1" display="○" xr:uid="{AEA6AEA1-F4D3-4E43-9D7B-21E2CF61FDFD}"/>
    <hyperlink ref="T16" location="'県様式３（経歴書）'!A1" display="'県様式３（経歴書）'!A1" xr:uid="{1DDC452C-93D5-4CDA-AA58-1C39DC69BBCF}"/>
    <hyperlink ref="U16" location="'県様式３（経歴書）'!A1" display="'県様式３（経歴書）'!A1" xr:uid="{D2B4D60E-173D-49FA-9F07-3B24AD9E218B}"/>
    <hyperlink ref="C16:S16" location="'県様式３（経歴書）'!A1" display="○" xr:uid="{DA546B00-1F18-4814-88D5-0B25C25219BE}"/>
    <hyperlink ref="V16" location="'県様式３（経歴書）'!A1" display="○" xr:uid="{E81A3CB3-E329-42B9-8739-509E4ADA6D6F}"/>
    <hyperlink ref="W16:AC16" location="'県様式３（経歴書）'!A1" display="○" xr:uid="{789124F0-392F-4CC3-AA1B-E1D3A7DCB4DE}"/>
    <hyperlink ref="J17" location="'（県様式３－２）サビ管兼務調書'!A1" display="○" xr:uid="{A936CDBB-63C4-4E37-996C-CE6246343018}"/>
    <hyperlink ref="B18" location="'県様式４（実務経験証明書）'!A1" display="○" xr:uid="{CCDE85C8-AD3D-499A-989B-BD547F652282}"/>
    <hyperlink ref="C18:AC18" location="'県様式４（実務経験証明書）'!A1" display="○" xr:uid="{100A38FA-445B-4EF8-B7FF-3CC2203B186E}"/>
    <hyperlink ref="B20" location="'（標準様式２）苦情解決措置の概要'!A1" display="○" xr:uid="{9DAF668D-E707-4CCE-A563-565D90AF52B8}"/>
    <hyperlink ref="B22" location="'標準様式３（誓約書）'!A1" display="○" xr:uid="{ECAE71C0-7676-489F-A059-7E43B72B7BBB}"/>
    <hyperlink ref="K17" location="'（県様式３－２）サビ管兼務調書'!A1" display="○" xr:uid="{E7BF77EB-DAE2-4CCD-AE66-061832C5ABDD}"/>
    <hyperlink ref="M17" location="'（県様式３－２）サビ管兼務調書'!A1" display="○" xr:uid="{E180AF23-0EF8-4F72-A4BC-1B747D87805F}"/>
    <hyperlink ref="N17:S17" location="'（県様式３－２）サビ管兼務調書'!A1" display="○" xr:uid="{65F28DEB-4223-4958-B505-02EDA06CE00F}"/>
    <hyperlink ref="W17" location="'（県様式３－２）サビ管兼務調書'!A1" display="○" xr:uid="{8AA404FE-FBB2-41BF-8A15-F2F064DC8C2A}"/>
    <hyperlink ref="X17:AA17" location="'（県様式３－２）サビ管兼務調書'!A1" display="○" xr:uid="{4713CBB9-A977-41F5-98D9-7C1142A38F42}"/>
    <hyperlink ref="AB17" location="'（県様式３－２）サビ管兼務調書'!A1" display="○" xr:uid="{2EF1C9A0-D4A3-43CB-B639-21CF8BF247B5}"/>
    <hyperlink ref="AC17" location="'（県様式３－２）サビ管兼務調書'!A1" display="○" xr:uid="{2ACEF9F2-F05B-4768-9BEF-78A908B6AE0B}"/>
    <hyperlink ref="C22:AC22" location="'標準様式３（誓約書）'!A1" display="○" xr:uid="{FD3E671C-B8CD-4F7F-BF34-DC4E85BD4C53}"/>
    <hyperlink ref="B21" location="'（標準様式１）主たる障害特定理由'!A1" display="○" xr:uid="{975E1D32-55FF-4184-9A51-B71274D82E43}"/>
    <hyperlink ref="C20:AC20" location="'（標準様式２）苦情解決措置の概要'!A1" display="○" xr:uid="{E687E607-459E-4DDE-8DA4-8572193D98FC}"/>
    <hyperlink ref="C21:S21" location="'（標準様式１）主たる障害特定理由'!A1" display="○" xr:uid="{ED43ABCE-E144-488A-B5CE-F67D46F11AA1}"/>
    <hyperlink ref="T21:U21" location="'（標準様式１）主たる障害特定理由'!A1" display="○" xr:uid="{99F2E19F-C71C-4CD8-81D6-409BF29E84E5}"/>
    <hyperlink ref="B32" location="'介護給付費等　届出書'!A1" display="△" xr:uid="{59D47427-1FFE-4D3C-A3AD-4FC9A7E1B23E}"/>
    <hyperlink ref="C32:U32" location="'介護給付費等　届出書'!A1" display="△" xr:uid="{3CDF7917-E046-4109-A496-95EF6015F4C9}"/>
    <hyperlink ref="W33" location="'様式第5号　加算に係る届出書（障害児通所・入所給付費）'!A1" display="〇" xr:uid="{AEA1E30F-5313-4EE6-A4B2-ADC9B2113DD4}"/>
    <hyperlink ref="X33:AA33" location="'様式第5号　加算に係る届出書（障害児通所・入所給付費）'!A1" display="〇" xr:uid="{BD5C408D-052C-41BA-BCC7-7107C7337D02}"/>
  </hyperlinks>
  <pageMargins left="0.78740157480314965" right="0.78740157480314965" top="0.39370078740157483" bottom="0.39370078740157483" header="0" footer="0"/>
  <pageSetup paperSize="9" scale="30" fitToHeight="0" orientation="landscape" r:id="rId1"/>
  <headerFooter alignWithMargins="0">
    <oddHeader>&amp;L&amp;14新体系サービスの指定申請書類一覧</oddHead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AA420-E558-4CE4-9F79-5E129BD6DCB1}">
  <sheetPr>
    <tabColor theme="2"/>
  </sheetPr>
  <dimension ref="A1:O57"/>
  <sheetViews>
    <sheetView workbookViewId="0">
      <selection activeCell="Z11" sqref="Z11"/>
    </sheetView>
  </sheetViews>
  <sheetFormatPr defaultColWidth="3.875" defaultRowHeight="13.5"/>
  <cols>
    <col min="1" max="1" width="5.625" style="2" customWidth="1"/>
    <col min="2" max="5" width="8.625" style="2" customWidth="1"/>
    <col min="6" max="6" width="9.125" style="2" customWidth="1"/>
    <col min="7" max="7" width="8.625" style="2" customWidth="1"/>
    <col min="8" max="13" width="4.625" style="2" customWidth="1"/>
    <col min="14" max="16384" width="3.875" style="2"/>
  </cols>
  <sheetData>
    <row r="1" spans="1:15" ht="15" customHeight="1">
      <c r="A1" s="225" t="s">
        <v>370</v>
      </c>
      <c r="B1" s="221"/>
      <c r="C1" s="221"/>
      <c r="D1" s="221"/>
      <c r="E1" s="221"/>
      <c r="F1" s="221"/>
      <c r="G1" s="6"/>
      <c r="H1" s="6"/>
      <c r="I1" s="6"/>
      <c r="J1" s="6"/>
      <c r="K1" s="6"/>
      <c r="L1" s="6"/>
      <c r="M1" s="6"/>
      <c r="N1" s="6"/>
      <c r="O1" s="6"/>
    </row>
    <row r="2" spans="1:15" ht="15" customHeight="1">
      <c r="A2" s="114"/>
      <c r="B2" s="6"/>
      <c r="C2" s="6"/>
      <c r="D2" s="6"/>
      <c r="E2" s="6"/>
      <c r="F2" s="6"/>
      <c r="G2" s="6"/>
      <c r="H2" s="6"/>
      <c r="I2" s="6"/>
      <c r="J2" s="6"/>
      <c r="K2" s="6"/>
      <c r="L2" s="6"/>
      <c r="M2" s="6"/>
      <c r="N2" s="6"/>
      <c r="O2" s="6"/>
    </row>
    <row r="3" spans="1:15">
      <c r="A3" s="848" t="s">
        <v>231</v>
      </c>
      <c r="B3" s="9" t="s">
        <v>232</v>
      </c>
      <c r="C3" s="845"/>
      <c r="D3" s="846"/>
      <c r="E3" s="846"/>
      <c r="F3" s="846"/>
      <c r="G3" s="846"/>
      <c r="H3" s="846"/>
      <c r="I3" s="846"/>
      <c r="J3" s="846"/>
      <c r="K3" s="846"/>
      <c r="L3" s="846"/>
      <c r="M3" s="847"/>
      <c r="N3" s="6"/>
      <c r="O3" s="6"/>
    </row>
    <row r="4" spans="1:15">
      <c r="A4" s="849"/>
      <c r="B4" s="10" t="s">
        <v>233</v>
      </c>
      <c r="C4" s="824"/>
      <c r="D4" s="825"/>
      <c r="E4" s="825"/>
      <c r="F4" s="825"/>
      <c r="G4" s="825"/>
      <c r="H4" s="825"/>
      <c r="I4" s="825"/>
      <c r="J4" s="825"/>
      <c r="K4" s="825"/>
      <c r="L4" s="825"/>
      <c r="M4" s="826"/>
      <c r="N4" s="6"/>
      <c r="O4" s="6"/>
    </row>
    <row r="5" spans="1:15">
      <c r="A5" s="849"/>
      <c r="B5" s="817" t="s">
        <v>180</v>
      </c>
      <c r="C5" s="11" t="s">
        <v>234</v>
      </c>
      <c r="D5" s="50"/>
      <c r="E5" s="13" t="s">
        <v>235</v>
      </c>
      <c r="F5" s="50"/>
      <c r="G5" s="12" t="s">
        <v>236</v>
      </c>
      <c r="H5" s="12"/>
      <c r="I5" s="12"/>
      <c r="J5" s="12"/>
      <c r="K5" s="12"/>
      <c r="L5" s="12"/>
      <c r="M5" s="14"/>
      <c r="N5" s="6"/>
      <c r="O5" s="6"/>
    </row>
    <row r="6" spans="1:15">
      <c r="A6" s="849"/>
      <c r="B6" s="827"/>
      <c r="C6" s="40"/>
      <c r="D6" s="16"/>
      <c r="E6" s="39"/>
      <c r="F6" s="17"/>
      <c r="G6" s="828"/>
      <c r="H6" s="828"/>
      <c r="I6" s="828"/>
      <c r="J6" s="828"/>
      <c r="K6" s="828"/>
      <c r="L6" s="828"/>
      <c r="M6" s="829"/>
      <c r="N6" s="6"/>
      <c r="O6" s="6"/>
    </row>
    <row r="7" spans="1:15">
      <c r="A7" s="849"/>
      <c r="B7" s="818"/>
      <c r="C7" s="830"/>
      <c r="D7" s="831"/>
      <c r="E7" s="831"/>
      <c r="F7" s="831"/>
      <c r="G7" s="831"/>
      <c r="H7" s="831"/>
      <c r="I7" s="831"/>
      <c r="J7" s="831"/>
      <c r="K7" s="831"/>
      <c r="L7" s="831"/>
      <c r="M7" s="832"/>
      <c r="N7" s="6"/>
      <c r="O7" s="6"/>
    </row>
    <row r="8" spans="1:15">
      <c r="A8" s="849"/>
      <c r="B8" s="214" t="s">
        <v>237</v>
      </c>
      <c r="C8" s="805"/>
      <c r="D8" s="806"/>
      <c r="E8" s="806"/>
      <c r="F8" s="806"/>
      <c r="G8" s="806"/>
      <c r="H8" s="806"/>
      <c r="I8" s="806"/>
      <c r="J8" s="806"/>
      <c r="K8" s="806"/>
      <c r="L8" s="806"/>
      <c r="M8" s="807"/>
      <c r="N8" s="6"/>
      <c r="O8" s="6"/>
    </row>
    <row r="9" spans="1:15">
      <c r="A9" s="850"/>
      <c r="B9" s="20" t="s">
        <v>238</v>
      </c>
      <c r="C9" s="842"/>
      <c r="D9" s="843"/>
      <c r="E9" s="843"/>
      <c r="F9" s="843"/>
      <c r="G9" s="843"/>
      <c r="H9" s="843"/>
      <c r="I9" s="843"/>
      <c r="J9" s="843"/>
      <c r="K9" s="843"/>
      <c r="L9" s="843"/>
      <c r="M9" s="844"/>
      <c r="N9" s="6"/>
      <c r="O9" s="6"/>
    </row>
    <row r="10" spans="1:15">
      <c r="A10" s="848" t="s">
        <v>240</v>
      </c>
      <c r="B10" s="15" t="s">
        <v>232</v>
      </c>
      <c r="C10" s="893"/>
      <c r="D10" s="894"/>
      <c r="E10" s="895"/>
      <c r="F10" s="816" t="s">
        <v>241</v>
      </c>
      <c r="G10" s="886"/>
      <c r="H10" s="52"/>
      <c r="I10" s="886"/>
      <c r="J10" s="52"/>
      <c r="K10" s="886"/>
      <c r="L10" s="52"/>
      <c r="M10" s="53"/>
      <c r="N10" s="6"/>
      <c r="O10" s="6"/>
    </row>
    <row r="11" spans="1:15">
      <c r="A11" s="849"/>
      <c r="B11" s="21" t="s">
        <v>242</v>
      </c>
      <c r="C11" s="830"/>
      <c r="D11" s="831"/>
      <c r="E11" s="832"/>
      <c r="F11" s="816"/>
      <c r="G11" s="887"/>
      <c r="H11" s="54" t="s">
        <v>243</v>
      </c>
      <c r="I11" s="887"/>
      <c r="J11" s="54" t="s">
        <v>244</v>
      </c>
      <c r="K11" s="887"/>
      <c r="L11" s="55" t="s">
        <v>245</v>
      </c>
      <c r="M11" s="56"/>
      <c r="N11" s="6"/>
      <c r="O11" s="6"/>
    </row>
    <row r="12" spans="1:15">
      <c r="A12" s="849"/>
      <c r="B12" s="808" t="s">
        <v>246</v>
      </c>
      <c r="C12" s="11" t="s">
        <v>234</v>
      </c>
      <c r="D12" s="50"/>
      <c r="E12" s="13" t="s">
        <v>235</v>
      </c>
      <c r="F12" s="50"/>
      <c r="G12" s="12" t="s">
        <v>236</v>
      </c>
      <c r="H12" s="12"/>
      <c r="I12" s="12"/>
      <c r="J12" s="12"/>
      <c r="K12" s="12"/>
      <c r="L12" s="12"/>
      <c r="M12" s="14"/>
      <c r="N12" s="6"/>
      <c r="O12" s="6"/>
    </row>
    <row r="13" spans="1:15">
      <c r="A13" s="849"/>
      <c r="B13" s="809"/>
      <c r="C13" s="40"/>
      <c r="D13" s="16"/>
      <c r="E13" s="39"/>
      <c r="F13" s="17"/>
      <c r="G13" s="828"/>
      <c r="H13" s="828"/>
      <c r="I13" s="828"/>
      <c r="J13" s="828"/>
      <c r="K13" s="828"/>
      <c r="L13" s="828"/>
      <c r="M13" s="829"/>
      <c r="N13" s="6"/>
      <c r="O13" s="6"/>
    </row>
    <row r="14" spans="1:15">
      <c r="A14" s="849"/>
      <c r="B14" s="810"/>
      <c r="C14" s="830"/>
      <c r="D14" s="831"/>
      <c r="E14" s="831"/>
      <c r="F14" s="831"/>
      <c r="G14" s="831"/>
      <c r="H14" s="831"/>
      <c r="I14" s="831"/>
      <c r="J14" s="831"/>
      <c r="K14" s="831"/>
      <c r="L14" s="831"/>
      <c r="M14" s="832"/>
      <c r="N14" s="6"/>
      <c r="O14" s="6"/>
    </row>
    <row r="15" spans="1:15">
      <c r="A15" s="849"/>
      <c r="B15" s="857" t="s">
        <v>247</v>
      </c>
      <c r="C15" s="859"/>
      <c r="D15" s="859"/>
      <c r="E15" s="859"/>
      <c r="F15" s="859"/>
      <c r="G15" s="858"/>
      <c r="H15" s="857"/>
      <c r="I15" s="859"/>
      <c r="J15" s="859"/>
      <c r="K15" s="859"/>
      <c r="L15" s="859"/>
      <c r="M15" s="858"/>
      <c r="N15" s="6"/>
      <c r="O15" s="6"/>
    </row>
    <row r="16" spans="1:15">
      <c r="A16" s="849"/>
      <c r="B16" s="880" t="s">
        <v>248</v>
      </c>
      <c r="C16" s="881"/>
      <c r="D16" s="833" t="s">
        <v>249</v>
      </c>
      <c r="E16" s="834"/>
      <c r="F16" s="843"/>
      <c r="G16" s="843"/>
      <c r="H16" s="876"/>
      <c r="I16" s="876"/>
      <c r="J16" s="876"/>
      <c r="K16" s="843"/>
      <c r="L16" s="843"/>
      <c r="M16" s="844"/>
      <c r="N16" s="6"/>
      <c r="O16" s="6"/>
    </row>
    <row r="17" spans="1:15">
      <c r="A17" s="849"/>
      <c r="B17" s="882"/>
      <c r="C17" s="883"/>
      <c r="D17" s="851" t="s">
        <v>250</v>
      </c>
      <c r="E17" s="877"/>
      <c r="F17" s="42"/>
      <c r="G17" s="42"/>
      <c r="H17" s="42"/>
      <c r="I17" s="42"/>
      <c r="J17" s="42"/>
      <c r="K17" s="42"/>
      <c r="L17" s="42"/>
      <c r="M17" s="43"/>
      <c r="N17" s="6"/>
      <c r="O17" s="6"/>
    </row>
    <row r="18" spans="1:15">
      <c r="A18" s="849"/>
      <c r="B18" s="884"/>
      <c r="C18" s="885"/>
      <c r="D18" s="878"/>
      <c r="E18" s="879"/>
      <c r="F18" s="44"/>
      <c r="G18" s="44"/>
      <c r="H18" s="44"/>
      <c r="I18" s="44"/>
      <c r="J18" s="44"/>
      <c r="K18" s="44"/>
      <c r="L18" s="44"/>
      <c r="M18" s="45"/>
      <c r="N18" s="6"/>
      <c r="O18" s="6"/>
    </row>
    <row r="19" spans="1:15">
      <c r="A19" s="902" t="s">
        <v>252</v>
      </c>
      <c r="B19" s="903"/>
      <c r="C19" s="903"/>
      <c r="D19" s="904"/>
      <c r="E19" s="904"/>
      <c r="F19" s="905"/>
      <c r="G19" s="906"/>
      <c r="H19" s="890" t="s">
        <v>253</v>
      </c>
      <c r="I19" s="891"/>
      <c r="J19" s="891"/>
      <c r="K19" s="891"/>
      <c r="L19" s="891"/>
      <c r="M19" s="892"/>
      <c r="N19" s="5"/>
      <c r="O19" s="6"/>
    </row>
    <row r="20" spans="1:15" hidden="1">
      <c r="A20" s="871" t="s">
        <v>254</v>
      </c>
      <c r="B20" s="872"/>
      <c r="C20" s="872"/>
      <c r="D20" s="872"/>
      <c r="E20" s="872"/>
      <c r="F20" s="872"/>
      <c r="G20" s="872"/>
      <c r="H20" s="872"/>
      <c r="I20" s="872"/>
      <c r="J20" s="872"/>
      <c r="K20" s="872"/>
      <c r="L20" s="872"/>
      <c r="M20" s="873"/>
      <c r="N20" s="6"/>
      <c r="O20" s="6"/>
    </row>
    <row r="21" spans="1:15" hidden="1">
      <c r="A21" s="851" t="s">
        <v>255</v>
      </c>
      <c r="B21" s="852"/>
      <c r="C21" s="816" t="s">
        <v>256</v>
      </c>
      <c r="D21" s="816"/>
      <c r="E21" s="808" t="s">
        <v>257</v>
      </c>
      <c r="F21" s="817"/>
      <c r="G21" s="13"/>
      <c r="H21" s="13"/>
      <c r="I21" s="13"/>
      <c r="J21" s="13"/>
      <c r="K21" s="13"/>
      <c r="L21" s="13"/>
      <c r="M21" s="26"/>
      <c r="N21" s="6"/>
      <c r="O21" s="6"/>
    </row>
    <row r="22" spans="1:15" hidden="1">
      <c r="A22" s="855"/>
      <c r="B22" s="856"/>
      <c r="C22" s="19" t="s">
        <v>258</v>
      </c>
      <c r="D22" s="19" t="s">
        <v>259</v>
      </c>
      <c r="E22" s="19" t="s">
        <v>258</v>
      </c>
      <c r="F22" s="19" t="s">
        <v>259</v>
      </c>
      <c r="G22" s="6"/>
      <c r="H22" s="6"/>
      <c r="I22" s="6"/>
      <c r="J22" s="6"/>
      <c r="K22" s="6"/>
      <c r="L22" s="6"/>
      <c r="M22" s="27"/>
      <c r="N22" s="6"/>
      <c r="O22" s="6"/>
    </row>
    <row r="23" spans="1:15" hidden="1">
      <c r="A23" s="808" t="s">
        <v>260</v>
      </c>
      <c r="B23" s="888"/>
      <c r="C23" s="19"/>
      <c r="D23" s="19"/>
      <c r="E23" s="19"/>
      <c r="F23" s="19"/>
      <c r="G23" s="6"/>
      <c r="H23" s="6"/>
      <c r="I23" s="6"/>
      <c r="J23" s="6"/>
      <c r="K23" s="6"/>
      <c r="L23" s="6"/>
      <c r="M23" s="27"/>
      <c r="N23" s="6"/>
      <c r="O23" s="6"/>
    </row>
    <row r="24" spans="1:15" hidden="1">
      <c r="A24" s="810" t="s">
        <v>261</v>
      </c>
      <c r="B24" s="889"/>
      <c r="C24" s="19"/>
      <c r="D24" s="19"/>
      <c r="E24" s="19"/>
      <c r="F24" s="19"/>
      <c r="G24" s="6"/>
      <c r="H24" s="6"/>
      <c r="I24" s="6"/>
      <c r="J24" s="6"/>
      <c r="K24" s="6"/>
      <c r="L24" s="6"/>
      <c r="M24" s="27"/>
      <c r="N24" s="6"/>
      <c r="O24" s="6"/>
    </row>
    <row r="25" spans="1:15" hidden="1">
      <c r="A25" s="20" t="s">
        <v>262</v>
      </c>
      <c r="B25" s="28"/>
      <c r="C25" s="816"/>
      <c r="D25" s="816"/>
      <c r="E25" s="816"/>
      <c r="F25" s="816"/>
      <c r="G25" s="6"/>
      <c r="H25" s="6"/>
      <c r="I25" s="6"/>
      <c r="J25" s="6"/>
      <c r="K25" s="6"/>
      <c r="L25" s="6"/>
      <c r="M25" s="27"/>
      <c r="N25" s="6"/>
      <c r="O25" s="6"/>
    </row>
    <row r="26" spans="1:15" hidden="1">
      <c r="A26" s="20" t="s">
        <v>263</v>
      </c>
      <c r="B26" s="28"/>
      <c r="C26" s="919"/>
      <c r="D26" s="919"/>
      <c r="E26" s="919"/>
      <c r="F26" s="919"/>
      <c r="G26" s="22"/>
      <c r="H26" s="22"/>
      <c r="I26" s="22"/>
      <c r="J26" s="22"/>
      <c r="K26" s="22"/>
      <c r="L26" s="22"/>
      <c r="M26" s="23"/>
      <c r="N26" s="5"/>
      <c r="O26" s="6"/>
    </row>
    <row r="27" spans="1:15">
      <c r="A27" s="871" t="s">
        <v>264</v>
      </c>
      <c r="B27" s="872"/>
      <c r="C27" s="872"/>
      <c r="D27" s="872"/>
      <c r="E27" s="872"/>
      <c r="F27" s="872"/>
      <c r="G27" s="872"/>
      <c r="H27" s="872"/>
      <c r="I27" s="872"/>
      <c r="J27" s="872"/>
      <c r="K27" s="872"/>
      <c r="L27" s="872"/>
      <c r="M27" s="873"/>
      <c r="N27" s="5"/>
      <c r="O27" s="6"/>
    </row>
    <row r="28" spans="1:15">
      <c r="A28" s="833" t="s">
        <v>297</v>
      </c>
      <c r="B28" s="834"/>
      <c r="C28" s="837"/>
      <c r="D28" s="838"/>
      <c r="E28" s="838"/>
      <c r="F28" s="838"/>
      <c r="G28" s="838"/>
      <c r="H28" s="838"/>
      <c r="I28" s="838"/>
      <c r="J28" s="838"/>
      <c r="K28" s="838"/>
      <c r="L28" s="838"/>
      <c r="M28" s="839"/>
      <c r="N28" s="5"/>
      <c r="O28" s="6"/>
    </row>
    <row r="29" spans="1:15" ht="24.95" customHeight="1">
      <c r="A29" s="933" t="s">
        <v>307</v>
      </c>
      <c r="B29" s="934"/>
      <c r="C29" s="943"/>
      <c r="D29" s="944"/>
      <c r="E29" s="944"/>
      <c r="F29" s="944"/>
      <c r="G29" s="944"/>
      <c r="H29" s="944"/>
      <c r="I29" s="944"/>
      <c r="J29" s="944"/>
      <c r="K29" s="944"/>
      <c r="L29" s="944"/>
      <c r="M29" s="945"/>
    </row>
    <row r="30" spans="1:15">
      <c r="A30" s="833" t="s">
        <v>286</v>
      </c>
      <c r="B30" s="834"/>
      <c r="C30" s="837"/>
      <c r="D30" s="838"/>
      <c r="E30" s="838"/>
      <c r="F30" s="838"/>
      <c r="G30" s="838"/>
      <c r="H30" s="838"/>
      <c r="I30" s="838"/>
      <c r="J30" s="838"/>
      <c r="K30" s="838"/>
      <c r="L30" s="838"/>
      <c r="M30" s="839"/>
      <c r="N30" s="6"/>
      <c r="O30" s="6"/>
    </row>
    <row r="31" spans="1:15">
      <c r="A31" s="833" t="s">
        <v>287</v>
      </c>
      <c r="B31" s="834"/>
      <c r="C31" s="837"/>
      <c r="D31" s="838"/>
      <c r="E31" s="838"/>
      <c r="F31" s="838"/>
      <c r="G31" s="838"/>
      <c r="H31" s="838"/>
      <c r="I31" s="838"/>
      <c r="J31" s="838"/>
      <c r="K31" s="838"/>
      <c r="L31" s="838"/>
      <c r="M31" s="839"/>
      <c r="N31" s="5"/>
      <c r="O31" s="6"/>
    </row>
    <row r="32" spans="1:15" ht="35.1" customHeight="1">
      <c r="A32" s="835" t="s">
        <v>288</v>
      </c>
      <c r="B32" s="836"/>
      <c r="C32" s="913"/>
      <c r="D32" s="914"/>
      <c r="E32" s="914"/>
      <c r="F32" s="914"/>
      <c r="G32" s="914"/>
      <c r="H32" s="914"/>
      <c r="I32" s="914"/>
      <c r="J32" s="914"/>
      <c r="K32" s="914"/>
      <c r="L32" s="914"/>
      <c r="M32" s="915"/>
      <c r="N32" s="5"/>
      <c r="O32" s="6"/>
    </row>
    <row r="33" spans="1:15">
      <c r="A33" s="907" t="s">
        <v>316</v>
      </c>
      <c r="B33" s="908"/>
      <c r="C33" s="62" t="s">
        <v>317</v>
      </c>
      <c r="D33" s="920"/>
      <c r="E33" s="920"/>
      <c r="F33" s="920"/>
      <c r="G33" s="1041" t="s">
        <v>318</v>
      </c>
      <c r="H33" s="1041"/>
      <c r="I33" s="922"/>
      <c r="J33" s="922"/>
      <c r="K33" s="922"/>
      <c r="L33" s="922"/>
      <c r="M33" s="922"/>
      <c r="N33" s="5"/>
      <c r="O33" s="6"/>
    </row>
    <row r="34" spans="1:15">
      <c r="A34" s="907" t="s">
        <v>371</v>
      </c>
      <c r="B34" s="1042"/>
      <c r="C34" s="908"/>
      <c r="D34" s="1043"/>
      <c r="E34" s="1044"/>
      <c r="F34" s="1044"/>
      <c r="G34" s="1044"/>
      <c r="H34" s="1044"/>
      <c r="I34" s="1044"/>
      <c r="J34" s="1044"/>
      <c r="K34" s="1044"/>
      <c r="L34" s="1044"/>
      <c r="M34" s="1045"/>
      <c r="N34" s="5"/>
      <c r="O34" s="6"/>
    </row>
    <row r="35" spans="1:15">
      <c r="A35" s="6" t="s">
        <v>225</v>
      </c>
      <c r="B35" s="6"/>
      <c r="C35" s="6"/>
      <c r="D35" s="6"/>
      <c r="E35" s="6"/>
      <c r="F35" s="6"/>
      <c r="G35" s="6"/>
      <c r="H35" s="6"/>
      <c r="I35" s="6"/>
      <c r="J35" s="6"/>
      <c r="K35" s="6"/>
      <c r="L35" s="6"/>
      <c r="M35" s="6"/>
      <c r="N35" s="5"/>
      <c r="O35" s="6"/>
    </row>
    <row r="36" spans="1:15">
      <c r="A36" s="840" t="s">
        <v>289</v>
      </c>
      <c r="B36" s="840"/>
      <c r="C36" s="840"/>
      <c r="D36" s="840"/>
      <c r="E36" s="840"/>
      <c r="F36" s="840"/>
      <c r="G36" s="840"/>
      <c r="H36" s="840"/>
      <c r="I36" s="840"/>
      <c r="J36" s="840"/>
      <c r="K36" s="840"/>
      <c r="L36" s="840"/>
      <c r="M36" s="840"/>
      <c r="N36" s="5"/>
      <c r="O36" s="6"/>
    </row>
    <row r="37" spans="1:15" ht="10.5" customHeight="1">
      <c r="A37" s="840" t="s">
        <v>303</v>
      </c>
      <c r="B37" s="840"/>
      <c r="C37" s="840"/>
      <c r="D37" s="840"/>
      <c r="E37" s="840"/>
      <c r="F37" s="840"/>
      <c r="G37" s="840"/>
      <c r="H37" s="840"/>
      <c r="I37" s="840"/>
      <c r="J37" s="840"/>
      <c r="K37" s="840"/>
      <c r="L37" s="840"/>
      <c r="M37" s="840"/>
      <c r="N37" s="5"/>
      <c r="O37" s="6"/>
    </row>
    <row r="38" spans="1:15" ht="27" customHeight="1">
      <c r="A38" s="840" t="s">
        <v>304</v>
      </c>
      <c r="B38" s="841"/>
      <c r="C38" s="841"/>
      <c r="D38" s="841"/>
      <c r="E38" s="841"/>
      <c r="F38" s="841"/>
      <c r="G38" s="841"/>
      <c r="H38" s="841"/>
      <c r="I38" s="841"/>
      <c r="J38" s="841"/>
      <c r="K38" s="841"/>
      <c r="L38" s="841"/>
      <c r="M38" s="841"/>
      <c r="N38" s="5"/>
      <c r="O38" s="6"/>
    </row>
    <row r="39" spans="1:15">
      <c r="A39" s="840" t="s">
        <v>321</v>
      </c>
      <c r="B39" s="841"/>
      <c r="C39" s="841"/>
      <c r="D39" s="841"/>
      <c r="E39" s="841"/>
      <c r="F39" s="841"/>
      <c r="G39" s="841"/>
      <c r="H39" s="841"/>
      <c r="I39" s="841"/>
      <c r="J39" s="841"/>
      <c r="K39" s="841"/>
      <c r="L39" s="841"/>
      <c r="M39" s="841"/>
      <c r="N39" s="5"/>
      <c r="O39" s="6"/>
    </row>
    <row r="40" spans="1:15">
      <c r="A40" s="5" t="s">
        <v>291</v>
      </c>
      <c r="B40" s="6"/>
      <c r="C40" s="6"/>
      <c r="D40" s="6"/>
      <c r="E40" s="6"/>
      <c r="F40" s="6"/>
      <c r="G40" s="6"/>
      <c r="H40" s="6"/>
      <c r="I40" s="6"/>
      <c r="J40" s="6"/>
      <c r="K40" s="6"/>
      <c r="L40" s="6"/>
      <c r="M40" s="6"/>
      <c r="N40" s="5"/>
      <c r="O40" s="6"/>
    </row>
    <row r="41" spans="1:15">
      <c r="A41" s="37" t="s">
        <v>322</v>
      </c>
      <c r="N41" s="5"/>
      <c r="O41" s="6"/>
    </row>
    <row r="42" spans="1:15">
      <c r="A42" s="923" t="s">
        <v>316</v>
      </c>
      <c r="B42" s="924"/>
      <c r="C42" s="62" t="s">
        <v>317</v>
      </c>
      <c r="D42" s="920"/>
      <c r="E42" s="920"/>
      <c r="F42" s="920"/>
      <c r="G42" s="1041" t="s">
        <v>318</v>
      </c>
      <c r="H42" s="1041"/>
      <c r="I42" s="922"/>
      <c r="J42" s="922"/>
      <c r="K42" s="922"/>
      <c r="L42" s="922"/>
      <c r="M42" s="922"/>
      <c r="N42" s="5"/>
      <c r="O42" s="6"/>
    </row>
    <row r="43" spans="1:15">
      <c r="A43" s="925"/>
      <c r="B43" s="926"/>
      <c r="C43" s="62" t="s">
        <v>317</v>
      </c>
      <c r="D43" s="920"/>
      <c r="E43" s="920"/>
      <c r="F43" s="920"/>
      <c r="G43" s="1041" t="s">
        <v>318</v>
      </c>
      <c r="H43" s="1041"/>
      <c r="I43" s="922"/>
      <c r="J43" s="922"/>
      <c r="K43" s="922"/>
      <c r="L43" s="922"/>
      <c r="M43" s="922"/>
      <c r="N43" s="5"/>
      <c r="O43" s="6"/>
    </row>
    <row r="44" spans="1:15">
      <c r="A44" s="925"/>
      <c r="B44" s="926"/>
      <c r="C44" s="62" t="s">
        <v>317</v>
      </c>
      <c r="D44" s="920"/>
      <c r="E44" s="920"/>
      <c r="F44" s="920"/>
      <c r="G44" s="1041" t="s">
        <v>318</v>
      </c>
      <c r="H44" s="1041"/>
      <c r="I44" s="922"/>
      <c r="J44" s="922"/>
      <c r="K44" s="922"/>
      <c r="L44" s="922"/>
      <c r="M44" s="922"/>
      <c r="N44" s="5"/>
      <c r="O44" s="6"/>
    </row>
    <row r="45" spans="1:15" ht="27" customHeight="1">
      <c r="A45" s="925"/>
      <c r="B45" s="926"/>
      <c r="C45" s="62" t="s">
        <v>317</v>
      </c>
      <c r="D45" s="920"/>
      <c r="E45" s="920"/>
      <c r="F45" s="920"/>
      <c r="G45" s="1041" t="s">
        <v>318</v>
      </c>
      <c r="H45" s="1041"/>
      <c r="I45" s="922"/>
      <c r="J45" s="922"/>
      <c r="K45" s="922"/>
      <c r="L45" s="922"/>
      <c r="M45" s="922"/>
      <c r="N45" s="5"/>
      <c r="O45" s="6"/>
    </row>
    <row r="46" spans="1:15">
      <c r="A46" s="927"/>
      <c r="B46" s="928"/>
      <c r="C46" s="62" t="s">
        <v>317</v>
      </c>
      <c r="D46" s="920"/>
      <c r="E46" s="920"/>
      <c r="F46" s="920"/>
      <c r="G46" s="1041" t="s">
        <v>318</v>
      </c>
      <c r="H46" s="1041"/>
      <c r="I46" s="922"/>
      <c r="J46" s="922"/>
      <c r="K46" s="922"/>
      <c r="L46" s="922"/>
      <c r="M46" s="922"/>
      <c r="N46" s="5"/>
      <c r="O46" s="6"/>
    </row>
    <row r="47" spans="1:15">
      <c r="N47" s="5"/>
      <c r="O47" s="6"/>
    </row>
    <row r="48" spans="1:15" ht="27" customHeight="1">
      <c r="N48" s="5"/>
      <c r="O48" s="6"/>
    </row>
    <row r="49" spans="14:15">
      <c r="N49" s="5"/>
      <c r="O49" s="6"/>
    </row>
    <row r="50" spans="14:15">
      <c r="N50" s="5"/>
      <c r="O50" s="6"/>
    </row>
    <row r="51" spans="14:15">
      <c r="N51" s="6"/>
      <c r="O51" s="6"/>
    </row>
    <row r="52" spans="14:15">
      <c r="N52" s="5"/>
      <c r="O52" s="6"/>
    </row>
    <row r="53" spans="14:15">
      <c r="N53" s="5"/>
      <c r="O53" s="6"/>
    </row>
    <row r="54" spans="14:15" ht="27" customHeight="1">
      <c r="N54" s="6"/>
      <c r="O54" s="6"/>
    </row>
    <row r="55" spans="14:15">
      <c r="N55" s="6"/>
      <c r="O55" s="6"/>
    </row>
    <row r="57" spans="14:15" ht="15" customHeight="1"/>
  </sheetData>
  <mergeCells count="73">
    <mergeCell ref="A38:M38"/>
    <mergeCell ref="A39:M39"/>
    <mergeCell ref="A42:B46"/>
    <mergeCell ref="A36:M36"/>
    <mergeCell ref="D46:F46"/>
    <mergeCell ref="G46:H46"/>
    <mergeCell ref="A34:C34"/>
    <mergeCell ref="D34:M34"/>
    <mergeCell ref="I46:M46"/>
    <mergeCell ref="D44:F44"/>
    <mergeCell ref="G44:H44"/>
    <mergeCell ref="I44:M44"/>
    <mergeCell ref="D45:F45"/>
    <mergeCell ref="G45:H45"/>
    <mergeCell ref="I45:M45"/>
    <mergeCell ref="D42:F42"/>
    <mergeCell ref="G42:H42"/>
    <mergeCell ref="I42:M42"/>
    <mergeCell ref="I43:M43"/>
    <mergeCell ref="D43:F43"/>
    <mergeCell ref="G43:H43"/>
    <mergeCell ref="A37:M37"/>
    <mergeCell ref="A32:B32"/>
    <mergeCell ref="C32:M32"/>
    <mergeCell ref="A33:B33"/>
    <mergeCell ref="D33:F33"/>
    <mergeCell ref="G33:H33"/>
    <mergeCell ref="I33:M33"/>
    <mergeCell ref="A27:M27"/>
    <mergeCell ref="A30:B30"/>
    <mergeCell ref="C30:M30"/>
    <mergeCell ref="A31:B31"/>
    <mergeCell ref="C31:M31"/>
    <mergeCell ref="A28:B28"/>
    <mergeCell ref="C28:M28"/>
    <mergeCell ref="A29:B29"/>
    <mergeCell ref="C29:M29"/>
    <mergeCell ref="D17:E18"/>
    <mergeCell ref="E26:F26"/>
    <mergeCell ref="A19:G19"/>
    <mergeCell ref="H19:M19"/>
    <mergeCell ref="A23:B23"/>
    <mergeCell ref="A24:B24"/>
    <mergeCell ref="C25:D25"/>
    <mergeCell ref="E25:F25"/>
    <mergeCell ref="C26:D26"/>
    <mergeCell ref="A20:M20"/>
    <mergeCell ref="A21:B22"/>
    <mergeCell ref="C21:D21"/>
    <mergeCell ref="E21:F21"/>
    <mergeCell ref="G13:M13"/>
    <mergeCell ref="C14:M14"/>
    <mergeCell ref="C9:M9"/>
    <mergeCell ref="A10:A18"/>
    <mergeCell ref="C10:E10"/>
    <mergeCell ref="F10:F11"/>
    <mergeCell ref="G10:G11"/>
    <mergeCell ref="I10:I11"/>
    <mergeCell ref="K10:K11"/>
    <mergeCell ref="C11:E11"/>
    <mergeCell ref="B12:B14"/>
    <mergeCell ref="B15:G15"/>
    <mergeCell ref="H15:M15"/>
    <mergeCell ref="B16:C18"/>
    <mergeCell ref="D16:E16"/>
    <mergeCell ref="F16:M16"/>
    <mergeCell ref="A3:A9"/>
    <mergeCell ref="C3:M3"/>
    <mergeCell ref="C4:M4"/>
    <mergeCell ref="B5:B7"/>
    <mergeCell ref="G6:M6"/>
    <mergeCell ref="C7:M7"/>
    <mergeCell ref="C8:M8"/>
  </mergeCells>
  <phoneticPr fontId="4"/>
  <dataValidations count="6">
    <dataValidation type="whole" operator="greaterThanOrEqual" allowBlank="1" showInputMessage="1" showErrorMessage="1" sqref="C28:M28 C29" xr:uid="{C6248E64-FED5-40D1-ADCC-10AFA92ECF63}">
      <formula1>0</formula1>
    </dataValidation>
    <dataValidation type="whole" imeMode="disabled" operator="greaterThanOrEqual" allowBlank="1" showInputMessage="1" showErrorMessage="1" sqref="G10:G11 I10:I11 K10:K11" xr:uid="{5B1F70D5-E0FE-47BB-B9EF-E4477CAC6090}">
      <formula1>0</formula1>
    </dataValidation>
    <dataValidation imeMode="disabled" allowBlank="1" showInputMessage="1" showErrorMessage="1" sqref="D5 F5 D12 F12" xr:uid="{C7E61798-70A1-46A5-9ED1-AEB9C3907A64}"/>
    <dataValidation imeMode="fullKatakana" allowBlank="1" showInputMessage="1" showErrorMessage="1" sqref="C3:M3 C10:E10" xr:uid="{3110995E-1FE9-454C-B00F-757F150DA0CE}"/>
    <dataValidation type="list" allowBlank="1" showInputMessage="1" showErrorMessage="1" sqref="F6 F13" xr:uid="{E483A78C-9D78-4F10-9FA4-FADDDA489191}">
      <formula1>"市,郡,区"</formula1>
    </dataValidation>
    <dataValidation type="list" allowBlank="1" showInputMessage="1" showErrorMessage="1" sqref="D6 D13" xr:uid="{C7136DA5-A020-4713-86D0-C03ECBB6666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59FB-25A9-4C06-8E6C-B758CB7402FB}">
  <sheetPr codeName="Sheet12"/>
  <dimension ref="A1:O105"/>
  <sheetViews>
    <sheetView workbookViewId="0">
      <selection activeCell="Z11" sqref="Z11"/>
    </sheetView>
  </sheetViews>
  <sheetFormatPr defaultColWidth="3.875" defaultRowHeight="13.5"/>
  <cols>
    <col min="1" max="1" width="5.625" style="2" customWidth="1"/>
    <col min="2" max="5" width="8.625" style="2" customWidth="1"/>
    <col min="6" max="6" width="9.125" style="2" customWidth="1"/>
    <col min="7" max="7" width="8.625" style="2" customWidth="1"/>
    <col min="8" max="13" width="4.625" style="2" customWidth="1"/>
    <col min="14" max="16384" width="3.875" style="2"/>
  </cols>
  <sheetData>
    <row r="1" spans="1:15" ht="15" customHeight="1">
      <c r="A1" s="236" t="s">
        <v>372</v>
      </c>
      <c r="B1" s="6"/>
      <c r="C1" s="6"/>
      <c r="D1" s="6"/>
      <c r="E1" s="6"/>
      <c r="F1" s="6"/>
      <c r="G1" s="6"/>
      <c r="H1" s="6"/>
      <c r="I1" s="6"/>
      <c r="J1" s="6"/>
      <c r="K1" s="6"/>
      <c r="L1" s="6"/>
      <c r="M1" s="6"/>
      <c r="N1" s="6"/>
      <c r="O1" s="6"/>
    </row>
    <row r="2" spans="1:15" ht="15" customHeight="1">
      <c r="A2" s="114"/>
      <c r="B2" s="6"/>
      <c r="C2" s="6"/>
      <c r="D2" s="6"/>
      <c r="E2" s="6"/>
      <c r="F2" s="6"/>
      <c r="G2" s="6"/>
      <c r="H2" s="6"/>
      <c r="I2" s="6"/>
      <c r="J2" s="6"/>
      <c r="K2" s="6"/>
      <c r="L2" s="6"/>
      <c r="M2" s="6"/>
      <c r="N2" s="6"/>
      <c r="O2" s="6"/>
    </row>
    <row r="3" spans="1:15" ht="15" customHeight="1">
      <c r="A3" s="1032" t="s">
        <v>364</v>
      </c>
      <c r="B3" s="1033"/>
      <c r="C3" s="1033"/>
      <c r="D3" s="1034"/>
      <c r="E3" s="172" t="s">
        <v>373</v>
      </c>
      <c r="F3" s="171"/>
      <c r="G3" s="172" t="s">
        <v>374</v>
      </c>
      <c r="H3" s="872"/>
      <c r="I3" s="873"/>
      <c r="J3" s="1046"/>
      <c r="K3" s="1046"/>
      <c r="L3" s="1046"/>
      <c r="M3" s="1046"/>
      <c r="N3" s="5"/>
      <c r="O3" s="6"/>
    </row>
    <row r="4" spans="1:15" ht="15" customHeight="1">
      <c r="A4" s="848" t="s">
        <v>231</v>
      </c>
      <c r="B4" s="9" t="s">
        <v>232</v>
      </c>
      <c r="C4" s="845"/>
      <c r="D4" s="846"/>
      <c r="E4" s="846"/>
      <c r="F4" s="846"/>
      <c r="G4" s="846"/>
      <c r="H4" s="846"/>
      <c r="I4" s="846"/>
      <c r="J4" s="846"/>
      <c r="K4" s="846"/>
      <c r="L4" s="846"/>
      <c r="M4" s="847"/>
      <c r="N4" s="6"/>
      <c r="O4" s="6"/>
    </row>
    <row r="5" spans="1:15" ht="15" customHeight="1">
      <c r="A5" s="849"/>
      <c r="B5" s="10" t="s">
        <v>233</v>
      </c>
      <c r="C5" s="824"/>
      <c r="D5" s="825"/>
      <c r="E5" s="825"/>
      <c r="F5" s="825"/>
      <c r="G5" s="825"/>
      <c r="H5" s="825"/>
      <c r="I5" s="825"/>
      <c r="J5" s="825"/>
      <c r="K5" s="825"/>
      <c r="L5" s="825"/>
      <c r="M5" s="826"/>
      <c r="N5" s="6"/>
      <c r="O5" s="6"/>
    </row>
    <row r="6" spans="1:15" ht="15" customHeight="1">
      <c r="A6" s="849"/>
      <c r="B6" s="817" t="s">
        <v>180</v>
      </c>
      <c r="C6" s="11" t="s">
        <v>234</v>
      </c>
      <c r="D6" s="50"/>
      <c r="E6" s="13" t="s">
        <v>235</v>
      </c>
      <c r="F6" s="50"/>
      <c r="G6" s="12" t="s">
        <v>236</v>
      </c>
      <c r="H6" s="12"/>
      <c r="I6" s="12"/>
      <c r="J6" s="12"/>
      <c r="K6" s="12"/>
      <c r="L6" s="12"/>
      <c r="M6" s="14"/>
      <c r="N6" s="6"/>
      <c r="O6" s="6"/>
    </row>
    <row r="7" spans="1:15" ht="15" customHeight="1">
      <c r="A7" s="849"/>
      <c r="B7" s="827"/>
      <c r="C7" s="40"/>
      <c r="D7" s="16"/>
      <c r="E7" s="39"/>
      <c r="F7" s="17"/>
      <c r="G7" s="828"/>
      <c r="H7" s="828"/>
      <c r="I7" s="828"/>
      <c r="J7" s="828"/>
      <c r="K7" s="828"/>
      <c r="L7" s="828"/>
      <c r="M7" s="829"/>
      <c r="N7" s="6"/>
      <c r="O7" s="6"/>
    </row>
    <row r="8" spans="1:15" ht="15" customHeight="1">
      <c r="A8" s="849"/>
      <c r="B8" s="818"/>
      <c r="C8" s="830"/>
      <c r="D8" s="831"/>
      <c r="E8" s="831"/>
      <c r="F8" s="831"/>
      <c r="G8" s="831"/>
      <c r="H8" s="831"/>
      <c r="I8" s="831"/>
      <c r="J8" s="831"/>
      <c r="K8" s="831"/>
      <c r="L8" s="831"/>
      <c r="M8" s="832"/>
      <c r="N8" s="6"/>
      <c r="O8" s="6"/>
    </row>
    <row r="9" spans="1:15" ht="15" customHeight="1">
      <c r="A9" s="849"/>
      <c r="B9" s="233" t="s">
        <v>237</v>
      </c>
      <c r="C9" s="805"/>
      <c r="D9" s="806"/>
      <c r="E9" s="806"/>
      <c r="F9" s="806"/>
      <c r="G9" s="806"/>
      <c r="H9" s="806"/>
      <c r="I9" s="806"/>
      <c r="J9" s="806"/>
      <c r="K9" s="806"/>
      <c r="L9" s="806"/>
      <c r="M9" s="807"/>
      <c r="N9" s="6"/>
      <c r="O9" s="6"/>
    </row>
    <row r="10" spans="1:15" ht="15" customHeight="1">
      <c r="A10" s="850"/>
      <c r="B10" s="20" t="s">
        <v>238</v>
      </c>
      <c r="C10" s="842"/>
      <c r="D10" s="843"/>
      <c r="E10" s="843"/>
      <c r="F10" s="843"/>
      <c r="G10" s="843"/>
      <c r="H10" s="843"/>
      <c r="I10" s="843"/>
      <c r="J10" s="843"/>
      <c r="K10" s="843"/>
      <c r="L10" s="843"/>
      <c r="M10" s="844"/>
      <c r="N10" s="6"/>
      <c r="O10" s="6"/>
    </row>
    <row r="11" spans="1:15" ht="15" customHeight="1">
      <c r="A11" s="848" t="s">
        <v>240</v>
      </c>
      <c r="B11" s="15" t="s">
        <v>232</v>
      </c>
      <c r="C11" s="893"/>
      <c r="D11" s="894"/>
      <c r="E11" s="895"/>
      <c r="F11" s="816" t="s">
        <v>241</v>
      </c>
      <c r="G11" s="886"/>
      <c r="H11" s="52"/>
      <c r="I11" s="886"/>
      <c r="J11" s="52"/>
      <c r="K11" s="886"/>
      <c r="L11" s="52"/>
      <c r="M11" s="53"/>
      <c r="N11" s="6"/>
      <c r="O11" s="6"/>
    </row>
    <row r="12" spans="1:15" ht="15" customHeight="1">
      <c r="A12" s="849"/>
      <c r="B12" s="21" t="s">
        <v>242</v>
      </c>
      <c r="C12" s="830"/>
      <c r="D12" s="831"/>
      <c r="E12" s="832"/>
      <c r="F12" s="816"/>
      <c r="G12" s="887"/>
      <c r="H12" s="54" t="s">
        <v>243</v>
      </c>
      <c r="I12" s="887"/>
      <c r="J12" s="54" t="s">
        <v>244</v>
      </c>
      <c r="K12" s="887"/>
      <c r="L12" s="55" t="s">
        <v>245</v>
      </c>
      <c r="M12" s="56"/>
      <c r="N12" s="6"/>
      <c r="O12" s="6"/>
    </row>
    <row r="13" spans="1:15" ht="15" customHeight="1">
      <c r="A13" s="849"/>
      <c r="B13" s="808" t="s">
        <v>246</v>
      </c>
      <c r="C13" s="11" t="s">
        <v>234</v>
      </c>
      <c r="D13" s="50"/>
      <c r="E13" s="13" t="s">
        <v>235</v>
      </c>
      <c r="F13" s="50"/>
      <c r="G13" s="12" t="s">
        <v>236</v>
      </c>
      <c r="H13" s="12"/>
      <c r="I13" s="12"/>
      <c r="J13" s="12"/>
      <c r="K13" s="12"/>
      <c r="L13" s="12"/>
      <c r="M13" s="14"/>
      <c r="N13" s="6"/>
      <c r="O13" s="6"/>
    </row>
    <row r="14" spans="1:15" ht="15" customHeight="1">
      <c r="A14" s="849"/>
      <c r="B14" s="809"/>
      <c r="C14" s="40"/>
      <c r="D14" s="16"/>
      <c r="E14" s="39"/>
      <c r="F14" s="17"/>
      <c r="G14" s="828"/>
      <c r="H14" s="828"/>
      <c r="I14" s="828"/>
      <c r="J14" s="828"/>
      <c r="K14" s="828"/>
      <c r="L14" s="828"/>
      <c r="M14" s="829"/>
      <c r="N14" s="6"/>
      <c r="O14" s="6"/>
    </row>
    <row r="15" spans="1:15" ht="15" customHeight="1">
      <c r="A15" s="849"/>
      <c r="B15" s="810"/>
      <c r="C15" s="830"/>
      <c r="D15" s="831"/>
      <c r="E15" s="831"/>
      <c r="F15" s="831"/>
      <c r="G15" s="831"/>
      <c r="H15" s="831"/>
      <c r="I15" s="831"/>
      <c r="J15" s="831"/>
      <c r="K15" s="831"/>
      <c r="L15" s="831"/>
      <c r="M15" s="832"/>
      <c r="N15" s="6"/>
      <c r="O15" s="6"/>
    </row>
    <row r="16" spans="1:15" ht="15" customHeight="1">
      <c r="A16" s="849"/>
      <c r="B16" s="857" t="s">
        <v>247</v>
      </c>
      <c r="C16" s="859"/>
      <c r="D16" s="859"/>
      <c r="E16" s="859"/>
      <c r="F16" s="859"/>
      <c r="G16" s="858"/>
      <c r="H16" s="857"/>
      <c r="I16" s="859"/>
      <c r="J16" s="859"/>
      <c r="K16" s="859"/>
      <c r="L16" s="859"/>
      <c r="M16" s="858"/>
      <c r="N16" s="6"/>
      <c r="O16" s="6"/>
    </row>
    <row r="17" spans="1:15" ht="15" customHeight="1">
      <c r="A17" s="849"/>
      <c r="B17" s="880" t="s">
        <v>248</v>
      </c>
      <c r="C17" s="881"/>
      <c r="D17" s="833" t="s">
        <v>249</v>
      </c>
      <c r="E17" s="834"/>
      <c r="F17" s="843"/>
      <c r="G17" s="843"/>
      <c r="H17" s="876"/>
      <c r="I17" s="876"/>
      <c r="J17" s="876"/>
      <c r="K17" s="843"/>
      <c r="L17" s="843"/>
      <c r="M17" s="844"/>
      <c r="N17" s="6"/>
      <c r="O17" s="6"/>
    </row>
    <row r="18" spans="1:15" ht="15" customHeight="1">
      <c r="A18" s="849"/>
      <c r="B18" s="882"/>
      <c r="C18" s="883"/>
      <c r="D18" s="851" t="s">
        <v>250</v>
      </c>
      <c r="E18" s="877"/>
      <c r="F18" s="42"/>
      <c r="G18" s="42"/>
      <c r="H18" s="42"/>
      <c r="I18" s="42"/>
      <c r="J18" s="42"/>
      <c r="K18" s="42"/>
      <c r="L18" s="42"/>
      <c r="M18" s="43"/>
      <c r="N18" s="6"/>
      <c r="O18" s="6"/>
    </row>
    <row r="19" spans="1:15" ht="15" customHeight="1">
      <c r="A19" s="849"/>
      <c r="B19" s="884"/>
      <c r="C19" s="885"/>
      <c r="D19" s="878"/>
      <c r="E19" s="879"/>
      <c r="F19" s="44"/>
      <c r="G19" s="44"/>
      <c r="H19" s="44"/>
      <c r="I19" s="44"/>
      <c r="J19" s="44"/>
      <c r="K19" s="44"/>
      <c r="L19" s="44"/>
      <c r="M19" s="45"/>
      <c r="N19" s="6"/>
      <c r="O19" s="6"/>
    </row>
    <row r="20" spans="1:15" ht="15" customHeight="1">
      <c r="A20" s="848" t="s">
        <v>369</v>
      </c>
      <c r="B20" s="15" t="s">
        <v>232</v>
      </c>
      <c r="C20" s="893"/>
      <c r="D20" s="894"/>
      <c r="E20" s="895"/>
      <c r="F20" s="816" t="s">
        <v>241</v>
      </c>
      <c r="G20" s="886"/>
      <c r="H20" s="52"/>
      <c r="I20" s="886"/>
      <c r="J20" s="52"/>
      <c r="K20" s="886"/>
      <c r="L20" s="52"/>
      <c r="M20" s="53"/>
      <c r="N20" s="6"/>
      <c r="O20" s="6"/>
    </row>
    <row r="21" spans="1:15" ht="15" customHeight="1">
      <c r="A21" s="849"/>
      <c r="B21" s="21" t="s">
        <v>242</v>
      </c>
      <c r="C21" s="830"/>
      <c r="D21" s="831"/>
      <c r="E21" s="832"/>
      <c r="F21" s="816"/>
      <c r="G21" s="887"/>
      <c r="H21" s="54" t="s">
        <v>243</v>
      </c>
      <c r="I21" s="887"/>
      <c r="J21" s="54" t="s">
        <v>244</v>
      </c>
      <c r="K21" s="887"/>
      <c r="L21" s="55" t="s">
        <v>245</v>
      </c>
      <c r="M21" s="56"/>
      <c r="N21" s="6"/>
      <c r="O21" s="6"/>
    </row>
    <row r="22" spans="1:15" ht="15" customHeight="1">
      <c r="A22" s="849"/>
      <c r="B22" s="808" t="s">
        <v>246</v>
      </c>
      <c r="C22" s="11" t="s">
        <v>234</v>
      </c>
      <c r="D22" s="38"/>
      <c r="E22" s="13" t="s">
        <v>235</v>
      </c>
      <c r="F22" s="38"/>
      <c r="G22" s="12" t="s">
        <v>236</v>
      </c>
      <c r="H22" s="12"/>
      <c r="I22" s="12"/>
      <c r="J22" s="12"/>
      <c r="K22" s="12"/>
      <c r="L22" s="12"/>
      <c r="M22" s="14"/>
      <c r="N22" s="6"/>
      <c r="O22" s="6"/>
    </row>
    <row r="23" spans="1:15" ht="15" customHeight="1">
      <c r="A23" s="849"/>
      <c r="B23" s="809"/>
      <c r="C23" s="40"/>
      <c r="D23" s="16"/>
      <c r="E23" s="39"/>
      <c r="F23" s="17"/>
      <c r="G23" s="828"/>
      <c r="H23" s="828"/>
      <c r="I23" s="828"/>
      <c r="J23" s="828"/>
      <c r="K23" s="828"/>
      <c r="L23" s="828"/>
      <c r="M23" s="829"/>
      <c r="N23" s="6"/>
      <c r="O23" s="6"/>
    </row>
    <row r="24" spans="1:15" ht="15" customHeight="1">
      <c r="A24" s="849"/>
      <c r="B24" s="810"/>
      <c r="C24" s="830"/>
      <c r="D24" s="831"/>
      <c r="E24" s="831"/>
      <c r="F24" s="831"/>
      <c r="G24" s="831"/>
      <c r="H24" s="831"/>
      <c r="I24" s="831"/>
      <c r="J24" s="831"/>
      <c r="K24" s="831"/>
      <c r="L24" s="831"/>
      <c r="M24" s="832"/>
      <c r="N24" s="6"/>
      <c r="O24" s="6"/>
    </row>
    <row r="25" spans="1:15" ht="15" customHeight="1">
      <c r="A25" s="902" t="s">
        <v>252</v>
      </c>
      <c r="B25" s="903"/>
      <c r="C25" s="903"/>
      <c r="D25" s="904"/>
      <c r="E25" s="904"/>
      <c r="F25" s="905"/>
      <c r="G25" s="906"/>
      <c r="H25" s="890" t="s">
        <v>253</v>
      </c>
      <c r="I25" s="891"/>
      <c r="J25" s="891"/>
      <c r="K25" s="891"/>
      <c r="L25" s="891"/>
      <c r="M25" s="892"/>
      <c r="N25" s="5"/>
      <c r="O25" s="6"/>
    </row>
    <row r="26" spans="1:15" ht="15" hidden="1" customHeight="1">
      <c r="A26" s="871" t="s">
        <v>254</v>
      </c>
      <c r="B26" s="872"/>
      <c r="C26" s="872"/>
      <c r="D26" s="872"/>
      <c r="E26" s="872"/>
      <c r="F26" s="872"/>
      <c r="G26" s="872"/>
      <c r="H26" s="872"/>
      <c r="I26" s="872"/>
      <c r="J26" s="872"/>
      <c r="K26" s="872"/>
      <c r="L26" s="872"/>
      <c r="M26" s="873"/>
      <c r="N26" s="6"/>
      <c r="O26" s="6"/>
    </row>
    <row r="27" spans="1:15" ht="15" hidden="1" customHeight="1">
      <c r="A27" s="851" t="s">
        <v>255</v>
      </c>
      <c r="B27" s="852"/>
      <c r="C27" s="816" t="s">
        <v>256</v>
      </c>
      <c r="D27" s="816"/>
      <c r="E27" s="808" t="s">
        <v>257</v>
      </c>
      <c r="F27" s="817"/>
      <c r="G27" s="13"/>
      <c r="H27" s="13"/>
      <c r="I27" s="13"/>
      <c r="J27" s="13"/>
      <c r="K27" s="13"/>
      <c r="L27" s="13"/>
      <c r="M27" s="26"/>
      <c r="N27" s="6"/>
      <c r="O27" s="6"/>
    </row>
    <row r="28" spans="1:15" ht="15" hidden="1" customHeight="1">
      <c r="A28" s="855"/>
      <c r="B28" s="856"/>
      <c r="C28" s="19" t="s">
        <v>258</v>
      </c>
      <c r="D28" s="19" t="s">
        <v>259</v>
      </c>
      <c r="E28" s="19" t="s">
        <v>258</v>
      </c>
      <c r="F28" s="19" t="s">
        <v>259</v>
      </c>
      <c r="G28" s="6"/>
      <c r="H28" s="6"/>
      <c r="I28" s="6"/>
      <c r="J28" s="6"/>
      <c r="K28" s="6"/>
      <c r="L28" s="6"/>
      <c r="M28" s="27"/>
      <c r="N28" s="6"/>
      <c r="O28" s="6"/>
    </row>
    <row r="29" spans="1:15" ht="15" hidden="1" customHeight="1">
      <c r="A29" s="808" t="s">
        <v>260</v>
      </c>
      <c r="B29" s="888"/>
      <c r="C29" s="19"/>
      <c r="D29" s="19"/>
      <c r="E29" s="19"/>
      <c r="F29" s="19"/>
      <c r="G29" s="6"/>
      <c r="H29" s="6"/>
      <c r="I29" s="6"/>
      <c r="J29" s="6"/>
      <c r="K29" s="6"/>
      <c r="L29" s="6"/>
      <c r="M29" s="27"/>
      <c r="N29" s="6"/>
      <c r="O29" s="6"/>
    </row>
    <row r="30" spans="1:15" ht="15" hidden="1" customHeight="1">
      <c r="A30" s="810" t="s">
        <v>261</v>
      </c>
      <c r="B30" s="889"/>
      <c r="C30" s="19"/>
      <c r="D30" s="19"/>
      <c r="E30" s="19"/>
      <c r="F30" s="19"/>
      <c r="G30" s="6"/>
      <c r="H30" s="6"/>
      <c r="I30" s="6"/>
      <c r="J30" s="6"/>
      <c r="K30" s="6"/>
      <c r="L30" s="6"/>
      <c r="M30" s="27"/>
      <c r="N30" s="6"/>
      <c r="O30" s="6"/>
    </row>
    <row r="31" spans="1:15" ht="15" hidden="1" customHeight="1">
      <c r="A31" s="20" t="s">
        <v>262</v>
      </c>
      <c r="B31" s="28"/>
      <c r="C31" s="816"/>
      <c r="D31" s="816"/>
      <c r="E31" s="816"/>
      <c r="F31" s="816"/>
      <c r="G31" s="6"/>
      <c r="H31" s="6"/>
      <c r="I31" s="6"/>
      <c r="J31" s="6"/>
      <c r="K31" s="6"/>
      <c r="L31" s="6"/>
      <c r="M31" s="27"/>
      <c r="N31" s="6"/>
      <c r="O31" s="6"/>
    </row>
    <row r="32" spans="1:15" ht="15" hidden="1" customHeight="1">
      <c r="A32" s="20" t="s">
        <v>263</v>
      </c>
      <c r="B32" s="28"/>
      <c r="C32" s="919"/>
      <c r="D32" s="919"/>
      <c r="E32" s="919"/>
      <c r="F32" s="919"/>
      <c r="G32" s="22"/>
      <c r="H32" s="22"/>
      <c r="I32" s="22"/>
      <c r="J32" s="22"/>
      <c r="K32" s="22"/>
      <c r="L32" s="22"/>
      <c r="M32" s="23"/>
      <c r="N32" s="5"/>
      <c r="O32" s="6"/>
    </row>
    <row r="33" spans="1:15" ht="15" customHeight="1">
      <c r="A33" s="871" t="s">
        <v>264</v>
      </c>
      <c r="B33" s="872"/>
      <c r="C33" s="872"/>
      <c r="D33" s="872"/>
      <c r="E33" s="872"/>
      <c r="F33" s="872"/>
      <c r="G33" s="872"/>
      <c r="H33" s="872"/>
      <c r="I33" s="872"/>
      <c r="J33" s="872"/>
      <c r="K33" s="872"/>
      <c r="L33" s="872"/>
      <c r="M33" s="873"/>
      <c r="N33" s="5"/>
      <c r="O33" s="6"/>
    </row>
    <row r="34" spans="1:15" ht="15" customHeight="1">
      <c r="A34" s="833" t="s">
        <v>297</v>
      </c>
      <c r="B34" s="834"/>
      <c r="C34" s="837"/>
      <c r="D34" s="838"/>
      <c r="E34" s="838"/>
      <c r="F34" s="838"/>
      <c r="G34" s="838"/>
      <c r="H34" s="838"/>
      <c r="I34" s="838"/>
      <c r="J34" s="838"/>
      <c r="K34" s="838"/>
      <c r="L34" s="838"/>
      <c r="M34" s="839"/>
      <c r="N34" s="5"/>
      <c r="O34" s="6"/>
    </row>
    <row r="35" spans="1:15" ht="24.95" customHeight="1">
      <c r="A35" s="933" t="s">
        <v>307</v>
      </c>
      <c r="B35" s="934"/>
      <c r="C35" s="943"/>
      <c r="D35" s="944"/>
      <c r="E35" s="944"/>
      <c r="F35" s="944"/>
      <c r="G35" s="944"/>
      <c r="H35" s="944"/>
      <c r="I35" s="944"/>
      <c r="J35" s="944"/>
      <c r="K35" s="944"/>
      <c r="L35" s="944"/>
      <c r="M35" s="945"/>
    </row>
    <row r="36" spans="1:15" ht="15" customHeight="1">
      <c r="A36" s="833" t="s">
        <v>286</v>
      </c>
      <c r="B36" s="834"/>
      <c r="C36" s="837"/>
      <c r="D36" s="838"/>
      <c r="E36" s="838"/>
      <c r="F36" s="838"/>
      <c r="G36" s="838"/>
      <c r="H36" s="838"/>
      <c r="I36" s="838"/>
      <c r="J36" s="838"/>
      <c r="K36" s="838"/>
      <c r="L36" s="838"/>
      <c r="M36" s="839"/>
      <c r="N36" s="6"/>
      <c r="O36" s="6"/>
    </row>
    <row r="37" spans="1:15" ht="15" customHeight="1">
      <c r="A37" s="833" t="s">
        <v>287</v>
      </c>
      <c r="B37" s="834"/>
      <c r="C37" s="837"/>
      <c r="D37" s="838"/>
      <c r="E37" s="838"/>
      <c r="F37" s="838"/>
      <c r="G37" s="838"/>
      <c r="H37" s="838"/>
      <c r="I37" s="838"/>
      <c r="J37" s="838"/>
      <c r="K37" s="838"/>
      <c r="L37" s="838"/>
      <c r="M37" s="839"/>
      <c r="N37" s="5"/>
      <c r="O37" s="6"/>
    </row>
    <row r="38" spans="1:15" ht="35.1" customHeight="1">
      <c r="A38" s="835" t="s">
        <v>288</v>
      </c>
      <c r="B38" s="836"/>
      <c r="C38" s="913"/>
      <c r="D38" s="914"/>
      <c r="E38" s="914"/>
      <c r="F38" s="914"/>
      <c r="G38" s="914"/>
      <c r="H38" s="914"/>
      <c r="I38" s="914"/>
      <c r="J38" s="914"/>
      <c r="K38" s="914"/>
      <c r="L38" s="914"/>
      <c r="M38" s="915"/>
      <c r="N38" s="5"/>
      <c r="O38" s="6"/>
    </row>
    <row r="39" spans="1:15" ht="15" customHeight="1">
      <c r="A39" s="907" t="s">
        <v>316</v>
      </c>
      <c r="B39" s="908"/>
      <c r="C39" s="62" t="s">
        <v>317</v>
      </c>
      <c r="D39" s="920"/>
      <c r="E39" s="920"/>
      <c r="F39" s="920"/>
      <c r="G39" s="921" t="s">
        <v>318</v>
      </c>
      <c r="H39" s="921"/>
      <c r="I39" s="922"/>
      <c r="J39" s="922"/>
      <c r="K39" s="922"/>
      <c r="L39" s="922"/>
      <c r="M39" s="922"/>
      <c r="N39" s="5"/>
      <c r="O39" s="6"/>
    </row>
    <row r="40" spans="1:15" ht="15" customHeight="1">
      <c r="A40" s="907" t="s">
        <v>371</v>
      </c>
      <c r="B40" s="1042"/>
      <c r="C40" s="908"/>
      <c r="D40" s="1043"/>
      <c r="E40" s="1044"/>
      <c r="F40" s="1044"/>
      <c r="G40" s="1044"/>
      <c r="H40" s="1044"/>
      <c r="I40" s="1044"/>
      <c r="J40" s="1044"/>
      <c r="K40" s="1044"/>
      <c r="L40" s="1044"/>
      <c r="M40" s="1045"/>
      <c r="N40" s="5"/>
      <c r="O40" s="6"/>
    </row>
    <row r="41" spans="1:15" ht="15" customHeight="1">
      <c r="A41" s="953" t="s">
        <v>319</v>
      </c>
      <c r="B41" s="954"/>
      <c r="C41" s="954"/>
      <c r="D41" s="954"/>
      <c r="E41" s="954"/>
      <c r="F41" s="954"/>
      <c r="G41" s="954"/>
      <c r="H41" s="954"/>
      <c r="I41" s="954"/>
      <c r="J41" s="954"/>
      <c r="K41" s="954"/>
      <c r="L41" s="954"/>
      <c r="M41" s="955"/>
      <c r="N41" s="5"/>
      <c r="O41" s="6"/>
    </row>
    <row r="42" spans="1:15" ht="15" customHeight="1">
      <c r="A42" s="848" t="s">
        <v>231</v>
      </c>
      <c r="B42" s="9" t="s">
        <v>232</v>
      </c>
      <c r="C42" s="845"/>
      <c r="D42" s="846"/>
      <c r="E42" s="846"/>
      <c r="F42" s="846"/>
      <c r="G42" s="846"/>
      <c r="H42" s="846"/>
      <c r="I42" s="846"/>
      <c r="J42" s="846"/>
      <c r="K42" s="846"/>
      <c r="L42" s="846"/>
      <c r="M42" s="847"/>
      <c r="N42" s="5"/>
      <c r="O42" s="6"/>
    </row>
    <row r="43" spans="1:15" ht="15" customHeight="1">
      <c r="A43" s="849"/>
      <c r="B43" s="10" t="s">
        <v>233</v>
      </c>
      <c r="C43" s="824"/>
      <c r="D43" s="825"/>
      <c r="E43" s="825"/>
      <c r="F43" s="825"/>
      <c r="G43" s="825"/>
      <c r="H43" s="825"/>
      <c r="I43" s="825"/>
      <c r="J43" s="825"/>
      <c r="K43" s="825"/>
      <c r="L43" s="825"/>
      <c r="M43" s="826"/>
      <c r="N43" s="5"/>
      <c r="O43" s="6"/>
    </row>
    <row r="44" spans="1:15" ht="15" customHeight="1">
      <c r="A44" s="849"/>
      <c r="B44" s="817" t="s">
        <v>180</v>
      </c>
      <c r="C44" s="11" t="s">
        <v>234</v>
      </c>
      <c r="D44" s="50"/>
      <c r="E44" s="13" t="s">
        <v>235</v>
      </c>
      <c r="F44" s="50"/>
      <c r="G44" s="12" t="s">
        <v>236</v>
      </c>
      <c r="H44" s="12"/>
      <c r="I44" s="12"/>
      <c r="J44" s="12"/>
      <c r="K44" s="12"/>
      <c r="L44" s="12"/>
      <c r="M44" s="14"/>
      <c r="N44" s="5"/>
      <c r="O44" s="6"/>
    </row>
    <row r="45" spans="1:15" ht="15" customHeight="1">
      <c r="A45" s="849"/>
      <c r="B45" s="827"/>
      <c r="C45" s="40"/>
      <c r="D45" s="16"/>
      <c r="E45" s="39"/>
      <c r="F45" s="17"/>
      <c r="G45" s="828"/>
      <c r="H45" s="828"/>
      <c r="I45" s="828"/>
      <c r="J45" s="828"/>
      <c r="K45" s="828"/>
      <c r="L45" s="828"/>
      <c r="M45" s="829"/>
      <c r="N45" s="5"/>
      <c r="O45" s="6"/>
    </row>
    <row r="46" spans="1:15" ht="15" customHeight="1">
      <c r="A46" s="849"/>
      <c r="B46" s="818"/>
      <c r="C46" s="830"/>
      <c r="D46" s="831"/>
      <c r="E46" s="831"/>
      <c r="F46" s="831"/>
      <c r="G46" s="831"/>
      <c r="H46" s="831"/>
      <c r="I46" s="831"/>
      <c r="J46" s="831"/>
      <c r="K46" s="831"/>
      <c r="L46" s="831"/>
      <c r="M46" s="832"/>
      <c r="N46" s="5"/>
      <c r="O46" s="6"/>
    </row>
    <row r="47" spans="1:15" ht="15" customHeight="1">
      <c r="A47" s="849"/>
      <c r="B47" s="233" t="s">
        <v>237</v>
      </c>
      <c r="C47" s="805"/>
      <c r="D47" s="806"/>
      <c r="E47" s="806"/>
      <c r="F47" s="806"/>
      <c r="G47" s="806"/>
      <c r="H47" s="806"/>
      <c r="I47" s="806"/>
      <c r="J47" s="806"/>
      <c r="K47" s="806"/>
      <c r="L47" s="806"/>
      <c r="M47" s="807"/>
      <c r="N47" s="5"/>
      <c r="O47" s="6"/>
    </row>
    <row r="48" spans="1:15" ht="15" customHeight="1">
      <c r="A48" s="850"/>
      <c r="B48" s="20" t="s">
        <v>238</v>
      </c>
      <c r="C48" s="842"/>
      <c r="D48" s="843"/>
      <c r="E48" s="843"/>
      <c r="F48" s="843"/>
      <c r="G48" s="843"/>
      <c r="H48" s="843"/>
      <c r="I48" s="843"/>
      <c r="J48" s="843"/>
      <c r="K48" s="843"/>
      <c r="L48" s="843"/>
      <c r="M48" s="844"/>
      <c r="N48" s="5"/>
      <c r="O48" s="6"/>
    </row>
    <row r="49" spans="1:15" ht="15" customHeight="1">
      <c r="A49" s="848" t="s">
        <v>296</v>
      </c>
      <c r="B49" s="15" t="s">
        <v>232</v>
      </c>
      <c r="C49" s="893"/>
      <c r="D49" s="894"/>
      <c r="E49" s="895"/>
      <c r="F49" s="816" t="s">
        <v>241</v>
      </c>
      <c r="G49" s="886"/>
      <c r="H49" s="52"/>
      <c r="I49" s="886"/>
      <c r="J49" s="52"/>
      <c r="K49" s="886"/>
      <c r="L49" s="52"/>
      <c r="M49" s="53"/>
      <c r="N49" s="5"/>
      <c r="O49" s="6"/>
    </row>
    <row r="50" spans="1:15" ht="15" customHeight="1">
      <c r="A50" s="849"/>
      <c r="B50" s="21" t="s">
        <v>242</v>
      </c>
      <c r="C50" s="830"/>
      <c r="D50" s="831"/>
      <c r="E50" s="832"/>
      <c r="F50" s="816"/>
      <c r="G50" s="887"/>
      <c r="H50" s="54" t="s">
        <v>243</v>
      </c>
      <c r="I50" s="887"/>
      <c r="J50" s="54" t="s">
        <v>244</v>
      </c>
      <c r="K50" s="887"/>
      <c r="L50" s="55" t="s">
        <v>245</v>
      </c>
      <c r="M50" s="56"/>
      <c r="N50" s="5"/>
      <c r="O50" s="6"/>
    </row>
    <row r="51" spans="1:15" ht="15" customHeight="1">
      <c r="A51" s="849"/>
      <c r="B51" s="808" t="s">
        <v>246</v>
      </c>
      <c r="C51" s="11" t="s">
        <v>234</v>
      </c>
      <c r="D51" s="38"/>
      <c r="E51" s="13" t="s">
        <v>235</v>
      </c>
      <c r="F51" s="38"/>
      <c r="G51" s="12" t="s">
        <v>236</v>
      </c>
      <c r="H51" s="12"/>
      <c r="I51" s="12"/>
      <c r="J51" s="12"/>
      <c r="K51" s="12"/>
      <c r="L51" s="12"/>
      <c r="M51" s="14"/>
      <c r="N51" s="5"/>
      <c r="O51" s="6"/>
    </row>
    <row r="52" spans="1:15" ht="15" customHeight="1">
      <c r="A52" s="849"/>
      <c r="B52" s="809"/>
      <c r="C52" s="40"/>
      <c r="D52" s="16"/>
      <c r="E52" s="39"/>
      <c r="F52" s="17"/>
      <c r="G52" s="828"/>
      <c r="H52" s="828"/>
      <c r="I52" s="828"/>
      <c r="J52" s="828"/>
      <c r="K52" s="828"/>
      <c r="L52" s="828"/>
      <c r="M52" s="829"/>
      <c r="N52" s="5"/>
      <c r="O52" s="6"/>
    </row>
    <row r="53" spans="1:15" ht="15" customHeight="1">
      <c r="A53" s="849"/>
      <c r="B53" s="810"/>
      <c r="C53" s="830"/>
      <c r="D53" s="831"/>
      <c r="E53" s="831"/>
      <c r="F53" s="831"/>
      <c r="G53" s="831"/>
      <c r="H53" s="831"/>
      <c r="I53" s="831"/>
      <c r="J53" s="831"/>
      <c r="K53" s="831"/>
      <c r="L53" s="831"/>
      <c r="M53" s="832"/>
      <c r="N53" s="5"/>
      <c r="O53" s="6"/>
    </row>
    <row r="54" spans="1:15" ht="15" customHeight="1">
      <c r="A54" s="902" t="s">
        <v>252</v>
      </c>
      <c r="B54" s="903"/>
      <c r="C54" s="903"/>
      <c r="D54" s="904"/>
      <c r="E54" s="904"/>
      <c r="F54" s="905"/>
      <c r="G54" s="906"/>
      <c r="H54" s="890" t="s">
        <v>253</v>
      </c>
      <c r="I54" s="891"/>
      <c r="J54" s="891"/>
      <c r="K54" s="891"/>
      <c r="L54" s="891"/>
      <c r="M54" s="892"/>
      <c r="N54" s="5"/>
      <c r="O54" s="6"/>
    </row>
    <row r="55" spans="1:15" ht="15" customHeight="1">
      <c r="A55" s="833" t="s">
        <v>297</v>
      </c>
      <c r="B55" s="834"/>
      <c r="C55" s="837"/>
      <c r="D55" s="838"/>
      <c r="E55" s="838"/>
      <c r="F55" s="838"/>
      <c r="G55" s="838"/>
      <c r="H55" s="838"/>
      <c r="I55" s="838"/>
      <c r="J55" s="838"/>
      <c r="K55" s="838"/>
      <c r="L55" s="838"/>
      <c r="M55" s="839"/>
      <c r="N55" s="5"/>
      <c r="O55" s="6"/>
    </row>
    <row r="56" spans="1:15" ht="27" customHeight="1">
      <c r="A56" s="933" t="s">
        <v>307</v>
      </c>
      <c r="B56" s="934"/>
      <c r="C56" s="943"/>
      <c r="D56" s="944"/>
      <c r="E56" s="944"/>
      <c r="F56" s="944"/>
      <c r="G56" s="944"/>
      <c r="H56" s="944"/>
      <c r="I56" s="944"/>
      <c r="J56" s="944"/>
      <c r="K56" s="944"/>
      <c r="L56" s="944"/>
      <c r="M56" s="945"/>
      <c r="N56" s="5"/>
      <c r="O56" s="6"/>
    </row>
    <row r="57" spans="1:15" ht="15" customHeight="1">
      <c r="A57" s="833" t="s">
        <v>286</v>
      </c>
      <c r="B57" s="834"/>
      <c r="C57" s="837"/>
      <c r="D57" s="838"/>
      <c r="E57" s="838"/>
      <c r="F57" s="838"/>
      <c r="G57" s="838"/>
      <c r="H57" s="838"/>
      <c r="I57" s="838"/>
      <c r="J57" s="838"/>
      <c r="K57" s="838"/>
      <c r="L57" s="838"/>
      <c r="M57" s="839"/>
      <c r="N57" s="5"/>
      <c r="O57" s="6"/>
    </row>
    <row r="58" spans="1:15" ht="15" customHeight="1">
      <c r="A58" s="833" t="s">
        <v>287</v>
      </c>
      <c r="B58" s="834"/>
      <c r="C58" s="837"/>
      <c r="D58" s="838"/>
      <c r="E58" s="838"/>
      <c r="F58" s="838"/>
      <c r="G58" s="838"/>
      <c r="H58" s="838"/>
      <c r="I58" s="838"/>
      <c r="J58" s="838"/>
      <c r="K58" s="838"/>
      <c r="L58" s="838"/>
      <c r="M58" s="839"/>
      <c r="N58" s="5"/>
      <c r="O58" s="6"/>
    </row>
    <row r="59" spans="1:15" ht="37.5" customHeight="1">
      <c r="A59" s="835" t="s">
        <v>288</v>
      </c>
      <c r="B59" s="836"/>
      <c r="C59" s="913"/>
      <c r="D59" s="914"/>
      <c r="E59" s="914"/>
      <c r="F59" s="914"/>
      <c r="G59" s="914"/>
      <c r="H59" s="914"/>
      <c r="I59" s="914"/>
      <c r="J59" s="914"/>
      <c r="K59" s="914"/>
      <c r="L59" s="914"/>
      <c r="M59" s="915"/>
      <c r="N59" s="5"/>
      <c r="O59" s="6"/>
    </row>
    <row r="60" spans="1:15" ht="15" customHeight="1">
      <c r="A60" s="907" t="s">
        <v>316</v>
      </c>
      <c r="B60" s="908"/>
      <c r="C60" s="62" t="s">
        <v>317</v>
      </c>
      <c r="D60" s="920"/>
      <c r="E60" s="920"/>
      <c r="F60" s="920"/>
      <c r="G60" s="921" t="s">
        <v>318</v>
      </c>
      <c r="H60" s="921"/>
      <c r="I60" s="922"/>
      <c r="J60" s="922"/>
      <c r="K60" s="922"/>
      <c r="L60" s="922"/>
      <c r="M60" s="922"/>
      <c r="N60" s="5"/>
      <c r="O60" s="6"/>
    </row>
    <row r="61" spans="1:15" ht="15" customHeight="1">
      <c r="A61" s="907" t="s">
        <v>371</v>
      </c>
      <c r="B61" s="1042"/>
      <c r="C61" s="908"/>
      <c r="D61" s="1043"/>
      <c r="E61" s="1044"/>
      <c r="F61" s="1044"/>
      <c r="G61" s="1044"/>
      <c r="H61" s="1044"/>
      <c r="I61" s="1044"/>
      <c r="J61" s="1044"/>
      <c r="K61" s="1044"/>
      <c r="L61" s="1044"/>
      <c r="M61" s="1045"/>
      <c r="N61" s="5"/>
      <c r="O61" s="6"/>
    </row>
    <row r="62" spans="1:15" ht="15" customHeight="1">
      <c r="A62" s="6" t="s">
        <v>225</v>
      </c>
      <c r="B62" s="6"/>
      <c r="C62" s="6"/>
      <c r="D62" s="6"/>
      <c r="E62" s="6"/>
      <c r="F62" s="6"/>
      <c r="G62" s="6"/>
      <c r="H62" s="6"/>
      <c r="I62" s="6"/>
      <c r="J62" s="6"/>
      <c r="K62" s="6"/>
      <c r="L62" s="6"/>
      <c r="M62" s="6"/>
      <c r="N62" s="6"/>
      <c r="O62" s="6"/>
    </row>
    <row r="63" spans="1:15" ht="18" customHeight="1">
      <c r="A63" s="840" t="s">
        <v>289</v>
      </c>
      <c r="B63" s="840"/>
      <c r="C63" s="840"/>
      <c r="D63" s="840"/>
      <c r="E63" s="840"/>
      <c r="F63" s="840"/>
      <c r="G63" s="840"/>
      <c r="H63" s="840"/>
      <c r="I63" s="840"/>
      <c r="J63" s="840"/>
      <c r="K63" s="840"/>
      <c r="L63" s="840"/>
      <c r="M63" s="840"/>
      <c r="N63" s="5"/>
      <c r="O63" s="6"/>
    </row>
    <row r="64" spans="1:15" ht="18" customHeight="1">
      <c r="A64" s="840" t="s">
        <v>303</v>
      </c>
      <c r="B64" s="840"/>
      <c r="C64" s="840"/>
      <c r="D64" s="840"/>
      <c r="E64" s="840"/>
      <c r="F64" s="840"/>
      <c r="G64" s="840"/>
      <c r="H64" s="840"/>
      <c r="I64" s="840"/>
      <c r="J64" s="840"/>
      <c r="K64" s="840"/>
      <c r="L64" s="840"/>
      <c r="M64" s="840"/>
      <c r="N64" s="5"/>
      <c r="O64" s="6"/>
    </row>
    <row r="65" spans="1:15" ht="30" customHeight="1">
      <c r="A65" s="911" t="s">
        <v>304</v>
      </c>
      <c r="B65" s="912"/>
      <c r="C65" s="912"/>
      <c r="D65" s="912"/>
      <c r="E65" s="912"/>
      <c r="F65" s="912"/>
      <c r="G65" s="912"/>
      <c r="H65" s="912"/>
      <c r="I65" s="912"/>
      <c r="J65" s="912"/>
      <c r="K65" s="912"/>
      <c r="L65" s="912"/>
      <c r="M65" s="912"/>
      <c r="N65" s="6"/>
      <c r="O65" s="6"/>
    </row>
    <row r="66" spans="1:15" ht="15" customHeight="1">
      <c r="A66" s="911" t="s">
        <v>321</v>
      </c>
      <c r="B66" s="912"/>
      <c r="C66" s="912"/>
      <c r="D66" s="912"/>
      <c r="E66" s="912"/>
      <c r="F66" s="912"/>
      <c r="G66" s="912"/>
      <c r="H66" s="912"/>
      <c r="I66" s="912"/>
      <c r="J66" s="912"/>
      <c r="K66" s="912"/>
      <c r="L66" s="912"/>
      <c r="M66" s="912"/>
      <c r="N66" s="6"/>
      <c r="O66" s="6"/>
    </row>
    <row r="67" spans="1:15" ht="15" customHeight="1">
      <c r="A67" s="5" t="s">
        <v>291</v>
      </c>
      <c r="B67" s="6"/>
      <c r="C67" s="6"/>
      <c r="D67" s="6"/>
      <c r="E67" s="6"/>
      <c r="F67" s="6"/>
      <c r="G67" s="6"/>
      <c r="H67" s="6"/>
      <c r="I67" s="6"/>
      <c r="J67" s="6"/>
      <c r="K67" s="6"/>
      <c r="L67" s="6"/>
      <c r="M67" s="6"/>
    </row>
    <row r="68" spans="1:15" ht="15" customHeight="1">
      <c r="A68" s="37" t="s">
        <v>305</v>
      </c>
    </row>
    <row r="69" spans="1:15" ht="15" customHeight="1">
      <c r="A69" s="848" t="s">
        <v>369</v>
      </c>
      <c r="B69" s="9" t="s">
        <v>232</v>
      </c>
      <c r="C69" s="893"/>
      <c r="D69" s="894"/>
      <c r="E69" s="895"/>
      <c r="F69" s="816" t="s">
        <v>241</v>
      </c>
      <c r="G69" s="886"/>
      <c r="H69" s="52"/>
      <c r="I69" s="886"/>
      <c r="J69" s="52"/>
      <c r="K69" s="886"/>
      <c r="L69" s="52"/>
      <c r="M69" s="53"/>
    </row>
    <row r="70" spans="1:15" ht="15" customHeight="1">
      <c r="A70" s="849"/>
      <c r="B70" s="58" t="s">
        <v>242</v>
      </c>
      <c r="C70" s="830"/>
      <c r="D70" s="831"/>
      <c r="E70" s="832"/>
      <c r="F70" s="816"/>
      <c r="G70" s="887"/>
      <c r="H70" s="54" t="s">
        <v>243</v>
      </c>
      <c r="I70" s="887"/>
      <c r="J70" s="54" t="s">
        <v>244</v>
      </c>
      <c r="K70" s="887"/>
      <c r="L70" s="55" t="s">
        <v>245</v>
      </c>
      <c r="M70" s="56"/>
    </row>
    <row r="71" spans="1:15" ht="15" customHeight="1">
      <c r="A71" s="849"/>
      <c r="B71" s="808" t="s">
        <v>246</v>
      </c>
      <c r="C71" s="11" t="s">
        <v>234</v>
      </c>
      <c r="D71" s="38"/>
      <c r="E71" s="13" t="s">
        <v>235</v>
      </c>
      <c r="F71" s="38"/>
      <c r="G71" s="12" t="s">
        <v>236</v>
      </c>
      <c r="H71" s="12"/>
      <c r="I71" s="12"/>
      <c r="J71" s="12"/>
      <c r="K71" s="12"/>
      <c r="L71" s="12"/>
      <c r="M71" s="14"/>
    </row>
    <row r="72" spans="1:15" ht="15" customHeight="1">
      <c r="A72" s="849"/>
      <c r="B72" s="809"/>
      <c r="C72" s="40"/>
      <c r="D72" s="16"/>
      <c r="E72" s="39"/>
      <c r="F72" s="17"/>
      <c r="G72" s="828"/>
      <c r="H72" s="828"/>
      <c r="I72" s="828"/>
      <c r="J72" s="828"/>
      <c r="K72" s="828"/>
      <c r="L72" s="828"/>
      <c r="M72" s="829"/>
    </row>
    <row r="73" spans="1:15" ht="15" customHeight="1">
      <c r="A73" s="849"/>
      <c r="B73" s="810"/>
      <c r="C73" s="830"/>
      <c r="D73" s="831"/>
      <c r="E73" s="831"/>
      <c r="F73" s="831"/>
      <c r="G73" s="831"/>
      <c r="H73" s="831"/>
      <c r="I73" s="831"/>
      <c r="J73" s="831"/>
      <c r="K73" s="831"/>
      <c r="L73" s="831"/>
      <c r="M73" s="832"/>
    </row>
    <row r="74" spans="1:15" ht="15" customHeight="1">
      <c r="A74" s="849"/>
      <c r="B74" s="15" t="s">
        <v>232</v>
      </c>
      <c r="C74" s="893"/>
      <c r="D74" s="894"/>
      <c r="E74" s="895"/>
      <c r="F74" s="816" t="s">
        <v>241</v>
      </c>
      <c r="G74" s="886"/>
      <c r="H74" s="52"/>
      <c r="I74" s="886"/>
      <c r="J74" s="52"/>
      <c r="K74" s="886"/>
      <c r="L74" s="52"/>
      <c r="M74" s="53"/>
    </row>
    <row r="75" spans="1:15" ht="15" customHeight="1">
      <c r="A75" s="849"/>
      <c r="B75" s="21" t="s">
        <v>242</v>
      </c>
      <c r="C75" s="830"/>
      <c r="D75" s="831"/>
      <c r="E75" s="832"/>
      <c r="F75" s="816"/>
      <c r="G75" s="887"/>
      <c r="H75" s="54" t="s">
        <v>243</v>
      </c>
      <c r="I75" s="887"/>
      <c r="J75" s="54" t="s">
        <v>244</v>
      </c>
      <c r="K75" s="887"/>
      <c r="L75" s="55" t="s">
        <v>245</v>
      </c>
      <c r="M75" s="56"/>
    </row>
    <row r="76" spans="1:15" ht="15" customHeight="1">
      <c r="A76" s="849"/>
      <c r="B76" s="808" t="s">
        <v>246</v>
      </c>
      <c r="C76" s="11" t="s">
        <v>234</v>
      </c>
      <c r="D76" s="38"/>
      <c r="E76" s="13" t="s">
        <v>235</v>
      </c>
      <c r="F76" s="38"/>
      <c r="G76" s="12" t="s">
        <v>236</v>
      </c>
      <c r="H76" s="12"/>
      <c r="I76" s="12"/>
      <c r="J76" s="12"/>
      <c r="K76" s="12"/>
      <c r="L76" s="12"/>
      <c r="M76" s="14"/>
    </row>
    <row r="77" spans="1:15" ht="15" customHeight="1">
      <c r="A77" s="849"/>
      <c r="B77" s="809"/>
      <c r="C77" s="40"/>
      <c r="D77" s="16"/>
      <c r="E77" s="39"/>
      <c r="F77" s="17"/>
      <c r="G77" s="828"/>
      <c r="H77" s="828"/>
      <c r="I77" s="828"/>
      <c r="J77" s="828"/>
      <c r="K77" s="828"/>
      <c r="L77" s="828"/>
      <c r="M77" s="829"/>
    </row>
    <row r="78" spans="1:15" ht="15" customHeight="1">
      <c r="A78" s="849"/>
      <c r="B78" s="810"/>
      <c r="C78" s="830"/>
      <c r="D78" s="831"/>
      <c r="E78" s="831"/>
      <c r="F78" s="831"/>
      <c r="G78" s="831"/>
      <c r="H78" s="831"/>
      <c r="I78" s="831"/>
      <c r="J78" s="831"/>
      <c r="K78" s="831"/>
      <c r="L78" s="831"/>
      <c r="M78" s="832"/>
    </row>
    <row r="79" spans="1:15" ht="15" customHeight="1">
      <c r="A79" s="849"/>
      <c r="B79" s="15" t="s">
        <v>232</v>
      </c>
      <c r="C79" s="893"/>
      <c r="D79" s="894"/>
      <c r="E79" s="895"/>
      <c r="F79" s="816" t="s">
        <v>241</v>
      </c>
      <c r="G79" s="886"/>
      <c r="H79" s="52"/>
      <c r="I79" s="886"/>
      <c r="J79" s="52"/>
      <c r="K79" s="886"/>
      <c r="L79" s="52"/>
      <c r="M79" s="53"/>
    </row>
    <row r="80" spans="1:15" ht="15" customHeight="1">
      <c r="A80" s="849"/>
      <c r="B80" s="21" t="s">
        <v>242</v>
      </c>
      <c r="C80" s="830"/>
      <c r="D80" s="831"/>
      <c r="E80" s="832"/>
      <c r="F80" s="816"/>
      <c r="G80" s="887"/>
      <c r="H80" s="54" t="s">
        <v>243</v>
      </c>
      <c r="I80" s="887"/>
      <c r="J80" s="54" t="s">
        <v>244</v>
      </c>
      <c r="K80" s="887"/>
      <c r="L80" s="55" t="s">
        <v>245</v>
      </c>
      <c r="M80" s="56"/>
    </row>
    <row r="81" spans="1:13" ht="15" customHeight="1">
      <c r="A81" s="849"/>
      <c r="B81" s="808" t="s">
        <v>246</v>
      </c>
      <c r="C81" s="11" t="s">
        <v>234</v>
      </c>
      <c r="D81" s="38"/>
      <c r="E81" s="13" t="s">
        <v>235</v>
      </c>
      <c r="F81" s="38"/>
      <c r="G81" s="12" t="s">
        <v>236</v>
      </c>
      <c r="H81" s="12"/>
      <c r="I81" s="12"/>
      <c r="J81" s="12"/>
      <c r="K81" s="12"/>
      <c r="L81" s="12"/>
      <c r="M81" s="14"/>
    </row>
    <row r="82" spans="1:13" ht="15" customHeight="1">
      <c r="A82" s="849"/>
      <c r="B82" s="809"/>
      <c r="C82" s="40"/>
      <c r="D82" s="16"/>
      <c r="E82" s="39"/>
      <c r="F82" s="17"/>
      <c r="G82" s="828"/>
      <c r="H82" s="828"/>
      <c r="I82" s="828"/>
      <c r="J82" s="828"/>
      <c r="K82" s="828"/>
      <c r="L82" s="828"/>
      <c r="M82" s="829"/>
    </row>
    <row r="83" spans="1:13" ht="15" customHeight="1">
      <c r="A83" s="849"/>
      <c r="B83" s="810"/>
      <c r="C83" s="830"/>
      <c r="D83" s="831"/>
      <c r="E83" s="831"/>
      <c r="F83" s="831"/>
      <c r="G83" s="831"/>
      <c r="H83" s="831"/>
      <c r="I83" s="831"/>
      <c r="J83" s="831"/>
      <c r="K83" s="831"/>
      <c r="L83" s="831"/>
      <c r="M83" s="832"/>
    </row>
    <row r="84" spans="1:13" ht="15" customHeight="1">
      <c r="A84" s="849"/>
      <c r="B84" s="15" t="s">
        <v>232</v>
      </c>
      <c r="C84" s="893"/>
      <c r="D84" s="894"/>
      <c r="E84" s="895"/>
      <c r="F84" s="816" t="s">
        <v>241</v>
      </c>
      <c r="G84" s="886"/>
      <c r="H84" s="52"/>
      <c r="I84" s="886"/>
      <c r="J84" s="52"/>
      <c r="K84" s="886"/>
      <c r="L84" s="52"/>
      <c r="M84" s="53"/>
    </row>
    <row r="85" spans="1:13" ht="15" customHeight="1">
      <c r="A85" s="849"/>
      <c r="B85" s="21" t="s">
        <v>242</v>
      </c>
      <c r="C85" s="830"/>
      <c r="D85" s="831"/>
      <c r="E85" s="832"/>
      <c r="F85" s="816"/>
      <c r="G85" s="887"/>
      <c r="H85" s="54" t="s">
        <v>243</v>
      </c>
      <c r="I85" s="887"/>
      <c r="J85" s="54" t="s">
        <v>244</v>
      </c>
      <c r="K85" s="887"/>
      <c r="L85" s="55" t="s">
        <v>245</v>
      </c>
      <c r="M85" s="56"/>
    </row>
    <row r="86" spans="1:13" ht="15" customHeight="1">
      <c r="A86" s="849"/>
      <c r="B86" s="808" t="s">
        <v>246</v>
      </c>
      <c r="C86" s="11" t="s">
        <v>234</v>
      </c>
      <c r="D86" s="38"/>
      <c r="E86" s="13" t="s">
        <v>235</v>
      </c>
      <c r="F86" s="38"/>
      <c r="G86" s="12" t="s">
        <v>236</v>
      </c>
      <c r="H86" s="12"/>
      <c r="I86" s="12"/>
      <c r="J86" s="12"/>
      <c r="K86" s="12"/>
      <c r="L86" s="12"/>
      <c r="M86" s="14"/>
    </row>
    <row r="87" spans="1:13" ht="15" customHeight="1">
      <c r="A87" s="849"/>
      <c r="B87" s="809"/>
      <c r="C87" s="40"/>
      <c r="D87" s="16"/>
      <c r="E87" s="39"/>
      <c r="F87" s="17"/>
      <c r="G87" s="828"/>
      <c r="H87" s="828"/>
      <c r="I87" s="828"/>
      <c r="J87" s="828"/>
      <c r="K87" s="828"/>
      <c r="L87" s="828"/>
      <c r="M87" s="829"/>
    </row>
    <row r="88" spans="1:13" ht="15" customHeight="1">
      <c r="A88" s="849"/>
      <c r="B88" s="810"/>
      <c r="C88" s="830"/>
      <c r="D88" s="831"/>
      <c r="E88" s="831"/>
      <c r="F88" s="831"/>
      <c r="G88" s="831"/>
      <c r="H88" s="831"/>
      <c r="I88" s="831"/>
      <c r="J88" s="831"/>
      <c r="K88" s="831"/>
      <c r="L88" s="831"/>
      <c r="M88" s="832"/>
    </row>
    <row r="89" spans="1:13" ht="15" customHeight="1">
      <c r="A89" s="849"/>
      <c r="B89" s="15" t="s">
        <v>232</v>
      </c>
      <c r="C89" s="893"/>
      <c r="D89" s="894"/>
      <c r="E89" s="895"/>
      <c r="F89" s="816" t="s">
        <v>241</v>
      </c>
      <c r="G89" s="886"/>
      <c r="H89" s="52"/>
      <c r="I89" s="886"/>
      <c r="J89" s="52"/>
      <c r="K89" s="886"/>
      <c r="L89" s="52"/>
      <c r="M89" s="53"/>
    </row>
    <row r="90" spans="1:13" ht="15" customHeight="1">
      <c r="A90" s="849"/>
      <c r="B90" s="21" t="s">
        <v>242</v>
      </c>
      <c r="C90" s="830"/>
      <c r="D90" s="831"/>
      <c r="E90" s="832"/>
      <c r="F90" s="816"/>
      <c r="G90" s="887"/>
      <c r="H90" s="54" t="s">
        <v>243</v>
      </c>
      <c r="I90" s="887"/>
      <c r="J90" s="54" t="s">
        <v>244</v>
      </c>
      <c r="K90" s="887"/>
      <c r="L90" s="55" t="s">
        <v>245</v>
      </c>
      <c r="M90" s="56"/>
    </row>
    <row r="91" spans="1:13" ht="15" customHeight="1">
      <c r="A91" s="849"/>
      <c r="B91" s="808" t="s">
        <v>246</v>
      </c>
      <c r="C91" s="11" t="s">
        <v>234</v>
      </c>
      <c r="D91" s="38"/>
      <c r="E91" s="13" t="s">
        <v>235</v>
      </c>
      <c r="F91" s="38"/>
      <c r="G91" s="12" t="s">
        <v>236</v>
      </c>
      <c r="H91" s="12"/>
      <c r="I91" s="12"/>
      <c r="J91" s="12"/>
      <c r="K91" s="12"/>
      <c r="L91" s="12"/>
      <c r="M91" s="14"/>
    </row>
    <row r="92" spans="1:13" ht="15" customHeight="1">
      <c r="A92" s="849"/>
      <c r="B92" s="809"/>
      <c r="C92" s="40"/>
      <c r="D92" s="16"/>
      <c r="E92" s="39"/>
      <c r="F92" s="17"/>
      <c r="G92" s="828"/>
      <c r="H92" s="828"/>
      <c r="I92" s="828"/>
      <c r="J92" s="828"/>
      <c r="K92" s="828"/>
      <c r="L92" s="828"/>
      <c r="M92" s="829"/>
    </row>
    <row r="93" spans="1:13" ht="15" customHeight="1">
      <c r="A93" s="849"/>
      <c r="B93" s="810"/>
      <c r="C93" s="830"/>
      <c r="D93" s="831"/>
      <c r="E93" s="831"/>
      <c r="F93" s="831"/>
      <c r="G93" s="831"/>
      <c r="H93" s="831"/>
      <c r="I93" s="831"/>
      <c r="J93" s="831"/>
      <c r="K93" s="831"/>
      <c r="L93" s="831"/>
      <c r="M93" s="832"/>
    </row>
    <row r="94" spans="1:13" ht="15" customHeight="1">
      <c r="A94" s="849"/>
      <c r="B94" s="15" t="s">
        <v>232</v>
      </c>
      <c r="C94" s="893"/>
      <c r="D94" s="894"/>
      <c r="E94" s="895"/>
      <c r="F94" s="816" t="s">
        <v>241</v>
      </c>
      <c r="G94" s="886"/>
      <c r="H94" s="52"/>
      <c r="I94" s="886"/>
      <c r="J94" s="52"/>
      <c r="K94" s="886"/>
      <c r="L94" s="52"/>
      <c r="M94" s="53"/>
    </row>
    <row r="95" spans="1:13" ht="15" customHeight="1">
      <c r="A95" s="849"/>
      <c r="B95" s="21" t="s">
        <v>242</v>
      </c>
      <c r="C95" s="830"/>
      <c r="D95" s="831"/>
      <c r="E95" s="832"/>
      <c r="F95" s="816"/>
      <c r="G95" s="887"/>
      <c r="H95" s="54" t="s">
        <v>243</v>
      </c>
      <c r="I95" s="887"/>
      <c r="J95" s="54" t="s">
        <v>244</v>
      </c>
      <c r="K95" s="887"/>
      <c r="L95" s="55" t="s">
        <v>245</v>
      </c>
      <c r="M95" s="56"/>
    </row>
    <row r="96" spans="1:13" ht="15" customHeight="1">
      <c r="A96" s="849"/>
      <c r="B96" s="808" t="s">
        <v>246</v>
      </c>
      <c r="C96" s="11" t="s">
        <v>234</v>
      </c>
      <c r="D96" s="38"/>
      <c r="E96" s="13" t="s">
        <v>235</v>
      </c>
      <c r="F96" s="38"/>
      <c r="G96" s="12" t="s">
        <v>236</v>
      </c>
      <c r="H96" s="12"/>
      <c r="I96" s="12"/>
      <c r="J96" s="12"/>
      <c r="K96" s="12"/>
      <c r="L96" s="12"/>
      <c r="M96" s="14"/>
    </row>
    <row r="97" spans="1:13" ht="15" customHeight="1">
      <c r="A97" s="849"/>
      <c r="B97" s="809"/>
      <c r="C97" s="40"/>
      <c r="D97" s="16"/>
      <c r="E97" s="39"/>
      <c r="F97" s="17"/>
      <c r="G97" s="828"/>
      <c r="H97" s="828"/>
      <c r="I97" s="828"/>
      <c r="J97" s="828"/>
      <c r="K97" s="828"/>
      <c r="L97" s="828"/>
      <c r="M97" s="829"/>
    </row>
    <row r="98" spans="1:13" ht="15" customHeight="1">
      <c r="A98" s="850"/>
      <c r="B98" s="810"/>
      <c r="C98" s="830"/>
      <c r="D98" s="831"/>
      <c r="E98" s="831"/>
      <c r="F98" s="831"/>
      <c r="G98" s="831"/>
      <c r="H98" s="831"/>
      <c r="I98" s="831"/>
      <c r="J98" s="831"/>
      <c r="K98" s="831"/>
      <c r="L98" s="831"/>
      <c r="M98" s="832"/>
    </row>
    <row r="99" spans="1:13" ht="5.25" customHeight="1"/>
    <row r="100" spans="1:13" ht="15" customHeight="1">
      <c r="A100" s="37" t="s">
        <v>322</v>
      </c>
    </row>
    <row r="101" spans="1:13" ht="15" customHeight="1">
      <c r="A101" s="923" t="s">
        <v>316</v>
      </c>
      <c r="B101" s="924"/>
      <c r="C101" s="62" t="s">
        <v>317</v>
      </c>
      <c r="D101" s="920"/>
      <c r="E101" s="920"/>
      <c r="F101" s="920"/>
      <c r="G101" s="921" t="s">
        <v>318</v>
      </c>
      <c r="H101" s="921"/>
      <c r="I101" s="922"/>
      <c r="J101" s="922"/>
      <c r="K101" s="922"/>
      <c r="L101" s="922"/>
      <c r="M101" s="922"/>
    </row>
    <row r="102" spans="1:13" ht="15" customHeight="1">
      <c r="A102" s="925"/>
      <c r="B102" s="926"/>
      <c r="C102" s="62" t="s">
        <v>317</v>
      </c>
      <c r="D102" s="920"/>
      <c r="E102" s="920"/>
      <c r="F102" s="920"/>
      <c r="G102" s="921" t="s">
        <v>318</v>
      </c>
      <c r="H102" s="921"/>
      <c r="I102" s="922"/>
      <c r="J102" s="922"/>
      <c r="K102" s="922"/>
      <c r="L102" s="922"/>
      <c r="M102" s="922"/>
    </row>
    <row r="103" spans="1:13" ht="15" customHeight="1">
      <c r="A103" s="925"/>
      <c r="B103" s="926"/>
      <c r="C103" s="62" t="s">
        <v>317</v>
      </c>
      <c r="D103" s="920"/>
      <c r="E103" s="920"/>
      <c r="F103" s="920"/>
      <c r="G103" s="921" t="s">
        <v>318</v>
      </c>
      <c r="H103" s="921"/>
      <c r="I103" s="922"/>
      <c r="J103" s="922"/>
      <c r="K103" s="922"/>
      <c r="L103" s="922"/>
      <c r="M103" s="922"/>
    </row>
    <row r="104" spans="1:13" ht="15" customHeight="1">
      <c r="A104" s="925"/>
      <c r="B104" s="926"/>
      <c r="C104" s="62" t="s">
        <v>317</v>
      </c>
      <c r="D104" s="920"/>
      <c r="E104" s="920"/>
      <c r="F104" s="920"/>
      <c r="G104" s="921" t="s">
        <v>318</v>
      </c>
      <c r="H104" s="921"/>
      <c r="I104" s="922"/>
      <c r="J104" s="922"/>
      <c r="K104" s="922"/>
      <c r="L104" s="922"/>
      <c r="M104" s="922"/>
    </row>
    <row r="105" spans="1:13">
      <c r="A105" s="927"/>
      <c r="B105" s="928"/>
      <c r="C105" s="62" t="s">
        <v>317</v>
      </c>
      <c r="D105" s="920"/>
      <c r="E105" s="920"/>
      <c r="F105" s="920"/>
      <c r="G105" s="921" t="s">
        <v>318</v>
      </c>
      <c r="H105" s="921"/>
      <c r="I105" s="922"/>
      <c r="J105" s="922"/>
      <c r="K105" s="922"/>
      <c r="L105" s="922"/>
      <c r="M105" s="922"/>
    </row>
  </sheetData>
  <mergeCells count="178">
    <mergeCell ref="A61:C61"/>
    <mergeCell ref="D61:M61"/>
    <mergeCell ref="A54:G54"/>
    <mergeCell ref="H54:M54"/>
    <mergeCell ref="A55:B55"/>
    <mergeCell ref="C55:M55"/>
    <mergeCell ref="A56:B56"/>
    <mergeCell ref="C56:M56"/>
    <mergeCell ref="A57:B57"/>
    <mergeCell ref="C57:M57"/>
    <mergeCell ref="A58:B58"/>
    <mergeCell ref="C58:M58"/>
    <mergeCell ref="A59:B59"/>
    <mergeCell ref="C59:M59"/>
    <mergeCell ref="F49:F50"/>
    <mergeCell ref="G49:G50"/>
    <mergeCell ref="I49:I50"/>
    <mergeCell ref="K49:K50"/>
    <mergeCell ref="C50:E50"/>
    <mergeCell ref="B51:B53"/>
    <mergeCell ref="G52:M52"/>
    <mergeCell ref="C53:M53"/>
    <mergeCell ref="A60:B60"/>
    <mergeCell ref="D60:F60"/>
    <mergeCell ref="G60:H60"/>
    <mergeCell ref="I60:M60"/>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B91:B93"/>
    <mergeCell ref="G92:M92"/>
    <mergeCell ref="K79:K80"/>
    <mergeCell ref="C80:E80"/>
    <mergeCell ref="B81:B83"/>
    <mergeCell ref="G82:M82"/>
    <mergeCell ref="C83:M83"/>
    <mergeCell ref="C84:E84"/>
    <mergeCell ref="F84:F85"/>
    <mergeCell ref="G84:G85"/>
    <mergeCell ref="I84:I85"/>
    <mergeCell ref="K84:K85"/>
    <mergeCell ref="C85:E85"/>
    <mergeCell ref="C73:M73"/>
    <mergeCell ref="C74:E74"/>
    <mergeCell ref="F74:F75"/>
    <mergeCell ref="G74:G75"/>
    <mergeCell ref="I74:I75"/>
    <mergeCell ref="K74:K75"/>
    <mergeCell ref="C75:E75"/>
    <mergeCell ref="A65:M65"/>
    <mergeCell ref="A69:A98"/>
    <mergeCell ref="C69:E69"/>
    <mergeCell ref="F69:F70"/>
    <mergeCell ref="G69:G70"/>
    <mergeCell ref="I69:I70"/>
    <mergeCell ref="K69:K70"/>
    <mergeCell ref="C70:E70"/>
    <mergeCell ref="B71:B73"/>
    <mergeCell ref="G72:M72"/>
    <mergeCell ref="B76:B78"/>
    <mergeCell ref="G77:M77"/>
    <mergeCell ref="C78:M78"/>
    <mergeCell ref="C79:E79"/>
    <mergeCell ref="F79:F80"/>
    <mergeCell ref="G79:G80"/>
    <mergeCell ref="I79:I80"/>
    <mergeCell ref="A63:M63"/>
    <mergeCell ref="A64:M64"/>
    <mergeCell ref="A39:B39"/>
    <mergeCell ref="D39:F39"/>
    <mergeCell ref="G39:H39"/>
    <mergeCell ref="I39:M39"/>
    <mergeCell ref="A36:B36"/>
    <mergeCell ref="C36:M36"/>
    <mergeCell ref="A37:B37"/>
    <mergeCell ref="C37:M37"/>
    <mergeCell ref="A38:B38"/>
    <mergeCell ref="C38:M38"/>
    <mergeCell ref="A40:C40"/>
    <mergeCell ref="D40:M40"/>
    <mergeCell ref="A41:M41"/>
    <mergeCell ref="A42:A48"/>
    <mergeCell ref="C42:M42"/>
    <mergeCell ref="C43:M43"/>
    <mergeCell ref="B44:B46"/>
    <mergeCell ref="G45:M45"/>
    <mergeCell ref="C46:M46"/>
    <mergeCell ref="C48:M48"/>
    <mergeCell ref="A49:A53"/>
    <mergeCell ref="C49:E49"/>
    <mergeCell ref="A33:M33"/>
    <mergeCell ref="A34:B34"/>
    <mergeCell ref="C34:M34"/>
    <mergeCell ref="A35:B35"/>
    <mergeCell ref="C35:M35"/>
    <mergeCell ref="A29:B29"/>
    <mergeCell ref="A30:B30"/>
    <mergeCell ref="C31:D31"/>
    <mergeCell ref="E31:F31"/>
    <mergeCell ref="C32:D32"/>
    <mergeCell ref="E32:F32"/>
    <mergeCell ref="H16:M16"/>
    <mergeCell ref="B17:C19"/>
    <mergeCell ref="D17:E17"/>
    <mergeCell ref="F17:M17"/>
    <mergeCell ref="D18:E19"/>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47:M47"/>
    <mergeCell ref="C9:M9"/>
    <mergeCell ref="A66:M66"/>
    <mergeCell ref="A3:D3"/>
    <mergeCell ref="J3:M3"/>
    <mergeCell ref="A4:A10"/>
    <mergeCell ref="C4:M4"/>
    <mergeCell ref="C5:M5"/>
    <mergeCell ref="B6:B8"/>
    <mergeCell ref="G7:M7"/>
    <mergeCell ref="C8:M8"/>
    <mergeCell ref="H3:I3"/>
    <mergeCell ref="C15:M15"/>
    <mergeCell ref="C10:M10"/>
    <mergeCell ref="A11:A19"/>
    <mergeCell ref="C11:E11"/>
    <mergeCell ref="F11:F12"/>
    <mergeCell ref="G11:G12"/>
    <mergeCell ref="I11:I12"/>
    <mergeCell ref="K11:K12"/>
    <mergeCell ref="C12:E12"/>
    <mergeCell ref="B13:B15"/>
    <mergeCell ref="G14:M14"/>
    <mergeCell ref="B16:G16"/>
  </mergeCells>
  <phoneticPr fontId="4"/>
  <dataValidations count="7">
    <dataValidation type="list" allowBlank="1" showInputMessage="1" showErrorMessage="1" sqref="D92 D7 D23 D14 D72 D77 D82 D87 D97 D45 D52" xr:uid="{94E0F1AB-9141-4E4A-8F1D-505A42BA6E3E}">
      <formula1>"都,道,府,県"</formula1>
    </dataValidation>
    <dataValidation type="list" allowBlank="1" showInputMessage="1" showErrorMessage="1" sqref="F92 F7 F23 F14 F72 F77 F82 F87 F97 F45 F52" xr:uid="{3D327042-594F-4E67-BD0F-0AD965117465}">
      <formula1>"市,郡,区"</formula1>
    </dataValidation>
    <dataValidation imeMode="fullKatakana" allowBlank="1" showInputMessage="1" showErrorMessage="1" sqref="C4:M4 C11:E11 C20:E20 C69:E69 C74:E74 C79:E79 C84:E84 C89:E89 C94:E94 C42:M42 C49:E49" xr:uid="{3CB1F30F-C986-4416-A159-6D0FCC66D4AA}"/>
    <dataValidation imeMode="disabled" allowBlank="1" showInputMessage="1" showErrorMessage="1" sqref="D6 F6 D13 F13 D44 F44" xr:uid="{B3890CE2-4A32-438F-A405-0D149A71F0D8}"/>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xr:uid="{CCD7E732-4430-49A4-A323-55922715C26F}">
      <formula1>0</formula1>
    </dataValidation>
    <dataValidation type="whole" operator="greaterThanOrEqual" allowBlank="1" showInputMessage="1" showErrorMessage="1" sqref="C34:M34 C35 C55:M55 C56" xr:uid="{31A6D133-D15B-4AAA-9C7D-AF646D877916}">
      <formula1>0</formula1>
    </dataValidation>
    <dataValidation type="list" allowBlank="1" showInputMessage="1" showErrorMessage="1" sqref="F3 H3:I3" xr:uid="{434449A7-3295-4E66-8D49-0FA3978C1C4C}">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0686-768F-45FA-973C-06E5B3C877A1}">
  <sheetPr codeName="Sheet13"/>
  <dimension ref="A1:O103"/>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375</v>
      </c>
      <c r="B1" s="6"/>
      <c r="C1" s="6"/>
      <c r="D1" s="6"/>
      <c r="E1" s="6"/>
      <c r="F1" s="6"/>
      <c r="G1" s="6"/>
      <c r="H1" s="6"/>
      <c r="I1" s="6"/>
      <c r="J1" s="6"/>
      <c r="K1" s="6"/>
      <c r="L1" s="6"/>
      <c r="M1" s="6"/>
      <c r="N1" s="6"/>
      <c r="O1" s="6"/>
    </row>
    <row r="2" spans="1:15" ht="15" customHeight="1">
      <c r="A2" s="114"/>
      <c r="B2" s="6"/>
      <c r="C2" s="6"/>
      <c r="D2" s="6"/>
      <c r="E2" s="6"/>
      <c r="F2" s="6"/>
      <c r="G2" s="6"/>
      <c r="H2" s="6"/>
      <c r="I2" s="6"/>
      <c r="J2" s="6"/>
      <c r="K2" s="6"/>
      <c r="L2" s="6"/>
      <c r="M2" s="6"/>
      <c r="N2" s="6"/>
      <c r="O2" s="6"/>
    </row>
    <row r="3" spans="1:15" ht="15" customHeight="1">
      <c r="A3" s="1032" t="s">
        <v>364</v>
      </c>
      <c r="B3" s="1033"/>
      <c r="C3" s="1033"/>
      <c r="D3" s="1033"/>
      <c r="E3" s="956" t="s">
        <v>376</v>
      </c>
      <c r="F3" s="905"/>
      <c r="G3" s="171"/>
      <c r="H3" s="902" t="s">
        <v>377</v>
      </c>
      <c r="I3" s="903"/>
      <c r="J3" s="903"/>
      <c r="K3" s="903"/>
      <c r="L3" s="1048"/>
      <c r="M3" s="1049"/>
      <c r="N3" s="5"/>
      <c r="O3" s="6"/>
    </row>
    <row r="4" spans="1:15" ht="15" customHeight="1">
      <c r="A4" s="848" t="s">
        <v>231</v>
      </c>
      <c r="B4" s="9" t="s">
        <v>232</v>
      </c>
      <c r="C4" s="845"/>
      <c r="D4" s="846"/>
      <c r="E4" s="1047"/>
      <c r="F4" s="1047"/>
      <c r="G4" s="1047"/>
      <c r="H4" s="846"/>
      <c r="I4" s="846"/>
      <c r="J4" s="846"/>
      <c r="K4" s="846"/>
      <c r="L4" s="846"/>
      <c r="M4" s="847"/>
      <c r="N4" s="6"/>
      <c r="O4" s="6"/>
    </row>
    <row r="5" spans="1:15" ht="15" customHeight="1">
      <c r="A5" s="849"/>
      <c r="B5" s="10" t="s">
        <v>233</v>
      </c>
      <c r="C5" s="824"/>
      <c r="D5" s="825"/>
      <c r="E5" s="825"/>
      <c r="F5" s="825"/>
      <c r="G5" s="825"/>
      <c r="H5" s="825"/>
      <c r="I5" s="825"/>
      <c r="J5" s="825"/>
      <c r="K5" s="825"/>
      <c r="L5" s="825"/>
      <c r="M5" s="826"/>
      <c r="N5" s="6"/>
      <c r="O5" s="6"/>
    </row>
    <row r="6" spans="1:15" ht="15" customHeight="1">
      <c r="A6" s="849"/>
      <c r="B6" s="817" t="s">
        <v>180</v>
      </c>
      <c r="C6" s="11" t="s">
        <v>378</v>
      </c>
      <c r="D6" s="50"/>
      <c r="E6" s="13" t="s">
        <v>235</v>
      </c>
      <c r="F6" s="50"/>
      <c r="G6" s="12" t="s">
        <v>379</v>
      </c>
      <c r="H6" s="12"/>
      <c r="I6" s="12"/>
      <c r="J6" s="12"/>
      <c r="K6" s="12"/>
      <c r="L6" s="12"/>
      <c r="M6" s="14"/>
      <c r="N6" s="6"/>
      <c r="O6" s="6"/>
    </row>
    <row r="7" spans="1:15" ht="15" customHeight="1">
      <c r="A7" s="849"/>
      <c r="B7" s="827"/>
      <c r="C7" s="40"/>
      <c r="D7" s="16"/>
      <c r="E7" s="39"/>
      <c r="F7" s="17"/>
      <c r="G7" s="828"/>
      <c r="H7" s="828"/>
      <c r="I7" s="828"/>
      <c r="J7" s="828"/>
      <c r="K7" s="828"/>
      <c r="L7" s="828"/>
      <c r="M7" s="829"/>
      <c r="N7" s="6"/>
      <c r="O7" s="6"/>
    </row>
    <row r="8" spans="1:15" ht="15" customHeight="1">
      <c r="A8" s="849"/>
      <c r="B8" s="818"/>
      <c r="C8" s="830"/>
      <c r="D8" s="831"/>
      <c r="E8" s="831"/>
      <c r="F8" s="831"/>
      <c r="G8" s="831"/>
      <c r="H8" s="831"/>
      <c r="I8" s="831"/>
      <c r="J8" s="831"/>
      <c r="K8" s="831"/>
      <c r="L8" s="831"/>
      <c r="M8" s="832"/>
      <c r="N8" s="6"/>
      <c r="O8" s="6"/>
    </row>
    <row r="9" spans="1:15" ht="15" customHeight="1">
      <c r="A9" s="849"/>
      <c r="B9" s="233" t="s">
        <v>237</v>
      </c>
      <c r="C9" s="805"/>
      <c r="D9" s="806"/>
      <c r="E9" s="806"/>
      <c r="F9" s="806"/>
      <c r="G9" s="806"/>
      <c r="H9" s="806"/>
      <c r="I9" s="806"/>
      <c r="J9" s="806"/>
      <c r="K9" s="806"/>
      <c r="L9" s="806"/>
      <c r="M9" s="807"/>
      <c r="N9" s="6"/>
      <c r="O9" s="6"/>
    </row>
    <row r="10" spans="1:15" ht="15" customHeight="1">
      <c r="A10" s="850"/>
      <c r="B10" s="20" t="s">
        <v>238</v>
      </c>
      <c r="C10" s="842"/>
      <c r="D10" s="843"/>
      <c r="E10" s="843"/>
      <c r="F10" s="843"/>
      <c r="G10" s="843"/>
      <c r="H10" s="843"/>
      <c r="I10" s="843"/>
      <c r="J10" s="843"/>
      <c r="K10" s="843"/>
      <c r="L10" s="843"/>
      <c r="M10" s="844"/>
      <c r="N10" s="6"/>
      <c r="O10" s="6"/>
    </row>
    <row r="11" spans="1:15" ht="15" customHeight="1">
      <c r="A11" s="848" t="s">
        <v>240</v>
      </c>
      <c r="B11" s="15" t="s">
        <v>232</v>
      </c>
      <c r="C11" s="893"/>
      <c r="D11" s="894"/>
      <c r="E11" s="895"/>
      <c r="F11" s="816" t="s">
        <v>241</v>
      </c>
      <c r="G11" s="886"/>
      <c r="H11" s="52"/>
      <c r="I11" s="886"/>
      <c r="J11" s="52"/>
      <c r="K11" s="886"/>
      <c r="L11" s="52"/>
      <c r="M11" s="53"/>
      <c r="N11" s="6"/>
      <c r="O11" s="6"/>
    </row>
    <row r="12" spans="1:15" ht="15" customHeight="1">
      <c r="A12" s="849"/>
      <c r="B12" s="21" t="s">
        <v>242</v>
      </c>
      <c r="C12" s="830"/>
      <c r="D12" s="831"/>
      <c r="E12" s="832"/>
      <c r="F12" s="816"/>
      <c r="G12" s="887"/>
      <c r="H12" s="54" t="s">
        <v>243</v>
      </c>
      <c r="I12" s="887"/>
      <c r="J12" s="54" t="s">
        <v>244</v>
      </c>
      <c r="K12" s="887"/>
      <c r="L12" s="55" t="s">
        <v>245</v>
      </c>
      <c r="M12" s="56"/>
      <c r="N12" s="6"/>
      <c r="O12" s="6"/>
    </row>
    <row r="13" spans="1:15" ht="15" customHeight="1">
      <c r="A13" s="849"/>
      <c r="B13" s="808" t="s">
        <v>246</v>
      </c>
      <c r="C13" s="11" t="s">
        <v>378</v>
      </c>
      <c r="D13" s="50"/>
      <c r="E13" s="13" t="s">
        <v>235</v>
      </c>
      <c r="F13" s="50"/>
      <c r="G13" s="12" t="s">
        <v>379</v>
      </c>
      <c r="H13" s="12"/>
      <c r="I13" s="12"/>
      <c r="J13" s="12"/>
      <c r="K13" s="12"/>
      <c r="L13" s="12"/>
      <c r="M13" s="14"/>
      <c r="N13" s="6"/>
      <c r="O13" s="6"/>
    </row>
    <row r="14" spans="1:15" ht="15" customHeight="1">
      <c r="A14" s="849"/>
      <c r="B14" s="809"/>
      <c r="C14" s="40"/>
      <c r="D14" s="16"/>
      <c r="E14" s="39"/>
      <c r="F14" s="17"/>
      <c r="G14" s="828"/>
      <c r="H14" s="828"/>
      <c r="I14" s="828"/>
      <c r="J14" s="828"/>
      <c r="K14" s="828"/>
      <c r="L14" s="828"/>
      <c r="M14" s="829"/>
      <c r="N14" s="6"/>
      <c r="O14" s="6"/>
    </row>
    <row r="15" spans="1:15" ht="15" customHeight="1">
      <c r="A15" s="849"/>
      <c r="B15" s="810"/>
      <c r="C15" s="830"/>
      <c r="D15" s="831"/>
      <c r="E15" s="831"/>
      <c r="F15" s="831"/>
      <c r="G15" s="831"/>
      <c r="H15" s="831"/>
      <c r="I15" s="831"/>
      <c r="J15" s="831"/>
      <c r="K15" s="831"/>
      <c r="L15" s="831"/>
      <c r="M15" s="832"/>
      <c r="N15" s="6"/>
      <c r="O15" s="6"/>
    </row>
    <row r="16" spans="1:15" ht="15" customHeight="1">
      <c r="A16" s="849"/>
      <c r="B16" s="857" t="s">
        <v>247</v>
      </c>
      <c r="C16" s="859"/>
      <c r="D16" s="859"/>
      <c r="E16" s="859"/>
      <c r="F16" s="859"/>
      <c r="G16" s="858"/>
      <c r="H16" s="857"/>
      <c r="I16" s="859"/>
      <c r="J16" s="859"/>
      <c r="K16" s="859"/>
      <c r="L16" s="859"/>
      <c r="M16" s="858"/>
      <c r="N16" s="6"/>
      <c r="O16" s="6"/>
    </row>
    <row r="17" spans="1:15" ht="15" customHeight="1">
      <c r="A17" s="849"/>
      <c r="B17" s="880" t="s">
        <v>248</v>
      </c>
      <c r="C17" s="881"/>
      <c r="D17" s="833" t="s">
        <v>249</v>
      </c>
      <c r="E17" s="834"/>
      <c r="F17" s="843"/>
      <c r="G17" s="843"/>
      <c r="H17" s="876"/>
      <c r="I17" s="876"/>
      <c r="J17" s="876"/>
      <c r="K17" s="843"/>
      <c r="L17" s="843"/>
      <c r="M17" s="844"/>
      <c r="N17" s="6"/>
      <c r="O17" s="6"/>
    </row>
    <row r="18" spans="1:15" ht="15" customHeight="1">
      <c r="A18" s="849"/>
      <c r="B18" s="882"/>
      <c r="C18" s="883"/>
      <c r="D18" s="851" t="s">
        <v>250</v>
      </c>
      <c r="E18" s="877"/>
      <c r="F18" s="42"/>
      <c r="G18" s="42"/>
      <c r="H18" s="42"/>
      <c r="I18" s="42"/>
      <c r="J18" s="42"/>
      <c r="K18" s="42"/>
      <c r="L18" s="42"/>
      <c r="M18" s="43"/>
      <c r="N18" s="6"/>
      <c r="O18" s="6"/>
    </row>
    <row r="19" spans="1:15" ht="15" customHeight="1">
      <c r="A19" s="849"/>
      <c r="B19" s="884"/>
      <c r="C19" s="885"/>
      <c r="D19" s="878"/>
      <c r="E19" s="879"/>
      <c r="F19" s="44"/>
      <c r="G19" s="44"/>
      <c r="H19" s="44"/>
      <c r="I19" s="44"/>
      <c r="J19" s="44"/>
      <c r="K19" s="44"/>
      <c r="L19" s="44"/>
      <c r="M19" s="45"/>
      <c r="N19" s="6"/>
      <c r="O19" s="6"/>
    </row>
    <row r="20" spans="1:15" ht="15" customHeight="1">
      <c r="A20" s="848" t="s">
        <v>369</v>
      </c>
      <c r="B20" s="15" t="s">
        <v>232</v>
      </c>
      <c r="C20" s="893"/>
      <c r="D20" s="894"/>
      <c r="E20" s="895"/>
      <c r="F20" s="816" t="s">
        <v>241</v>
      </c>
      <c r="G20" s="886"/>
      <c r="H20" s="52"/>
      <c r="I20" s="886"/>
      <c r="J20" s="52"/>
      <c r="K20" s="886"/>
      <c r="L20" s="52"/>
      <c r="M20" s="53"/>
      <c r="N20" s="6"/>
      <c r="O20" s="6"/>
    </row>
    <row r="21" spans="1:15" ht="15" customHeight="1">
      <c r="A21" s="849"/>
      <c r="B21" s="21" t="s">
        <v>242</v>
      </c>
      <c r="C21" s="830"/>
      <c r="D21" s="831"/>
      <c r="E21" s="832"/>
      <c r="F21" s="816"/>
      <c r="G21" s="887"/>
      <c r="H21" s="54" t="s">
        <v>243</v>
      </c>
      <c r="I21" s="887"/>
      <c r="J21" s="54" t="s">
        <v>244</v>
      </c>
      <c r="K21" s="887"/>
      <c r="L21" s="55" t="s">
        <v>245</v>
      </c>
      <c r="M21" s="56"/>
      <c r="N21" s="6"/>
      <c r="O21" s="6"/>
    </row>
    <row r="22" spans="1:15" ht="15" customHeight="1">
      <c r="A22" s="849"/>
      <c r="B22" s="808" t="s">
        <v>246</v>
      </c>
      <c r="C22" s="11" t="s">
        <v>378</v>
      </c>
      <c r="D22" s="38"/>
      <c r="E22" s="13" t="s">
        <v>235</v>
      </c>
      <c r="F22" s="38"/>
      <c r="G22" s="12"/>
      <c r="H22" s="12"/>
      <c r="I22" s="12"/>
      <c r="J22" s="12"/>
      <c r="K22" s="12"/>
      <c r="L22" s="12"/>
      <c r="M22" s="14"/>
      <c r="N22" s="6"/>
      <c r="O22" s="6"/>
    </row>
    <row r="23" spans="1:15" ht="15" customHeight="1">
      <c r="A23" s="849"/>
      <c r="B23" s="809"/>
      <c r="C23" s="40"/>
      <c r="D23" s="16"/>
      <c r="E23" s="39"/>
      <c r="F23" s="17"/>
      <c r="G23" s="828"/>
      <c r="H23" s="828"/>
      <c r="I23" s="828"/>
      <c r="J23" s="828"/>
      <c r="K23" s="828"/>
      <c r="L23" s="828"/>
      <c r="M23" s="829"/>
      <c r="N23" s="6"/>
      <c r="O23" s="6"/>
    </row>
    <row r="24" spans="1:15" ht="15" customHeight="1">
      <c r="A24" s="849"/>
      <c r="B24" s="810"/>
      <c r="C24" s="830"/>
      <c r="D24" s="831"/>
      <c r="E24" s="831"/>
      <c r="F24" s="831"/>
      <c r="G24" s="831"/>
      <c r="H24" s="831"/>
      <c r="I24" s="831"/>
      <c r="J24" s="831"/>
      <c r="K24" s="831"/>
      <c r="L24" s="831"/>
      <c r="M24" s="832"/>
      <c r="N24" s="6"/>
      <c r="O24" s="6"/>
    </row>
    <row r="25" spans="1:15" ht="15" customHeight="1">
      <c r="A25" s="902" t="s">
        <v>252</v>
      </c>
      <c r="B25" s="903"/>
      <c r="C25" s="903"/>
      <c r="D25" s="904"/>
      <c r="E25" s="904"/>
      <c r="F25" s="905"/>
      <c r="G25" s="906"/>
      <c r="H25" s="890" t="s">
        <v>253</v>
      </c>
      <c r="I25" s="891"/>
      <c r="J25" s="891"/>
      <c r="K25" s="891"/>
      <c r="L25" s="891"/>
      <c r="M25" s="892"/>
      <c r="N25" s="5"/>
      <c r="O25" s="6"/>
    </row>
    <row r="26" spans="1:15" ht="15" hidden="1" customHeight="1">
      <c r="A26" s="871" t="s">
        <v>254</v>
      </c>
      <c r="B26" s="872"/>
      <c r="C26" s="872"/>
      <c r="D26" s="872"/>
      <c r="E26" s="872"/>
      <c r="F26" s="872"/>
      <c r="G26" s="872"/>
      <c r="H26" s="872"/>
      <c r="I26" s="872"/>
      <c r="J26" s="872"/>
      <c r="K26" s="872"/>
      <c r="L26" s="872"/>
      <c r="M26" s="873"/>
      <c r="N26" s="6"/>
      <c r="O26" s="6"/>
    </row>
    <row r="27" spans="1:15" ht="15" hidden="1" customHeight="1">
      <c r="A27" s="851" t="s">
        <v>255</v>
      </c>
      <c r="B27" s="852"/>
      <c r="C27" s="816" t="s">
        <v>256</v>
      </c>
      <c r="D27" s="816"/>
      <c r="E27" s="808" t="s">
        <v>257</v>
      </c>
      <c r="F27" s="817"/>
      <c r="G27" s="13"/>
      <c r="H27" s="13"/>
      <c r="I27" s="13"/>
      <c r="J27" s="13"/>
      <c r="K27" s="13"/>
      <c r="L27" s="13"/>
      <c r="M27" s="26"/>
      <c r="N27" s="6"/>
      <c r="O27" s="6"/>
    </row>
    <row r="28" spans="1:15" ht="15" hidden="1" customHeight="1">
      <c r="A28" s="855"/>
      <c r="B28" s="856"/>
      <c r="C28" s="19" t="s">
        <v>258</v>
      </c>
      <c r="D28" s="19" t="s">
        <v>259</v>
      </c>
      <c r="E28" s="19" t="s">
        <v>258</v>
      </c>
      <c r="F28" s="19" t="s">
        <v>259</v>
      </c>
      <c r="G28" s="6"/>
      <c r="H28" s="6"/>
      <c r="I28" s="6"/>
      <c r="J28" s="6"/>
      <c r="K28" s="6"/>
      <c r="L28" s="6"/>
      <c r="M28" s="27"/>
      <c r="N28" s="6"/>
      <c r="O28" s="6"/>
    </row>
    <row r="29" spans="1:15" ht="15" hidden="1" customHeight="1">
      <c r="A29" s="808" t="s">
        <v>340</v>
      </c>
      <c r="B29" s="888"/>
      <c r="C29" s="19"/>
      <c r="D29" s="19"/>
      <c r="E29" s="19"/>
      <c r="F29" s="19"/>
      <c r="G29" s="6"/>
      <c r="H29" s="6"/>
      <c r="I29" s="6"/>
      <c r="J29" s="6"/>
      <c r="K29" s="6"/>
      <c r="L29" s="6"/>
      <c r="M29" s="27"/>
      <c r="N29" s="6"/>
      <c r="O29" s="6"/>
    </row>
    <row r="30" spans="1:15" ht="15" hidden="1" customHeight="1">
      <c r="A30" s="810" t="s">
        <v>341</v>
      </c>
      <c r="B30" s="889"/>
      <c r="C30" s="19"/>
      <c r="D30" s="19"/>
      <c r="E30" s="19"/>
      <c r="F30" s="19"/>
      <c r="G30" s="6"/>
      <c r="H30" s="6"/>
      <c r="I30" s="6"/>
      <c r="J30" s="6"/>
      <c r="K30" s="6"/>
      <c r="L30" s="6"/>
      <c r="M30" s="27"/>
      <c r="N30" s="6"/>
      <c r="O30" s="6"/>
    </row>
    <row r="31" spans="1:15" ht="15" hidden="1" customHeight="1">
      <c r="A31" s="20" t="s">
        <v>342</v>
      </c>
      <c r="B31" s="28"/>
      <c r="C31" s="816"/>
      <c r="D31" s="816"/>
      <c r="E31" s="816"/>
      <c r="F31" s="816"/>
      <c r="G31" s="6"/>
      <c r="H31" s="6"/>
      <c r="I31" s="6"/>
      <c r="J31" s="6"/>
      <c r="K31" s="6"/>
      <c r="L31" s="6"/>
      <c r="M31" s="27"/>
      <c r="N31" s="6"/>
      <c r="O31" s="6"/>
    </row>
    <row r="32" spans="1:15" ht="15" hidden="1" customHeight="1">
      <c r="A32" s="20" t="s">
        <v>343</v>
      </c>
      <c r="B32" s="28"/>
      <c r="C32" s="919"/>
      <c r="D32" s="919"/>
      <c r="E32" s="919"/>
      <c r="F32" s="919"/>
      <c r="G32" s="22"/>
      <c r="H32" s="22"/>
      <c r="I32" s="22"/>
      <c r="J32" s="22"/>
      <c r="K32" s="22"/>
      <c r="L32" s="22"/>
      <c r="M32" s="23"/>
      <c r="N32" s="5"/>
      <c r="O32" s="6"/>
    </row>
    <row r="33" spans="1:15" ht="15" customHeight="1">
      <c r="A33" s="871" t="s">
        <v>264</v>
      </c>
      <c r="B33" s="872"/>
      <c r="C33" s="872"/>
      <c r="D33" s="872"/>
      <c r="E33" s="872"/>
      <c r="F33" s="872"/>
      <c r="G33" s="872"/>
      <c r="H33" s="872"/>
      <c r="I33" s="872"/>
      <c r="J33" s="872"/>
      <c r="K33" s="872"/>
      <c r="L33" s="872"/>
      <c r="M33" s="873"/>
      <c r="N33" s="5"/>
      <c r="O33" s="6"/>
    </row>
    <row r="34" spans="1:15" ht="15" customHeight="1">
      <c r="A34" s="833" t="s">
        <v>297</v>
      </c>
      <c r="B34" s="834"/>
      <c r="C34" s="837"/>
      <c r="D34" s="838"/>
      <c r="E34" s="838"/>
      <c r="F34" s="838"/>
      <c r="G34" s="838"/>
      <c r="H34" s="838"/>
      <c r="I34" s="838"/>
      <c r="J34" s="838"/>
      <c r="K34" s="838"/>
      <c r="L34" s="838"/>
      <c r="M34" s="839"/>
      <c r="N34" s="5"/>
      <c r="O34" s="6"/>
    </row>
    <row r="35" spans="1:15" ht="24.95" customHeight="1">
      <c r="A35" s="933" t="s">
        <v>307</v>
      </c>
      <c r="B35" s="934"/>
      <c r="C35" s="943"/>
      <c r="D35" s="944"/>
      <c r="E35" s="944"/>
      <c r="F35" s="944"/>
      <c r="G35" s="944"/>
      <c r="H35" s="944"/>
      <c r="I35" s="944"/>
      <c r="J35" s="944"/>
      <c r="K35" s="944"/>
      <c r="L35" s="944"/>
      <c r="M35" s="945"/>
    </row>
    <row r="36" spans="1:15" ht="15" customHeight="1">
      <c r="A36" s="833" t="s">
        <v>286</v>
      </c>
      <c r="B36" s="834"/>
      <c r="C36" s="837"/>
      <c r="D36" s="838"/>
      <c r="E36" s="838"/>
      <c r="F36" s="838"/>
      <c r="G36" s="838"/>
      <c r="H36" s="838"/>
      <c r="I36" s="838"/>
      <c r="J36" s="838"/>
      <c r="K36" s="838"/>
      <c r="L36" s="838"/>
      <c r="M36" s="839"/>
      <c r="N36" s="6"/>
      <c r="O36" s="6"/>
    </row>
    <row r="37" spans="1:15" ht="15" customHeight="1">
      <c r="A37" s="833" t="s">
        <v>287</v>
      </c>
      <c r="B37" s="834"/>
      <c r="C37" s="837"/>
      <c r="D37" s="838"/>
      <c r="E37" s="838"/>
      <c r="F37" s="838"/>
      <c r="G37" s="838"/>
      <c r="H37" s="838"/>
      <c r="I37" s="838"/>
      <c r="J37" s="838"/>
      <c r="K37" s="838"/>
      <c r="L37" s="838"/>
      <c r="M37" s="839"/>
      <c r="N37" s="5"/>
      <c r="O37" s="6"/>
    </row>
    <row r="38" spans="1:15" ht="30.75" customHeight="1">
      <c r="A38" s="835" t="s">
        <v>288</v>
      </c>
      <c r="B38" s="836"/>
      <c r="C38" s="913"/>
      <c r="D38" s="914"/>
      <c r="E38" s="914"/>
      <c r="F38" s="914"/>
      <c r="G38" s="914"/>
      <c r="H38" s="914"/>
      <c r="I38" s="914"/>
      <c r="J38" s="914"/>
      <c r="K38" s="914"/>
      <c r="L38" s="914"/>
      <c r="M38" s="915"/>
      <c r="N38" s="5"/>
      <c r="O38" s="6"/>
    </row>
    <row r="39" spans="1:15" ht="15" customHeight="1">
      <c r="A39" s="907" t="s">
        <v>316</v>
      </c>
      <c r="B39" s="908"/>
      <c r="C39" s="62" t="s">
        <v>317</v>
      </c>
      <c r="D39" s="920"/>
      <c r="E39" s="920"/>
      <c r="F39" s="920"/>
      <c r="G39" s="921" t="s">
        <v>318</v>
      </c>
      <c r="H39" s="921"/>
      <c r="I39" s="922"/>
      <c r="J39" s="922"/>
      <c r="K39" s="922"/>
      <c r="L39" s="922"/>
      <c r="M39" s="922"/>
      <c r="N39" s="5"/>
      <c r="O39" s="6"/>
    </row>
    <row r="40" spans="1:15" ht="15" customHeight="1">
      <c r="A40" s="953" t="s">
        <v>319</v>
      </c>
      <c r="B40" s="954"/>
      <c r="C40" s="954"/>
      <c r="D40" s="954"/>
      <c r="E40" s="954"/>
      <c r="F40" s="954"/>
      <c r="G40" s="954"/>
      <c r="H40" s="954"/>
      <c r="I40" s="954"/>
      <c r="J40" s="954"/>
      <c r="K40" s="954"/>
      <c r="L40" s="954"/>
      <c r="M40" s="955"/>
      <c r="N40" s="5"/>
      <c r="O40" s="6"/>
    </row>
    <row r="41" spans="1:15" ht="15" customHeight="1">
      <c r="A41" s="848" t="s">
        <v>231</v>
      </c>
      <c r="B41" s="9" t="s">
        <v>232</v>
      </c>
      <c r="C41" s="845"/>
      <c r="D41" s="846"/>
      <c r="E41" s="846"/>
      <c r="F41" s="846"/>
      <c r="G41" s="846"/>
      <c r="H41" s="846"/>
      <c r="I41" s="846"/>
      <c r="J41" s="846"/>
      <c r="K41" s="846"/>
      <c r="L41" s="846"/>
      <c r="M41" s="847"/>
      <c r="N41" s="5"/>
      <c r="O41" s="6"/>
    </row>
    <row r="42" spans="1:15" ht="15" customHeight="1">
      <c r="A42" s="849"/>
      <c r="B42" s="10" t="s">
        <v>233</v>
      </c>
      <c r="C42" s="824"/>
      <c r="D42" s="825"/>
      <c r="E42" s="825"/>
      <c r="F42" s="825"/>
      <c r="G42" s="825"/>
      <c r="H42" s="825"/>
      <c r="I42" s="825"/>
      <c r="J42" s="825"/>
      <c r="K42" s="825"/>
      <c r="L42" s="825"/>
      <c r="M42" s="826"/>
      <c r="N42" s="5"/>
      <c r="O42" s="6"/>
    </row>
    <row r="43" spans="1:15" ht="15" customHeight="1">
      <c r="A43" s="849"/>
      <c r="B43" s="817" t="s">
        <v>180</v>
      </c>
      <c r="C43" s="11" t="s">
        <v>234</v>
      </c>
      <c r="D43" s="50"/>
      <c r="E43" s="13" t="s">
        <v>235</v>
      </c>
      <c r="F43" s="50"/>
      <c r="G43" s="12" t="s">
        <v>236</v>
      </c>
      <c r="H43" s="12"/>
      <c r="I43" s="12"/>
      <c r="J43" s="12"/>
      <c r="K43" s="12"/>
      <c r="L43" s="12"/>
      <c r="M43" s="14"/>
      <c r="N43" s="5"/>
      <c r="O43" s="6"/>
    </row>
    <row r="44" spans="1:15" ht="15" customHeight="1">
      <c r="A44" s="849"/>
      <c r="B44" s="827"/>
      <c r="C44" s="40"/>
      <c r="D44" s="16"/>
      <c r="E44" s="39"/>
      <c r="F44" s="17"/>
      <c r="G44" s="828"/>
      <c r="H44" s="828"/>
      <c r="I44" s="828"/>
      <c r="J44" s="828"/>
      <c r="K44" s="828"/>
      <c r="L44" s="828"/>
      <c r="M44" s="829"/>
      <c r="N44" s="5"/>
      <c r="O44" s="6"/>
    </row>
    <row r="45" spans="1:15" ht="15" customHeight="1">
      <c r="A45" s="849"/>
      <c r="B45" s="818"/>
      <c r="C45" s="830"/>
      <c r="D45" s="831"/>
      <c r="E45" s="831"/>
      <c r="F45" s="831"/>
      <c r="G45" s="831"/>
      <c r="H45" s="831"/>
      <c r="I45" s="831"/>
      <c r="J45" s="831"/>
      <c r="K45" s="831"/>
      <c r="L45" s="831"/>
      <c r="M45" s="832"/>
      <c r="N45" s="5"/>
      <c r="O45" s="6"/>
    </row>
    <row r="46" spans="1:15" ht="15" customHeight="1">
      <c r="A46" s="849"/>
      <c r="B46" s="233" t="s">
        <v>237</v>
      </c>
      <c r="C46" s="805"/>
      <c r="D46" s="806"/>
      <c r="E46" s="806"/>
      <c r="F46" s="806"/>
      <c r="G46" s="806"/>
      <c r="H46" s="806"/>
      <c r="I46" s="806"/>
      <c r="J46" s="806"/>
      <c r="K46" s="806"/>
      <c r="L46" s="806"/>
      <c r="M46" s="807"/>
      <c r="N46" s="5"/>
      <c r="O46" s="6"/>
    </row>
    <row r="47" spans="1:15" ht="15" customHeight="1">
      <c r="A47" s="850"/>
      <c r="B47" s="20" t="s">
        <v>238</v>
      </c>
      <c r="C47" s="842"/>
      <c r="D47" s="843"/>
      <c r="E47" s="843"/>
      <c r="F47" s="843"/>
      <c r="G47" s="843"/>
      <c r="H47" s="843"/>
      <c r="I47" s="843"/>
      <c r="J47" s="843"/>
      <c r="K47" s="843"/>
      <c r="L47" s="843"/>
      <c r="M47" s="844"/>
      <c r="N47" s="5"/>
      <c r="O47" s="6"/>
    </row>
    <row r="48" spans="1:15" ht="15" customHeight="1">
      <c r="A48" s="848" t="s">
        <v>296</v>
      </c>
      <c r="B48" s="15" t="s">
        <v>232</v>
      </c>
      <c r="C48" s="893"/>
      <c r="D48" s="894"/>
      <c r="E48" s="895"/>
      <c r="F48" s="816" t="s">
        <v>241</v>
      </c>
      <c r="G48" s="886"/>
      <c r="H48" s="52"/>
      <c r="I48" s="886"/>
      <c r="J48" s="52"/>
      <c r="K48" s="886"/>
      <c r="L48" s="52"/>
      <c r="M48" s="53"/>
      <c r="N48" s="5"/>
      <c r="O48" s="6"/>
    </row>
    <row r="49" spans="1:15" ht="15" customHeight="1">
      <c r="A49" s="849"/>
      <c r="B49" s="21" t="s">
        <v>242</v>
      </c>
      <c r="C49" s="830"/>
      <c r="D49" s="831"/>
      <c r="E49" s="832"/>
      <c r="F49" s="816"/>
      <c r="G49" s="887"/>
      <c r="H49" s="54" t="s">
        <v>243</v>
      </c>
      <c r="I49" s="887"/>
      <c r="J49" s="54" t="s">
        <v>244</v>
      </c>
      <c r="K49" s="887"/>
      <c r="L49" s="55" t="s">
        <v>245</v>
      </c>
      <c r="M49" s="56"/>
      <c r="N49" s="5"/>
      <c r="O49" s="6"/>
    </row>
    <row r="50" spans="1:15" ht="15" customHeight="1">
      <c r="A50" s="849"/>
      <c r="B50" s="808" t="s">
        <v>246</v>
      </c>
      <c r="C50" s="11" t="s">
        <v>234</v>
      </c>
      <c r="D50" s="38"/>
      <c r="E50" s="13" t="s">
        <v>235</v>
      </c>
      <c r="F50" s="38"/>
      <c r="G50" s="12" t="s">
        <v>236</v>
      </c>
      <c r="H50" s="12"/>
      <c r="I50" s="12"/>
      <c r="J50" s="12"/>
      <c r="K50" s="12"/>
      <c r="L50" s="12"/>
      <c r="M50" s="14"/>
      <c r="N50" s="5"/>
      <c r="O50" s="6"/>
    </row>
    <row r="51" spans="1:15" ht="15" customHeight="1">
      <c r="A51" s="849"/>
      <c r="B51" s="809"/>
      <c r="C51" s="40"/>
      <c r="D51" s="16"/>
      <c r="E51" s="39"/>
      <c r="F51" s="17"/>
      <c r="G51" s="828"/>
      <c r="H51" s="828"/>
      <c r="I51" s="828"/>
      <c r="J51" s="828"/>
      <c r="K51" s="828"/>
      <c r="L51" s="828"/>
      <c r="M51" s="829"/>
      <c r="N51" s="5"/>
      <c r="O51" s="6"/>
    </row>
    <row r="52" spans="1:15" ht="15" customHeight="1">
      <c r="A52" s="849"/>
      <c r="B52" s="810"/>
      <c r="C52" s="830"/>
      <c r="D52" s="831"/>
      <c r="E52" s="831"/>
      <c r="F52" s="831"/>
      <c r="G52" s="831"/>
      <c r="H52" s="831"/>
      <c r="I52" s="831"/>
      <c r="J52" s="831"/>
      <c r="K52" s="831"/>
      <c r="L52" s="831"/>
      <c r="M52" s="832"/>
      <c r="N52" s="5"/>
      <c r="O52" s="6"/>
    </row>
    <row r="53" spans="1:15" ht="15" customHeight="1">
      <c r="A53" s="902" t="s">
        <v>252</v>
      </c>
      <c r="B53" s="903"/>
      <c r="C53" s="903"/>
      <c r="D53" s="904"/>
      <c r="E53" s="904"/>
      <c r="F53" s="905"/>
      <c r="G53" s="906"/>
      <c r="H53" s="890" t="s">
        <v>253</v>
      </c>
      <c r="I53" s="891"/>
      <c r="J53" s="891"/>
      <c r="K53" s="891"/>
      <c r="L53" s="891"/>
      <c r="M53" s="892"/>
      <c r="N53" s="5"/>
      <c r="O53" s="6"/>
    </row>
    <row r="54" spans="1:15" ht="15" customHeight="1">
      <c r="A54" s="833" t="s">
        <v>297</v>
      </c>
      <c r="B54" s="834"/>
      <c r="C54" s="837"/>
      <c r="D54" s="838"/>
      <c r="E54" s="838"/>
      <c r="F54" s="838"/>
      <c r="G54" s="838"/>
      <c r="H54" s="838"/>
      <c r="I54" s="838"/>
      <c r="J54" s="838"/>
      <c r="K54" s="838"/>
      <c r="L54" s="838"/>
      <c r="M54" s="839"/>
      <c r="N54" s="5"/>
      <c r="O54" s="6"/>
    </row>
    <row r="55" spans="1:15" ht="25.5" customHeight="1">
      <c r="A55" s="933" t="s">
        <v>307</v>
      </c>
      <c r="B55" s="934"/>
      <c r="C55" s="943"/>
      <c r="D55" s="944"/>
      <c r="E55" s="944"/>
      <c r="F55" s="944"/>
      <c r="G55" s="944"/>
      <c r="H55" s="944"/>
      <c r="I55" s="944"/>
      <c r="J55" s="944"/>
      <c r="K55" s="944"/>
      <c r="L55" s="944"/>
      <c r="M55" s="945"/>
      <c r="N55" s="5"/>
      <c r="O55" s="6"/>
    </row>
    <row r="56" spans="1:15" ht="15" customHeight="1">
      <c r="A56" s="833" t="s">
        <v>286</v>
      </c>
      <c r="B56" s="834"/>
      <c r="C56" s="837"/>
      <c r="D56" s="838"/>
      <c r="E56" s="838"/>
      <c r="F56" s="838"/>
      <c r="G56" s="838"/>
      <c r="H56" s="838"/>
      <c r="I56" s="838"/>
      <c r="J56" s="838"/>
      <c r="K56" s="838"/>
      <c r="L56" s="838"/>
      <c r="M56" s="839"/>
      <c r="N56" s="5"/>
      <c r="O56" s="6"/>
    </row>
    <row r="57" spans="1:15" ht="15" customHeight="1">
      <c r="A57" s="833" t="s">
        <v>287</v>
      </c>
      <c r="B57" s="834"/>
      <c r="C57" s="837"/>
      <c r="D57" s="838"/>
      <c r="E57" s="838"/>
      <c r="F57" s="838"/>
      <c r="G57" s="838"/>
      <c r="H57" s="838"/>
      <c r="I57" s="838"/>
      <c r="J57" s="838"/>
      <c r="K57" s="838"/>
      <c r="L57" s="838"/>
      <c r="M57" s="839"/>
      <c r="N57" s="5"/>
      <c r="O57" s="6"/>
    </row>
    <row r="58" spans="1:15" ht="30.75" customHeight="1">
      <c r="A58" s="835" t="s">
        <v>288</v>
      </c>
      <c r="B58" s="836"/>
      <c r="C58" s="913"/>
      <c r="D58" s="914"/>
      <c r="E58" s="914"/>
      <c r="F58" s="914"/>
      <c r="G58" s="914"/>
      <c r="H58" s="914"/>
      <c r="I58" s="914"/>
      <c r="J58" s="914"/>
      <c r="K58" s="914"/>
      <c r="L58" s="914"/>
      <c r="M58" s="915"/>
      <c r="N58" s="5"/>
      <c r="O58" s="6"/>
    </row>
    <row r="59" spans="1:15" ht="15" customHeight="1">
      <c r="A59" s="907" t="s">
        <v>316</v>
      </c>
      <c r="B59" s="908"/>
      <c r="C59" s="62" t="s">
        <v>317</v>
      </c>
      <c r="D59" s="920"/>
      <c r="E59" s="920"/>
      <c r="F59" s="920"/>
      <c r="G59" s="921" t="s">
        <v>318</v>
      </c>
      <c r="H59" s="921"/>
      <c r="I59" s="922"/>
      <c r="J59" s="922"/>
      <c r="K59" s="922"/>
      <c r="L59" s="922"/>
      <c r="M59" s="922"/>
      <c r="N59" s="5"/>
      <c r="O59" s="6"/>
    </row>
    <row r="60" spans="1:15" ht="15" customHeight="1">
      <c r="A60" s="6" t="s">
        <v>225</v>
      </c>
      <c r="B60" s="6"/>
      <c r="C60" s="6"/>
      <c r="D60" s="6"/>
      <c r="E60" s="6"/>
      <c r="F60" s="6"/>
      <c r="G60" s="6"/>
      <c r="H60" s="6"/>
      <c r="I60" s="6"/>
      <c r="J60" s="6"/>
      <c r="K60" s="6"/>
      <c r="L60" s="6"/>
      <c r="M60" s="6"/>
      <c r="N60" s="6"/>
      <c r="O60" s="6"/>
    </row>
    <row r="61" spans="1:15" ht="18" customHeight="1">
      <c r="A61" s="840" t="s">
        <v>289</v>
      </c>
      <c r="B61" s="840"/>
      <c r="C61" s="840"/>
      <c r="D61" s="840"/>
      <c r="E61" s="840"/>
      <c r="F61" s="840"/>
      <c r="G61" s="840"/>
      <c r="H61" s="840"/>
      <c r="I61" s="840"/>
      <c r="J61" s="840"/>
      <c r="K61" s="840"/>
      <c r="L61" s="840"/>
      <c r="M61" s="840"/>
      <c r="N61" s="5"/>
      <c r="O61" s="6"/>
    </row>
    <row r="62" spans="1:15" ht="18" customHeight="1">
      <c r="A62" s="840" t="s">
        <v>303</v>
      </c>
      <c r="B62" s="840"/>
      <c r="C62" s="840"/>
      <c r="D62" s="840"/>
      <c r="E62" s="840"/>
      <c r="F62" s="840"/>
      <c r="G62" s="840"/>
      <c r="H62" s="840"/>
      <c r="I62" s="840"/>
      <c r="J62" s="840"/>
      <c r="K62" s="840"/>
      <c r="L62" s="840"/>
      <c r="M62" s="840"/>
      <c r="N62" s="5"/>
      <c r="O62" s="6"/>
    </row>
    <row r="63" spans="1:15" ht="30" customHeight="1">
      <c r="A63" s="911" t="s">
        <v>304</v>
      </c>
      <c r="B63" s="912"/>
      <c r="C63" s="912"/>
      <c r="D63" s="912"/>
      <c r="E63" s="912"/>
      <c r="F63" s="912"/>
      <c r="G63" s="912"/>
      <c r="H63" s="912"/>
      <c r="I63" s="912"/>
      <c r="J63" s="912"/>
      <c r="K63" s="912"/>
      <c r="L63" s="912"/>
      <c r="M63" s="912"/>
      <c r="N63" s="6"/>
      <c r="O63" s="6"/>
    </row>
    <row r="64" spans="1:15" ht="15" customHeight="1">
      <c r="A64" s="911" t="s">
        <v>321</v>
      </c>
      <c r="B64" s="912"/>
      <c r="C64" s="912"/>
      <c r="D64" s="912"/>
      <c r="E64" s="912"/>
      <c r="F64" s="912"/>
      <c r="G64" s="912"/>
      <c r="H64" s="912"/>
      <c r="I64" s="912"/>
      <c r="J64" s="912"/>
      <c r="K64" s="912"/>
      <c r="L64" s="912"/>
      <c r="M64" s="912"/>
      <c r="N64" s="6"/>
      <c r="O64" s="6"/>
    </row>
    <row r="65" spans="1:13" ht="15" customHeight="1">
      <c r="A65" s="5" t="s">
        <v>291</v>
      </c>
      <c r="B65" s="6"/>
      <c r="C65" s="6"/>
      <c r="D65" s="6"/>
      <c r="E65" s="6"/>
      <c r="F65" s="6"/>
      <c r="G65" s="6"/>
      <c r="H65" s="6"/>
      <c r="I65" s="6"/>
      <c r="J65" s="6"/>
      <c r="K65" s="6"/>
      <c r="L65" s="6"/>
      <c r="M65" s="6"/>
    </row>
    <row r="66" spans="1:13" ht="15" customHeight="1">
      <c r="A66" s="37" t="s">
        <v>305</v>
      </c>
    </row>
    <row r="67" spans="1:13" ht="15" customHeight="1">
      <c r="A67" s="848" t="s">
        <v>296</v>
      </c>
      <c r="B67" s="9" t="s">
        <v>232</v>
      </c>
      <c r="C67" s="893"/>
      <c r="D67" s="894"/>
      <c r="E67" s="895"/>
      <c r="F67" s="816" t="s">
        <v>241</v>
      </c>
      <c r="G67" s="886"/>
      <c r="H67" s="52"/>
      <c r="I67" s="886"/>
      <c r="J67" s="52"/>
      <c r="K67" s="886"/>
      <c r="L67" s="52"/>
      <c r="M67" s="53"/>
    </row>
    <row r="68" spans="1:13" ht="15" customHeight="1">
      <c r="A68" s="849"/>
      <c r="B68" s="58" t="s">
        <v>242</v>
      </c>
      <c r="C68" s="830"/>
      <c r="D68" s="831"/>
      <c r="E68" s="832"/>
      <c r="F68" s="816"/>
      <c r="G68" s="887"/>
      <c r="H68" s="54" t="s">
        <v>243</v>
      </c>
      <c r="I68" s="887"/>
      <c r="J68" s="54" t="s">
        <v>244</v>
      </c>
      <c r="K68" s="887"/>
      <c r="L68" s="55" t="s">
        <v>245</v>
      </c>
      <c r="M68" s="56"/>
    </row>
    <row r="69" spans="1:13" ht="15" customHeight="1">
      <c r="A69" s="849"/>
      <c r="B69" s="808" t="s">
        <v>246</v>
      </c>
      <c r="C69" s="11" t="s">
        <v>378</v>
      </c>
      <c r="D69" s="38"/>
      <c r="E69" s="13" t="s">
        <v>235</v>
      </c>
      <c r="F69" s="38"/>
      <c r="G69" s="12" t="s">
        <v>379</v>
      </c>
      <c r="H69" s="12"/>
      <c r="I69" s="12"/>
      <c r="J69" s="12"/>
      <c r="K69" s="12"/>
      <c r="L69" s="12"/>
      <c r="M69" s="14"/>
    </row>
    <row r="70" spans="1:13" ht="15" customHeight="1">
      <c r="A70" s="849"/>
      <c r="B70" s="809"/>
      <c r="C70" s="40"/>
      <c r="D70" s="16"/>
      <c r="E70" s="39"/>
      <c r="F70" s="17"/>
      <c r="G70" s="828"/>
      <c r="H70" s="828"/>
      <c r="I70" s="828"/>
      <c r="J70" s="828"/>
      <c r="K70" s="828"/>
      <c r="L70" s="828"/>
      <c r="M70" s="829"/>
    </row>
    <row r="71" spans="1:13" ht="15" customHeight="1">
      <c r="A71" s="849"/>
      <c r="B71" s="810"/>
      <c r="C71" s="830"/>
      <c r="D71" s="831"/>
      <c r="E71" s="831"/>
      <c r="F71" s="831"/>
      <c r="G71" s="831"/>
      <c r="H71" s="831"/>
      <c r="I71" s="831"/>
      <c r="J71" s="831"/>
      <c r="K71" s="831"/>
      <c r="L71" s="831"/>
      <c r="M71" s="832"/>
    </row>
    <row r="72" spans="1:13" ht="15" customHeight="1">
      <c r="A72" s="849"/>
      <c r="B72" s="15" t="s">
        <v>232</v>
      </c>
      <c r="C72" s="893"/>
      <c r="D72" s="894"/>
      <c r="E72" s="895"/>
      <c r="F72" s="816" t="s">
        <v>241</v>
      </c>
      <c r="G72" s="886"/>
      <c r="H72" s="52"/>
      <c r="I72" s="886"/>
      <c r="J72" s="52"/>
      <c r="K72" s="886"/>
      <c r="L72" s="52"/>
      <c r="M72" s="53"/>
    </row>
    <row r="73" spans="1:13" ht="15" customHeight="1">
      <c r="A73" s="849"/>
      <c r="B73" s="21" t="s">
        <v>242</v>
      </c>
      <c r="C73" s="830"/>
      <c r="D73" s="831"/>
      <c r="E73" s="832"/>
      <c r="F73" s="816"/>
      <c r="G73" s="887"/>
      <c r="H73" s="54" t="s">
        <v>243</v>
      </c>
      <c r="I73" s="887"/>
      <c r="J73" s="54" t="s">
        <v>244</v>
      </c>
      <c r="K73" s="887"/>
      <c r="L73" s="55" t="s">
        <v>245</v>
      </c>
      <c r="M73" s="56"/>
    </row>
    <row r="74" spans="1:13" ht="15" customHeight="1">
      <c r="A74" s="849"/>
      <c r="B74" s="808" t="s">
        <v>246</v>
      </c>
      <c r="C74" s="11" t="s">
        <v>378</v>
      </c>
      <c r="D74" s="38"/>
      <c r="E74" s="13" t="s">
        <v>235</v>
      </c>
      <c r="F74" s="38"/>
      <c r="G74" s="12" t="s">
        <v>379</v>
      </c>
      <c r="H74" s="12"/>
      <c r="I74" s="12"/>
      <c r="J74" s="12"/>
      <c r="K74" s="12"/>
      <c r="L74" s="12"/>
      <c r="M74" s="14"/>
    </row>
    <row r="75" spans="1:13" ht="15" customHeight="1">
      <c r="A75" s="849"/>
      <c r="B75" s="809"/>
      <c r="C75" s="40"/>
      <c r="D75" s="16"/>
      <c r="E75" s="39"/>
      <c r="F75" s="17"/>
      <c r="G75" s="828"/>
      <c r="H75" s="828"/>
      <c r="I75" s="828"/>
      <c r="J75" s="828"/>
      <c r="K75" s="828"/>
      <c r="L75" s="828"/>
      <c r="M75" s="829"/>
    </row>
    <row r="76" spans="1:13" ht="15" customHeight="1">
      <c r="A76" s="849"/>
      <c r="B76" s="810"/>
      <c r="C76" s="830"/>
      <c r="D76" s="831"/>
      <c r="E76" s="831"/>
      <c r="F76" s="831"/>
      <c r="G76" s="831"/>
      <c r="H76" s="831"/>
      <c r="I76" s="831"/>
      <c r="J76" s="831"/>
      <c r="K76" s="831"/>
      <c r="L76" s="831"/>
      <c r="M76" s="832"/>
    </row>
    <row r="77" spans="1:13" ht="15" customHeight="1">
      <c r="A77" s="849"/>
      <c r="B77" s="15" t="s">
        <v>232</v>
      </c>
      <c r="C77" s="893"/>
      <c r="D77" s="894"/>
      <c r="E77" s="895"/>
      <c r="F77" s="816" t="s">
        <v>241</v>
      </c>
      <c r="G77" s="886"/>
      <c r="H77" s="52"/>
      <c r="I77" s="886"/>
      <c r="J77" s="52"/>
      <c r="K77" s="886"/>
      <c r="L77" s="52"/>
      <c r="M77" s="53"/>
    </row>
    <row r="78" spans="1:13" ht="15" customHeight="1">
      <c r="A78" s="849"/>
      <c r="B78" s="21" t="s">
        <v>242</v>
      </c>
      <c r="C78" s="830"/>
      <c r="D78" s="831"/>
      <c r="E78" s="832"/>
      <c r="F78" s="816"/>
      <c r="G78" s="887"/>
      <c r="H78" s="54" t="s">
        <v>243</v>
      </c>
      <c r="I78" s="887"/>
      <c r="J78" s="54" t="s">
        <v>244</v>
      </c>
      <c r="K78" s="887"/>
      <c r="L78" s="55" t="s">
        <v>245</v>
      </c>
      <c r="M78" s="56"/>
    </row>
    <row r="79" spans="1:13" ht="15" customHeight="1">
      <c r="A79" s="849"/>
      <c r="B79" s="808" t="s">
        <v>246</v>
      </c>
      <c r="C79" s="11" t="s">
        <v>378</v>
      </c>
      <c r="D79" s="38"/>
      <c r="E79" s="13" t="s">
        <v>235</v>
      </c>
      <c r="F79" s="38"/>
      <c r="G79" s="12" t="s">
        <v>379</v>
      </c>
      <c r="H79" s="12"/>
      <c r="I79" s="12"/>
      <c r="J79" s="12"/>
      <c r="K79" s="12"/>
      <c r="L79" s="12"/>
      <c r="M79" s="14"/>
    </row>
    <row r="80" spans="1:13" ht="15" customHeight="1">
      <c r="A80" s="849"/>
      <c r="B80" s="809"/>
      <c r="C80" s="40"/>
      <c r="D80" s="16"/>
      <c r="E80" s="39"/>
      <c r="F80" s="17"/>
      <c r="G80" s="828"/>
      <c r="H80" s="828"/>
      <c r="I80" s="828"/>
      <c r="J80" s="828"/>
      <c r="K80" s="828"/>
      <c r="L80" s="828"/>
      <c r="M80" s="829"/>
    </row>
    <row r="81" spans="1:13" ht="15" customHeight="1">
      <c r="A81" s="849"/>
      <c r="B81" s="810"/>
      <c r="C81" s="830"/>
      <c r="D81" s="831"/>
      <c r="E81" s="831"/>
      <c r="F81" s="831"/>
      <c r="G81" s="831"/>
      <c r="H81" s="831"/>
      <c r="I81" s="831"/>
      <c r="J81" s="831"/>
      <c r="K81" s="831"/>
      <c r="L81" s="831"/>
      <c r="M81" s="832"/>
    </row>
    <row r="82" spans="1:13" ht="15" customHeight="1">
      <c r="A82" s="849"/>
      <c r="B82" s="15" t="s">
        <v>232</v>
      </c>
      <c r="C82" s="893"/>
      <c r="D82" s="894"/>
      <c r="E82" s="895"/>
      <c r="F82" s="816" t="s">
        <v>241</v>
      </c>
      <c r="G82" s="886"/>
      <c r="H82" s="52"/>
      <c r="I82" s="886"/>
      <c r="J82" s="52"/>
      <c r="K82" s="886"/>
      <c r="L82" s="52"/>
      <c r="M82" s="53"/>
    </row>
    <row r="83" spans="1:13" ht="15" customHeight="1">
      <c r="A83" s="849"/>
      <c r="B83" s="21" t="s">
        <v>242</v>
      </c>
      <c r="C83" s="830"/>
      <c r="D83" s="831"/>
      <c r="E83" s="832"/>
      <c r="F83" s="816"/>
      <c r="G83" s="887"/>
      <c r="H83" s="54" t="s">
        <v>243</v>
      </c>
      <c r="I83" s="887"/>
      <c r="J83" s="54" t="s">
        <v>244</v>
      </c>
      <c r="K83" s="887"/>
      <c r="L83" s="55" t="s">
        <v>245</v>
      </c>
      <c r="M83" s="56"/>
    </row>
    <row r="84" spans="1:13" ht="15" customHeight="1">
      <c r="A84" s="849"/>
      <c r="B84" s="808" t="s">
        <v>246</v>
      </c>
      <c r="C84" s="11" t="s">
        <v>378</v>
      </c>
      <c r="D84" s="38"/>
      <c r="E84" s="13" t="s">
        <v>235</v>
      </c>
      <c r="F84" s="38"/>
      <c r="G84" s="12" t="s">
        <v>379</v>
      </c>
      <c r="H84" s="12"/>
      <c r="I84" s="12"/>
      <c r="J84" s="12"/>
      <c r="K84" s="12"/>
      <c r="L84" s="12"/>
      <c r="M84" s="14"/>
    </row>
    <row r="85" spans="1:13" ht="15" customHeight="1">
      <c r="A85" s="849"/>
      <c r="B85" s="809"/>
      <c r="C85" s="40"/>
      <c r="D85" s="16"/>
      <c r="E85" s="39"/>
      <c r="F85" s="17"/>
      <c r="G85" s="828"/>
      <c r="H85" s="828"/>
      <c r="I85" s="828"/>
      <c r="J85" s="828"/>
      <c r="K85" s="828"/>
      <c r="L85" s="828"/>
      <c r="M85" s="829"/>
    </row>
    <row r="86" spans="1:13" ht="15" customHeight="1">
      <c r="A86" s="849"/>
      <c r="B86" s="810"/>
      <c r="C86" s="830"/>
      <c r="D86" s="831"/>
      <c r="E86" s="831"/>
      <c r="F86" s="831"/>
      <c r="G86" s="831"/>
      <c r="H86" s="831"/>
      <c r="I86" s="831"/>
      <c r="J86" s="831"/>
      <c r="K86" s="831"/>
      <c r="L86" s="831"/>
      <c r="M86" s="832"/>
    </row>
    <row r="87" spans="1:13" ht="15" customHeight="1">
      <c r="A87" s="849"/>
      <c r="B87" s="15" t="s">
        <v>232</v>
      </c>
      <c r="C87" s="893"/>
      <c r="D87" s="894"/>
      <c r="E87" s="895"/>
      <c r="F87" s="816" t="s">
        <v>241</v>
      </c>
      <c r="G87" s="886"/>
      <c r="H87" s="52"/>
      <c r="I87" s="886"/>
      <c r="J87" s="52"/>
      <c r="K87" s="886"/>
      <c r="L87" s="52"/>
      <c r="M87" s="53"/>
    </row>
    <row r="88" spans="1:13" ht="15" customHeight="1">
      <c r="A88" s="849"/>
      <c r="B88" s="21" t="s">
        <v>242</v>
      </c>
      <c r="C88" s="830"/>
      <c r="D88" s="831"/>
      <c r="E88" s="832"/>
      <c r="F88" s="816"/>
      <c r="G88" s="887"/>
      <c r="H88" s="54" t="s">
        <v>243</v>
      </c>
      <c r="I88" s="887"/>
      <c r="J88" s="54" t="s">
        <v>244</v>
      </c>
      <c r="K88" s="887"/>
      <c r="L88" s="55" t="s">
        <v>245</v>
      </c>
      <c r="M88" s="56"/>
    </row>
    <row r="89" spans="1:13" ht="15" customHeight="1">
      <c r="A89" s="849"/>
      <c r="B89" s="808" t="s">
        <v>246</v>
      </c>
      <c r="C89" s="11" t="s">
        <v>378</v>
      </c>
      <c r="D89" s="38"/>
      <c r="E89" s="13" t="s">
        <v>235</v>
      </c>
      <c r="F89" s="38"/>
      <c r="G89" s="12" t="s">
        <v>379</v>
      </c>
      <c r="H89" s="12"/>
      <c r="I89" s="12"/>
      <c r="J89" s="12"/>
      <c r="K89" s="12"/>
      <c r="L89" s="12"/>
      <c r="M89" s="14"/>
    </row>
    <row r="90" spans="1:13" ht="15" customHeight="1">
      <c r="A90" s="849"/>
      <c r="B90" s="809"/>
      <c r="C90" s="40"/>
      <c r="D90" s="16"/>
      <c r="E90" s="39"/>
      <c r="F90" s="17"/>
      <c r="G90" s="828"/>
      <c r="H90" s="828"/>
      <c r="I90" s="828"/>
      <c r="J90" s="828"/>
      <c r="K90" s="828"/>
      <c r="L90" s="828"/>
      <c r="M90" s="829"/>
    </row>
    <row r="91" spans="1:13" ht="15" customHeight="1">
      <c r="A91" s="849"/>
      <c r="B91" s="810"/>
      <c r="C91" s="830"/>
      <c r="D91" s="831"/>
      <c r="E91" s="831"/>
      <c r="F91" s="831"/>
      <c r="G91" s="831"/>
      <c r="H91" s="831"/>
      <c r="I91" s="831"/>
      <c r="J91" s="831"/>
      <c r="K91" s="831"/>
      <c r="L91" s="831"/>
      <c r="M91" s="832"/>
    </row>
    <row r="92" spans="1:13" ht="15" customHeight="1">
      <c r="A92" s="849"/>
      <c r="B92" s="15" t="s">
        <v>232</v>
      </c>
      <c r="C92" s="893"/>
      <c r="D92" s="894"/>
      <c r="E92" s="895"/>
      <c r="F92" s="816" t="s">
        <v>241</v>
      </c>
      <c r="G92" s="886"/>
      <c r="H92" s="52"/>
      <c r="I92" s="886"/>
      <c r="J92" s="52"/>
      <c r="K92" s="886"/>
      <c r="L92" s="52"/>
      <c r="M92" s="53"/>
    </row>
    <row r="93" spans="1:13" ht="15" customHeight="1">
      <c r="A93" s="849"/>
      <c r="B93" s="21" t="s">
        <v>242</v>
      </c>
      <c r="C93" s="830"/>
      <c r="D93" s="831"/>
      <c r="E93" s="832"/>
      <c r="F93" s="816"/>
      <c r="G93" s="887"/>
      <c r="H93" s="54" t="s">
        <v>243</v>
      </c>
      <c r="I93" s="887"/>
      <c r="J93" s="54" t="s">
        <v>244</v>
      </c>
      <c r="K93" s="887"/>
      <c r="L93" s="55" t="s">
        <v>245</v>
      </c>
      <c r="M93" s="56"/>
    </row>
    <row r="94" spans="1:13" ht="15" customHeight="1">
      <c r="A94" s="849"/>
      <c r="B94" s="808" t="s">
        <v>246</v>
      </c>
      <c r="C94" s="11" t="s">
        <v>378</v>
      </c>
      <c r="D94" s="38"/>
      <c r="E94" s="13" t="s">
        <v>235</v>
      </c>
      <c r="F94" s="38"/>
      <c r="G94" s="12" t="s">
        <v>379</v>
      </c>
      <c r="H94" s="12"/>
      <c r="I94" s="12"/>
      <c r="J94" s="12"/>
      <c r="K94" s="12"/>
      <c r="L94" s="12"/>
      <c r="M94" s="14"/>
    </row>
    <row r="95" spans="1:13" ht="15" customHeight="1">
      <c r="A95" s="849"/>
      <c r="B95" s="809"/>
      <c r="C95" s="40"/>
      <c r="D95" s="16"/>
      <c r="E95" s="39"/>
      <c r="F95" s="17"/>
      <c r="G95" s="828"/>
      <c r="H95" s="828"/>
      <c r="I95" s="828"/>
      <c r="J95" s="828"/>
      <c r="K95" s="828"/>
      <c r="L95" s="828"/>
      <c r="M95" s="829"/>
    </row>
    <row r="96" spans="1:13" ht="15" customHeight="1">
      <c r="A96" s="850"/>
      <c r="B96" s="810"/>
      <c r="C96" s="830"/>
      <c r="D96" s="831"/>
      <c r="E96" s="831"/>
      <c r="F96" s="831"/>
      <c r="G96" s="831"/>
      <c r="H96" s="831"/>
      <c r="I96" s="831"/>
      <c r="J96" s="831"/>
      <c r="K96" s="831"/>
      <c r="L96" s="831"/>
      <c r="M96" s="832"/>
    </row>
    <row r="97" spans="1:13" ht="3.75" customHeight="1"/>
    <row r="98" spans="1:13" ht="15" customHeight="1">
      <c r="A98" s="37" t="s">
        <v>322</v>
      </c>
    </row>
    <row r="99" spans="1:13" ht="15" customHeight="1">
      <c r="A99" s="923" t="s">
        <v>316</v>
      </c>
      <c r="B99" s="924"/>
      <c r="C99" s="62" t="s">
        <v>317</v>
      </c>
      <c r="D99" s="920"/>
      <c r="E99" s="920"/>
      <c r="F99" s="920"/>
      <c r="G99" s="921" t="s">
        <v>318</v>
      </c>
      <c r="H99" s="921"/>
      <c r="I99" s="922"/>
      <c r="J99" s="922"/>
      <c r="K99" s="922"/>
      <c r="L99" s="922"/>
      <c r="M99" s="922"/>
    </row>
    <row r="100" spans="1:13" ht="15" customHeight="1">
      <c r="A100" s="925"/>
      <c r="B100" s="926"/>
      <c r="C100" s="62" t="s">
        <v>317</v>
      </c>
      <c r="D100" s="920"/>
      <c r="E100" s="920"/>
      <c r="F100" s="920"/>
      <c r="G100" s="921" t="s">
        <v>318</v>
      </c>
      <c r="H100" s="921"/>
      <c r="I100" s="922"/>
      <c r="J100" s="922"/>
      <c r="K100" s="922"/>
      <c r="L100" s="922"/>
      <c r="M100" s="922"/>
    </row>
    <row r="101" spans="1:13" ht="15" customHeight="1">
      <c r="A101" s="925"/>
      <c r="B101" s="926"/>
      <c r="C101" s="62" t="s">
        <v>317</v>
      </c>
      <c r="D101" s="920"/>
      <c r="E101" s="920"/>
      <c r="F101" s="920"/>
      <c r="G101" s="921" t="s">
        <v>318</v>
      </c>
      <c r="H101" s="921"/>
      <c r="I101" s="922"/>
      <c r="J101" s="922"/>
      <c r="K101" s="922"/>
      <c r="L101" s="922"/>
      <c r="M101" s="922"/>
    </row>
    <row r="102" spans="1:13" ht="15" customHeight="1">
      <c r="A102" s="925"/>
      <c r="B102" s="926"/>
      <c r="C102" s="62" t="s">
        <v>317</v>
      </c>
      <c r="D102" s="920"/>
      <c r="E102" s="920"/>
      <c r="F102" s="920"/>
      <c r="G102" s="921" t="s">
        <v>318</v>
      </c>
      <c r="H102" s="921"/>
      <c r="I102" s="922"/>
      <c r="J102" s="922"/>
      <c r="K102" s="922"/>
      <c r="L102" s="922"/>
      <c r="M102" s="922"/>
    </row>
    <row r="103" spans="1:13">
      <c r="A103" s="927"/>
      <c r="B103" s="928"/>
      <c r="C103" s="62" t="s">
        <v>317</v>
      </c>
      <c r="D103" s="920"/>
      <c r="E103" s="920"/>
      <c r="F103" s="920"/>
      <c r="G103" s="921" t="s">
        <v>318</v>
      </c>
      <c r="H103" s="921"/>
      <c r="I103" s="922"/>
      <c r="J103" s="922"/>
      <c r="K103" s="922"/>
      <c r="L103" s="922"/>
      <c r="M103" s="922"/>
    </row>
  </sheetData>
  <mergeCells count="175">
    <mergeCell ref="A57:B57"/>
    <mergeCell ref="C57:M57"/>
    <mergeCell ref="A58:B58"/>
    <mergeCell ref="C58:M58"/>
    <mergeCell ref="A59:B59"/>
    <mergeCell ref="D59:F59"/>
    <mergeCell ref="G59:H59"/>
    <mergeCell ref="I59:M59"/>
    <mergeCell ref="G51:M51"/>
    <mergeCell ref="C52:M52"/>
    <mergeCell ref="A54:B54"/>
    <mergeCell ref="C54:M54"/>
    <mergeCell ref="A53:G53"/>
    <mergeCell ref="H53:M53"/>
    <mergeCell ref="A55:B55"/>
    <mergeCell ref="C55:M55"/>
    <mergeCell ref="A56:B56"/>
    <mergeCell ref="C56:M56"/>
    <mergeCell ref="B69:B71"/>
    <mergeCell ref="G70:M70"/>
    <mergeCell ref="C71:M71"/>
    <mergeCell ref="A61:M61"/>
    <mergeCell ref="A62:M62"/>
    <mergeCell ref="A63:M63"/>
    <mergeCell ref="A35:B35"/>
    <mergeCell ref="C35:M35"/>
    <mergeCell ref="A36:B36"/>
    <mergeCell ref="A38:B38"/>
    <mergeCell ref="C38:M38"/>
    <mergeCell ref="A40:M40"/>
    <mergeCell ref="A41:A47"/>
    <mergeCell ref="C41:M41"/>
    <mergeCell ref="C42:M42"/>
    <mergeCell ref="B43:B45"/>
    <mergeCell ref="G44:M44"/>
    <mergeCell ref="C45:M45"/>
    <mergeCell ref="F48:F49"/>
    <mergeCell ref="G48:G49"/>
    <mergeCell ref="I48:I49"/>
    <mergeCell ref="K48:K49"/>
    <mergeCell ref="C49:E49"/>
    <mergeCell ref="B50:B52"/>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A67:A96"/>
    <mergeCell ref="C67:E67"/>
    <mergeCell ref="F67:F68"/>
    <mergeCell ref="G67:G68"/>
    <mergeCell ref="I67:I68"/>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B79:B81"/>
    <mergeCell ref="G80:M80"/>
    <mergeCell ref="C81:M81"/>
    <mergeCell ref="C82:E82"/>
    <mergeCell ref="F82:F83"/>
    <mergeCell ref="G82:G83"/>
    <mergeCell ref="I82:I83"/>
    <mergeCell ref="K82:K83"/>
    <mergeCell ref="C83:E83"/>
    <mergeCell ref="B74:B76"/>
    <mergeCell ref="G75:M75"/>
    <mergeCell ref="C76:M76"/>
    <mergeCell ref="C77:E77"/>
    <mergeCell ref="F77:F78"/>
    <mergeCell ref="G77:G78"/>
    <mergeCell ref="I77:I78"/>
    <mergeCell ref="K77:K78"/>
    <mergeCell ref="A39:B39"/>
    <mergeCell ref="D39:F39"/>
    <mergeCell ref="G39:H39"/>
    <mergeCell ref="I39:M39"/>
    <mergeCell ref="C78:E78"/>
    <mergeCell ref="C73:E73"/>
    <mergeCell ref="K67:K68"/>
    <mergeCell ref="C68:E68"/>
    <mergeCell ref="C72:E72"/>
    <mergeCell ref="F72:F73"/>
    <mergeCell ref="G72:G73"/>
    <mergeCell ref="I72:I73"/>
    <mergeCell ref="K72:K73"/>
    <mergeCell ref="C47:M47"/>
    <mergeCell ref="A48:A52"/>
    <mergeCell ref="C48:E48"/>
    <mergeCell ref="A37:B37"/>
    <mergeCell ref="C37:M37"/>
    <mergeCell ref="K20:K21"/>
    <mergeCell ref="C21:E21"/>
    <mergeCell ref="B22:B24"/>
    <mergeCell ref="G23:M23"/>
    <mergeCell ref="C24:M24"/>
    <mergeCell ref="A25:G25"/>
    <mergeCell ref="H25:M25"/>
    <mergeCell ref="C31:D31"/>
    <mergeCell ref="A26:M26"/>
    <mergeCell ref="A27:B28"/>
    <mergeCell ref="A20:A24"/>
    <mergeCell ref="C20:E20"/>
    <mergeCell ref="F20:F21"/>
    <mergeCell ref="G20:G21"/>
    <mergeCell ref="I20:I21"/>
    <mergeCell ref="C27:D27"/>
    <mergeCell ref="E27:F27"/>
    <mergeCell ref="E31:F31"/>
    <mergeCell ref="C32:D32"/>
    <mergeCell ref="E32:F32"/>
    <mergeCell ref="A33:M33"/>
    <mergeCell ref="A34:B34"/>
    <mergeCell ref="B16:G16"/>
    <mergeCell ref="H16:M16"/>
    <mergeCell ref="B17:C19"/>
    <mergeCell ref="D17:E17"/>
    <mergeCell ref="F17:M17"/>
    <mergeCell ref="D18:E19"/>
    <mergeCell ref="A29:B29"/>
    <mergeCell ref="A30:B30"/>
    <mergeCell ref="C36:M36"/>
    <mergeCell ref="C34:M34"/>
    <mergeCell ref="C9:M9"/>
    <mergeCell ref="C46:M46"/>
    <mergeCell ref="A64:M64"/>
    <mergeCell ref="A3:D3"/>
    <mergeCell ref="A4:A10"/>
    <mergeCell ref="C4:M4"/>
    <mergeCell ref="C5:M5"/>
    <mergeCell ref="B6:B8"/>
    <mergeCell ref="G7:M7"/>
    <mergeCell ref="C8:M8"/>
    <mergeCell ref="C10:M10"/>
    <mergeCell ref="E3:F3"/>
    <mergeCell ref="H3:K3"/>
    <mergeCell ref="L3:M3"/>
    <mergeCell ref="A11:A19"/>
    <mergeCell ref="C11:E11"/>
    <mergeCell ref="F11:F12"/>
    <mergeCell ref="G11:G12"/>
    <mergeCell ref="I11:I12"/>
    <mergeCell ref="K11:K12"/>
    <mergeCell ref="C12:E12"/>
    <mergeCell ref="B13:B15"/>
    <mergeCell ref="G14:M14"/>
    <mergeCell ref="C15:M15"/>
  </mergeCells>
  <phoneticPr fontId="4"/>
  <dataValidations count="7">
    <dataValidation type="whole" operator="greaterThanOrEqual" allowBlank="1" showInputMessage="1" showErrorMessage="1" sqref="C34:M34 C35 C54:M54 C55" xr:uid="{53CE4683-9CC5-466A-B7C1-9B4809D42D30}">
      <formula1>0</formula1>
    </dataValidation>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xr:uid="{2366EAF5-CBCB-4430-9158-8230BD7A26E2}">
      <formula1>0</formula1>
    </dataValidation>
    <dataValidation imeMode="disabled" allowBlank="1" showInputMessage="1" showErrorMessage="1" sqref="D6 F6 D13 F13 D43 F43" xr:uid="{3EB9BB51-9DBB-4813-BE28-CB02C7E9E93C}"/>
    <dataValidation imeMode="fullKatakana" allowBlank="1" showInputMessage="1" showErrorMessage="1" sqref="C4:M4 C11:E11 C20:E20 C67:E67 C72:E72 C77:E77 C82:E82 C87:E87 C92:E92 C41:M41 C48:E48" xr:uid="{9F8D867D-CBC7-4C4A-87E0-45AD15EBD703}"/>
    <dataValidation type="list" allowBlank="1" showInputMessage="1" showErrorMessage="1" sqref="F90 F7 F23 F14 F70 F75 F80 F85 F95 F44 F51" xr:uid="{7A14B3F6-7D6D-445A-8154-EB6A432374B8}">
      <formula1>"市,郡,区"</formula1>
    </dataValidation>
    <dataValidation type="list" allowBlank="1" showInputMessage="1" showErrorMessage="1" sqref="D90 D7 D23 D14 D70 D75 D80 D85 D95 D44 D51" xr:uid="{D4BCA03B-5653-4452-9C38-E1BDB2262C7F}">
      <formula1>"都,道,府,県"</formula1>
    </dataValidation>
    <dataValidation type="list" allowBlank="1" showInputMessage="1" showErrorMessage="1" sqref="G3 L3:M3" xr:uid="{A3080B0B-ACE9-42F9-B42D-1CC45E03F8FA}">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9010-4349-4F26-98E6-FCD8C0D3C872}">
  <sheetPr codeName="Sheet14"/>
  <dimension ref="A1:O80"/>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380</v>
      </c>
      <c r="B1" s="6"/>
      <c r="C1" s="6"/>
      <c r="D1" s="6"/>
      <c r="E1" s="6"/>
      <c r="F1" s="6"/>
      <c r="G1" s="6"/>
      <c r="H1" s="6"/>
      <c r="I1" s="6"/>
      <c r="J1" s="6"/>
      <c r="K1" s="6"/>
      <c r="L1" s="6"/>
      <c r="M1" s="6"/>
      <c r="N1" s="6"/>
      <c r="O1" s="6"/>
    </row>
    <row r="2" spans="1:15" ht="15" customHeight="1">
      <c r="A2" s="75"/>
      <c r="B2" s="75"/>
      <c r="C2" s="75"/>
      <c r="D2" s="75"/>
      <c r="E2" s="116"/>
      <c r="F2" s="116"/>
      <c r="G2" s="115"/>
      <c r="H2" s="117"/>
      <c r="I2" s="117"/>
      <c r="J2" s="117"/>
      <c r="K2" s="117"/>
      <c r="L2" s="106"/>
      <c r="M2" s="106"/>
      <c r="N2" s="5"/>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848" t="s">
        <v>369</v>
      </c>
      <c r="B19" s="15" t="s">
        <v>232</v>
      </c>
      <c r="C19" s="893"/>
      <c r="D19" s="894"/>
      <c r="E19" s="895"/>
      <c r="F19" s="816" t="s">
        <v>241</v>
      </c>
      <c r="G19" s="886"/>
      <c r="H19" s="52"/>
      <c r="I19" s="886"/>
      <c r="J19" s="52"/>
      <c r="K19" s="886"/>
      <c r="L19" s="52"/>
      <c r="M19" s="53"/>
      <c r="N19" s="6"/>
      <c r="O19" s="6"/>
    </row>
    <row r="20" spans="1:15" ht="15" customHeight="1">
      <c r="A20" s="849"/>
      <c r="B20" s="21" t="s">
        <v>242</v>
      </c>
      <c r="C20" s="830"/>
      <c r="D20" s="831"/>
      <c r="E20" s="832"/>
      <c r="F20" s="816"/>
      <c r="G20" s="887"/>
      <c r="H20" s="54" t="s">
        <v>243</v>
      </c>
      <c r="I20" s="887"/>
      <c r="J20" s="54" t="s">
        <v>244</v>
      </c>
      <c r="K20" s="887"/>
      <c r="L20" s="55" t="s">
        <v>245</v>
      </c>
      <c r="M20" s="56"/>
      <c r="N20" s="6"/>
      <c r="O20" s="6"/>
    </row>
    <row r="21" spans="1:15" ht="15" customHeight="1">
      <c r="A21" s="849"/>
      <c r="B21" s="808" t="s">
        <v>246</v>
      </c>
      <c r="C21" s="11" t="s">
        <v>378</v>
      </c>
      <c r="D21" s="38"/>
      <c r="E21" s="13" t="s">
        <v>235</v>
      </c>
      <c r="F21" s="38"/>
      <c r="G21" s="12" t="s">
        <v>379</v>
      </c>
      <c r="H21" s="12"/>
      <c r="I21" s="12"/>
      <c r="J21" s="12"/>
      <c r="K21" s="12"/>
      <c r="L21" s="12"/>
      <c r="M21" s="14"/>
      <c r="N21" s="6"/>
      <c r="O21" s="6"/>
    </row>
    <row r="22" spans="1:15" ht="15" customHeight="1">
      <c r="A22" s="849"/>
      <c r="B22" s="809"/>
      <c r="C22" s="40"/>
      <c r="D22" s="16"/>
      <c r="E22" s="39"/>
      <c r="F22" s="17"/>
      <c r="G22" s="828"/>
      <c r="H22" s="828"/>
      <c r="I22" s="828"/>
      <c r="J22" s="828"/>
      <c r="K22" s="828"/>
      <c r="L22" s="828"/>
      <c r="M22" s="829"/>
      <c r="N22" s="6"/>
      <c r="O22" s="6"/>
    </row>
    <row r="23" spans="1:15" ht="15" customHeight="1">
      <c r="A23" s="849"/>
      <c r="B23" s="810"/>
      <c r="C23" s="830"/>
      <c r="D23" s="831"/>
      <c r="E23" s="831"/>
      <c r="F23" s="831"/>
      <c r="G23" s="831"/>
      <c r="H23" s="831"/>
      <c r="I23" s="831"/>
      <c r="J23" s="831"/>
      <c r="K23" s="831"/>
      <c r="L23" s="831"/>
      <c r="M23" s="832"/>
      <c r="N23" s="6"/>
      <c r="O23" s="6"/>
    </row>
    <row r="24" spans="1:15" ht="15" customHeight="1">
      <c r="A24" s="902" t="s">
        <v>252</v>
      </c>
      <c r="B24" s="903"/>
      <c r="C24" s="903"/>
      <c r="D24" s="904"/>
      <c r="E24" s="904"/>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340</v>
      </c>
      <c r="B28" s="888"/>
      <c r="C28" s="19"/>
      <c r="D28" s="19"/>
      <c r="E28" s="19"/>
      <c r="F28" s="19"/>
      <c r="G28" s="6"/>
      <c r="H28" s="6"/>
      <c r="I28" s="6"/>
      <c r="J28" s="6"/>
      <c r="K28" s="6"/>
      <c r="L28" s="6"/>
      <c r="M28" s="27"/>
      <c r="N28" s="6"/>
      <c r="O28" s="6"/>
    </row>
    <row r="29" spans="1:15" ht="15" hidden="1" customHeight="1">
      <c r="A29" s="810" t="s">
        <v>341</v>
      </c>
      <c r="B29" s="889"/>
      <c r="C29" s="19"/>
      <c r="D29" s="19"/>
      <c r="E29" s="19"/>
      <c r="F29" s="19"/>
      <c r="G29" s="6"/>
      <c r="H29" s="6"/>
      <c r="I29" s="6"/>
      <c r="J29" s="6"/>
      <c r="K29" s="6"/>
      <c r="L29" s="6"/>
      <c r="M29" s="27"/>
      <c r="N29" s="6"/>
      <c r="O29" s="6"/>
    </row>
    <row r="30" spans="1:15" ht="15" hidden="1" customHeight="1">
      <c r="A30" s="20" t="s">
        <v>342</v>
      </c>
      <c r="B30" s="28"/>
      <c r="C30" s="816"/>
      <c r="D30" s="816"/>
      <c r="E30" s="816"/>
      <c r="F30" s="816"/>
      <c r="G30" s="6"/>
      <c r="H30" s="6"/>
      <c r="I30" s="6"/>
      <c r="J30" s="6"/>
      <c r="K30" s="6"/>
      <c r="L30" s="6"/>
      <c r="M30" s="27"/>
      <c r="N30" s="6"/>
      <c r="O30" s="6"/>
    </row>
    <row r="31" spans="1:15" ht="49.5" hidden="1" customHeight="1">
      <c r="A31" s="20" t="s">
        <v>343</v>
      </c>
      <c r="B31" s="28"/>
      <c r="C31" s="919"/>
      <c r="D31" s="919"/>
      <c r="E31" s="919"/>
      <c r="F31" s="919"/>
      <c r="G31" s="22"/>
      <c r="H31" s="22"/>
      <c r="I31" s="22"/>
      <c r="J31" s="22"/>
      <c r="K31" s="22"/>
      <c r="L31" s="22"/>
      <c r="M31" s="23"/>
      <c r="N31" s="5"/>
      <c r="O31" s="6"/>
    </row>
    <row r="32" spans="1:15" ht="15" customHeight="1">
      <c r="A32" s="871" t="s">
        <v>264</v>
      </c>
      <c r="B32" s="872"/>
      <c r="C32" s="872"/>
      <c r="D32" s="872"/>
      <c r="E32" s="872"/>
      <c r="F32" s="872"/>
      <c r="G32" s="872"/>
      <c r="H32" s="872"/>
      <c r="I32" s="872"/>
      <c r="J32" s="872"/>
      <c r="K32" s="872"/>
      <c r="L32" s="872"/>
      <c r="M32" s="873"/>
      <c r="N32" s="5"/>
      <c r="O32" s="6"/>
    </row>
    <row r="33" spans="1:15" ht="24.95" customHeight="1">
      <c r="A33" s="933" t="s">
        <v>307</v>
      </c>
      <c r="B33" s="934"/>
      <c r="C33" s="943"/>
      <c r="D33" s="944"/>
      <c r="E33" s="944"/>
      <c r="F33" s="944"/>
      <c r="G33" s="944"/>
      <c r="H33" s="944"/>
      <c r="I33" s="944"/>
      <c r="J33" s="944"/>
      <c r="K33" s="944"/>
      <c r="L33" s="944"/>
      <c r="M33" s="945"/>
    </row>
    <row r="34" spans="1:15" ht="35.1" customHeight="1">
      <c r="A34" s="1050" t="s">
        <v>381</v>
      </c>
      <c r="B34" s="1051"/>
      <c r="C34" s="59"/>
      <c r="D34" s="60"/>
      <c r="E34" s="60"/>
      <c r="F34" s="60"/>
      <c r="G34" s="60"/>
      <c r="H34" s="60"/>
      <c r="I34" s="60"/>
      <c r="J34" s="60"/>
      <c r="K34" s="60"/>
      <c r="L34" s="60"/>
      <c r="M34" s="61"/>
    </row>
    <row r="35" spans="1:15" ht="15" customHeight="1">
      <c r="A35" s="851" t="s">
        <v>265</v>
      </c>
      <c r="B35" s="852"/>
      <c r="C35" s="2" t="s">
        <v>81</v>
      </c>
      <c r="D35" s="19" t="s">
        <v>266</v>
      </c>
      <c r="E35" s="19" t="s">
        <v>267</v>
      </c>
      <c r="F35" s="19" t="s">
        <v>268</v>
      </c>
      <c r="G35" s="19" t="s">
        <v>269</v>
      </c>
      <c r="H35" s="857" t="s">
        <v>270</v>
      </c>
      <c r="I35" s="858"/>
      <c r="J35" s="857" t="s">
        <v>271</v>
      </c>
      <c r="K35" s="858"/>
      <c r="L35" s="857" t="s">
        <v>272</v>
      </c>
      <c r="M35" s="858"/>
      <c r="N35" s="6"/>
      <c r="O35" s="6"/>
    </row>
    <row r="36" spans="1:15" ht="15" customHeight="1">
      <c r="A36" s="853"/>
      <c r="B36" s="854"/>
      <c r="C36" s="46"/>
      <c r="D36" s="46"/>
      <c r="E36" s="46"/>
      <c r="F36" s="46"/>
      <c r="G36" s="46"/>
      <c r="H36" s="900"/>
      <c r="I36" s="901"/>
      <c r="J36" s="900"/>
      <c r="K36" s="901"/>
      <c r="L36" s="900"/>
      <c r="M36" s="901"/>
      <c r="N36" s="6"/>
      <c r="O36" s="6"/>
    </row>
    <row r="37" spans="1:15" ht="15" customHeight="1">
      <c r="A37" s="855"/>
      <c r="B37" s="856"/>
      <c r="C37" s="857" t="s">
        <v>273</v>
      </c>
      <c r="D37" s="859"/>
      <c r="E37" s="858"/>
      <c r="F37" s="842"/>
      <c r="G37" s="843"/>
      <c r="H37" s="843"/>
      <c r="I37" s="843"/>
      <c r="J37" s="843"/>
      <c r="K37" s="843"/>
      <c r="L37" s="843"/>
      <c r="M37" s="844"/>
      <c r="N37" s="6"/>
      <c r="O37" s="6"/>
    </row>
    <row r="38" spans="1:15" ht="15" customHeight="1">
      <c r="A38" s="863" t="s">
        <v>274</v>
      </c>
      <c r="B38" s="819"/>
      <c r="C38" s="29" t="s">
        <v>275</v>
      </c>
      <c r="D38" s="47"/>
      <c r="E38" s="30" t="s">
        <v>276</v>
      </c>
      <c r="F38" s="49"/>
      <c r="G38" s="31" t="s">
        <v>277</v>
      </c>
      <c r="H38" s="916"/>
      <c r="I38" s="916"/>
      <c r="J38" s="917" t="s">
        <v>276</v>
      </c>
      <c r="K38" s="917"/>
      <c r="L38" s="916"/>
      <c r="M38" s="918"/>
      <c r="N38" s="5"/>
      <c r="O38" s="6"/>
    </row>
    <row r="39" spans="1:15" ht="15" customHeight="1">
      <c r="A39" s="864"/>
      <c r="B39" s="865"/>
      <c r="C39" s="32" t="s">
        <v>278</v>
      </c>
      <c r="D39" s="47"/>
      <c r="E39" s="30" t="s">
        <v>276</v>
      </c>
      <c r="F39" s="49"/>
      <c r="G39" s="31" t="s">
        <v>277</v>
      </c>
      <c r="H39" s="916"/>
      <c r="I39" s="916"/>
      <c r="J39" s="917" t="s">
        <v>276</v>
      </c>
      <c r="K39" s="917"/>
      <c r="L39" s="916"/>
      <c r="M39" s="918"/>
      <c r="N39" s="5"/>
      <c r="O39" s="6"/>
    </row>
    <row r="40" spans="1:15" ht="15" customHeight="1">
      <c r="A40" s="866"/>
      <c r="B40" s="820"/>
      <c r="C40" s="34" t="s">
        <v>279</v>
      </c>
      <c r="D40" s="48"/>
      <c r="E40" s="35" t="s">
        <v>276</v>
      </c>
      <c r="F40" s="49"/>
      <c r="G40" s="31" t="s">
        <v>277</v>
      </c>
      <c r="H40" s="916"/>
      <c r="I40" s="916"/>
      <c r="J40" s="917" t="s">
        <v>276</v>
      </c>
      <c r="K40" s="917"/>
      <c r="L40" s="916"/>
      <c r="M40" s="918"/>
      <c r="N40" s="5"/>
      <c r="O40" s="6"/>
    </row>
    <row r="41" spans="1:15" ht="15" customHeight="1">
      <c r="A41" s="833" t="s">
        <v>286</v>
      </c>
      <c r="B41" s="834"/>
      <c r="C41" s="837"/>
      <c r="D41" s="838"/>
      <c r="E41" s="838"/>
      <c r="F41" s="838"/>
      <c r="G41" s="838"/>
      <c r="H41" s="838"/>
      <c r="I41" s="838"/>
      <c r="J41" s="838"/>
      <c r="K41" s="838"/>
      <c r="L41" s="838"/>
      <c r="M41" s="839"/>
      <c r="N41" s="6"/>
      <c r="O41" s="6"/>
    </row>
    <row r="42" spans="1:15" ht="15" customHeight="1">
      <c r="A42" s="833" t="s">
        <v>287</v>
      </c>
      <c r="B42" s="834"/>
      <c r="C42" s="837"/>
      <c r="D42" s="838"/>
      <c r="E42" s="838"/>
      <c r="F42" s="838"/>
      <c r="G42" s="838"/>
      <c r="H42" s="838"/>
      <c r="I42" s="838"/>
      <c r="J42" s="838"/>
      <c r="K42" s="838"/>
      <c r="L42" s="838"/>
      <c r="M42" s="839"/>
      <c r="N42" s="5"/>
      <c r="O42" s="6"/>
    </row>
    <row r="43" spans="1:15" ht="35.1" customHeight="1">
      <c r="A43" s="835" t="s">
        <v>288</v>
      </c>
      <c r="B43" s="836"/>
      <c r="C43" s="837"/>
      <c r="D43" s="838"/>
      <c r="E43" s="838"/>
      <c r="F43" s="838"/>
      <c r="G43" s="838"/>
      <c r="H43" s="838"/>
      <c r="I43" s="838"/>
      <c r="J43" s="838"/>
      <c r="K43" s="838"/>
      <c r="L43" s="838"/>
      <c r="M43" s="839"/>
      <c r="N43" s="5"/>
      <c r="O43" s="6"/>
    </row>
    <row r="44" spans="1:15" ht="15" customHeight="1">
      <c r="A44" s="6" t="s">
        <v>225</v>
      </c>
      <c r="B44" s="6"/>
      <c r="C44" s="6"/>
      <c r="D44" s="6"/>
      <c r="E44" s="6"/>
      <c r="F44" s="6"/>
      <c r="G44" s="6"/>
      <c r="H44" s="6"/>
      <c r="I44" s="6"/>
      <c r="J44" s="6"/>
      <c r="K44" s="6"/>
      <c r="L44" s="6"/>
      <c r="M44" s="6"/>
      <c r="N44" s="6"/>
      <c r="O44" s="6"/>
    </row>
    <row r="45" spans="1:15" ht="18" customHeight="1">
      <c r="A45" s="840" t="s">
        <v>289</v>
      </c>
      <c r="B45" s="840"/>
      <c r="C45" s="840"/>
      <c r="D45" s="840"/>
      <c r="E45" s="840"/>
      <c r="F45" s="840"/>
      <c r="G45" s="840"/>
      <c r="H45" s="840"/>
      <c r="I45" s="840"/>
      <c r="J45" s="840"/>
      <c r="K45" s="840"/>
      <c r="L45" s="840"/>
      <c r="M45" s="840"/>
      <c r="N45" s="5"/>
      <c r="O45" s="6"/>
    </row>
    <row r="46" spans="1:15" ht="18" customHeight="1">
      <c r="A46" s="840" t="s">
        <v>303</v>
      </c>
      <c r="B46" s="840"/>
      <c r="C46" s="840"/>
      <c r="D46" s="840"/>
      <c r="E46" s="840"/>
      <c r="F46" s="840"/>
      <c r="G46" s="840"/>
      <c r="H46" s="840"/>
      <c r="I46" s="840"/>
      <c r="J46" s="840"/>
      <c r="K46" s="840"/>
      <c r="L46" s="840"/>
      <c r="M46" s="840"/>
      <c r="N46" s="5"/>
      <c r="O46" s="6"/>
    </row>
    <row r="47" spans="1:15" ht="30" customHeight="1">
      <c r="A47" s="911" t="s">
        <v>304</v>
      </c>
      <c r="B47" s="912"/>
      <c r="C47" s="912"/>
      <c r="D47" s="912"/>
      <c r="E47" s="912"/>
      <c r="F47" s="912"/>
      <c r="G47" s="912"/>
      <c r="H47" s="912"/>
      <c r="I47" s="912"/>
      <c r="J47" s="912"/>
      <c r="K47" s="912"/>
      <c r="L47" s="912"/>
      <c r="M47" s="912"/>
      <c r="N47" s="6"/>
      <c r="O47" s="6"/>
    </row>
    <row r="48" spans="1:15" ht="15" customHeight="1">
      <c r="A48" s="5" t="s">
        <v>291</v>
      </c>
      <c r="B48" s="6"/>
      <c r="C48" s="6"/>
      <c r="D48" s="6"/>
      <c r="E48" s="6"/>
      <c r="F48" s="6"/>
      <c r="G48" s="6"/>
      <c r="H48" s="6"/>
      <c r="I48" s="6"/>
      <c r="J48" s="6"/>
      <c r="K48" s="6"/>
      <c r="L48" s="6"/>
      <c r="M48" s="6"/>
      <c r="N48" s="6"/>
      <c r="O48" s="6"/>
    </row>
    <row r="49" spans="1:13" ht="15" customHeight="1">
      <c r="A49" s="37" t="s">
        <v>305</v>
      </c>
    </row>
    <row r="50" spans="1:13" ht="15" customHeight="1">
      <c r="A50" s="848" t="s">
        <v>369</v>
      </c>
      <c r="B50" s="9" t="s">
        <v>232</v>
      </c>
      <c r="C50" s="893"/>
      <c r="D50" s="894"/>
      <c r="E50" s="895"/>
      <c r="F50" s="816" t="s">
        <v>241</v>
      </c>
      <c r="G50" s="886"/>
      <c r="H50" s="52"/>
      <c r="I50" s="886"/>
      <c r="J50" s="52"/>
      <c r="K50" s="886"/>
      <c r="L50" s="52"/>
      <c r="M50" s="53"/>
    </row>
    <row r="51" spans="1:13" ht="15" customHeight="1">
      <c r="A51" s="849"/>
      <c r="B51" s="58" t="s">
        <v>242</v>
      </c>
      <c r="C51" s="830"/>
      <c r="D51" s="831"/>
      <c r="E51" s="832"/>
      <c r="F51" s="816"/>
      <c r="G51" s="887"/>
      <c r="H51" s="54" t="s">
        <v>243</v>
      </c>
      <c r="I51" s="887"/>
      <c r="J51" s="54" t="s">
        <v>244</v>
      </c>
      <c r="K51" s="887"/>
      <c r="L51" s="55" t="s">
        <v>245</v>
      </c>
      <c r="M51" s="56"/>
    </row>
    <row r="52" spans="1:13" ht="15" customHeight="1">
      <c r="A52" s="849"/>
      <c r="B52" s="808" t="s">
        <v>246</v>
      </c>
      <c r="C52" s="11" t="s">
        <v>378</v>
      </c>
      <c r="D52" s="38"/>
      <c r="E52" s="13" t="s">
        <v>235</v>
      </c>
      <c r="F52" s="38"/>
      <c r="G52" s="12" t="s">
        <v>379</v>
      </c>
      <c r="H52" s="12"/>
      <c r="I52" s="12"/>
      <c r="J52" s="12"/>
      <c r="K52" s="12"/>
      <c r="L52" s="12"/>
      <c r="M52" s="14"/>
    </row>
    <row r="53" spans="1:13" ht="15" customHeight="1">
      <c r="A53" s="849"/>
      <c r="B53" s="809"/>
      <c r="C53" s="40"/>
      <c r="D53" s="16"/>
      <c r="E53" s="39"/>
      <c r="F53" s="17"/>
      <c r="G53" s="828"/>
      <c r="H53" s="828"/>
      <c r="I53" s="828"/>
      <c r="J53" s="828"/>
      <c r="K53" s="828"/>
      <c r="L53" s="828"/>
      <c r="M53" s="829"/>
    </row>
    <row r="54" spans="1:13" ht="15" customHeight="1">
      <c r="A54" s="849"/>
      <c r="B54" s="810"/>
      <c r="C54" s="830"/>
      <c r="D54" s="831"/>
      <c r="E54" s="831"/>
      <c r="F54" s="831"/>
      <c r="G54" s="831"/>
      <c r="H54" s="831"/>
      <c r="I54" s="831"/>
      <c r="J54" s="831"/>
      <c r="K54" s="831"/>
      <c r="L54" s="831"/>
      <c r="M54" s="832"/>
    </row>
    <row r="55" spans="1:13" ht="15" customHeight="1">
      <c r="A55" s="849"/>
      <c r="B55" s="15" t="s">
        <v>232</v>
      </c>
      <c r="C55" s="893"/>
      <c r="D55" s="894"/>
      <c r="E55" s="895"/>
      <c r="F55" s="816" t="s">
        <v>241</v>
      </c>
      <c r="G55" s="886"/>
      <c r="H55" s="52"/>
      <c r="I55" s="886"/>
      <c r="J55" s="52"/>
      <c r="K55" s="886"/>
      <c r="L55" s="52"/>
      <c r="M55" s="53"/>
    </row>
    <row r="56" spans="1:13" ht="15" customHeight="1">
      <c r="A56" s="849"/>
      <c r="B56" s="21" t="s">
        <v>242</v>
      </c>
      <c r="C56" s="830"/>
      <c r="D56" s="831"/>
      <c r="E56" s="832"/>
      <c r="F56" s="816"/>
      <c r="G56" s="887"/>
      <c r="H56" s="54" t="s">
        <v>243</v>
      </c>
      <c r="I56" s="887"/>
      <c r="J56" s="54" t="s">
        <v>244</v>
      </c>
      <c r="K56" s="887"/>
      <c r="L56" s="55" t="s">
        <v>245</v>
      </c>
      <c r="M56" s="56"/>
    </row>
    <row r="57" spans="1:13" ht="15" customHeight="1">
      <c r="A57" s="849"/>
      <c r="B57" s="808" t="s">
        <v>246</v>
      </c>
      <c r="C57" s="11" t="s">
        <v>378</v>
      </c>
      <c r="D57" s="38"/>
      <c r="E57" s="13" t="s">
        <v>235</v>
      </c>
      <c r="F57" s="38"/>
      <c r="G57" s="12" t="s">
        <v>379</v>
      </c>
      <c r="H57" s="12"/>
      <c r="I57" s="12"/>
      <c r="J57" s="12"/>
      <c r="K57" s="12"/>
      <c r="L57" s="12"/>
      <c r="M57" s="14"/>
    </row>
    <row r="58" spans="1:13" ht="15" customHeight="1">
      <c r="A58" s="849"/>
      <c r="B58" s="809"/>
      <c r="C58" s="40"/>
      <c r="D58" s="16"/>
      <c r="E58" s="39"/>
      <c r="F58" s="17"/>
      <c r="G58" s="828"/>
      <c r="H58" s="828"/>
      <c r="I58" s="828"/>
      <c r="J58" s="828"/>
      <c r="K58" s="828"/>
      <c r="L58" s="828"/>
      <c r="M58" s="829"/>
    </row>
    <row r="59" spans="1:13" ht="15" customHeight="1">
      <c r="A59" s="849"/>
      <c r="B59" s="810"/>
      <c r="C59" s="830"/>
      <c r="D59" s="831"/>
      <c r="E59" s="831"/>
      <c r="F59" s="831"/>
      <c r="G59" s="831"/>
      <c r="H59" s="831"/>
      <c r="I59" s="831"/>
      <c r="J59" s="831"/>
      <c r="K59" s="831"/>
      <c r="L59" s="831"/>
      <c r="M59" s="832"/>
    </row>
    <row r="60" spans="1:13" ht="15" customHeight="1">
      <c r="A60" s="849"/>
      <c r="B60" s="15" t="s">
        <v>232</v>
      </c>
      <c r="C60" s="893"/>
      <c r="D60" s="894"/>
      <c r="E60" s="895"/>
      <c r="F60" s="816" t="s">
        <v>241</v>
      </c>
      <c r="G60" s="886"/>
      <c r="H60" s="52"/>
      <c r="I60" s="886"/>
      <c r="J60" s="52"/>
      <c r="K60" s="886"/>
      <c r="L60" s="52"/>
      <c r="M60" s="53"/>
    </row>
    <row r="61" spans="1:13" ht="15" customHeight="1">
      <c r="A61" s="849"/>
      <c r="B61" s="21" t="s">
        <v>242</v>
      </c>
      <c r="C61" s="830"/>
      <c r="D61" s="831"/>
      <c r="E61" s="832"/>
      <c r="F61" s="816"/>
      <c r="G61" s="887"/>
      <c r="H61" s="54" t="s">
        <v>243</v>
      </c>
      <c r="I61" s="887"/>
      <c r="J61" s="54" t="s">
        <v>244</v>
      </c>
      <c r="K61" s="887"/>
      <c r="L61" s="55" t="s">
        <v>245</v>
      </c>
      <c r="M61" s="56"/>
    </row>
    <row r="62" spans="1:13" ht="15" customHeight="1">
      <c r="A62" s="849"/>
      <c r="B62" s="808" t="s">
        <v>246</v>
      </c>
      <c r="C62" s="11" t="s">
        <v>378</v>
      </c>
      <c r="D62" s="38"/>
      <c r="E62" s="13" t="s">
        <v>235</v>
      </c>
      <c r="F62" s="38"/>
      <c r="G62" s="12" t="s">
        <v>379</v>
      </c>
      <c r="H62" s="12"/>
      <c r="I62" s="12"/>
      <c r="J62" s="12"/>
      <c r="K62" s="12"/>
      <c r="L62" s="12"/>
      <c r="M62" s="14"/>
    </row>
    <row r="63" spans="1:13" ht="15" customHeight="1">
      <c r="A63" s="849"/>
      <c r="B63" s="809"/>
      <c r="C63" s="40"/>
      <c r="D63" s="16"/>
      <c r="E63" s="39"/>
      <c r="F63" s="17"/>
      <c r="G63" s="828"/>
      <c r="H63" s="828"/>
      <c r="I63" s="828"/>
      <c r="J63" s="828"/>
      <c r="K63" s="828"/>
      <c r="L63" s="828"/>
      <c r="M63" s="829"/>
    </row>
    <row r="64" spans="1:13" ht="15" customHeight="1">
      <c r="A64" s="849"/>
      <c r="B64" s="810"/>
      <c r="C64" s="830"/>
      <c r="D64" s="831"/>
      <c r="E64" s="831"/>
      <c r="F64" s="831"/>
      <c r="G64" s="831"/>
      <c r="H64" s="831"/>
      <c r="I64" s="831"/>
      <c r="J64" s="831"/>
      <c r="K64" s="831"/>
      <c r="L64" s="831"/>
      <c r="M64" s="832"/>
    </row>
    <row r="65" spans="1:13" ht="15" customHeight="1">
      <c r="A65" s="849"/>
      <c r="B65" s="15" t="s">
        <v>232</v>
      </c>
      <c r="C65" s="893"/>
      <c r="D65" s="894"/>
      <c r="E65" s="895"/>
      <c r="F65" s="816" t="s">
        <v>241</v>
      </c>
      <c r="G65" s="886"/>
      <c r="H65" s="52"/>
      <c r="I65" s="886"/>
      <c r="J65" s="52"/>
      <c r="K65" s="886"/>
      <c r="L65" s="52"/>
      <c r="M65" s="53"/>
    </row>
    <row r="66" spans="1:13" ht="15" customHeight="1">
      <c r="A66" s="849"/>
      <c r="B66" s="21" t="s">
        <v>242</v>
      </c>
      <c r="C66" s="830"/>
      <c r="D66" s="831"/>
      <c r="E66" s="832"/>
      <c r="F66" s="816"/>
      <c r="G66" s="887"/>
      <c r="H66" s="54" t="s">
        <v>243</v>
      </c>
      <c r="I66" s="887"/>
      <c r="J66" s="54" t="s">
        <v>244</v>
      </c>
      <c r="K66" s="887"/>
      <c r="L66" s="55" t="s">
        <v>245</v>
      </c>
      <c r="M66" s="56"/>
    </row>
    <row r="67" spans="1:13" ht="15" customHeight="1">
      <c r="A67" s="849"/>
      <c r="B67" s="808" t="s">
        <v>246</v>
      </c>
      <c r="C67" s="11" t="s">
        <v>378</v>
      </c>
      <c r="D67" s="38"/>
      <c r="E67" s="13" t="s">
        <v>235</v>
      </c>
      <c r="F67" s="38"/>
      <c r="G67" s="12" t="s">
        <v>379</v>
      </c>
      <c r="H67" s="12"/>
      <c r="I67" s="12"/>
      <c r="J67" s="12"/>
      <c r="K67" s="12"/>
      <c r="L67" s="12"/>
      <c r="M67" s="14"/>
    </row>
    <row r="68" spans="1:13" ht="15" customHeight="1">
      <c r="A68" s="849"/>
      <c r="B68" s="809"/>
      <c r="C68" s="40"/>
      <c r="D68" s="16"/>
      <c r="E68" s="39"/>
      <c r="F68" s="17"/>
      <c r="G68" s="828"/>
      <c r="H68" s="828"/>
      <c r="I68" s="828"/>
      <c r="J68" s="828"/>
      <c r="K68" s="828"/>
      <c r="L68" s="828"/>
      <c r="M68" s="829"/>
    </row>
    <row r="69" spans="1:13" ht="15" customHeight="1">
      <c r="A69" s="849"/>
      <c r="B69" s="810"/>
      <c r="C69" s="830"/>
      <c r="D69" s="831"/>
      <c r="E69" s="831"/>
      <c r="F69" s="831"/>
      <c r="G69" s="831"/>
      <c r="H69" s="831"/>
      <c r="I69" s="831"/>
      <c r="J69" s="831"/>
      <c r="K69" s="831"/>
      <c r="L69" s="831"/>
      <c r="M69" s="832"/>
    </row>
    <row r="70" spans="1:13" ht="15" customHeight="1">
      <c r="A70" s="849"/>
      <c r="B70" s="15" t="s">
        <v>232</v>
      </c>
      <c r="C70" s="893"/>
      <c r="D70" s="894"/>
      <c r="E70" s="895"/>
      <c r="F70" s="816" t="s">
        <v>241</v>
      </c>
      <c r="G70" s="886"/>
      <c r="H70" s="52"/>
      <c r="I70" s="886"/>
      <c r="J70" s="52"/>
      <c r="K70" s="886"/>
      <c r="L70" s="52"/>
      <c r="M70" s="53"/>
    </row>
    <row r="71" spans="1:13" ht="15" customHeight="1">
      <c r="A71" s="849"/>
      <c r="B71" s="21" t="s">
        <v>242</v>
      </c>
      <c r="C71" s="830"/>
      <c r="D71" s="831"/>
      <c r="E71" s="832"/>
      <c r="F71" s="816"/>
      <c r="G71" s="887"/>
      <c r="H71" s="54" t="s">
        <v>243</v>
      </c>
      <c r="I71" s="887"/>
      <c r="J71" s="54" t="s">
        <v>244</v>
      </c>
      <c r="K71" s="887"/>
      <c r="L71" s="55" t="s">
        <v>245</v>
      </c>
      <c r="M71" s="56"/>
    </row>
    <row r="72" spans="1:13" ht="15" customHeight="1">
      <c r="A72" s="849"/>
      <c r="B72" s="808" t="s">
        <v>246</v>
      </c>
      <c r="C72" s="11" t="s">
        <v>378</v>
      </c>
      <c r="D72" s="38"/>
      <c r="E72" s="13" t="s">
        <v>235</v>
      </c>
      <c r="F72" s="38"/>
      <c r="G72" s="12" t="s">
        <v>379</v>
      </c>
      <c r="H72" s="12"/>
      <c r="I72" s="12"/>
      <c r="J72" s="12"/>
      <c r="K72" s="12"/>
      <c r="L72" s="12"/>
      <c r="M72" s="14"/>
    </row>
    <row r="73" spans="1:13" ht="15" customHeight="1">
      <c r="A73" s="849"/>
      <c r="B73" s="809"/>
      <c r="C73" s="40"/>
      <c r="D73" s="16"/>
      <c r="E73" s="39"/>
      <c r="F73" s="17"/>
      <c r="G73" s="828"/>
      <c r="H73" s="828"/>
      <c r="I73" s="828"/>
      <c r="J73" s="828"/>
      <c r="K73" s="828"/>
      <c r="L73" s="828"/>
      <c r="M73" s="829"/>
    </row>
    <row r="74" spans="1:13" ht="15" customHeight="1">
      <c r="A74" s="849"/>
      <c r="B74" s="810"/>
      <c r="C74" s="830"/>
      <c r="D74" s="831"/>
      <c r="E74" s="831"/>
      <c r="F74" s="831"/>
      <c r="G74" s="831"/>
      <c r="H74" s="831"/>
      <c r="I74" s="831"/>
      <c r="J74" s="831"/>
      <c r="K74" s="831"/>
      <c r="L74" s="831"/>
      <c r="M74" s="832"/>
    </row>
    <row r="75" spans="1:13" ht="15" customHeight="1">
      <c r="A75" s="849"/>
      <c r="B75" s="15" t="s">
        <v>232</v>
      </c>
      <c r="C75" s="893"/>
      <c r="D75" s="894"/>
      <c r="E75" s="895"/>
      <c r="F75" s="816" t="s">
        <v>241</v>
      </c>
      <c r="G75" s="886"/>
      <c r="H75" s="52"/>
      <c r="I75" s="886"/>
      <c r="J75" s="52"/>
      <c r="K75" s="886"/>
      <c r="L75" s="52"/>
      <c r="M75" s="53"/>
    </row>
    <row r="76" spans="1:13" ht="15" customHeight="1">
      <c r="A76" s="849"/>
      <c r="B76" s="21" t="s">
        <v>242</v>
      </c>
      <c r="C76" s="830"/>
      <c r="D76" s="831"/>
      <c r="E76" s="832"/>
      <c r="F76" s="816"/>
      <c r="G76" s="887"/>
      <c r="H76" s="54" t="s">
        <v>243</v>
      </c>
      <c r="I76" s="887"/>
      <c r="J76" s="54" t="s">
        <v>244</v>
      </c>
      <c r="K76" s="887"/>
      <c r="L76" s="55" t="s">
        <v>245</v>
      </c>
      <c r="M76" s="56"/>
    </row>
    <row r="77" spans="1:13" ht="15" customHeight="1">
      <c r="A77" s="849"/>
      <c r="B77" s="808" t="s">
        <v>246</v>
      </c>
      <c r="C77" s="11" t="s">
        <v>378</v>
      </c>
      <c r="D77" s="38"/>
      <c r="E77" s="13" t="s">
        <v>235</v>
      </c>
      <c r="F77" s="38"/>
      <c r="G77" s="12" t="s">
        <v>379</v>
      </c>
      <c r="H77" s="12"/>
      <c r="I77" s="12"/>
      <c r="J77" s="12"/>
      <c r="K77" s="12"/>
      <c r="L77" s="12"/>
      <c r="M77" s="14"/>
    </row>
    <row r="78" spans="1:13" ht="15" customHeight="1">
      <c r="A78" s="849"/>
      <c r="B78" s="809"/>
      <c r="C78" s="40"/>
      <c r="D78" s="16"/>
      <c r="E78" s="39"/>
      <c r="F78" s="17"/>
      <c r="G78" s="828"/>
      <c r="H78" s="828"/>
      <c r="I78" s="828"/>
      <c r="J78" s="828"/>
      <c r="K78" s="828"/>
      <c r="L78" s="828"/>
      <c r="M78" s="829"/>
    </row>
    <row r="79" spans="1:13" ht="15" customHeight="1">
      <c r="A79" s="850"/>
      <c r="B79" s="810"/>
      <c r="C79" s="830"/>
      <c r="D79" s="831"/>
      <c r="E79" s="831"/>
      <c r="F79" s="831"/>
      <c r="G79" s="831"/>
      <c r="H79" s="831"/>
      <c r="I79" s="831"/>
      <c r="J79" s="831"/>
      <c r="K79" s="831"/>
      <c r="L79" s="831"/>
      <c r="M79" s="832"/>
    </row>
    <row r="80" spans="1:13" ht="5.0999999999999996" customHeight="1"/>
  </sheetData>
  <mergeCells count="133">
    <mergeCell ref="I65:I66"/>
    <mergeCell ref="K65:K66"/>
    <mergeCell ref="C66:E66"/>
    <mergeCell ref="B57:B59"/>
    <mergeCell ref="K70:K71"/>
    <mergeCell ref="C71:E71"/>
    <mergeCell ref="B62:B64"/>
    <mergeCell ref="G63:M63"/>
    <mergeCell ref="C64:M64"/>
    <mergeCell ref="C65:E65"/>
    <mergeCell ref="F65:F66"/>
    <mergeCell ref="G65:G66"/>
    <mergeCell ref="G60:G61"/>
    <mergeCell ref="I60:I61"/>
    <mergeCell ref="K60:K61"/>
    <mergeCell ref="C61:E61"/>
    <mergeCell ref="G58:M58"/>
    <mergeCell ref="C59:M59"/>
    <mergeCell ref="C60:E60"/>
    <mergeCell ref="F60:F61"/>
    <mergeCell ref="B67:B69"/>
    <mergeCell ref="G68:M68"/>
    <mergeCell ref="C69:M69"/>
    <mergeCell ref="C70:E70"/>
    <mergeCell ref="F70:F71"/>
    <mergeCell ref="G70:G71"/>
    <mergeCell ref="I70:I71"/>
    <mergeCell ref="B77:B79"/>
    <mergeCell ref="G78:M78"/>
    <mergeCell ref="C79:M79"/>
    <mergeCell ref="B72:B74"/>
    <mergeCell ref="G73:M73"/>
    <mergeCell ref="C74:M74"/>
    <mergeCell ref="C75:E75"/>
    <mergeCell ref="F75:F76"/>
    <mergeCell ref="G75:G76"/>
    <mergeCell ref="I75:I76"/>
    <mergeCell ref="K75:K76"/>
    <mergeCell ref="C76:E76"/>
    <mergeCell ref="A32:M32"/>
    <mergeCell ref="A33:B33"/>
    <mergeCell ref="C33:M33"/>
    <mergeCell ref="A41:B41"/>
    <mergeCell ref="C41:M41"/>
    <mergeCell ref="J35:K35"/>
    <mergeCell ref="L35:M35"/>
    <mergeCell ref="H36:I36"/>
    <mergeCell ref="H40:I40"/>
    <mergeCell ref="J40:K40"/>
    <mergeCell ref="L40:M40"/>
    <mergeCell ref="J36:K36"/>
    <mergeCell ref="L36:M36"/>
    <mergeCell ref="A34:B34"/>
    <mergeCell ref="A35:B37"/>
    <mergeCell ref="H35:I35"/>
    <mergeCell ref="C37:E37"/>
    <mergeCell ref="F37:M37"/>
    <mergeCell ref="A38:B40"/>
    <mergeCell ref="H38:I38"/>
    <mergeCell ref="J38:K38"/>
    <mergeCell ref="L38:M38"/>
    <mergeCell ref="H39:I39"/>
    <mergeCell ref="L39:M39"/>
    <mergeCell ref="J39:K39"/>
    <mergeCell ref="A42:B42"/>
    <mergeCell ref="C42:M42"/>
    <mergeCell ref="A43:B43"/>
    <mergeCell ref="C43:M43"/>
    <mergeCell ref="K50:K51"/>
    <mergeCell ref="C51:E51"/>
    <mergeCell ref="A45:M45"/>
    <mergeCell ref="C55:E55"/>
    <mergeCell ref="F55:F56"/>
    <mergeCell ref="G55:G56"/>
    <mergeCell ref="I55:I56"/>
    <mergeCell ref="K55:K56"/>
    <mergeCell ref="C56:E56"/>
    <mergeCell ref="B52:B54"/>
    <mergeCell ref="G53:M53"/>
    <mergeCell ref="C54:M54"/>
    <mergeCell ref="A46:M46"/>
    <mergeCell ref="A47:M47"/>
    <mergeCell ref="A50:A79"/>
    <mergeCell ref="C50:E50"/>
    <mergeCell ref="F50:F51"/>
    <mergeCell ref="G50:G51"/>
    <mergeCell ref="I50:I51"/>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A3:A9"/>
    <mergeCell ref="C3:M3"/>
    <mergeCell ref="C4:M4"/>
    <mergeCell ref="B5:B7"/>
    <mergeCell ref="G6:M6"/>
    <mergeCell ref="C7:M7"/>
    <mergeCell ref="B12:B14"/>
    <mergeCell ref="G13:M13"/>
    <mergeCell ref="C14:M14"/>
    <mergeCell ref="C9:M9"/>
    <mergeCell ref="C8:M8"/>
    <mergeCell ref="B15:G15"/>
    <mergeCell ref="H15:M15"/>
    <mergeCell ref="B16:C18"/>
    <mergeCell ref="D16:E16"/>
    <mergeCell ref="F16:M16"/>
    <mergeCell ref="D17:E18"/>
    <mergeCell ref="A10:A18"/>
    <mergeCell ref="C10:E10"/>
    <mergeCell ref="F10:F11"/>
    <mergeCell ref="G10:G11"/>
    <mergeCell ref="I10:I11"/>
    <mergeCell ref="K10:K11"/>
    <mergeCell ref="C11:E11"/>
  </mergeCells>
  <phoneticPr fontId="4"/>
  <dataValidations count="7">
    <dataValidation type="list" allowBlank="1" showInputMessage="1" showErrorMessage="1" sqref="D73 D6 D22 D13 D53 D58 D63 D68 D78" xr:uid="{69E4478F-28C8-4847-97E2-8183435A1E11}">
      <formula1>"都,道,府,県"</formula1>
    </dataValidation>
    <dataValidation type="list" allowBlank="1" showInputMessage="1" showErrorMessage="1" sqref="F73 F6 F22 F13 F53 F58 F63 F68 F78" xr:uid="{3315EEC9-9ED4-4D7A-A418-181D8A27182D}">
      <formula1>"市,郡,区"</formula1>
    </dataValidation>
    <dataValidation imeMode="fullKatakana" allowBlank="1" showInputMessage="1" showErrorMessage="1" sqref="C3:M3 C10:E10 C19:E19 C50:E50 C55:E55 C60:E60 C65:E65 C70:E70 C75:E75" xr:uid="{0987D0C8-1E7E-485D-8EA7-4F20D3372023}"/>
    <dataValidation imeMode="disabled" allowBlank="1" showInputMessage="1" showErrorMessage="1" sqref="D5 F5 D12 F12" xr:uid="{D1CE09E7-1081-48FC-87B0-E6B564C47F56}"/>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xr:uid="{E8C6C81F-ED6E-4F82-9175-DCAA37E8BFC0}">
      <formula1>0</formula1>
    </dataValidation>
    <dataValidation type="whole" operator="greaterThanOrEqual" allowBlank="1" showInputMessage="1" showErrorMessage="1" sqref="C33:C34" xr:uid="{4A2505F5-098F-43AA-A5D6-00B812DCC39D}">
      <formula1>0</formula1>
    </dataValidation>
    <dataValidation type="list" allowBlank="1" showInputMessage="1" showErrorMessage="1" sqref="C36:M36" xr:uid="{283B1D16-5582-4BD2-A4E7-57AEE6C5ED5A}">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9E27D-A639-4106-A1C8-3B14891DE0DA}">
  <dimension ref="A1:O78"/>
  <sheetViews>
    <sheetView workbookViewId="0">
      <selection activeCell="Z11" sqref="Z11"/>
    </sheetView>
  </sheetViews>
  <sheetFormatPr defaultColWidth="3.875" defaultRowHeight="13.5"/>
  <cols>
    <col min="1" max="1" width="5.625" style="2" customWidth="1"/>
    <col min="2" max="5" width="8.625" style="2" customWidth="1"/>
    <col min="6" max="6" width="9.875" style="2" customWidth="1"/>
    <col min="7" max="7" width="8.625" style="2" customWidth="1"/>
    <col min="8" max="13" width="4.625" style="2" customWidth="1"/>
    <col min="14" max="16384" width="3.875" style="2"/>
  </cols>
  <sheetData>
    <row r="1" spans="1:15" ht="15" customHeight="1">
      <c r="A1" s="236" t="s">
        <v>382</v>
      </c>
      <c r="B1" s="6"/>
      <c r="C1" s="6"/>
      <c r="D1" s="6"/>
      <c r="E1" s="6"/>
      <c r="F1" s="6"/>
      <c r="G1" s="6"/>
      <c r="H1" s="6"/>
      <c r="I1" s="6"/>
      <c r="J1" s="6"/>
      <c r="K1" s="6"/>
      <c r="L1" s="6"/>
      <c r="M1" s="6"/>
      <c r="N1" s="6"/>
      <c r="O1" s="6"/>
    </row>
    <row r="2" spans="1:15" ht="15" customHeight="1">
      <c r="A2" s="75"/>
      <c r="B2" s="75"/>
      <c r="C2" s="75"/>
      <c r="D2" s="75"/>
      <c r="E2" s="116"/>
      <c r="F2" s="116"/>
      <c r="G2" s="115"/>
      <c r="H2" s="117"/>
      <c r="I2" s="117"/>
      <c r="J2" s="117"/>
      <c r="K2" s="117"/>
      <c r="L2" s="106"/>
      <c r="M2" s="106"/>
      <c r="N2" s="5"/>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1056" t="s">
        <v>369</v>
      </c>
      <c r="B19" s="15" t="s">
        <v>232</v>
      </c>
      <c r="C19" s="893"/>
      <c r="D19" s="894"/>
      <c r="E19" s="895"/>
      <c r="F19" s="816" t="s">
        <v>241</v>
      </c>
      <c r="G19" s="886"/>
      <c r="H19" s="52"/>
      <c r="I19" s="886"/>
      <c r="J19" s="52"/>
      <c r="K19" s="886"/>
      <c r="L19" s="52"/>
      <c r="M19" s="53"/>
      <c r="N19" s="6"/>
      <c r="O19" s="6"/>
    </row>
    <row r="20" spans="1:15" ht="15" customHeight="1">
      <c r="A20" s="1057"/>
      <c r="B20" s="21" t="s">
        <v>242</v>
      </c>
      <c r="C20" s="830"/>
      <c r="D20" s="831"/>
      <c r="E20" s="832"/>
      <c r="F20" s="816"/>
      <c r="G20" s="887"/>
      <c r="H20" s="54" t="s">
        <v>243</v>
      </c>
      <c r="I20" s="887"/>
      <c r="J20" s="54" t="s">
        <v>244</v>
      </c>
      <c r="K20" s="887"/>
      <c r="L20" s="55" t="s">
        <v>245</v>
      </c>
      <c r="M20" s="56"/>
      <c r="N20" s="6"/>
      <c r="O20" s="6"/>
    </row>
    <row r="21" spans="1:15" ht="15" customHeight="1">
      <c r="A21" s="1057"/>
      <c r="B21" s="808" t="s">
        <v>246</v>
      </c>
      <c r="C21" s="11" t="s">
        <v>378</v>
      </c>
      <c r="D21" s="38"/>
      <c r="E21" s="13" t="s">
        <v>235</v>
      </c>
      <c r="F21" s="38"/>
      <c r="G21" s="12" t="s">
        <v>379</v>
      </c>
      <c r="H21" s="12"/>
      <c r="I21" s="12"/>
      <c r="J21" s="12"/>
      <c r="K21" s="12"/>
      <c r="L21" s="12"/>
      <c r="M21" s="14"/>
      <c r="N21" s="6"/>
      <c r="O21" s="6"/>
    </row>
    <row r="22" spans="1:15" ht="15" customHeight="1">
      <c r="A22" s="1057"/>
      <c r="B22" s="809"/>
      <c r="C22" s="40"/>
      <c r="D22" s="16"/>
      <c r="E22" s="39"/>
      <c r="F22" s="17"/>
      <c r="G22" s="828"/>
      <c r="H22" s="828"/>
      <c r="I22" s="828"/>
      <c r="J22" s="828"/>
      <c r="K22" s="828"/>
      <c r="L22" s="828"/>
      <c r="M22" s="829"/>
      <c r="N22" s="6"/>
      <c r="O22" s="6"/>
    </row>
    <row r="23" spans="1:15" ht="15" customHeight="1">
      <c r="A23" s="1057"/>
      <c r="B23" s="810"/>
      <c r="C23" s="830"/>
      <c r="D23" s="831"/>
      <c r="E23" s="831"/>
      <c r="F23" s="831"/>
      <c r="G23" s="831"/>
      <c r="H23" s="831"/>
      <c r="I23" s="831"/>
      <c r="J23" s="831"/>
      <c r="K23" s="831"/>
      <c r="L23" s="831"/>
      <c r="M23" s="832"/>
      <c r="N23" s="6"/>
      <c r="O23" s="6"/>
    </row>
    <row r="24" spans="1:15" ht="15" customHeight="1">
      <c r="A24" s="902" t="s">
        <v>252</v>
      </c>
      <c r="B24" s="903"/>
      <c r="C24" s="903"/>
      <c r="D24" s="903"/>
      <c r="E24" s="903"/>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340</v>
      </c>
      <c r="B28" s="888"/>
      <c r="C28" s="19"/>
      <c r="D28" s="19"/>
      <c r="E28" s="19"/>
      <c r="F28" s="19"/>
      <c r="G28" s="6"/>
      <c r="H28" s="6"/>
      <c r="I28" s="6"/>
      <c r="J28" s="6"/>
      <c r="K28" s="6"/>
      <c r="L28" s="6"/>
      <c r="M28" s="27"/>
      <c r="N28" s="6"/>
      <c r="O28" s="6"/>
    </row>
    <row r="29" spans="1:15" ht="15" hidden="1" customHeight="1">
      <c r="A29" s="810" t="s">
        <v>341</v>
      </c>
      <c r="B29" s="889"/>
      <c r="C29" s="19"/>
      <c r="D29" s="19"/>
      <c r="E29" s="19"/>
      <c r="F29" s="19"/>
      <c r="G29" s="6"/>
      <c r="H29" s="6"/>
      <c r="I29" s="6"/>
      <c r="J29" s="6"/>
      <c r="K29" s="6"/>
      <c r="L29" s="6"/>
      <c r="M29" s="27"/>
      <c r="N29" s="6"/>
      <c r="O29" s="6"/>
    </row>
    <row r="30" spans="1:15" ht="15" hidden="1" customHeight="1">
      <c r="A30" s="20" t="s">
        <v>342</v>
      </c>
      <c r="B30" s="28"/>
      <c r="C30" s="816"/>
      <c r="D30" s="816"/>
      <c r="E30" s="816"/>
      <c r="F30" s="816"/>
      <c r="G30" s="6"/>
      <c r="H30" s="6"/>
      <c r="I30" s="6"/>
      <c r="J30" s="6"/>
      <c r="K30" s="6"/>
      <c r="L30" s="6"/>
      <c r="M30" s="27"/>
      <c r="N30" s="6"/>
      <c r="O30" s="6"/>
    </row>
    <row r="31" spans="1:15" ht="22.5" hidden="1" customHeight="1">
      <c r="A31" s="120" t="s">
        <v>343</v>
      </c>
      <c r="B31" s="13"/>
      <c r="C31" s="1052"/>
      <c r="D31" s="1052"/>
      <c r="E31" s="1052"/>
      <c r="F31" s="1052"/>
      <c r="G31" s="6"/>
      <c r="H31" s="6"/>
      <c r="I31" s="6"/>
      <c r="J31" s="6"/>
      <c r="K31" s="6"/>
      <c r="L31" s="6"/>
      <c r="M31" s="27"/>
      <c r="N31" s="5"/>
      <c r="O31" s="6"/>
    </row>
    <row r="32" spans="1:15" ht="15" customHeight="1">
      <c r="A32" s="1053" t="s">
        <v>264</v>
      </c>
      <c r="B32" s="1054"/>
      <c r="C32" s="1054"/>
      <c r="D32" s="1054"/>
      <c r="E32" s="1054"/>
      <c r="F32" s="1054"/>
      <c r="G32" s="1054"/>
      <c r="H32" s="1054"/>
      <c r="I32" s="1054"/>
      <c r="J32" s="1054"/>
      <c r="K32" s="1054"/>
      <c r="L32" s="1054"/>
      <c r="M32" s="1055"/>
      <c r="N32" s="5"/>
      <c r="O32" s="6"/>
    </row>
    <row r="33" spans="1:15" ht="24.95" customHeight="1">
      <c r="A33" s="933" t="s">
        <v>307</v>
      </c>
      <c r="B33" s="934"/>
      <c r="C33" s="943"/>
      <c r="D33" s="944"/>
      <c r="E33" s="944"/>
      <c r="F33" s="944"/>
      <c r="G33" s="944"/>
      <c r="H33" s="944"/>
      <c r="I33" s="944"/>
      <c r="J33" s="944"/>
      <c r="K33" s="944"/>
      <c r="L33" s="944"/>
      <c r="M33" s="945"/>
    </row>
    <row r="34" spans="1:15" ht="15" customHeight="1">
      <c r="A34" s="851" t="s">
        <v>265</v>
      </c>
      <c r="B34" s="852"/>
      <c r="C34" s="2" t="s">
        <v>81</v>
      </c>
      <c r="D34" s="19" t="s">
        <v>266</v>
      </c>
      <c r="E34" s="19" t="s">
        <v>267</v>
      </c>
      <c r="F34" s="19" t="s">
        <v>268</v>
      </c>
      <c r="G34" s="19" t="s">
        <v>269</v>
      </c>
      <c r="H34" s="857" t="s">
        <v>270</v>
      </c>
      <c r="I34" s="858"/>
      <c r="J34" s="857" t="s">
        <v>271</v>
      </c>
      <c r="K34" s="858"/>
      <c r="L34" s="857" t="s">
        <v>272</v>
      </c>
      <c r="M34" s="858"/>
      <c r="N34" s="6"/>
      <c r="O34" s="6"/>
    </row>
    <row r="35" spans="1:15" ht="15" customHeight="1">
      <c r="A35" s="853"/>
      <c r="B35" s="854"/>
      <c r="C35" s="46"/>
      <c r="D35" s="46"/>
      <c r="E35" s="46"/>
      <c r="F35" s="46"/>
      <c r="G35" s="46"/>
      <c r="H35" s="900"/>
      <c r="I35" s="901"/>
      <c r="J35" s="900"/>
      <c r="K35" s="901"/>
      <c r="L35" s="900"/>
      <c r="M35" s="901"/>
      <c r="N35" s="6"/>
      <c r="O35" s="6"/>
    </row>
    <row r="36" spans="1:15" ht="15" customHeight="1">
      <c r="A36" s="855"/>
      <c r="B36" s="856"/>
      <c r="C36" s="857" t="s">
        <v>273</v>
      </c>
      <c r="D36" s="859"/>
      <c r="E36" s="858"/>
      <c r="F36" s="842"/>
      <c r="G36" s="843"/>
      <c r="H36" s="843"/>
      <c r="I36" s="843"/>
      <c r="J36" s="843"/>
      <c r="K36" s="843"/>
      <c r="L36" s="843"/>
      <c r="M36" s="844"/>
      <c r="N36" s="6"/>
      <c r="O36" s="6"/>
    </row>
    <row r="37" spans="1:15" ht="15" customHeight="1">
      <c r="A37" s="863" t="s">
        <v>274</v>
      </c>
      <c r="B37" s="819"/>
      <c r="C37" s="151" t="s">
        <v>275</v>
      </c>
      <c r="D37" s="47"/>
      <c r="E37" s="30" t="s">
        <v>276</v>
      </c>
      <c r="F37" s="49"/>
      <c r="G37" s="152" t="s">
        <v>277</v>
      </c>
      <c r="H37" s="861"/>
      <c r="I37" s="861"/>
      <c r="J37" s="860" t="s">
        <v>276</v>
      </c>
      <c r="K37" s="860"/>
      <c r="L37" s="861"/>
      <c r="M37" s="862"/>
      <c r="N37" s="5"/>
      <c r="O37" s="6"/>
    </row>
    <row r="38" spans="1:15" ht="15" customHeight="1">
      <c r="A38" s="864"/>
      <c r="B38" s="865"/>
      <c r="C38" s="141" t="s">
        <v>278</v>
      </c>
      <c r="D38" s="47"/>
      <c r="E38" s="30" t="s">
        <v>276</v>
      </c>
      <c r="F38" s="49"/>
      <c r="G38" s="152" t="s">
        <v>277</v>
      </c>
      <c r="H38" s="861"/>
      <c r="I38" s="861"/>
      <c r="J38" s="860" t="s">
        <v>276</v>
      </c>
      <c r="K38" s="860"/>
      <c r="L38" s="861"/>
      <c r="M38" s="862"/>
      <c r="N38" s="5"/>
      <c r="O38" s="6"/>
    </row>
    <row r="39" spans="1:15" ht="15" customHeight="1">
      <c r="A39" s="866"/>
      <c r="B39" s="820"/>
      <c r="C39" s="140" t="s">
        <v>279</v>
      </c>
      <c r="D39" s="48"/>
      <c r="E39" s="35" t="s">
        <v>276</v>
      </c>
      <c r="F39" s="49"/>
      <c r="G39" s="152" t="s">
        <v>277</v>
      </c>
      <c r="H39" s="861"/>
      <c r="I39" s="861"/>
      <c r="J39" s="860" t="s">
        <v>276</v>
      </c>
      <c r="K39" s="860"/>
      <c r="L39" s="861"/>
      <c r="M39" s="862"/>
      <c r="N39" s="5"/>
      <c r="O39" s="6"/>
    </row>
    <row r="40" spans="1:15" ht="15" customHeight="1">
      <c r="A40" s="833" t="s">
        <v>286</v>
      </c>
      <c r="B40" s="834"/>
      <c r="C40" s="837"/>
      <c r="D40" s="838"/>
      <c r="E40" s="838"/>
      <c r="F40" s="838"/>
      <c r="G40" s="838"/>
      <c r="H40" s="838"/>
      <c r="I40" s="838"/>
      <c r="J40" s="838"/>
      <c r="K40" s="838"/>
      <c r="L40" s="838"/>
      <c r="M40" s="839"/>
      <c r="N40" s="6"/>
      <c r="O40" s="6"/>
    </row>
    <row r="41" spans="1:15" ht="15" customHeight="1">
      <c r="A41" s="833" t="s">
        <v>287</v>
      </c>
      <c r="B41" s="834"/>
      <c r="C41" s="837"/>
      <c r="D41" s="838"/>
      <c r="E41" s="838"/>
      <c r="F41" s="838"/>
      <c r="G41" s="838"/>
      <c r="H41" s="838"/>
      <c r="I41" s="838"/>
      <c r="J41" s="838"/>
      <c r="K41" s="838"/>
      <c r="L41" s="838"/>
      <c r="M41" s="839"/>
      <c r="N41" s="5"/>
      <c r="O41" s="6"/>
    </row>
    <row r="42" spans="1:15" ht="35.1" customHeight="1">
      <c r="A42" s="835" t="s">
        <v>288</v>
      </c>
      <c r="B42" s="836"/>
      <c r="C42" s="837"/>
      <c r="D42" s="838"/>
      <c r="E42" s="838"/>
      <c r="F42" s="838"/>
      <c r="G42" s="838"/>
      <c r="H42" s="838"/>
      <c r="I42" s="838"/>
      <c r="J42" s="838"/>
      <c r="K42" s="838"/>
      <c r="L42" s="838"/>
      <c r="M42" s="839"/>
      <c r="N42" s="5"/>
      <c r="O42" s="6"/>
    </row>
    <row r="43" spans="1:15" ht="15" customHeight="1">
      <c r="A43" s="6" t="s">
        <v>225</v>
      </c>
      <c r="B43" s="6"/>
      <c r="C43" s="6"/>
      <c r="D43" s="6"/>
      <c r="E43" s="6"/>
      <c r="F43" s="6"/>
      <c r="G43" s="6"/>
      <c r="H43" s="6"/>
      <c r="I43" s="6"/>
      <c r="J43" s="6"/>
      <c r="K43" s="6"/>
      <c r="L43" s="6"/>
      <c r="M43" s="6"/>
      <c r="N43" s="6"/>
      <c r="O43" s="6"/>
    </row>
    <row r="44" spans="1:15" ht="18" customHeight="1">
      <c r="A44" s="840" t="s">
        <v>289</v>
      </c>
      <c r="B44" s="840"/>
      <c r="C44" s="840"/>
      <c r="D44" s="840"/>
      <c r="E44" s="840"/>
      <c r="F44" s="840"/>
      <c r="G44" s="840"/>
      <c r="H44" s="840"/>
      <c r="I44" s="840"/>
      <c r="J44" s="840"/>
      <c r="K44" s="840"/>
      <c r="L44" s="840"/>
      <c r="M44" s="840"/>
      <c r="N44" s="5"/>
      <c r="O44" s="6"/>
    </row>
    <row r="45" spans="1:15" ht="18" customHeight="1">
      <c r="A45" s="840" t="s">
        <v>303</v>
      </c>
      <c r="B45" s="840"/>
      <c r="C45" s="840"/>
      <c r="D45" s="840"/>
      <c r="E45" s="840"/>
      <c r="F45" s="840"/>
      <c r="G45" s="840"/>
      <c r="H45" s="840"/>
      <c r="I45" s="840"/>
      <c r="J45" s="840"/>
      <c r="K45" s="840"/>
      <c r="L45" s="840"/>
      <c r="M45" s="840"/>
      <c r="N45" s="5"/>
      <c r="O45" s="6"/>
    </row>
    <row r="46" spans="1:15" ht="30" customHeight="1">
      <c r="A46" s="911" t="s">
        <v>304</v>
      </c>
      <c r="B46" s="912"/>
      <c r="C46" s="912"/>
      <c r="D46" s="912"/>
      <c r="E46" s="912"/>
      <c r="F46" s="912"/>
      <c r="G46" s="912"/>
      <c r="H46" s="912"/>
      <c r="I46" s="912"/>
      <c r="J46" s="912"/>
      <c r="K46" s="912"/>
      <c r="L46" s="912"/>
      <c r="M46" s="912"/>
      <c r="N46" s="6"/>
      <c r="O46" s="6"/>
    </row>
    <row r="47" spans="1:15" ht="15" customHeight="1">
      <c r="A47" s="5" t="s">
        <v>291</v>
      </c>
      <c r="B47" s="6"/>
      <c r="C47" s="6"/>
      <c r="D47" s="6"/>
      <c r="E47" s="6"/>
      <c r="F47" s="6"/>
      <c r="G47" s="6"/>
      <c r="H47" s="6"/>
      <c r="I47" s="6"/>
      <c r="J47" s="6"/>
      <c r="K47" s="6"/>
      <c r="L47" s="6"/>
      <c r="M47" s="6"/>
      <c r="N47" s="6"/>
      <c r="O47" s="6"/>
    </row>
    <row r="48" spans="1:15" ht="15" customHeight="1">
      <c r="A48" s="37" t="s">
        <v>305</v>
      </c>
    </row>
    <row r="49" spans="1:13" ht="15" customHeight="1">
      <c r="A49" s="848" t="s">
        <v>369</v>
      </c>
      <c r="B49" s="9" t="s">
        <v>232</v>
      </c>
      <c r="C49" s="893"/>
      <c r="D49" s="894"/>
      <c r="E49" s="895"/>
      <c r="F49" s="816" t="s">
        <v>241</v>
      </c>
      <c r="G49" s="886"/>
      <c r="H49" s="52"/>
      <c r="I49" s="886"/>
      <c r="J49" s="52"/>
      <c r="K49" s="886"/>
      <c r="L49" s="52"/>
      <c r="M49" s="53"/>
    </row>
    <row r="50" spans="1:13" ht="15" customHeight="1">
      <c r="A50" s="849"/>
      <c r="B50" s="58" t="s">
        <v>242</v>
      </c>
      <c r="C50" s="830"/>
      <c r="D50" s="831"/>
      <c r="E50" s="832"/>
      <c r="F50" s="816"/>
      <c r="G50" s="887"/>
      <c r="H50" s="54" t="s">
        <v>243</v>
      </c>
      <c r="I50" s="887"/>
      <c r="J50" s="54" t="s">
        <v>244</v>
      </c>
      <c r="K50" s="887"/>
      <c r="L50" s="55" t="s">
        <v>245</v>
      </c>
      <c r="M50" s="56"/>
    </row>
    <row r="51" spans="1:13" ht="15" customHeight="1">
      <c r="A51" s="849"/>
      <c r="B51" s="808" t="s">
        <v>246</v>
      </c>
      <c r="C51" s="11" t="s">
        <v>378</v>
      </c>
      <c r="D51" s="38"/>
      <c r="E51" s="13" t="s">
        <v>235</v>
      </c>
      <c r="F51" s="38"/>
      <c r="G51" s="12" t="s">
        <v>379</v>
      </c>
      <c r="H51" s="12"/>
      <c r="I51" s="12"/>
      <c r="J51" s="12"/>
      <c r="K51" s="12"/>
      <c r="L51" s="12"/>
      <c r="M51" s="14"/>
    </row>
    <row r="52" spans="1:13" ht="15" customHeight="1">
      <c r="A52" s="849"/>
      <c r="B52" s="809"/>
      <c r="C52" s="40"/>
      <c r="D52" s="16"/>
      <c r="E52" s="39"/>
      <c r="F52" s="17"/>
      <c r="G52" s="828"/>
      <c r="H52" s="828"/>
      <c r="I52" s="828"/>
      <c r="J52" s="828"/>
      <c r="K52" s="828"/>
      <c r="L52" s="828"/>
      <c r="M52" s="829"/>
    </row>
    <row r="53" spans="1:13" ht="15" customHeight="1">
      <c r="A53" s="849"/>
      <c r="B53" s="810"/>
      <c r="C53" s="830"/>
      <c r="D53" s="831"/>
      <c r="E53" s="831"/>
      <c r="F53" s="831"/>
      <c r="G53" s="831"/>
      <c r="H53" s="831"/>
      <c r="I53" s="831"/>
      <c r="J53" s="831"/>
      <c r="K53" s="831"/>
      <c r="L53" s="831"/>
      <c r="M53" s="832"/>
    </row>
    <row r="54" spans="1:13" ht="15" customHeight="1">
      <c r="A54" s="849"/>
      <c r="B54" s="15" t="s">
        <v>232</v>
      </c>
      <c r="C54" s="893"/>
      <c r="D54" s="894"/>
      <c r="E54" s="895"/>
      <c r="F54" s="816" t="s">
        <v>241</v>
      </c>
      <c r="G54" s="886"/>
      <c r="H54" s="52"/>
      <c r="I54" s="886"/>
      <c r="J54" s="52"/>
      <c r="K54" s="886"/>
      <c r="L54" s="52"/>
      <c r="M54" s="53"/>
    </row>
    <row r="55" spans="1:13" ht="15" customHeight="1">
      <c r="A55" s="849"/>
      <c r="B55" s="21" t="s">
        <v>242</v>
      </c>
      <c r="C55" s="830"/>
      <c r="D55" s="831"/>
      <c r="E55" s="832"/>
      <c r="F55" s="816"/>
      <c r="G55" s="887"/>
      <c r="H55" s="54" t="s">
        <v>243</v>
      </c>
      <c r="I55" s="887"/>
      <c r="J55" s="54" t="s">
        <v>244</v>
      </c>
      <c r="K55" s="887"/>
      <c r="L55" s="55" t="s">
        <v>245</v>
      </c>
      <c r="M55" s="56"/>
    </row>
    <row r="56" spans="1:13" ht="15" customHeight="1">
      <c r="A56" s="849"/>
      <c r="B56" s="808" t="s">
        <v>246</v>
      </c>
      <c r="C56" s="11" t="s">
        <v>378</v>
      </c>
      <c r="D56" s="38"/>
      <c r="E56" s="13" t="s">
        <v>235</v>
      </c>
      <c r="F56" s="38"/>
      <c r="G56" s="12" t="s">
        <v>379</v>
      </c>
      <c r="H56" s="12"/>
      <c r="I56" s="12"/>
      <c r="J56" s="12"/>
      <c r="K56" s="12"/>
      <c r="L56" s="12"/>
      <c r="M56" s="14"/>
    </row>
    <row r="57" spans="1:13" ht="15" customHeight="1">
      <c r="A57" s="849"/>
      <c r="B57" s="809"/>
      <c r="C57" s="40"/>
      <c r="D57" s="16"/>
      <c r="E57" s="39"/>
      <c r="F57" s="17"/>
      <c r="G57" s="828"/>
      <c r="H57" s="828"/>
      <c r="I57" s="828"/>
      <c r="J57" s="828"/>
      <c r="K57" s="828"/>
      <c r="L57" s="828"/>
      <c r="M57" s="829"/>
    </row>
    <row r="58" spans="1:13" ht="15" customHeight="1">
      <c r="A58" s="849"/>
      <c r="B58" s="810"/>
      <c r="C58" s="830"/>
      <c r="D58" s="831"/>
      <c r="E58" s="831"/>
      <c r="F58" s="831"/>
      <c r="G58" s="831"/>
      <c r="H58" s="831"/>
      <c r="I58" s="831"/>
      <c r="J58" s="831"/>
      <c r="K58" s="831"/>
      <c r="L58" s="831"/>
      <c r="M58" s="832"/>
    </row>
    <row r="59" spans="1:13" ht="15" customHeight="1">
      <c r="A59" s="849"/>
      <c r="B59" s="15" t="s">
        <v>232</v>
      </c>
      <c r="C59" s="893"/>
      <c r="D59" s="894"/>
      <c r="E59" s="895"/>
      <c r="F59" s="816" t="s">
        <v>241</v>
      </c>
      <c r="G59" s="886"/>
      <c r="H59" s="52"/>
      <c r="I59" s="886"/>
      <c r="J59" s="52"/>
      <c r="K59" s="886"/>
      <c r="L59" s="52"/>
      <c r="M59" s="53"/>
    </row>
    <row r="60" spans="1:13" ht="15" customHeight="1">
      <c r="A60" s="849"/>
      <c r="B60" s="21" t="s">
        <v>242</v>
      </c>
      <c r="C60" s="830"/>
      <c r="D60" s="831"/>
      <c r="E60" s="832"/>
      <c r="F60" s="816"/>
      <c r="G60" s="887"/>
      <c r="H60" s="54" t="s">
        <v>243</v>
      </c>
      <c r="I60" s="887"/>
      <c r="J60" s="54" t="s">
        <v>244</v>
      </c>
      <c r="K60" s="887"/>
      <c r="L60" s="55" t="s">
        <v>245</v>
      </c>
      <c r="M60" s="56"/>
    </row>
    <row r="61" spans="1:13" ht="15" customHeight="1">
      <c r="A61" s="849"/>
      <c r="B61" s="808" t="s">
        <v>246</v>
      </c>
      <c r="C61" s="11" t="s">
        <v>378</v>
      </c>
      <c r="D61" s="38"/>
      <c r="E61" s="13" t="s">
        <v>235</v>
      </c>
      <c r="F61" s="38"/>
      <c r="G61" s="12" t="s">
        <v>379</v>
      </c>
      <c r="H61" s="12"/>
      <c r="I61" s="12"/>
      <c r="J61" s="12"/>
      <c r="K61" s="12"/>
      <c r="L61" s="12"/>
      <c r="M61" s="14"/>
    </row>
    <row r="62" spans="1:13" ht="15" customHeight="1">
      <c r="A62" s="849"/>
      <c r="B62" s="809"/>
      <c r="C62" s="40"/>
      <c r="D62" s="16"/>
      <c r="E62" s="39"/>
      <c r="F62" s="17"/>
      <c r="G62" s="828"/>
      <c r="H62" s="828"/>
      <c r="I62" s="828"/>
      <c r="J62" s="828"/>
      <c r="K62" s="828"/>
      <c r="L62" s="828"/>
      <c r="M62" s="829"/>
    </row>
    <row r="63" spans="1:13" ht="15" customHeight="1">
      <c r="A63" s="849"/>
      <c r="B63" s="810"/>
      <c r="C63" s="830"/>
      <c r="D63" s="831"/>
      <c r="E63" s="831"/>
      <c r="F63" s="831"/>
      <c r="G63" s="831"/>
      <c r="H63" s="831"/>
      <c r="I63" s="831"/>
      <c r="J63" s="831"/>
      <c r="K63" s="831"/>
      <c r="L63" s="831"/>
      <c r="M63" s="832"/>
    </row>
    <row r="64" spans="1:13" ht="15" customHeight="1">
      <c r="A64" s="849"/>
      <c r="B64" s="15" t="s">
        <v>232</v>
      </c>
      <c r="C64" s="893"/>
      <c r="D64" s="894"/>
      <c r="E64" s="895"/>
      <c r="F64" s="816" t="s">
        <v>241</v>
      </c>
      <c r="G64" s="886"/>
      <c r="H64" s="52"/>
      <c r="I64" s="886"/>
      <c r="J64" s="52"/>
      <c r="K64" s="886"/>
      <c r="L64" s="52"/>
      <c r="M64" s="53"/>
    </row>
    <row r="65" spans="1:13" ht="15" customHeight="1">
      <c r="A65" s="849"/>
      <c r="B65" s="21" t="s">
        <v>242</v>
      </c>
      <c r="C65" s="830"/>
      <c r="D65" s="831"/>
      <c r="E65" s="832"/>
      <c r="F65" s="816"/>
      <c r="G65" s="887"/>
      <c r="H65" s="54" t="s">
        <v>243</v>
      </c>
      <c r="I65" s="887"/>
      <c r="J65" s="54" t="s">
        <v>244</v>
      </c>
      <c r="K65" s="887"/>
      <c r="L65" s="55" t="s">
        <v>245</v>
      </c>
      <c r="M65" s="56"/>
    </row>
    <row r="66" spans="1:13" ht="15" customHeight="1">
      <c r="A66" s="849"/>
      <c r="B66" s="808" t="s">
        <v>246</v>
      </c>
      <c r="C66" s="11" t="s">
        <v>378</v>
      </c>
      <c r="D66" s="38"/>
      <c r="E66" s="13" t="s">
        <v>235</v>
      </c>
      <c r="F66" s="38"/>
      <c r="G66" s="12" t="s">
        <v>379</v>
      </c>
      <c r="H66" s="12"/>
      <c r="I66" s="12"/>
      <c r="J66" s="12"/>
      <c r="K66" s="12"/>
      <c r="L66" s="12"/>
      <c r="M66" s="14"/>
    </row>
    <row r="67" spans="1:13" ht="15" customHeight="1">
      <c r="A67" s="849"/>
      <c r="B67" s="809"/>
      <c r="C67" s="40"/>
      <c r="D67" s="16"/>
      <c r="E67" s="39"/>
      <c r="F67" s="17"/>
      <c r="G67" s="828"/>
      <c r="H67" s="828"/>
      <c r="I67" s="828"/>
      <c r="J67" s="828"/>
      <c r="K67" s="828"/>
      <c r="L67" s="828"/>
      <c r="M67" s="829"/>
    </row>
    <row r="68" spans="1:13" ht="15" customHeight="1">
      <c r="A68" s="849"/>
      <c r="B68" s="810"/>
      <c r="C68" s="830"/>
      <c r="D68" s="831"/>
      <c r="E68" s="831"/>
      <c r="F68" s="831"/>
      <c r="G68" s="831"/>
      <c r="H68" s="831"/>
      <c r="I68" s="831"/>
      <c r="J68" s="831"/>
      <c r="K68" s="831"/>
      <c r="L68" s="831"/>
      <c r="M68" s="832"/>
    </row>
    <row r="69" spans="1:13" ht="15" customHeight="1">
      <c r="A69" s="849"/>
      <c r="B69" s="15" t="s">
        <v>232</v>
      </c>
      <c r="C69" s="893"/>
      <c r="D69" s="894"/>
      <c r="E69" s="895"/>
      <c r="F69" s="816" t="s">
        <v>241</v>
      </c>
      <c r="G69" s="886"/>
      <c r="H69" s="52"/>
      <c r="I69" s="886"/>
      <c r="J69" s="52"/>
      <c r="K69" s="886"/>
      <c r="L69" s="52"/>
      <c r="M69" s="53"/>
    </row>
    <row r="70" spans="1:13" ht="15" customHeight="1">
      <c r="A70" s="849"/>
      <c r="B70" s="21" t="s">
        <v>242</v>
      </c>
      <c r="C70" s="830"/>
      <c r="D70" s="831"/>
      <c r="E70" s="832"/>
      <c r="F70" s="816"/>
      <c r="G70" s="887"/>
      <c r="H70" s="54" t="s">
        <v>243</v>
      </c>
      <c r="I70" s="887"/>
      <c r="J70" s="54" t="s">
        <v>244</v>
      </c>
      <c r="K70" s="887"/>
      <c r="L70" s="55" t="s">
        <v>245</v>
      </c>
      <c r="M70" s="56"/>
    </row>
    <row r="71" spans="1:13" ht="15" customHeight="1">
      <c r="A71" s="849"/>
      <c r="B71" s="808" t="s">
        <v>246</v>
      </c>
      <c r="C71" s="11" t="s">
        <v>378</v>
      </c>
      <c r="D71" s="38"/>
      <c r="E71" s="13" t="s">
        <v>235</v>
      </c>
      <c r="F71" s="38"/>
      <c r="G71" s="12" t="s">
        <v>379</v>
      </c>
      <c r="H71" s="12"/>
      <c r="I71" s="12"/>
      <c r="J71" s="12"/>
      <c r="K71" s="12"/>
      <c r="L71" s="12"/>
      <c r="M71" s="14"/>
    </row>
    <row r="72" spans="1:13" ht="15" customHeight="1">
      <c r="A72" s="849"/>
      <c r="B72" s="809"/>
      <c r="C72" s="40"/>
      <c r="D72" s="16"/>
      <c r="E72" s="39"/>
      <c r="F72" s="17"/>
      <c r="G72" s="828"/>
      <c r="H72" s="828"/>
      <c r="I72" s="828"/>
      <c r="J72" s="828"/>
      <c r="K72" s="828"/>
      <c r="L72" s="828"/>
      <c r="M72" s="829"/>
    </row>
    <row r="73" spans="1:13" ht="15" customHeight="1">
      <c r="A73" s="849"/>
      <c r="B73" s="810"/>
      <c r="C73" s="830"/>
      <c r="D73" s="831"/>
      <c r="E73" s="831"/>
      <c r="F73" s="831"/>
      <c r="G73" s="831"/>
      <c r="H73" s="831"/>
      <c r="I73" s="831"/>
      <c r="J73" s="831"/>
      <c r="K73" s="831"/>
      <c r="L73" s="831"/>
      <c r="M73" s="832"/>
    </row>
    <row r="74" spans="1:13" ht="15" customHeight="1">
      <c r="A74" s="849"/>
      <c r="B74" s="15" t="s">
        <v>232</v>
      </c>
      <c r="C74" s="893"/>
      <c r="D74" s="894"/>
      <c r="E74" s="895"/>
      <c r="F74" s="816" t="s">
        <v>241</v>
      </c>
      <c r="G74" s="886"/>
      <c r="H74" s="52"/>
      <c r="I74" s="886"/>
      <c r="J74" s="52"/>
      <c r="K74" s="886"/>
      <c r="L74" s="52"/>
      <c r="M74" s="53"/>
    </row>
    <row r="75" spans="1:13" ht="15" customHeight="1">
      <c r="A75" s="849"/>
      <c r="B75" s="21" t="s">
        <v>242</v>
      </c>
      <c r="C75" s="830"/>
      <c r="D75" s="831"/>
      <c r="E75" s="832"/>
      <c r="F75" s="816"/>
      <c r="G75" s="887"/>
      <c r="H75" s="54" t="s">
        <v>243</v>
      </c>
      <c r="I75" s="887"/>
      <c r="J75" s="54" t="s">
        <v>244</v>
      </c>
      <c r="K75" s="887"/>
      <c r="L75" s="55" t="s">
        <v>245</v>
      </c>
      <c r="M75" s="56"/>
    </row>
    <row r="76" spans="1:13" ht="15" customHeight="1">
      <c r="A76" s="849"/>
      <c r="B76" s="808" t="s">
        <v>246</v>
      </c>
      <c r="C76" s="11" t="s">
        <v>378</v>
      </c>
      <c r="D76" s="38"/>
      <c r="E76" s="13" t="s">
        <v>235</v>
      </c>
      <c r="F76" s="38"/>
      <c r="G76" s="12" t="s">
        <v>379</v>
      </c>
      <c r="H76" s="12"/>
      <c r="I76" s="12"/>
      <c r="J76" s="12"/>
      <c r="K76" s="12"/>
      <c r="L76" s="12"/>
      <c r="M76" s="14"/>
    </row>
    <row r="77" spans="1:13" ht="15" customHeight="1">
      <c r="A77" s="849"/>
      <c r="B77" s="809"/>
      <c r="C77" s="40"/>
      <c r="D77" s="16"/>
      <c r="E77" s="39"/>
      <c r="F77" s="17"/>
      <c r="G77" s="828"/>
      <c r="H77" s="828"/>
      <c r="I77" s="828"/>
      <c r="J77" s="828"/>
      <c r="K77" s="828"/>
      <c r="L77" s="828"/>
      <c r="M77" s="829"/>
    </row>
    <row r="78" spans="1:13" ht="15" customHeight="1">
      <c r="A78" s="850"/>
      <c r="B78" s="810"/>
      <c r="C78" s="830"/>
      <c r="D78" s="831"/>
      <c r="E78" s="831"/>
      <c r="F78" s="831"/>
      <c r="G78" s="831"/>
      <c r="H78" s="831"/>
      <c r="I78" s="831"/>
      <c r="J78" s="831"/>
      <c r="K78" s="831"/>
      <c r="L78" s="831"/>
      <c r="M78" s="832"/>
    </row>
  </sheetData>
  <mergeCells count="132">
    <mergeCell ref="A3:A9"/>
    <mergeCell ref="C3:M3"/>
    <mergeCell ref="C4:M4"/>
    <mergeCell ref="B5:B7"/>
    <mergeCell ref="G6:M6"/>
    <mergeCell ref="C7:M7"/>
    <mergeCell ref="C9:M9"/>
    <mergeCell ref="C8:M8"/>
    <mergeCell ref="A10:A18"/>
    <mergeCell ref="C10:E10"/>
    <mergeCell ref="F10:F11"/>
    <mergeCell ref="G10:G11"/>
    <mergeCell ref="I10:I11"/>
    <mergeCell ref="K10:K11"/>
    <mergeCell ref="C11:E11"/>
    <mergeCell ref="B12:B14"/>
    <mergeCell ref="G13:M13"/>
    <mergeCell ref="C14:M14"/>
    <mergeCell ref="B15:G15"/>
    <mergeCell ref="H15:M15"/>
    <mergeCell ref="B16:C18"/>
    <mergeCell ref="D16:E16"/>
    <mergeCell ref="F16:M16"/>
    <mergeCell ref="D17:E18"/>
    <mergeCell ref="K19:K20"/>
    <mergeCell ref="C20:E20"/>
    <mergeCell ref="B21:B23"/>
    <mergeCell ref="G22:M22"/>
    <mergeCell ref="C23:M23"/>
    <mergeCell ref="A24:G24"/>
    <mergeCell ref="H24:M24"/>
    <mergeCell ref="A19:A23"/>
    <mergeCell ref="C19:E19"/>
    <mergeCell ref="F19:F20"/>
    <mergeCell ref="G19:G20"/>
    <mergeCell ref="I19:I20"/>
    <mergeCell ref="C30:D30"/>
    <mergeCell ref="E30:F30"/>
    <mergeCell ref="C31:D31"/>
    <mergeCell ref="E31:F31"/>
    <mergeCell ref="A32:M32"/>
    <mergeCell ref="A33:B33"/>
    <mergeCell ref="C33:M33"/>
    <mergeCell ref="A25:M25"/>
    <mergeCell ref="A26:B27"/>
    <mergeCell ref="C26:D26"/>
    <mergeCell ref="E26:F26"/>
    <mergeCell ref="A28:B28"/>
    <mergeCell ref="A29:B29"/>
    <mergeCell ref="A34:B36"/>
    <mergeCell ref="H34:I34"/>
    <mergeCell ref="J34:K34"/>
    <mergeCell ref="L34:M34"/>
    <mergeCell ref="H35:I35"/>
    <mergeCell ref="J35:K35"/>
    <mergeCell ref="L35:M35"/>
    <mergeCell ref="C36:E36"/>
    <mergeCell ref="F36:M36"/>
    <mergeCell ref="A40:B40"/>
    <mergeCell ref="C40:M40"/>
    <mergeCell ref="A41:B41"/>
    <mergeCell ref="C41:M41"/>
    <mergeCell ref="A42:B42"/>
    <mergeCell ref="C42:M42"/>
    <mergeCell ref="A37:B39"/>
    <mergeCell ref="H37:I37"/>
    <mergeCell ref="J37:K37"/>
    <mergeCell ref="L37:M37"/>
    <mergeCell ref="H38:I38"/>
    <mergeCell ref="J38:K38"/>
    <mergeCell ref="L38:M38"/>
    <mergeCell ref="H39:I39"/>
    <mergeCell ref="J39:K39"/>
    <mergeCell ref="L39:M39"/>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I69:I70"/>
    <mergeCell ref="K69:K70"/>
    <mergeCell ref="C70:E7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B76:B78"/>
    <mergeCell ref="G77:M77"/>
    <mergeCell ref="C78:M78"/>
    <mergeCell ref="B71:B73"/>
    <mergeCell ref="G72:M72"/>
    <mergeCell ref="C73:M73"/>
    <mergeCell ref="C74:E74"/>
    <mergeCell ref="F74:F75"/>
    <mergeCell ref="G74:G75"/>
    <mergeCell ref="I74:I75"/>
    <mergeCell ref="K74:K75"/>
    <mergeCell ref="C75:E75"/>
  </mergeCells>
  <phoneticPr fontId="4"/>
  <dataValidations count="7">
    <dataValidation type="list" allowBlank="1" showInputMessage="1" showErrorMessage="1" sqref="C35:M35" xr:uid="{0DC760DF-608A-4CD3-8304-FDA30A3DF793}">
      <formula1>"○"</formula1>
    </dataValidation>
    <dataValidation type="whole" operator="greaterThanOrEqual" allowBlank="1" showInputMessage="1" showErrorMessage="1" sqref="C33" xr:uid="{421070BC-A27B-4135-8482-CC6CA0563423}">
      <formula1>0</formula1>
    </dataValidation>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xr:uid="{F6BAA1FC-4210-4FBD-9F4F-543ACEF51CFF}">
      <formula1>0</formula1>
    </dataValidation>
    <dataValidation imeMode="disabled" allowBlank="1" showInputMessage="1" showErrorMessage="1" sqref="D5 F5 D12 F12" xr:uid="{13020B44-F053-482B-9246-CF2F202CAE78}"/>
    <dataValidation imeMode="fullKatakana" allowBlank="1" showInputMessage="1" showErrorMessage="1" sqref="C3:M3 C10:E10 C19:E19 C49:E49 C54:E54 C59:E59 C64:E64 C69:E69 C74:E74" xr:uid="{6AED5516-7E02-4E3D-A70D-BF3258875EA2}"/>
    <dataValidation type="list" allowBlank="1" showInputMessage="1" showErrorMessage="1" sqref="F72 F6 F22 F13 F52 F57 F62 F67 F77" xr:uid="{2A6C9620-682B-472A-8BBF-B2E5AF1E8970}">
      <formula1>"市,郡,区"</formula1>
    </dataValidation>
    <dataValidation type="list" allowBlank="1" showInputMessage="1" showErrorMessage="1" sqref="D72 D6 D22 D13 D52 D57 D62 D67 D77" xr:uid="{394C4F01-C1E6-48C1-8021-ADDA01896AB7}">
      <formula1>"都,道,府,県"</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32542-3B81-4847-B2A3-15DFD19983AE}">
  <sheetPr codeName="Sheet10"/>
  <dimension ref="A1:O198"/>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27" t="s">
        <v>383</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384</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848" t="s">
        <v>296</v>
      </c>
      <c r="B19" s="15" t="s">
        <v>232</v>
      </c>
      <c r="C19" s="893"/>
      <c r="D19" s="894"/>
      <c r="E19" s="895"/>
      <c r="F19" s="816" t="s">
        <v>241</v>
      </c>
      <c r="G19" s="886"/>
      <c r="H19" s="52"/>
      <c r="I19" s="886"/>
      <c r="J19" s="52"/>
      <c r="K19" s="886"/>
      <c r="L19" s="52"/>
      <c r="M19" s="53"/>
      <c r="N19" s="6"/>
      <c r="O19" s="6"/>
    </row>
    <row r="20" spans="1:15" ht="15" customHeight="1">
      <c r="A20" s="849"/>
      <c r="B20" s="21" t="s">
        <v>242</v>
      </c>
      <c r="C20" s="830"/>
      <c r="D20" s="831"/>
      <c r="E20" s="832"/>
      <c r="F20" s="816"/>
      <c r="G20" s="887"/>
      <c r="H20" s="54" t="s">
        <v>243</v>
      </c>
      <c r="I20" s="887"/>
      <c r="J20" s="54" t="s">
        <v>244</v>
      </c>
      <c r="K20" s="887"/>
      <c r="L20" s="55" t="s">
        <v>245</v>
      </c>
      <c r="M20" s="56"/>
      <c r="N20" s="6"/>
      <c r="O20" s="6"/>
    </row>
    <row r="21" spans="1:15" ht="15" customHeight="1">
      <c r="A21" s="849"/>
      <c r="B21" s="808" t="s">
        <v>246</v>
      </c>
      <c r="C21" s="11" t="s">
        <v>378</v>
      </c>
      <c r="D21" s="38"/>
      <c r="E21" s="13" t="s">
        <v>235</v>
      </c>
      <c r="F21" s="38"/>
      <c r="G21" s="12"/>
      <c r="H21" s="12"/>
      <c r="I21" s="12"/>
      <c r="J21" s="12"/>
      <c r="K21" s="12"/>
      <c r="L21" s="12"/>
      <c r="M21" s="14"/>
      <c r="N21" s="6"/>
      <c r="O21" s="6"/>
    </row>
    <row r="22" spans="1:15" ht="15" customHeight="1">
      <c r="A22" s="849"/>
      <c r="B22" s="809"/>
      <c r="C22" s="40"/>
      <c r="D22" s="16"/>
      <c r="E22" s="39"/>
      <c r="F22" s="17"/>
      <c r="G22" s="828"/>
      <c r="H22" s="828"/>
      <c r="I22" s="828"/>
      <c r="J22" s="828"/>
      <c r="K22" s="828"/>
      <c r="L22" s="828"/>
      <c r="M22" s="829"/>
      <c r="N22" s="6"/>
      <c r="O22" s="6"/>
    </row>
    <row r="23" spans="1:15" ht="15" customHeight="1">
      <c r="A23" s="849"/>
      <c r="B23" s="810"/>
      <c r="C23" s="830"/>
      <c r="D23" s="831"/>
      <c r="E23" s="831"/>
      <c r="F23" s="831"/>
      <c r="G23" s="831"/>
      <c r="H23" s="831"/>
      <c r="I23" s="831"/>
      <c r="J23" s="831"/>
      <c r="K23" s="831"/>
      <c r="L23" s="831"/>
      <c r="M23" s="832"/>
      <c r="N23" s="6"/>
      <c r="O23" s="6"/>
    </row>
    <row r="24" spans="1:15" ht="15" customHeight="1">
      <c r="A24" s="902" t="s">
        <v>252</v>
      </c>
      <c r="B24" s="903"/>
      <c r="C24" s="903"/>
      <c r="D24" s="904"/>
      <c r="E24" s="904"/>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340</v>
      </c>
      <c r="B28" s="888"/>
      <c r="C28" s="19"/>
      <c r="D28" s="19"/>
      <c r="E28" s="19"/>
      <c r="F28" s="19"/>
      <c r="G28" s="6"/>
      <c r="H28" s="6"/>
      <c r="I28" s="6"/>
      <c r="J28" s="6"/>
      <c r="K28" s="6"/>
      <c r="L28" s="6"/>
      <c r="M28" s="27"/>
      <c r="N28" s="6"/>
      <c r="O28" s="6"/>
    </row>
    <row r="29" spans="1:15" ht="15" hidden="1" customHeight="1">
      <c r="A29" s="810" t="s">
        <v>341</v>
      </c>
      <c r="B29" s="889"/>
      <c r="C29" s="19"/>
      <c r="D29" s="19"/>
      <c r="E29" s="19"/>
      <c r="F29" s="19"/>
      <c r="G29" s="6"/>
      <c r="H29" s="6"/>
      <c r="I29" s="6"/>
      <c r="J29" s="6"/>
      <c r="K29" s="6"/>
      <c r="L29" s="6"/>
      <c r="M29" s="27"/>
      <c r="N29" s="6"/>
      <c r="O29" s="6"/>
    </row>
    <row r="30" spans="1:15" ht="15" hidden="1" customHeight="1">
      <c r="A30" s="20" t="s">
        <v>342</v>
      </c>
      <c r="B30" s="28"/>
      <c r="C30" s="816"/>
      <c r="D30" s="816"/>
      <c r="E30" s="816"/>
      <c r="F30" s="816"/>
      <c r="G30" s="6"/>
      <c r="H30" s="6"/>
      <c r="I30" s="6"/>
      <c r="J30" s="6"/>
      <c r="K30" s="6"/>
      <c r="L30" s="6"/>
      <c r="M30" s="27"/>
      <c r="N30" s="6"/>
      <c r="O30" s="6"/>
    </row>
    <row r="31" spans="1:15" ht="15" hidden="1" customHeight="1">
      <c r="A31" s="20" t="s">
        <v>343</v>
      </c>
      <c r="B31" s="28"/>
      <c r="C31" s="919"/>
      <c r="D31" s="919"/>
      <c r="E31" s="919"/>
      <c r="F31" s="919"/>
      <c r="G31" s="22"/>
      <c r="H31" s="22"/>
      <c r="I31" s="22"/>
      <c r="J31" s="22"/>
      <c r="K31" s="22"/>
      <c r="L31" s="22"/>
      <c r="M31" s="23"/>
      <c r="N31" s="5"/>
      <c r="O31" s="6"/>
    </row>
    <row r="32" spans="1:15" ht="15" customHeight="1">
      <c r="A32" s="871" t="s">
        <v>264</v>
      </c>
      <c r="B32" s="872"/>
      <c r="C32" s="1095"/>
      <c r="D32" s="1095"/>
      <c r="E32" s="1095"/>
      <c r="F32" s="872"/>
      <c r="G32" s="872"/>
      <c r="H32" s="872"/>
      <c r="I32" s="872"/>
      <c r="J32" s="872"/>
      <c r="K32" s="872"/>
      <c r="L32" s="872"/>
      <c r="M32" s="873"/>
      <c r="N32" s="5"/>
      <c r="O32" s="6"/>
    </row>
    <row r="33" spans="1:15" ht="24.95" customHeight="1">
      <c r="A33" s="992" t="s">
        <v>385</v>
      </c>
      <c r="B33" s="1125"/>
      <c r="C33" s="135"/>
      <c r="D33" s="1127" t="s">
        <v>386</v>
      </c>
      <c r="E33" s="1128"/>
      <c r="F33" s="1117" t="s">
        <v>387</v>
      </c>
      <c r="G33" s="1118"/>
      <c r="H33" s="138" t="s">
        <v>388</v>
      </c>
      <c r="I33" s="900"/>
      <c r="J33" s="901"/>
      <c r="K33" s="138" t="s">
        <v>389</v>
      </c>
      <c r="L33" s="900"/>
      <c r="M33" s="901"/>
      <c r="N33" s="5"/>
      <c r="O33" s="6"/>
    </row>
    <row r="34" spans="1:15" ht="24.95" customHeight="1">
      <c r="A34" s="994"/>
      <c r="B34" s="1126"/>
      <c r="C34" s="79"/>
      <c r="D34" s="1109" t="s">
        <v>390</v>
      </c>
      <c r="E34" s="1110"/>
      <c r="F34" s="1117"/>
      <c r="G34" s="1118"/>
      <c r="H34" s="1120" t="s">
        <v>391</v>
      </c>
      <c r="I34" s="1121"/>
      <c r="J34" s="1121"/>
      <c r="K34" s="1121"/>
      <c r="L34" s="1121"/>
      <c r="M34" s="1122"/>
      <c r="N34" s="5"/>
      <c r="O34" s="6"/>
    </row>
    <row r="35" spans="1:15" ht="36.75" customHeight="1">
      <c r="A35" s="994"/>
      <c r="B35" s="1126"/>
      <c r="C35" s="79"/>
      <c r="D35" s="1109" t="s">
        <v>392</v>
      </c>
      <c r="E35" s="1110"/>
      <c r="F35" s="1123" t="s">
        <v>393</v>
      </c>
      <c r="G35" s="1123"/>
      <c r="H35" s="1123"/>
      <c r="I35" s="1123"/>
      <c r="J35" s="1123"/>
      <c r="K35" s="1124"/>
      <c r="L35" s="1119" t="s">
        <v>394</v>
      </c>
      <c r="M35" s="1119"/>
      <c r="N35" s="5"/>
      <c r="O35" s="6"/>
    </row>
    <row r="36" spans="1:15" ht="15" customHeight="1">
      <c r="A36" s="833" t="s">
        <v>297</v>
      </c>
      <c r="B36" s="834"/>
      <c r="C36" s="1111"/>
      <c r="D36" s="1112"/>
      <c r="E36" s="1112"/>
      <c r="F36" s="838"/>
      <c r="G36" s="838"/>
      <c r="H36" s="838"/>
      <c r="I36" s="838"/>
      <c r="J36" s="838"/>
      <c r="K36" s="838"/>
      <c r="L36" s="838"/>
      <c r="M36" s="839"/>
      <c r="N36" s="5"/>
      <c r="O36" s="6"/>
    </row>
    <row r="37" spans="1:15" ht="15" customHeight="1">
      <c r="A37" s="1098" t="s">
        <v>307</v>
      </c>
      <c r="B37" s="1099"/>
      <c r="C37" s="943"/>
      <c r="D37" s="944"/>
      <c r="E37" s="1006"/>
      <c r="F37" s="1006"/>
      <c r="G37" s="944"/>
      <c r="H37" s="944"/>
      <c r="I37" s="944"/>
      <c r="J37" s="944"/>
      <c r="K37" s="944"/>
      <c r="L37" s="944"/>
      <c r="M37" s="945"/>
      <c r="N37" s="5"/>
      <c r="O37" s="6"/>
    </row>
    <row r="38" spans="1:15" ht="15" customHeight="1">
      <c r="A38" s="1098" t="s">
        <v>395</v>
      </c>
      <c r="B38" s="1113"/>
      <c r="C38" s="1116" t="s">
        <v>396</v>
      </c>
      <c r="D38" s="1116"/>
      <c r="E38" s="1116"/>
      <c r="F38" s="1116"/>
      <c r="G38" s="137" t="s">
        <v>397</v>
      </c>
      <c r="H38" s="1116"/>
      <c r="I38" s="1116"/>
      <c r="J38" s="1116"/>
      <c r="K38" s="1116"/>
      <c r="L38" s="1116"/>
      <c r="M38" s="1116"/>
      <c r="N38" s="5"/>
      <c r="O38" s="6"/>
    </row>
    <row r="39" spans="1:15" ht="24.95" customHeight="1">
      <c r="A39" s="1114"/>
      <c r="B39" s="1115"/>
      <c r="C39" s="78" t="s">
        <v>398</v>
      </c>
      <c r="D39" s="969"/>
      <c r="E39" s="969"/>
      <c r="F39" s="969"/>
      <c r="G39" s="969"/>
      <c r="H39" s="969"/>
      <c r="I39" s="969"/>
      <c r="J39" s="969"/>
      <c r="K39" s="969"/>
      <c r="L39" s="969"/>
      <c r="M39" s="969"/>
    </row>
    <row r="40" spans="1:15" ht="15" customHeight="1">
      <c r="A40" s="907" t="s">
        <v>316</v>
      </c>
      <c r="B40" s="908"/>
      <c r="C40" s="62" t="s">
        <v>317</v>
      </c>
      <c r="D40" s="920"/>
      <c r="E40" s="920"/>
      <c r="F40" s="920"/>
      <c r="G40" s="921" t="s">
        <v>318</v>
      </c>
      <c r="H40" s="921"/>
      <c r="I40" s="922"/>
      <c r="J40" s="922"/>
      <c r="K40" s="922"/>
      <c r="L40" s="922"/>
      <c r="M40" s="922"/>
      <c r="N40" s="5"/>
      <c r="O40" s="6"/>
    </row>
    <row r="41" spans="1:15" ht="15" customHeight="1">
      <c r="A41" s="1096" t="s">
        <v>399</v>
      </c>
      <c r="B41" s="1097"/>
      <c r="C41" s="62" t="s">
        <v>317</v>
      </c>
      <c r="D41" s="1043"/>
      <c r="E41" s="1044"/>
      <c r="F41" s="1044"/>
      <c r="G41" s="1044"/>
      <c r="H41" s="1044"/>
      <c r="I41" s="1044"/>
      <c r="J41" s="1044"/>
      <c r="K41" s="1044"/>
      <c r="L41" s="1044"/>
      <c r="M41" s="1045"/>
      <c r="N41" s="5"/>
      <c r="O41" s="6"/>
    </row>
    <row r="42" spans="1:15" ht="15" customHeight="1">
      <c r="A42" s="174"/>
      <c r="B42" s="174"/>
      <c r="C42" s="175"/>
      <c r="D42" s="175"/>
      <c r="E42" s="175"/>
      <c r="F42" s="175"/>
      <c r="G42" s="175"/>
      <c r="H42" s="175"/>
      <c r="I42" s="175"/>
      <c r="J42" s="175"/>
      <c r="K42" s="175"/>
      <c r="L42" s="175"/>
      <c r="M42" s="175"/>
      <c r="N42" s="5"/>
      <c r="O42" s="6"/>
    </row>
    <row r="43" spans="1:15" ht="15" customHeight="1">
      <c r="A43" s="1046" t="s">
        <v>400</v>
      </c>
      <c r="B43" s="1046"/>
      <c r="C43" s="1046"/>
      <c r="D43" s="1046"/>
      <c r="E43" s="1046"/>
      <c r="F43" s="1046"/>
      <c r="G43" s="1046"/>
      <c r="H43" s="1046"/>
      <c r="I43" s="1046"/>
      <c r="J43" s="1046"/>
      <c r="K43" s="1046"/>
      <c r="L43" s="1046"/>
      <c r="M43" s="1046"/>
      <c r="N43" s="6"/>
      <c r="O43" s="6"/>
    </row>
    <row r="44" spans="1:15" ht="15" customHeight="1">
      <c r="A44" s="848" t="s">
        <v>401</v>
      </c>
      <c r="B44" s="212" t="s">
        <v>232</v>
      </c>
      <c r="C44" s="1076" t="s">
        <v>402</v>
      </c>
      <c r="D44" s="1077"/>
      <c r="E44" s="1077"/>
      <c r="F44" s="1077"/>
      <c r="G44" s="1077"/>
      <c r="H44" s="1077"/>
      <c r="I44" s="1077"/>
      <c r="J44" s="1077"/>
      <c r="K44" s="1077"/>
      <c r="L44" s="1077"/>
      <c r="M44" s="1078"/>
      <c r="N44" s="6"/>
      <c r="O44" s="6"/>
    </row>
    <row r="45" spans="1:15" ht="15" customHeight="1">
      <c r="A45" s="849"/>
      <c r="B45" s="213" t="s">
        <v>233</v>
      </c>
      <c r="C45" s="1079"/>
      <c r="D45" s="1080"/>
      <c r="E45" s="1080"/>
      <c r="F45" s="1080"/>
      <c r="G45" s="1080"/>
      <c r="H45" s="1080"/>
      <c r="I45" s="1080"/>
      <c r="J45" s="1080"/>
      <c r="K45" s="1080"/>
      <c r="L45" s="1080"/>
      <c r="M45" s="1081"/>
      <c r="N45" s="6"/>
      <c r="O45" s="6"/>
    </row>
    <row r="46" spans="1:15" ht="15" customHeight="1">
      <c r="A46" s="849"/>
      <c r="B46" s="1083" t="s">
        <v>180</v>
      </c>
      <c r="C46" s="1082" t="s">
        <v>403</v>
      </c>
      <c r="D46" s="1083"/>
      <c r="E46" s="1083"/>
      <c r="F46" s="1083"/>
      <c r="G46" s="1083"/>
      <c r="H46" s="1083"/>
      <c r="I46" s="1083"/>
      <c r="J46" s="1083"/>
      <c r="K46" s="1083"/>
      <c r="L46" s="1083"/>
      <c r="M46" s="1084"/>
      <c r="N46" s="6"/>
      <c r="O46" s="6"/>
    </row>
    <row r="47" spans="1:15" ht="15" customHeight="1">
      <c r="A47" s="849"/>
      <c r="B47" s="1086"/>
      <c r="C47" s="1085"/>
      <c r="D47" s="1086"/>
      <c r="E47" s="1086"/>
      <c r="F47" s="1086"/>
      <c r="G47" s="1086"/>
      <c r="H47" s="1086"/>
      <c r="I47" s="1086"/>
      <c r="J47" s="1086"/>
      <c r="K47" s="1086"/>
      <c r="L47" s="1086"/>
      <c r="M47" s="1087"/>
      <c r="N47" s="6"/>
      <c r="O47" s="6"/>
    </row>
    <row r="48" spans="1:15" ht="15" customHeight="1">
      <c r="A48" s="849"/>
      <c r="B48" s="1089"/>
      <c r="C48" s="1088"/>
      <c r="D48" s="1089"/>
      <c r="E48" s="1089"/>
      <c r="F48" s="1089"/>
      <c r="G48" s="1089"/>
      <c r="H48" s="1089"/>
      <c r="I48" s="1089"/>
      <c r="J48" s="1089"/>
      <c r="K48" s="1089"/>
      <c r="L48" s="1089"/>
      <c r="M48" s="1090"/>
      <c r="N48" s="6"/>
      <c r="O48" s="6"/>
    </row>
    <row r="49" spans="1:15" ht="15" customHeight="1">
      <c r="A49" s="849"/>
      <c r="B49" s="214" t="s">
        <v>295</v>
      </c>
      <c r="C49" s="805" t="s">
        <v>404</v>
      </c>
      <c r="D49" s="806"/>
      <c r="E49" s="806"/>
      <c r="F49" s="806"/>
      <c r="G49" s="806"/>
      <c r="H49" s="806"/>
      <c r="I49" s="806"/>
      <c r="J49" s="806"/>
      <c r="K49" s="806"/>
      <c r="L49" s="806"/>
      <c r="M49" s="807"/>
      <c r="N49" s="6"/>
      <c r="O49" s="6"/>
    </row>
    <row r="50" spans="1:15" ht="15" customHeight="1">
      <c r="A50" s="849"/>
      <c r="B50" s="1058" t="s">
        <v>405</v>
      </c>
      <c r="C50" s="1059"/>
      <c r="D50" s="135"/>
      <c r="E50" s="1062" t="s">
        <v>406</v>
      </c>
      <c r="F50" s="1063"/>
      <c r="G50" s="135"/>
      <c r="H50" s="1062" t="s">
        <v>407</v>
      </c>
      <c r="I50" s="1062"/>
      <c r="J50" s="1062"/>
      <c r="K50" s="1063"/>
      <c r="L50" s="1091"/>
      <c r="M50" s="1092"/>
      <c r="N50" s="6"/>
      <c r="O50" s="6"/>
    </row>
    <row r="51" spans="1:15" ht="15" customHeight="1">
      <c r="A51" s="849"/>
      <c r="B51" s="1060"/>
      <c r="C51" s="1061"/>
      <c r="D51" s="135"/>
      <c r="E51" s="1062" t="s">
        <v>408</v>
      </c>
      <c r="F51" s="1063"/>
      <c r="G51" s="135"/>
      <c r="H51" s="1062" t="s">
        <v>409</v>
      </c>
      <c r="I51" s="1062"/>
      <c r="J51" s="1062"/>
      <c r="K51" s="1063"/>
      <c r="L51" s="1093"/>
      <c r="M51" s="1094"/>
      <c r="N51" s="6"/>
      <c r="O51" s="6"/>
    </row>
    <row r="52" spans="1:15" ht="15" customHeight="1">
      <c r="A52" s="849"/>
      <c r="B52" s="816" t="s">
        <v>410</v>
      </c>
      <c r="C52" s="816"/>
      <c r="D52" s="816"/>
      <c r="E52" s="816"/>
      <c r="F52" s="816"/>
      <c r="G52" s="816"/>
      <c r="H52" s="816"/>
      <c r="I52" s="816"/>
      <c r="J52" s="816"/>
      <c r="K52" s="816"/>
      <c r="L52" s="816"/>
      <c r="M52" s="816"/>
      <c r="N52" s="6"/>
      <c r="O52" s="6"/>
    </row>
    <row r="53" spans="1:15" ht="15" customHeight="1">
      <c r="A53" s="849"/>
      <c r="B53" s="808" t="s">
        <v>411</v>
      </c>
      <c r="C53" s="888"/>
      <c r="D53" s="842" t="s">
        <v>412</v>
      </c>
      <c r="E53" s="844"/>
      <c r="F53" s="842"/>
      <c r="G53" s="843"/>
      <c r="H53" s="843"/>
      <c r="I53" s="843"/>
      <c r="J53" s="843"/>
      <c r="K53" s="843"/>
      <c r="L53" s="843"/>
      <c r="M53" s="844"/>
      <c r="N53" s="6"/>
      <c r="O53" s="6"/>
    </row>
    <row r="54" spans="1:15" ht="15" customHeight="1">
      <c r="A54" s="849"/>
      <c r="B54" s="810"/>
      <c r="C54" s="889"/>
      <c r="D54" s="72" t="s">
        <v>413</v>
      </c>
      <c r="E54" s="1102"/>
      <c r="F54" s="1103"/>
      <c r="G54" s="86" t="s">
        <v>277</v>
      </c>
      <c r="H54" s="1104"/>
      <c r="I54" s="1104"/>
      <c r="J54" s="1104"/>
      <c r="K54" s="1104"/>
      <c r="L54" s="85"/>
      <c r="M54" s="56"/>
      <c r="N54" s="6"/>
      <c r="O54" s="6"/>
    </row>
    <row r="55" spans="1:15" ht="15" customHeight="1">
      <c r="A55" s="849"/>
      <c r="B55" s="816" t="s">
        <v>414</v>
      </c>
      <c r="C55" s="816"/>
      <c r="D55" s="1069"/>
      <c r="E55" s="1069"/>
      <c r="F55" s="1069" t="s">
        <v>415</v>
      </c>
      <c r="G55" s="1069"/>
      <c r="H55" s="12"/>
      <c r="I55" s="817" t="s">
        <v>416</v>
      </c>
      <c r="J55" s="817"/>
      <c r="K55" s="817"/>
      <c r="L55" s="12"/>
      <c r="M55" s="14" t="s">
        <v>417</v>
      </c>
      <c r="N55" s="6"/>
      <c r="O55" s="6"/>
    </row>
    <row r="56" spans="1:15" ht="15" customHeight="1">
      <c r="A56" s="1057"/>
      <c r="B56" s="1129" t="s">
        <v>418</v>
      </c>
      <c r="C56" s="1129"/>
      <c r="D56" s="1129"/>
      <c r="E56" s="1129"/>
      <c r="F56" s="80"/>
      <c r="G56" s="80"/>
      <c r="H56" s="81"/>
      <c r="I56" s="82"/>
      <c r="J56" s="139"/>
      <c r="K56" s="139"/>
      <c r="L56" s="139"/>
      <c r="M56" s="81"/>
      <c r="N56" s="6"/>
      <c r="O56" s="6"/>
    </row>
    <row r="57" spans="1:15" ht="15" customHeight="1">
      <c r="A57" s="1057"/>
      <c r="B57" s="1129" t="s">
        <v>419</v>
      </c>
      <c r="C57" s="1129"/>
      <c r="D57" s="1129"/>
      <c r="E57" s="1129"/>
      <c r="F57" s="1070"/>
      <c r="G57" s="1070"/>
      <c r="H57" s="1071"/>
      <c r="I57" s="83"/>
      <c r="J57" s="84"/>
      <c r="K57" s="84"/>
      <c r="L57" s="84"/>
      <c r="M57" s="90"/>
      <c r="N57" s="6"/>
      <c r="O57" s="6"/>
    </row>
    <row r="58" spans="1:15" ht="15" customHeight="1">
      <c r="A58" s="1057"/>
      <c r="B58" s="1100" t="s">
        <v>420</v>
      </c>
      <c r="C58" s="1073"/>
      <c r="D58" s="135"/>
      <c r="E58" s="1068" t="s">
        <v>421</v>
      </c>
      <c r="F58" s="834"/>
      <c r="G58" s="135"/>
      <c r="H58" s="1068" t="s">
        <v>422</v>
      </c>
      <c r="I58" s="1068"/>
      <c r="J58" s="1068"/>
      <c r="K58" s="834"/>
      <c r="L58" s="1130"/>
      <c r="M58" s="1131"/>
      <c r="N58" s="6"/>
      <c r="O58" s="6"/>
    </row>
    <row r="59" spans="1:15" ht="15" customHeight="1">
      <c r="A59" s="850"/>
      <c r="B59" s="1101"/>
      <c r="C59" s="1075"/>
      <c r="D59" s="135"/>
      <c r="E59" s="1068" t="s">
        <v>423</v>
      </c>
      <c r="F59" s="834"/>
      <c r="G59" s="135"/>
      <c r="H59" s="1068" t="s">
        <v>424</v>
      </c>
      <c r="I59" s="1068"/>
      <c r="J59" s="1068"/>
      <c r="K59" s="834"/>
      <c r="L59" s="1132"/>
      <c r="M59" s="1133"/>
      <c r="N59" s="6"/>
      <c r="O59" s="6"/>
    </row>
    <row r="60" spans="1:15" ht="15" customHeight="1">
      <c r="A60" s="848" t="s">
        <v>425</v>
      </c>
      <c r="B60" s="9" t="s">
        <v>232</v>
      </c>
      <c r="C60" s="845" t="s">
        <v>426</v>
      </c>
      <c r="D60" s="846"/>
      <c r="E60" s="846"/>
      <c r="F60" s="846"/>
      <c r="G60" s="846"/>
      <c r="H60" s="846"/>
      <c r="I60" s="846"/>
      <c r="J60" s="846"/>
      <c r="K60" s="846"/>
      <c r="L60" s="846"/>
      <c r="M60" s="847"/>
      <c r="N60" s="6"/>
      <c r="O60" s="6"/>
    </row>
    <row r="61" spans="1:15" ht="15" customHeight="1">
      <c r="A61" s="849"/>
      <c r="B61" s="10" t="s">
        <v>233</v>
      </c>
      <c r="C61" s="824"/>
      <c r="D61" s="825"/>
      <c r="E61" s="825"/>
      <c r="F61" s="825"/>
      <c r="G61" s="825"/>
      <c r="H61" s="825"/>
      <c r="I61" s="825"/>
      <c r="J61" s="825"/>
      <c r="K61" s="825"/>
      <c r="L61" s="825"/>
      <c r="M61" s="826"/>
      <c r="N61" s="6"/>
      <c r="O61" s="6"/>
    </row>
    <row r="62" spans="1:15" ht="15" customHeight="1">
      <c r="A62" s="849"/>
      <c r="B62" s="817" t="s">
        <v>180</v>
      </c>
      <c r="C62" s="11" t="s">
        <v>378</v>
      </c>
      <c r="D62" s="50"/>
      <c r="E62" s="13" t="s">
        <v>235</v>
      </c>
      <c r="F62" s="50"/>
      <c r="G62" s="12" t="s">
        <v>379</v>
      </c>
      <c r="H62" s="12"/>
      <c r="I62" s="12"/>
      <c r="J62" s="12"/>
      <c r="K62" s="12"/>
      <c r="L62" s="12"/>
      <c r="M62" s="14"/>
      <c r="N62" s="6"/>
      <c r="O62" s="6"/>
    </row>
    <row r="63" spans="1:15" ht="15" customHeight="1">
      <c r="A63" s="849"/>
      <c r="B63" s="827"/>
      <c r="C63" s="40"/>
      <c r="D63" s="16"/>
      <c r="E63" s="39"/>
      <c r="F63" s="17"/>
      <c r="G63" s="828"/>
      <c r="H63" s="828"/>
      <c r="I63" s="828"/>
      <c r="J63" s="828"/>
      <c r="K63" s="828"/>
      <c r="L63" s="828"/>
      <c r="M63" s="829"/>
      <c r="N63" s="6"/>
      <c r="O63" s="6"/>
    </row>
    <row r="64" spans="1:15" ht="15" customHeight="1">
      <c r="A64" s="849"/>
      <c r="B64" s="818"/>
      <c r="C64" s="830"/>
      <c r="D64" s="831"/>
      <c r="E64" s="831"/>
      <c r="F64" s="831"/>
      <c r="G64" s="831"/>
      <c r="H64" s="831"/>
      <c r="I64" s="831"/>
      <c r="J64" s="831"/>
      <c r="K64" s="831"/>
      <c r="L64" s="831"/>
      <c r="M64" s="832"/>
      <c r="N64" s="6"/>
      <c r="O64" s="6"/>
    </row>
    <row r="65" spans="1:15" ht="15" customHeight="1">
      <c r="A65" s="849"/>
      <c r="B65" s="233" t="s">
        <v>237</v>
      </c>
      <c r="C65" s="805"/>
      <c r="D65" s="806"/>
      <c r="E65" s="806"/>
      <c r="F65" s="806"/>
      <c r="G65" s="806"/>
      <c r="H65" s="806"/>
      <c r="I65" s="806"/>
      <c r="J65" s="806"/>
      <c r="K65" s="806"/>
      <c r="L65" s="806"/>
      <c r="M65" s="807"/>
      <c r="N65" s="6"/>
      <c r="O65" s="6"/>
    </row>
    <row r="66" spans="1:15" ht="15" customHeight="1">
      <c r="A66" s="849"/>
      <c r="B66" s="1058" t="s">
        <v>405</v>
      </c>
      <c r="C66" s="1059"/>
      <c r="D66" s="135"/>
      <c r="E66" s="1062" t="s">
        <v>406</v>
      </c>
      <c r="F66" s="1063"/>
      <c r="G66" s="135"/>
      <c r="H66" s="1062" t="s">
        <v>407</v>
      </c>
      <c r="I66" s="1062"/>
      <c r="J66" s="1062"/>
      <c r="K66" s="1063"/>
      <c r="L66" s="1091"/>
      <c r="M66" s="1092"/>
      <c r="N66" s="6"/>
      <c r="O66" s="6"/>
    </row>
    <row r="67" spans="1:15" ht="15" customHeight="1">
      <c r="A67" s="849"/>
      <c r="B67" s="1060"/>
      <c r="C67" s="1061"/>
      <c r="D67" s="135"/>
      <c r="E67" s="1062" t="s">
        <v>408</v>
      </c>
      <c r="F67" s="1063"/>
      <c r="G67" s="135"/>
      <c r="H67" s="1062" t="s">
        <v>409</v>
      </c>
      <c r="I67" s="1062"/>
      <c r="J67" s="1062"/>
      <c r="K67" s="1063"/>
      <c r="L67" s="1093"/>
      <c r="M67" s="1094"/>
      <c r="N67" s="6"/>
      <c r="O67" s="6"/>
    </row>
    <row r="68" spans="1:15" ht="15" customHeight="1">
      <c r="A68" s="849"/>
      <c r="B68" s="816" t="s">
        <v>410</v>
      </c>
      <c r="C68" s="816"/>
      <c r="D68" s="816"/>
      <c r="E68" s="816"/>
      <c r="F68" s="816"/>
      <c r="G68" s="816"/>
      <c r="H68" s="816"/>
      <c r="I68" s="816"/>
      <c r="J68" s="816"/>
      <c r="K68" s="816"/>
      <c r="L68" s="816"/>
      <c r="M68" s="816"/>
      <c r="N68" s="6"/>
      <c r="O68" s="6"/>
    </row>
    <row r="69" spans="1:15" ht="15" customHeight="1">
      <c r="A69" s="849"/>
      <c r="B69" s="808" t="s">
        <v>411</v>
      </c>
      <c r="C69" s="888"/>
      <c r="D69" s="842" t="s">
        <v>412</v>
      </c>
      <c r="E69" s="844"/>
      <c r="F69" s="842"/>
      <c r="G69" s="843"/>
      <c r="H69" s="843"/>
      <c r="I69" s="843"/>
      <c r="J69" s="843"/>
      <c r="K69" s="843"/>
      <c r="L69" s="843"/>
      <c r="M69" s="844"/>
      <c r="N69" s="6"/>
      <c r="O69" s="6"/>
    </row>
    <row r="70" spans="1:15" ht="15" customHeight="1">
      <c r="A70" s="849"/>
      <c r="B70" s="810"/>
      <c r="C70" s="889"/>
      <c r="D70" s="72" t="s">
        <v>413</v>
      </c>
      <c r="E70" s="1102"/>
      <c r="F70" s="1103"/>
      <c r="G70" s="86" t="s">
        <v>277</v>
      </c>
      <c r="H70" s="1104"/>
      <c r="I70" s="1104"/>
      <c r="J70" s="1104"/>
      <c r="K70" s="1104"/>
      <c r="L70" s="85"/>
      <c r="M70" s="56"/>
      <c r="N70" s="6"/>
      <c r="O70" s="6"/>
    </row>
    <row r="71" spans="1:15" ht="15" customHeight="1">
      <c r="A71" s="849"/>
      <c r="B71" s="816" t="s">
        <v>414</v>
      </c>
      <c r="C71" s="816"/>
      <c r="D71" s="1069"/>
      <c r="E71" s="1069"/>
      <c r="F71" s="1069" t="s">
        <v>415</v>
      </c>
      <c r="G71" s="1069"/>
      <c r="H71" s="12"/>
      <c r="I71" s="817" t="s">
        <v>416</v>
      </c>
      <c r="J71" s="817"/>
      <c r="K71" s="817"/>
      <c r="L71" s="12"/>
      <c r="M71" s="14" t="s">
        <v>417</v>
      </c>
      <c r="N71" s="6"/>
      <c r="O71" s="6"/>
    </row>
    <row r="72" spans="1:15" ht="15" customHeight="1">
      <c r="A72" s="1057"/>
      <c r="B72" s="1129" t="s">
        <v>418</v>
      </c>
      <c r="C72" s="1129"/>
      <c r="D72" s="1129"/>
      <c r="E72" s="1129"/>
      <c r="F72" s="80"/>
      <c r="G72" s="80"/>
      <c r="H72" s="81"/>
      <c r="I72" s="82"/>
      <c r="J72" s="139"/>
      <c r="K72" s="139"/>
      <c r="L72" s="139"/>
      <c r="M72" s="81"/>
      <c r="N72" s="6"/>
      <c r="O72" s="6"/>
    </row>
    <row r="73" spans="1:15" ht="15" customHeight="1">
      <c r="A73" s="1057"/>
      <c r="B73" s="1129" t="s">
        <v>419</v>
      </c>
      <c r="C73" s="1129"/>
      <c r="D73" s="1129"/>
      <c r="E73" s="1129"/>
      <c r="F73" s="1070"/>
      <c r="G73" s="1070"/>
      <c r="H73" s="1071"/>
      <c r="I73" s="83"/>
      <c r="J73" s="84"/>
      <c r="K73" s="84"/>
      <c r="L73" s="84"/>
      <c r="M73" s="90"/>
      <c r="N73" s="6"/>
      <c r="O73" s="6"/>
    </row>
    <row r="74" spans="1:15" ht="15" customHeight="1">
      <c r="A74" s="1057"/>
      <c r="B74" s="1100" t="s">
        <v>420</v>
      </c>
      <c r="C74" s="1073"/>
      <c r="D74" s="135"/>
      <c r="E74" s="1068" t="s">
        <v>421</v>
      </c>
      <c r="F74" s="834"/>
      <c r="G74" s="135"/>
      <c r="H74" s="1068" t="s">
        <v>422</v>
      </c>
      <c r="I74" s="1068"/>
      <c r="J74" s="1068"/>
      <c r="K74" s="834"/>
      <c r="L74" s="1130"/>
      <c r="M74" s="1131"/>
      <c r="N74" s="6"/>
      <c r="O74" s="6"/>
    </row>
    <row r="75" spans="1:15" ht="15" customHeight="1">
      <c r="A75" s="849"/>
      <c r="B75" s="1101"/>
      <c r="C75" s="1075"/>
      <c r="D75" s="135"/>
      <c r="E75" s="1068" t="s">
        <v>423</v>
      </c>
      <c r="F75" s="834"/>
      <c r="G75" s="135"/>
      <c r="H75" s="1068" t="s">
        <v>424</v>
      </c>
      <c r="I75" s="1068"/>
      <c r="J75" s="1068"/>
      <c r="K75" s="834"/>
      <c r="L75" s="1132"/>
      <c r="M75" s="1133"/>
      <c r="N75" s="6"/>
      <c r="O75" s="6"/>
    </row>
    <row r="76" spans="1:15" ht="15" customHeight="1">
      <c r="A76" s="848" t="s">
        <v>427</v>
      </c>
      <c r="B76" s="9" t="s">
        <v>232</v>
      </c>
      <c r="C76" s="845" t="s">
        <v>426</v>
      </c>
      <c r="D76" s="846"/>
      <c r="E76" s="846"/>
      <c r="F76" s="846"/>
      <c r="G76" s="846"/>
      <c r="H76" s="846"/>
      <c r="I76" s="846"/>
      <c r="J76" s="846"/>
      <c r="K76" s="846"/>
      <c r="L76" s="846"/>
      <c r="M76" s="847"/>
      <c r="N76" s="6"/>
      <c r="O76" s="6"/>
    </row>
    <row r="77" spans="1:15" ht="15" customHeight="1">
      <c r="A77" s="849"/>
      <c r="B77" s="10" t="s">
        <v>233</v>
      </c>
      <c r="C77" s="824"/>
      <c r="D77" s="825"/>
      <c r="E77" s="825"/>
      <c r="F77" s="825"/>
      <c r="G77" s="825"/>
      <c r="H77" s="825"/>
      <c r="I77" s="825"/>
      <c r="J77" s="825"/>
      <c r="K77" s="825"/>
      <c r="L77" s="825"/>
      <c r="M77" s="826"/>
      <c r="N77" s="6"/>
      <c r="O77" s="6"/>
    </row>
    <row r="78" spans="1:15" ht="15" customHeight="1">
      <c r="A78" s="849"/>
      <c r="B78" s="817" t="s">
        <v>180</v>
      </c>
      <c r="C78" s="11" t="s">
        <v>378</v>
      </c>
      <c r="D78" s="50"/>
      <c r="E78" s="13" t="s">
        <v>235</v>
      </c>
      <c r="F78" s="50"/>
      <c r="G78" s="12" t="s">
        <v>379</v>
      </c>
      <c r="H78" s="12"/>
      <c r="I78" s="12"/>
      <c r="J78" s="12"/>
      <c r="K78" s="12"/>
      <c r="L78" s="12"/>
      <c r="M78" s="14"/>
      <c r="N78" s="6"/>
      <c r="O78" s="6"/>
    </row>
    <row r="79" spans="1:15" ht="15" customHeight="1">
      <c r="A79" s="849"/>
      <c r="B79" s="827"/>
      <c r="C79" s="40"/>
      <c r="D79" s="16"/>
      <c r="E79" s="39"/>
      <c r="F79" s="17"/>
      <c r="G79" s="828"/>
      <c r="H79" s="828"/>
      <c r="I79" s="828"/>
      <c r="J79" s="828"/>
      <c r="K79" s="828"/>
      <c r="L79" s="828"/>
      <c r="M79" s="829"/>
      <c r="N79" s="6"/>
      <c r="O79" s="6"/>
    </row>
    <row r="80" spans="1:15" ht="15" customHeight="1">
      <c r="A80" s="849"/>
      <c r="B80" s="818"/>
      <c r="C80" s="830"/>
      <c r="D80" s="831"/>
      <c r="E80" s="831"/>
      <c r="F80" s="831"/>
      <c r="G80" s="831"/>
      <c r="H80" s="831"/>
      <c r="I80" s="831"/>
      <c r="J80" s="831"/>
      <c r="K80" s="831"/>
      <c r="L80" s="831"/>
      <c r="M80" s="832"/>
      <c r="N80" s="6"/>
      <c r="O80" s="6"/>
    </row>
    <row r="81" spans="1:15" ht="15" customHeight="1">
      <c r="A81" s="849"/>
      <c r="B81" s="233" t="s">
        <v>237</v>
      </c>
      <c r="C81" s="805"/>
      <c r="D81" s="806"/>
      <c r="E81" s="806"/>
      <c r="F81" s="806"/>
      <c r="G81" s="806"/>
      <c r="H81" s="806"/>
      <c r="I81" s="806"/>
      <c r="J81" s="806"/>
      <c r="K81" s="806"/>
      <c r="L81" s="806"/>
      <c r="M81" s="807"/>
      <c r="N81" s="6"/>
      <c r="O81" s="6"/>
    </row>
    <row r="82" spans="1:15" ht="15" customHeight="1">
      <c r="A82" s="849"/>
      <c r="B82" s="1058" t="s">
        <v>405</v>
      </c>
      <c r="C82" s="1059"/>
      <c r="D82" s="135"/>
      <c r="E82" s="1062" t="s">
        <v>406</v>
      </c>
      <c r="F82" s="1063"/>
      <c r="G82" s="135"/>
      <c r="H82" s="1062" t="s">
        <v>407</v>
      </c>
      <c r="I82" s="1062"/>
      <c r="J82" s="1062"/>
      <c r="K82" s="1063"/>
      <c r="L82" s="1064"/>
      <c r="M82" s="1065"/>
      <c r="N82" s="6"/>
      <c r="O82" s="6"/>
    </row>
    <row r="83" spans="1:15" ht="15" customHeight="1">
      <c r="A83" s="849"/>
      <c r="B83" s="1060"/>
      <c r="C83" s="1061"/>
      <c r="D83" s="135"/>
      <c r="E83" s="1062" t="s">
        <v>408</v>
      </c>
      <c r="F83" s="1063"/>
      <c r="G83" s="135"/>
      <c r="H83" s="1062" t="s">
        <v>409</v>
      </c>
      <c r="I83" s="1062"/>
      <c r="J83" s="1062"/>
      <c r="K83" s="1063"/>
      <c r="L83" s="1066"/>
      <c r="M83" s="1067"/>
      <c r="N83" s="6"/>
      <c r="O83" s="6"/>
    </row>
    <row r="84" spans="1:15" ht="15" customHeight="1">
      <c r="A84" s="849"/>
      <c r="B84" s="816" t="s">
        <v>410</v>
      </c>
      <c r="C84" s="816"/>
      <c r="D84" s="816"/>
      <c r="E84" s="816"/>
      <c r="F84" s="816"/>
      <c r="G84" s="816"/>
      <c r="H84" s="816"/>
      <c r="I84" s="816"/>
      <c r="J84" s="816"/>
      <c r="K84" s="816"/>
      <c r="L84" s="816"/>
      <c r="M84" s="816"/>
      <c r="N84" s="6"/>
      <c r="O84" s="6"/>
    </row>
    <row r="85" spans="1:15" ht="15" customHeight="1">
      <c r="A85" s="849"/>
      <c r="B85" s="808" t="s">
        <v>411</v>
      </c>
      <c r="C85" s="888"/>
      <c r="D85" s="842" t="s">
        <v>412</v>
      </c>
      <c r="E85" s="844"/>
      <c r="F85" s="842"/>
      <c r="G85" s="843"/>
      <c r="H85" s="843"/>
      <c r="I85" s="843"/>
      <c r="J85" s="843"/>
      <c r="K85" s="843"/>
      <c r="L85" s="843"/>
      <c r="M85" s="844"/>
      <c r="N85" s="6"/>
      <c r="O85" s="6"/>
    </row>
    <row r="86" spans="1:15" ht="15" customHeight="1">
      <c r="A86" s="849"/>
      <c r="B86" s="810"/>
      <c r="C86" s="889"/>
      <c r="D86" s="72" t="s">
        <v>413</v>
      </c>
      <c r="E86" s="1102"/>
      <c r="F86" s="1103"/>
      <c r="G86" s="86" t="s">
        <v>277</v>
      </c>
      <c r="H86" s="1104"/>
      <c r="I86" s="1104"/>
      <c r="J86" s="1104"/>
      <c r="K86" s="1104"/>
      <c r="L86" s="85"/>
      <c r="M86" s="56"/>
      <c r="N86" s="6"/>
      <c r="O86" s="6"/>
    </row>
    <row r="87" spans="1:15" ht="15" customHeight="1">
      <c r="A87" s="849"/>
      <c r="B87" s="816" t="s">
        <v>414</v>
      </c>
      <c r="C87" s="816"/>
      <c r="D87" s="1069"/>
      <c r="E87" s="1069"/>
      <c r="F87" s="1069" t="s">
        <v>415</v>
      </c>
      <c r="G87" s="1069"/>
      <c r="H87" s="12"/>
      <c r="I87" s="817" t="s">
        <v>416</v>
      </c>
      <c r="J87" s="817"/>
      <c r="K87" s="817"/>
      <c r="L87" s="12"/>
      <c r="M87" s="14" t="s">
        <v>417</v>
      </c>
      <c r="N87" s="6"/>
      <c r="O87" s="6"/>
    </row>
    <row r="88" spans="1:15" ht="15" customHeight="1">
      <c r="A88" s="1057"/>
      <c r="B88" s="1129" t="s">
        <v>418</v>
      </c>
      <c r="C88" s="1129"/>
      <c r="D88" s="1129"/>
      <c r="E88" s="1129"/>
      <c r="F88" s="80"/>
      <c r="G88" s="80"/>
      <c r="H88" s="81"/>
      <c r="I88" s="82"/>
      <c r="J88" s="139"/>
      <c r="K88" s="139"/>
      <c r="L88" s="139"/>
      <c r="M88" s="81"/>
      <c r="N88" s="6"/>
      <c r="O88" s="6"/>
    </row>
    <row r="89" spans="1:15" ht="15" customHeight="1">
      <c r="A89" s="1057"/>
      <c r="B89" s="1129" t="s">
        <v>419</v>
      </c>
      <c r="C89" s="1129"/>
      <c r="D89" s="1129"/>
      <c r="E89" s="1129"/>
      <c r="F89" s="1070"/>
      <c r="G89" s="1070"/>
      <c r="H89" s="1071"/>
      <c r="I89" s="83"/>
      <c r="J89" s="84"/>
      <c r="K89" s="84"/>
      <c r="L89" s="84"/>
      <c r="M89" s="90"/>
      <c r="N89" s="6"/>
      <c r="O89" s="6"/>
    </row>
    <row r="90" spans="1:15" ht="15" customHeight="1">
      <c r="A90" s="1057"/>
      <c r="B90" s="1100" t="s">
        <v>420</v>
      </c>
      <c r="C90" s="1073"/>
      <c r="D90" s="135"/>
      <c r="E90" s="1068" t="s">
        <v>421</v>
      </c>
      <c r="F90" s="834"/>
      <c r="G90" s="135"/>
      <c r="H90" s="1068" t="s">
        <v>422</v>
      </c>
      <c r="I90" s="1068"/>
      <c r="J90" s="1068"/>
      <c r="K90" s="834"/>
      <c r="L90" s="1130"/>
      <c r="M90" s="1131"/>
      <c r="N90" s="6"/>
      <c r="O90" s="6"/>
    </row>
    <row r="91" spans="1:15" ht="15" customHeight="1">
      <c r="A91" s="850"/>
      <c r="B91" s="1101"/>
      <c r="C91" s="1075"/>
      <c r="D91" s="135"/>
      <c r="E91" s="1068" t="s">
        <v>423</v>
      </c>
      <c r="F91" s="834"/>
      <c r="G91" s="135"/>
      <c r="H91" s="1068" t="s">
        <v>424</v>
      </c>
      <c r="I91" s="1068"/>
      <c r="J91" s="1068"/>
      <c r="K91" s="834"/>
      <c r="L91" s="1132"/>
      <c r="M91" s="1133"/>
      <c r="N91" s="6"/>
      <c r="O91" s="6"/>
    </row>
    <row r="92" spans="1:15" ht="15" customHeight="1">
      <c r="A92" s="76"/>
      <c r="B92" s="176"/>
      <c r="C92" s="176"/>
      <c r="D92" s="88"/>
      <c r="E92" s="5"/>
      <c r="F92" s="5"/>
      <c r="G92" s="88"/>
      <c r="H92" s="5"/>
      <c r="I92" s="5"/>
      <c r="J92" s="5"/>
      <c r="K92" s="5"/>
      <c r="L92" s="177"/>
      <c r="M92" s="177"/>
      <c r="N92" s="6"/>
      <c r="O92" s="6"/>
    </row>
    <row r="93" spans="1:15" ht="15" customHeight="1">
      <c r="A93" s="1046" t="s">
        <v>428</v>
      </c>
      <c r="B93" s="1046"/>
      <c r="C93" s="1046"/>
      <c r="D93" s="1046"/>
      <c r="E93" s="1046"/>
      <c r="F93" s="1046"/>
      <c r="G93" s="1046"/>
      <c r="H93" s="1046"/>
      <c r="I93" s="1046"/>
      <c r="J93" s="1046"/>
      <c r="K93" s="1046"/>
      <c r="L93" s="1046"/>
      <c r="M93" s="1046"/>
      <c r="N93" s="6"/>
      <c r="O93" s="6"/>
    </row>
    <row r="94" spans="1:15" ht="15" customHeight="1">
      <c r="A94" s="1135" t="s">
        <v>429</v>
      </c>
      <c r="B94" s="26" t="s">
        <v>232</v>
      </c>
      <c r="C94" s="845" t="s">
        <v>426</v>
      </c>
      <c r="D94" s="846"/>
      <c r="E94" s="846"/>
      <c r="F94" s="846"/>
      <c r="G94" s="846"/>
      <c r="H94" s="846"/>
      <c r="I94" s="846"/>
      <c r="J94" s="846"/>
      <c r="K94" s="846"/>
      <c r="L94" s="846"/>
      <c r="M94" s="847"/>
      <c r="N94" s="6"/>
      <c r="O94" s="6"/>
    </row>
    <row r="95" spans="1:15" ht="15" customHeight="1">
      <c r="A95" s="1135"/>
      <c r="B95" s="89" t="s">
        <v>233</v>
      </c>
      <c r="C95" s="824"/>
      <c r="D95" s="825"/>
      <c r="E95" s="825"/>
      <c r="F95" s="825"/>
      <c r="G95" s="825"/>
      <c r="H95" s="825"/>
      <c r="I95" s="825"/>
      <c r="J95" s="825"/>
      <c r="K95" s="825"/>
      <c r="L95" s="825"/>
      <c r="M95" s="826"/>
      <c r="N95" s="6"/>
      <c r="O95" s="6"/>
    </row>
    <row r="96" spans="1:15" ht="15" customHeight="1">
      <c r="A96" s="1135"/>
      <c r="B96" s="817" t="s">
        <v>180</v>
      </c>
      <c r="C96" s="11" t="s">
        <v>378</v>
      </c>
      <c r="D96" s="50"/>
      <c r="E96" s="13" t="s">
        <v>235</v>
      </c>
      <c r="F96" s="50"/>
      <c r="G96" s="12" t="s">
        <v>379</v>
      </c>
      <c r="H96" s="12"/>
      <c r="I96" s="12"/>
      <c r="J96" s="12"/>
      <c r="K96" s="12"/>
      <c r="L96" s="12"/>
      <c r="M96" s="14"/>
      <c r="N96" s="6"/>
      <c r="O96" s="6"/>
    </row>
    <row r="97" spans="1:15" ht="15" customHeight="1">
      <c r="A97" s="1135"/>
      <c r="B97" s="827"/>
      <c r="C97" s="40"/>
      <c r="D97" s="16"/>
      <c r="E97" s="39"/>
      <c r="F97" s="17"/>
      <c r="G97" s="828"/>
      <c r="H97" s="828"/>
      <c r="I97" s="828"/>
      <c r="J97" s="828"/>
      <c r="K97" s="828"/>
      <c r="L97" s="828"/>
      <c r="M97" s="829"/>
      <c r="N97" s="6"/>
      <c r="O97" s="6"/>
    </row>
    <row r="98" spans="1:15" ht="15" customHeight="1">
      <c r="A98" s="1135"/>
      <c r="B98" s="818"/>
      <c r="C98" s="830"/>
      <c r="D98" s="831"/>
      <c r="E98" s="831"/>
      <c r="F98" s="831"/>
      <c r="G98" s="831"/>
      <c r="H98" s="831"/>
      <c r="I98" s="831"/>
      <c r="J98" s="831"/>
      <c r="K98" s="831"/>
      <c r="L98" s="831"/>
      <c r="M98" s="832"/>
      <c r="N98" s="6"/>
      <c r="O98" s="6"/>
    </row>
    <row r="99" spans="1:15" ht="15" customHeight="1">
      <c r="A99" s="1135"/>
      <c r="B99" s="233" t="s">
        <v>237</v>
      </c>
      <c r="C99" s="805"/>
      <c r="D99" s="806"/>
      <c r="E99" s="806"/>
      <c r="F99" s="806"/>
      <c r="G99" s="806"/>
      <c r="H99" s="806"/>
      <c r="I99" s="806"/>
      <c r="J99" s="806"/>
      <c r="K99" s="806"/>
      <c r="L99" s="806"/>
      <c r="M99" s="807"/>
      <c r="N99" s="6"/>
      <c r="O99" s="6"/>
    </row>
    <row r="100" spans="1:15" ht="15" customHeight="1">
      <c r="A100" s="1135"/>
      <c r="B100" s="1058" t="s">
        <v>405</v>
      </c>
      <c r="C100" s="1059"/>
      <c r="D100" s="135"/>
      <c r="E100" s="1062" t="s">
        <v>406</v>
      </c>
      <c r="F100" s="1063"/>
      <c r="G100" s="135"/>
      <c r="H100" s="1062" t="s">
        <v>407</v>
      </c>
      <c r="I100" s="1062"/>
      <c r="J100" s="1062"/>
      <c r="K100" s="1063"/>
      <c r="L100" s="1064"/>
      <c r="M100" s="1065"/>
      <c r="N100" s="6"/>
      <c r="O100" s="6"/>
    </row>
    <row r="101" spans="1:15" ht="15" customHeight="1">
      <c r="A101" s="1135"/>
      <c r="B101" s="1060"/>
      <c r="C101" s="1061"/>
      <c r="D101" s="135"/>
      <c r="E101" s="1062" t="s">
        <v>408</v>
      </c>
      <c r="F101" s="1063"/>
      <c r="G101" s="135"/>
      <c r="H101" s="1062" t="s">
        <v>409</v>
      </c>
      <c r="I101" s="1062"/>
      <c r="J101" s="1062"/>
      <c r="K101" s="1063"/>
      <c r="L101" s="1066"/>
      <c r="M101" s="1067"/>
      <c r="N101" s="6"/>
      <c r="O101" s="6"/>
    </row>
    <row r="102" spans="1:15" ht="15" customHeight="1">
      <c r="A102" s="1135"/>
      <c r="B102" s="858" t="s">
        <v>410</v>
      </c>
      <c r="C102" s="816"/>
      <c r="D102" s="816"/>
      <c r="E102" s="816"/>
      <c r="F102" s="816"/>
      <c r="G102" s="816"/>
      <c r="H102" s="816"/>
      <c r="I102" s="816"/>
      <c r="J102" s="816"/>
      <c r="K102" s="816"/>
      <c r="L102" s="816"/>
      <c r="M102" s="816"/>
      <c r="N102" s="6"/>
      <c r="O102" s="6"/>
    </row>
    <row r="103" spans="1:15" ht="15" customHeight="1">
      <c r="A103" s="1135"/>
      <c r="B103" s="817" t="s">
        <v>411</v>
      </c>
      <c r="C103" s="888"/>
      <c r="D103" s="842" t="s">
        <v>412</v>
      </c>
      <c r="E103" s="844"/>
      <c r="F103" s="842"/>
      <c r="G103" s="843"/>
      <c r="H103" s="843"/>
      <c r="I103" s="843"/>
      <c r="J103" s="843"/>
      <c r="K103" s="843"/>
      <c r="L103" s="843"/>
      <c r="M103" s="844"/>
      <c r="N103" s="6"/>
      <c r="O103" s="6"/>
    </row>
    <row r="104" spans="1:15" ht="15" customHeight="1">
      <c r="A104" s="1135"/>
      <c r="B104" s="818"/>
      <c r="C104" s="889"/>
      <c r="D104" s="72" t="s">
        <v>413</v>
      </c>
      <c r="E104" s="1102"/>
      <c r="F104" s="1103"/>
      <c r="G104" s="86" t="s">
        <v>277</v>
      </c>
      <c r="H104" s="1104"/>
      <c r="I104" s="1104"/>
      <c r="J104" s="1104"/>
      <c r="K104" s="1104"/>
      <c r="L104" s="85"/>
      <c r="M104" s="56"/>
      <c r="N104" s="6"/>
      <c r="O104" s="6"/>
    </row>
    <row r="105" spans="1:15" ht="15" customHeight="1">
      <c r="A105" s="1135"/>
      <c r="B105" s="858" t="s">
        <v>414</v>
      </c>
      <c r="C105" s="816"/>
      <c r="D105" s="1069"/>
      <c r="E105" s="1069"/>
      <c r="F105" s="1069" t="s">
        <v>430</v>
      </c>
      <c r="G105" s="1069"/>
      <c r="H105" s="1069"/>
      <c r="I105" s="859"/>
      <c r="J105" s="859"/>
      <c r="K105" s="859"/>
      <c r="L105" s="859"/>
      <c r="M105" s="858"/>
      <c r="N105" s="6"/>
      <c r="O105" s="6"/>
    </row>
    <row r="106" spans="1:15" ht="15" customHeight="1">
      <c r="A106" s="1135"/>
      <c r="B106" s="1070" t="s">
        <v>431</v>
      </c>
      <c r="C106" s="1071"/>
      <c r="D106" s="1134"/>
      <c r="E106" s="1070"/>
      <c r="F106" s="1070"/>
      <c r="G106" s="1070"/>
      <c r="H106" s="1070"/>
      <c r="I106" s="1070"/>
      <c r="J106" s="1070"/>
      <c r="K106" s="1070"/>
      <c r="L106" s="1070"/>
      <c r="M106" s="1071"/>
      <c r="N106" s="6"/>
      <c r="O106" s="6"/>
    </row>
    <row r="107" spans="1:15" ht="15" customHeight="1">
      <c r="A107" s="1135"/>
      <c r="B107" s="1070" t="s">
        <v>432</v>
      </c>
      <c r="C107" s="1071"/>
      <c r="D107" s="1134"/>
      <c r="E107" s="1070"/>
      <c r="F107" s="1070"/>
      <c r="G107" s="1070"/>
      <c r="H107" s="1070"/>
      <c r="I107" s="1070"/>
      <c r="J107" s="1070"/>
      <c r="K107" s="1070"/>
      <c r="L107" s="1070"/>
      <c r="M107" s="1071"/>
      <c r="N107" s="6"/>
      <c r="O107" s="6"/>
    </row>
    <row r="108" spans="1:15" ht="15" customHeight="1">
      <c r="A108" s="1135"/>
      <c r="B108" s="1072" t="s">
        <v>420</v>
      </c>
      <c r="C108" s="1073"/>
      <c r="D108" s="135"/>
      <c r="E108" s="1068" t="s">
        <v>421</v>
      </c>
      <c r="F108" s="834"/>
      <c r="G108" s="135"/>
      <c r="H108" s="1068" t="s">
        <v>422</v>
      </c>
      <c r="I108" s="1068"/>
      <c r="J108" s="1068"/>
      <c r="K108" s="834"/>
      <c r="L108" s="1130"/>
      <c r="M108" s="1131"/>
      <c r="N108" s="6"/>
      <c r="O108" s="6"/>
    </row>
    <row r="109" spans="1:15" ht="15" customHeight="1">
      <c r="A109" s="1135"/>
      <c r="B109" s="1074"/>
      <c r="C109" s="1075"/>
      <c r="D109" s="135"/>
      <c r="E109" s="1068" t="s">
        <v>423</v>
      </c>
      <c r="F109" s="834"/>
      <c r="G109" s="135"/>
      <c r="H109" s="1068" t="s">
        <v>424</v>
      </c>
      <c r="I109" s="1068"/>
      <c r="J109" s="1068"/>
      <c r="K109" s="834"/>
      <c r="L109" s="1132"/>
      <c r="M109" s="1133"/>
      <c r="N109" s="6"/>
      <c r="O109" s="6"/>
    </row>
    <row r="110" spans="1:15" ht="15" customHeight="1">
      <c r="A110" s="1135" t="s">
        <v>433</v>
      </c>
      <c r="B110" s="26" t="s">
        <v>232</v>
      </c>
      <c r="C110" s="845" t="s">
        <v>426</v>
      </c>
      <c r="D110" s="846"/>
      <c r="E110" s="846"/>
      <c r="F110" s="846"/>
      <c r="G110" s="846"/>
      <c r="H110" s="846"/>
      <c r="I110" s="846"/>
      <c r="J110" s="846"/>
      <c r="K110" s="846"/>
      <c r="L110" s="846"/>
      <c r="M110" s="847"/>
      <c r="N110" s="6"/>
      <c r="O110" s="6"/>
    </row>
    <row r="111" spans="1:15" ht="15" customHeight="1">
      <c r="A111" s="1135"/>
      <c r="B111" s="89" t="s">
        <v>233</v>
      </c>
      <c r="C111" s="824"/>
      <c r="D111" s="825"/>
      <c r="E111" s="825"/>
      <c r="F111" s="825"/>
      <c r="G111" s="825"/>
      <c r="H111" s="825"/>
      <c r="I111" s="825"/>
      <c r="J111" s="825"/>
      <c r="K111" s="825"/>
      <c r="L111" s="825"/>
      <c r="M111" s="826"/>
      <c r="N111" s="6"/>
      <c r="O111" s="6"/>
    </row>
    <row r="112" spans="1:15" ht="15" customHeight="1">
      <c r="A112" s="1135"/>
      <c r="B112" s="817" t="s">
        <v>180</v>
      </c>
      <c r="C112" s="11" t="s">
        <v>378</v>
      </c>
      <c r="D112" s="50"/>
      <c r="E112" s="13" t="s">
        <v>235</v>
      </c>
      <c r="F112" s="50"/>
      <c r="G112" s="12" t="s">
        <v>379</v>
      </c>
      <c r="H112" s="12"/>
      <c r="I112" s="12"/>
      <c r="J112" s="12"/>
      <c r="K112" s="12"/>
      <c r="L112" s="12"/>
      <c r="M112" s="14"/>
      <c r="N112" s="6"/>
      <c r="O112" s="6"/>
    </row>
    <row r="113" spans="1:15" ht="15" customHeight="1">
      <c r="A113" s="1135"/>
      <c r="B113" s="827"/>
      <c r="C113" s="40"/>
      <c r="D113" s="16"/>
      <c r="E113" s="39"/>
      <c r="F113" s="17"/>
      <c r="G113" s="828"/>
      <c r="H113" s="828"/>
      <c r="I113" s="828"/>
      <c r="J113" s="828"/>
      <c r="K113" s="828"/>
      <c r="L113" s="828"/>
      <c r="M113" s="829"/>
      <c r="N113" s="6"/>
      <c r="O113" s="6"/>
    </row>
    <row r="114" spans="1:15" ht="15" customHeight="1">
      <c r="A114" s="1135"/>
      <c r="B114" s="818"/>
      <c r="C114" s="830"/>
      <c r="D114" s="831"/>
      <c r="E114" s="831"/>
      <c r="F114" s="831"/>
      <c r="G114" s="831"/>
      <c r="H114" s="831"/>
      <c r="I114" s="831"/>
      <c r="J114" s="831"/>
      <c r="K114" s="831"/>
      <c r="L114" s="831"/>
      <c r="M114" s="832"/>
      <c r="N114" s="6"/>
      <c r="O114" s="6"/>
    </row>
    <row r="115" spans="1:15" ht="15" customHeight="1">
      <c r="A115" s="1135"/>
      <c r="B115" s="233" t="s">
        <v>237</v>
      </c>
      <c r="C115" s="805"/>
      <c r="D115" s="806"/>
      <c r="E115" s="806"/>
      <c r="F115" s="806"/>
      <c r="G115" s="806"/>
      <c r="H115" s="806"/>
      <c r="I115" s="806"/>
      <c r="J115" s="806"/>
      <c r="K115" s="806"/>
      <c r="L115" s="806"/>
      <c r="M115" s="807"/>
      <c r="N115" s="6"/>
      <c r="O115" s="6"/>
    </row>
    <row r="116" spans="1:15" ht="15" customHeight="1">
      <c r="A116" s="1135"/>
      <c r="B116" s="1058" t="s">
        <v>405</v>
      </c>
      <c r="C116" s="1059"/>
      <c r="D116" s="135"/>
      <c r="E116" s="1062" t="s">
        <v>406</v>
      </c>
      <c r="F116" s="1063"/>
      <c r="G116" s="135"/>
      <c r="H116" s="1062" t="s">
        <v>407</v>
      </c>
      <c r="I116" s="1062"/>
      <c r="J116" s="1062"/>
      <c r="K116" s="1063"/>
      <c r="L116" s="1064"/>
      <c r="M116" s="1065"/>
      <c r="N116" s="6"/>
      <c r="O116" s="6"/>
    </row>
    <row r="117" spans="1:15" ht="15" customHeight="1">
      <c r="A117" s="1135"/>
      <c r="B117" s="1060"/>
      <c r="C117" s="1061"/>
      <c r="D117" s="135"/>
      <c r="E117" s="1062" t="s">
        <v>408</v>
      </c>
      <c r="F117" s="1063"/>
      <c r="G117" s="135"/>
      <c r="H117" s="1062" t="s">
        <v>409</v>
      </c>
      <c r="I117" s="1062"/>
      <c r="J117" s="1062"/>
      <c r="K117" s="1063"/>
      <c r="L117" s="1066"/>
      <c r="M117" s="1067"/>
      <c r="N117" s="6"/>
      <c r="O117" s="6"/>
    </row>
    <row r="118" spans="1:15" ht="15" customHeight="1">
      <c r="A118" s="1135"/>
      <c r="B118" s="858" t="s">
        <v>410</v>
      </c>
      <c r="C118" s="816"/>
      <c r="D118" s="816"/>
      <c r="E118" s="816"/>
      <c r="F118" s="816"/>
      <c r="G118" s="816"/>
      <c r="H118" s="816"/>
      <c r="I118" s="816"/>
      <c r="J118" s="816"/>
      <c r="K118" s="816"/>
      <c r="L118" s="816"/>
      <c r="M118" s="816"/>
      <c r="N118" s="6"/>
      <c r="O118" s="6"/>
    </row>
    <row r="119" spans="1:15" ht="15" customHeight="1">
      <c r="A119" s="1135"/>
      <c r="B119" s="817" t="s">
        <v>411</v>
      </c>
      <c r="C119" s="888"/>
      <c r="D119" s="842" t="s">
        <v>412</v>
      </c>
      <c r="E119" s="844"/>
      <c r="F119" s="842"/>
      <c r="G119" s="843"/>
      <c r="H119" s="843"/>
      <c r="I119" s="843"/>
      <c r="J119" s="843"/>
      <c r="K119" s="843"/>
      <c r="L119" s="843"/>
      <c r="M119" s="844"/>
      <c r="N119" s="6"/>
      <c r="O119" s="6"/>
    </row>
    <row r="120" spans="1:15" ht="15" customHeight="1">
      <c r="A120" s="1135"/>
      <c r="B120" s="818"/>
      <c r="C120" s="889"/>
      <c r="D120" s="72" t="s">
        <v>413</v>
      </c>
      <c r="E120" s="1102"/>
      <c r="F120" s="1103"/>
      <c r="G120" s="86" t="s">
        <v>277</v>
      </c>
      <c r="H120" s="1104"/>
      <c r="I120" s="1104"/>
      <c r="J120" s="1104"/>
      <c r="K120" s="1104"/>
      <c r="L120" s="85"/>
      <c r="M120" s="56"/>
      <c r="N120" s="6"/>
      <c r="O120" s="6"/>
    </row>
    <row r="121" spans="1:15" ht="15" customHeight="1">
      <c r="A121" s="1135"/>
      <c r="B121" s="858" t="s">
        <v>414</v>
      </c>
      <c r="C121" s="816"/>
      <c r="D121" s="1069"/>
      <c r="E121" s="1069"/>
      <c r="F121" s="1069" t="s">
        <v>430</v>
      </c>
      <c r="G121" s="1069"/>
      <c r="H121" s="1069"/>
      <c r="I121" s="859"/>
      <c r="J121" s="859"/>
      <c r="K121" s="859"/>
      <c r="L121" s="859"/>
      <c r="M121" s="858"/>
      <c r="N121" s="6"/>
      <c r="O121" s="6"/>
    </row>
    <row r="122" spans="1:15" ht="15" customHeight="1">
      <c r="A122" s="1135"/>
      <c r="B122" s="1070" t="s">
        <v>431</v>
      </c>
      <c r="C122" s="1071"/>
      <c r="D122" s="1134"/>
      <c r="E122" s="1070"/>
      <c r="F122" s="1070"/>
      <c r="G122" s="1070"/>
      <c r="H122" s="1070"/>
      <c r="I122" s="1070"/>
      <c r="J122" s="1070"/>
      <c r="K122" s="1070"/>
      <c r="L122" s="1070"/>
      <c r="M122" s="1071"/>
      <c r="N122" s="6"/>
      <c r="O122" s="6"/>
    </row>
    <row r="123" spans="1:15" ht="15" customHeight="1">
      <c r="A123" s="1135"/>
      <c r="B123" s="1070" t="s">
        <v>432</v>
      </c>
      <c r="C123" s="1071"/>
      <c r="D123" s="1134"/>
      <c r="E123" s="1070"/>
      <c r="F123" s="1070"/>
      <c r="G123" s="1070"/>
      <c r="H123" s="1070"/>
      <c r="I123" s="1070"/>
      <c r="J123" s="1070"/>
      <c r="K123" s="1070"/>
      <c r="L123" s="1070"/>
      <c r="M123" s="1071"/>
      <c r="N123" s="6"/>
      <c r="O123" s="6"/>
    </row>
    <row r="124" spans="1:15" ht="15" customHeight="1">
      <c r="A124" s="1135"/>
      <c r="B124" s="1072" t="s">
        <v>420</v>
      </c>
      <c r="C124" s="1073"/>
      <c r="D124" s="135"/>
      <c r="E124" s="1068" t="s">
        <v>421</v>
      </c>
      <c r="F124" s="834"/>
      <c r="G124" s="135"/>
      <c r="H124" s="1068" t="s">
        <v>422</v>
      </c>
      <c r="I124" s="1068"/>
      <c r="J124" s="1068"/>
      <c r="K124" s="834"/>
      <c r="L124" s="1130"/>
      <c r="M124" s="1131"/>
      <c r="N124" s="6"/>
      <c r="O124" s="6"/>
    </row>
    <row r="125" spans="1:15" ht="15" customHeight="1">
      <c r="A125" s="1135"/>
      <c r="B125" s="1074"/>
      <c r="C125" s="1075"/>
      <c r="D125" s="135"/>
      <c r="E125" s="1068" t="s">
        <v>423</v>
      </c>
      <c r="F125" s="834"/>
      <c r="G125" s="135"/>
      <c r="H125" s="1068" t="s">
        <v>424</v>
      </c>
      <c r="I125" s="1068"/>
      <c r="J125" s="1068"/>
      <c r="K125" s="834"/>
      <c r="L125" s="1132"/>
      <c r="M125" s="1133"/>
      <c r="N125" s="6"/>
      <c r="O125" s="6"/>
    </row>
    <row r="126" spans="1:15" ht="15" customHeight="1">
      <c r="A126" s="1135" t="s">
        <v>434</v>
      </c>
      <c r="B126" s="26" t="s">
        <v>232</v>
      </c>
      <c r="C126" s="845" t="s">
        <v>426</v>
      </c>
      <c r="D126" s="846"/>
      <c r="E126" s="846"/>
      <c r="F126" s="846"/>
      <c r="G126" s="846"/>
      <c r="H126" s="846"/>
      <c r="I126" s="846"/>
      <c r="J126" s="846"/>
      <c r="K126" s="846"/>
      <c r="L126" s="846"/>
      <c r="M126" s="847"/>
      <c r="N126" s="6"/>
      <c r="O126" s="6"/>
    </row>
    <row r="127" spans="1:15" ht="15" customHeight="1">
      <c r="A127" s="1135"/>
      <c r="B127" s="89" t="s">
        <v>233</v>
      </c>
      <c r="C127" s="824"/>
      <c r="D127" s="825"/>
      <c r="E127" s="825"/>
      <c r="F127" s="825"/>
      <c r="G127" s="825"/>
      <c r="H127" s="825"/>
      <c r="I127" s="825"/>
      <c r="J127" s="825"/>
      <c r="K127" s="825"/>
      <c r="L127" s="825"/>
      <c r="M127" s="826"/>
      <c r="N127" s="6"/>
      <c r="O127" s="6"/>
    </row>
    <row r="128" spans="1:15" ht="15" customHeight="1">
      <c r="A128" s="1135"/>
      <c r="B128" s="817" t="s">
        <v>180</v>
      </c>
      <c r="C128" s="11" t="s">
        <v>378</v>
      </c>
      <c r="D128" s="50"/>
      <c r="E128" s="13" t="s">
        <v>235</v>
      </c>
      <c r="F128" s="50"/>
      <c r="G128" s="12" t="s">
        <v>379</v>
      </c>
      <c r="H128" s="12"/>
      <c r="I128" s="12"/>
      <c r="J128" s="12"/>
      <c r="K128" s="12"/>
      <c r="L128" s="12"/>
      <c r="M128" s="14"/>
      <c r="N128" s="6"/>
      <c r="O128" s="6"/>
    </row>
    <row r="129" spans="1:15" ht="15" customHeight="1">
      <c r="A129" s="1135"/>
      <c r="B129" s="827"/>
      <c r="C129" s="40"/>
      <c r="D129" s="16"/>
      <c r="E129" s="39"/>
      <c r="F129" s="17"/>
      <c r="G129" s="828"/>
      <c r="H129" s="828"/>
      <c r="I129" s="828"/>
      <c r="J129" s="828"/>
      <c r="K129" s="828"/>
      <c r="L129" s="828"/>
      <c r="M129" s="829"/>
      <c r="N129" s="6"/>
      <c r="O129" s="6"/>
    </row>
    <row r="130" spans="1:15" ht="15" customHeight="1">
      <c r="A130" s="1135"/>
      <c r="B130" s="818"/>
      <c r="C130" s="830"/>
      <c r="D130" s="831"/>
      <c r="E130" s="831"/>
      <c r="F130" s="831"/>
      <c r="G130" s="831"/>
      <c r="H130" s="831"/>
      <c r="I130" s="831"/>
      <c r="J130" s="831"/>
      <c r="K130" s="831"/>
      <c r="L130" s="831"/>
      <c r="M130" s="832"/>
      <c r="N130" s="6"/>
      <c r="O130" s="6"/>
    </row>
    <row r="131" spans="1:15" ht="15" customHeight="1">
      <c r="A131" s="1135"/>
      <c r="B131" s="233" t="s">
        <v>237</v>
      </c>
      <c r="C131" s="805"/>
      <c r="D131" s="806"/>
      <c r="E131" s="806"/>
      <c r="F131" s="806"/>
      <c r="G131" s="806"/>
      <c r="H131" s="806"/>
      <c r="I131" s="806"/>
      <c r="J131" s="806"/>
      <c r="K131" s="806"/>
      <c r="L131" s="806"/>
      <c r="M131" s="807"/>
      <c r="N131" s="6"/>
      <c r="O131" s="6"/>
    </row>
    <row r="132" spans="1:15" ht="15" customHeight="1">
      <c r="A132" s="1135"/>
      <c r="B132" s="1058" t="s">
        <v>405</v>
      </c>
      <c r="C132" s="1059"/>
      <c r="D132" s="135"/>
      <c r="E132" s="1062" t="s">
        <v>406</v>
      </c>
      <c r="F132" s="1063"/>
      <c r="G132" s="135"/>
      <c r="H132" s="1062" t="s">
        <v>407</v>
      </c>
      <c r="I132" s="1062"/>
      <c r="J132" s="1062"/>
      <c r="K132" s="1063"/>
      <c r="L132" s="1064"/>
      <c r="M132" s="1065"/>
      <c r="N132" s="6"/>
      <c r="O132" s="6"/>
    </row>
    <row r="133" spans="1:15" ht="15" customHeight="1">
      <c r="A133" s="1135"/>
      <c r="B133" s="1060"/>
      <c r="C133" s="1061"/>
      <c r="D133" s="135"/>
      <c r="E133" s="1062" t="s">
        <v>408</v>
      </c>
      <c r="F133" s="1063"/>
      <c r="G133" s="135"/>
      <c r="H133" s="1062" t="s">
        <v>409</v>
      </c>
      <c r="I133" s="1062"/>
      <c r="J133" s="1062"/>
      <c r="K133" s="1063"/>
      <c r="L133" s="1066"/>
      <c r="M133" s="1067"/>
      <c r="N133" s="6"/>
      <c r="O133" s="6"/>
    </row>
    <row r="134" spans="1:15" ht="15" customHeight="1">
      <c r="A134" s="1135"/>
      <c r="B134" s="858" t="s">
        <v>410</v>
      </c>
      <c r="C134" s="816"/>
      <c r="D134" s="816"/>
      <c r="E134" s="816"/>
      <c r="F134" s="816"/>
      <c r="G134" s="816"/>
      <c r="H134" s="816"/>
      <c r="I134" s="816"/>
      <c r="J134" s="816"/>
      <c r="K134" s="816"/>
      <c r="L134" s="816"/>
      <c r="M134" s="816"/>
      <c r="N134" s="6"/>
      <c r="O134" s="6"/>
    </row>
    <row r="135" spans="1:15" ht="15" customHeight="1">
      <c r="A135" s="1135"/>
      <c r="B135" s="817" t="s">
        <v>411</v>
      </c>
      <c r="C135" s="888"/>
      <c r="D135" s="842" t="s">
        <v>412</v>
      </c>
      <c r="E135" s="844"/>
      <c r="F135" s="842"/>
      <c r="G135" s="843"/>
      <c r="H135" s="843"/>
      <c r="I135" s="843"/>
      <c r="J135" s="843"/>
      <c r="K135" s="843"/>
      <c r="L135" s="843"/>
      <c r="M135" s="844"/>
      <c r="N135" s="6"/>
      <c r="O135" s="6"/>
    </row>
    <row r="136" spans="1:15" ht="15" customHeight="1">
      <c r="A136" s="1135"/>
      <c r="B136" s="818"/>
      <c r="C136" s="889"/>
      <c r="D136" s="72" t="s">
        <v>413</v>
      </c>
      <c r="E136" s="1102"/>
      <c r="F136" s="1103"/>
      <c r="G136" s="86" t="s">
        <v>277</v>
      </c>
      <c r="H136" s="1104"/>
      <c r="I136" s="1104"/>
      <c r="J136" s="1104"/>
      <c r="K136" s="1104"/>
      <c r="L136" s="85"/>
      <c r="M136" s="56"/>
      <c r="N136" s="6"/>
      <c r="O136" s="6"/>
    </row>
    <row r="137" spans="1:15" ht="15" customHeight="1">
      <c r="A137" s="1135"/>
      <c r="B137" s="858" t="s">
        <v>414</v>
      </c>
      <c r="C137" s="816"/>
      <c r="D137" s="1069"/>
      <c r="E137" s="1069"/>
      <c r="F137" s="1069" t="s">
        <v>430</v>
      </c>
      <c r="G137" s="1069"/>
      <c r="H137" s="1069"/>
      <c r="I137" s="859"/>
      <c r="J137" s="859"/>
      <c r="K137" s="859"/>
      <c r="L137" s="859"/>
      <c r="M137" s="858"/>
      <c r="N137" s="6"/>
      <c r="O137" s="6"/>
    </row>
    <row r="138" spans="1:15" ht="15" customHeight="1">
      <c r="A138" s="1135"/>
      <c r="B138" s="1070" t="s">
        <v>431</v>
      </c>
      <c r="C138" s="1071"/>
      <c r="D138" s="1134"/>
      <c r="E138" s="1070"/>
      <c r="F138" s="1070"/>
      <c r="G138" s="1070"/>
      <c r="H138" s="1070"/>
      <c r="I138" s="1070"/>
      <c r="J138" s="1070"/>
      <c r="K138" s="1070"/>
      <c r="L138" s="1070"/>
      <c r="M138" s="1071"/>
      <c r="N138" s="6"/>
      <c r="O138" s="6"/>
    </row>
    <row r="139" spans="1:15" ht="15" customHeight="1">
      <c r="A139" s="1135"/>
      <c r="B139" s="1070" t="s">
        <v>432</v>
      </c>
      <c r="C139" s="1071"/>
      <c r="D139" s="1134"/>
      <c r="E139" s="1070"/>
      <c r="F139" s="1070"/>
      <c r="G139" s="1070"/>
      <c r="H139" s="1070"/>
      <c r="I139" s="1070"/>
      <c r="J139" s="1070"/>
      <c r="K139" s="1070"/>
      <c r="L139" s="1070"/>
      <c r="M139" s="1071"/>
      <c r="N139" s="6"/>
      <c r="O139" s="6"/>
    </row>
    <row r="140" spans="1:15" ht="15" customHeight="1">
      <c r="A140" s="1135"/>
      <c r="B140" s="1072" t="s">
        <v>420</v>
      </c>
      <c r="C140" s="1073"/>
      <c r="D140" s="135"/>
      <c r="E140" s="1068" t="s">
        <v>421</v>
      </c>
      <c r="F140" s="834"/>
      <c r="G140" s="135"/>
      <c r="H140" s="1068" t="s">
        <v>422</v>
      </c>
      <c r="I140" s="1068"/>
      <c r="J140" s="1068"/>
      <c r="K140" s="834"/>
      <c r="L140" s="1130"/>
      <c r="M140" s="1131"/>
      <c r="N140" s="6"/>
      <c r="O140" s="6"/>
    </row>
    <row r="141" spans="1:15" ht="15" customHeight="1">
      <c r="A141" s="1135"/>
      <c r="B141" s="1074"/>
      <c r="C141" s="1075"/>
      <c r="D141" s="135"/>
      <c r="E141" s="1068" t="s">
        <v>423</v>
      </c>
      <c r="F141" s="834"/>
      <c r="G141" s="135"/>
      <c r="H141" s="1068" t="s">
        <v>424</v>
      </c>
      <c r="I141" s="1068"/>
      <c r="J141" s="1068"/>
      <c r="K141" s="834"/>
      <c r="L141" s="1132"/>
      <c r="M141" s="1133"/>
      <c r="N141" s="6"/>
      <c r="O141" s="6"/>
    </row>
    <row r="142" spans="1:15" ht="15" customHeight="1">
      <c r="A142" s="6" t="s">
        <v>225</v>
      </c>
      <c r="B142" s="6"/>
      <c r="C142" s="77"/>
      <c r="D142" s="77"/>
      <c r="E142" s="77"/>
      <c r="F142" s="77"/>
      <c r="G142" s="77"/>
      <c r="H142" s="77"/>
      <c r="I142" s="77"/>
      <c r="J142" s="77"/>
      <c r="K142" s="77"/>
      <c r="L142" s="77"/>
      <c r="M142" s="77"/>
      <c r="N142" s="6"/>
      <c r="O142" s="6"/>
    </row>
    <row r="143" spans="1:15" ht="18" customHeight="1">
      <c r="A143" s="840" t="s">
        <v>289</v>
      </c>
      <c r="B143" s="840"/>
      <c r="C143" s="840"/>
      <c r="D143" s="840"/>
      <c r="E143" s="840"/>
      <c r="F143" s="840"/>
      <c r="G143" s="840"/>
      <c r="H143" s="840"/>
      <c r="I143" s="840"/>
      <c r="J143" s="840"/>
      <c r="K143" s="840"/>
      <c r="L143" s="840"/>
      <c r="M143" s="840"/>
      <c r="N143" s="5"/>
      <c r="O143" s="6"/>
    </row>
    <row r="144" spans="1:15" ht="18" customHeight="1">
      <c r="A144" s="840" t="s">
        <v>303</v>
      </c>
      <c r="B144" s="840"/>
      <c r="C144" s="840"/>
      <c r="D144" s="840"/>
      <c r="E144" s="840"/>
      <c r="F144" s="840"/>
      <c r="G144" s="840"/>
      <c r="H144" s="840"/>
      <c r="I144" s="840"/>
      <c r="J144" s="840"/>
      <c r="K144" s="840"/>
      <c r="L144" s="840"/>
      <c r="M144" s="840"/>
      <c r="N144" s="5"/>
      <c r="O144" s="6"/>
    </row>
    <row r="145" spans="1:15" ht="30" customHeight="1">
      <c r="A145" s="911" t="s">
        <v>304</v>
      </c>
      <c r="B145" s="912"/>
      <c r="C145" s="912"/>
      <c r="D145" s="912"/>
      <c r="E145" s="912"/>
      <c r="F145" s="912"/>
      <c r="G145" s="912"/>
      <c r="H145" s="912"/>
      <c r="I145" s="912"/>
      <c r="J145" s="912"/>
      <c r="K145" s="912"/>
      <c r="L145" s="912"/>
      <c r="M145" s="912"/>
      <c r="N145" s="6"/>
      <c r="O145" s="6"/>
    </row>
    <row r="146" spans="1:15" ht="15" customHeight="1">
      <c r="A146" s="911" t="s">
        <v>321</v>
      </c>
      <c r="B146" s="911"/>
      <c r="C146" s="911"/>
      <c r="D146" s="911"/>
      <c r="E146" s="911"/>
      <c r="F146" s="911"/>
      <c r="G146" s="911"/>
      <c r="H146" s="911"/>
      <c r="I146" s="911"/>
      <c r="J146" s="911"/>
      <c r="K146" s="911"/>
      <c r="L146" s="911"/>
      <c r="M146" s="911"/>
      <c r="N146" s="6"/>
      <c r="O146" s="6"/>
    </row>
    <row r="147" spans="1:15" ht="15" customHeight="1">
      <c r="A147" s="5" t="s">
        <v>291</v>
      </c>
      <c r="B147" s="6"/>
      <c r="C147" s="6"/>
      <c r="D147" s="6"/>
      <c r="E147" s="6"/>
      <c r="F147" s="6"/>
      <c r="G147" s="6"/>
      <c r="H147" s="6"/>
      <c r="I147" s="6"/>
      <c r="J147" s="6"/>
      <c r="K147" s="6"/>
      <c r="L147" s="6"/>
      <c r="M147" s="6"/>
    </row>
    <row r="148" spans="1:15" ht="15" customHeight="1">
      <c r="A148" s="37" t="s">
        <v>305</v>
      </c>
    </row>
    <row r="149" spans="1:15" ht="15" customHeight="1">
      <c r="A149" s="848" t="s">
        <v>435</v>
      </c>
      <c r="B149" s="9" t="s">
        <v>232</v>
      </c>
      <c r="C149" s="893"/>
      <c r="D149" s="894"/>
      <c r="E149" s="895"/>
      <c r="F149" s="816" t="s">
        <v>241</v>
      </c>
      <c r="G149" s="886"/>
      <c r="H149" s="52"/>
      <c r="I149" s="886"/>
      <c r="J149" s="52"/>
      <c r="K149" s="886"/>
      <c r="L149" s="52"/>
      <c r="M149" s="53"/>
    </row>
    <row r="150" spans="1:15" ht="15" customHeight="1">
      <c r="A150" s="849"/>
      <c r="B150" s="58" t="s">
        <v>242</v>
      </c>
      <c r="C150" s="830"/>
      <c r="D150" s="831"/>
      <c r="E150" s="832"/>
      <c r="F150" s="816"/>
      <c r="G150" s="887"/>
      <c r="H150" s="54" t="s">
        <v>243</v>
      </c>
      <c r="I150" s="887"/>
      <c r="J150" s="54" t="s">
        <v>244</v>
      </c>
      <c r="K150" s="887"/>
      <c r="L150" s="55" t="s">
        <v>245</v>
      </c>
      <c r="M150" s="56"/>
    </row>
    <row r="151" spans="1:15" ht="15" customHeight="1">
      <c r="A151" s="849"/>
      <c r="B151" s="808" t="s">
        <v>246</v>
      </c>
      <c r="C151" s="11" t="s">
        <v>378</v>
      </c>
      <c r="D151" s="38"/>
      <c r="E151" s="13" t="s">
        <v>235</v>
      </c>
      <c r="F151" s="38"/>
      <c r="G151" s="12" t="s">
        <v>379</v>
      </c>
      <c r="H151" s="12"/>
      <c r="I151" s="12"/>
      <c r="J151" s="12"/>
      <c r="K151" s="12"/>
      <c r="L151" s="12"/>
      <c r="M151" s="14"/>
    </row>
    <row r="152" spans="1:15" ht="15" customHeight="1">
      <c r="A152" s="849"/>
      <c r="B152" s="809"/>
      <c r="C152" s="40"/>
      <c r="D152" s="16"/>
      <c r="E152" s="39"/>
      <c r="F152" s="17"/>
      <c r="G152" s="828"/>
      <c r="H152" s="828"/>
      <c r="I152" s="828"/>
      <c r="J152" s="828"/>
      <c r="K152" s="828"/>
      <c r="L152" s="828"/>
      <c r="M152" s="829"/>
    </row>
    <row r="153" spans="1:15" ht="15" customHeight="1">
      <c r="A153" s="849"/>
      <c r="B153" s="810"/>
      <c r="C153" s="830"/>
      <c r="D153" s="831"/>
      <c r="E153" s="831"/>
      <c r="F153" s="831"/>
      <c r="G153" s="831"/>
      <c r="H153" s="831"/>
      <c r="I153" s="831"/>
      <c r="J153" s="831"/>
      <c r="K153" s="831"/>
      <c r="L153" s="831"/>
      <c r="M153" s="832"/>
    </row>
    <row r="154" spans="1:15" ht="15" customHeight="1">
      <c r="A154" s="849"/>
      <c r="B154" s="15" t="s">
        <v>232</v>
      </c>
      <c r="C154" s="893"/>
      <c r="D154" s="894"/>
      <c r="E154" s="895"/>
      <c r="F154" s="816" t="s">
        <v>241</v>
      </c>
      <c r="G154" s="886"/>
      <c r="H154" s="52"/>
      <c r="I154" s="886"/>
      <c r="J154" s="52"/>
      <c r="K154" s="886"/>
      <c r="L154" s="52"/>
      <c r="M154" s="53"/>
    </row>
    <row r="155" spans="1:15" ht="15" customHeight="1">
      <c r="A155" s="849"/>
      <c r="B155" s="21" t="s">
        <v>242</v>
      </c>
      <c r="C155" s="830"/>
      <c r="D155" s="831"/>
      <c r="E155" s="832"/>
      <c r="F155" s="816"/>
      <c r="G155" s="887"/>
      <c r="H155" s="54" t="s">
        <v>243</v>
      </c>
      <c r="I155" s="887"/>
      <c r="J155" s="54" t="s">
        <v>244</v>
      </c>
      <c r="K155" s="887"/>
      <c r="L155" s="55" t="s">
        <v>245</v>
      </c>
      <c r="M155" s="56"/>
    </row>
    <row r="156" spans="1:15" ht="15" customHeight="1">
      <c r="A156" s="849"/>
      <c r="B156" s="808" t="s">
        <v>246</v>
      </c>
      <c r="C156" s="11" t="s">
        <v>378</v>
      </c>
      <c r="D156" s="38"/>
      <c r="E156" s="13" t="s">
        <v>235</v>
      </c>
      <c r="F156" s="38"/>
      <c r="G156" s="12" t="s">
        <v>379</v>
      </c>
      <c r="H156" s="12"/>
      <c r="I156" s="12"/>
      <c r="J156" s="12"/>
      <c r="K156" s="12"/>
      <c r="L156" s="12"/>
      <c r="M156" s="14"/>
    </row>
    <row r="157" spans="1:15" ht="15" customHeight="1">
      <c r="A157" s="849"/>
      <c r="B157" s="809"/>
      <c r="C157" s="40"/>
      <c r="D157" s="16"/>
      <c r="E157" s="39"/>
      <c r="F157" s="17"/>
      <c r="G157" s="828"/>
      <c r="H157" s="828"/>
      <c r="I157" s="828"/>
      <c r="J157" s="828"/>
      <c r="K157" s="828"/>
      <c r="L157" s="828"/>
      <c r="M157" s="829"/>
    </row>
    <row r="158" spans="1:15" ht="15" customHeight="1">
      <c r="A158" s="849"/>
      <c r="B158" s="810"/>
      <c r="C158" s="830"/>
      <c r="D158" s="831"/>
      <c r="E158" s="831"/>
      <c r="F158" s="831"/>
      <c r="G158" s="831"/>
      <c r="H158" s="831"/>
      <c r="I158" s="831"/>
      <c r="J158" s="831"/>
      <c r="K158" s="831"/>
      <c r="L158" s="831"/>
      <c r="M158" s="832"/>
    </row>
    <row r="159" spans="1:15" ht="15" customHeight="1">
      <c r="A159" s="849"/>
      <c r="B159" s="15" t="s">
        <v>232</v>
      </c>
      <c r="C159" s="893"/>
      <c r="D159" s="894"/>
      <c r="E159" s="895"/>
      <c r="F159" s="816" t="s">
        <v>241</v>
      </c>
      <c r="G159" s="886"/>
      <c r="H159" s="52"/>
      <c r="I159" s="886"/>
      <c r="J159" s="52"/>
      <c r="K159" s="886"/>
      <c r="L159" s="52"/>
      <c r="M159" s="53"/>
    </row>
    <row r="160" spans="1:15" ht="15" customHeight="1">
      <c r="A160" s="849"/>
      <c r="B160" s="21" t="s">
        <v>242</v>
      </c>
      <c r="C160" s="830"/>
      <c r="D160" s="831"/>
      <c r="E160" s="832"/>
      <c r="F160" s="816"/>
      <c r="G160" s="887"/>
      <c r="H160" s="54" t="s">
        <v>243</v>
      </c>
      <c r="I160" s="887"/>
      <c r="J160" s="54" t="s">
        <v>244</v>
      </c>
      <c r="K160" s="887"/>
      <c r="L160" s="55" t="s">
        <v>245</v>
      </c>
      <c r="M160" s="56"/>
    </row>
    <row r="161" spans="1:13" ht="15" customHeight="1">
      <c r="A161" s="849"/>
      <c r="B161" s="808" t="s">
        <v>246</v>
      </c>
      <c r="C161" s="11" t="s">
        <v>378</v>
      </c>
      <c r="D161" s="38"/>
      <c r="E161" s="13" t="s">
        <v>235</v>
      </c>
      <c r="F161" s="38"/>
      <c r="G161" s="12" t="s">
        <v>379</v>
      </c>
      <c r="H161" s="12"/>
      <c r="I161" s="12"/>
      <c r="J161" s="12"/>
      <c r="K161" s="12"/>
      <c r="L161" s="12"/>
      <c r="M161" s="14"/>
    </row>
    <row r="162" spans="1:13" ht="15" customHeight="1">
      <c r="A162" s="849"/>
      <c r="B162" s="809"/>
      <c r="C162" s="40"/>
      <c r="D162" s="16"/>
      <c r="E162" s="39"/>
      <c r="F162" s="17"/>
      <c r="G162" s="828"/>
      <c r="H162" s="828"/>
      <c r="I162" s="828"/>
      <c r="J162" s="828"/>
      <c r="K162" s="828"/>
      <c r="L162" s="828"/>
      <c r="M162" s="829"/>
    </row>
    <row r="163" spans="1:13" ht="15" customHeight="1">
      <c r="A163" s="849"/>
      <c r="B163" s="810"/>
      <c r="C163" s="830"/>
      <c r="D163" s="831"/>
      <c r="E163" s="831"/>
      <c r="F163" s="831"/>
      <c r="G163" s="831"/>
      <c r="H163" s="831"/>
      <c r="I163" s="831"/>
      <c r="J163" s="831"/>
      <c r="K163" s="831"/>
      <c r="L163" s="831"/>
      <c r="M163" s="832"/>
    </row>
    <row r="164" spans="1:13" ht="15" customHeight="1">
      <c r="A164" s="849"/>
      <c r="B164" s="15" t="s">
        <v>232</v>
      </c>
      <c r="C164" s="893"/>
      <c r="D164" s="894"/>
      <c r="E164" s="895"/>
      <c r="F164" s="816" t="s">
        <v>241</v>
      </c>
      <c r="G164" s="886"/>
      <c r="H164" s="52"/>
      <c r="I164" s="886"/>
      <c r="J164" s="52"/>
      <c r="K164" s="886"/>
      <c r="L164" s="52"/>
      <c r="M164" s="53"/>
    </row>
    <row r="165" spans="1:13" ht="15" customHeight="1">
      <c r="A165" s="849"/>
      <c r="B165" s="21" t="s">
        <v>242</v>
      </c>
      <c r="C165" s="830"/>
      <c r="D165" s="831"/>
      <c r="E165" s="832"/>
      <c r="F165" s="816"/>
      <c r="G165" s="887"/>
      <c r="H165" s="54" t="s">
        <v>243</v>
      </c>
      <c r="I165" s="887"/>
      <c r="J165" s="54" t="s">
        <v>244</v>
      </c>
      <c r="K165" s="887"/>
      <c r="L165" s="55" t="s">
        <v>245</v>
      </c>
      <c r="M165" s="56"/>
    </row>
    <row r="166" spans="1:13" ht="15" customHeight="1">
      <c r="A166" s="849"/>
      <c r="B166" s="808" t="s">
        <v>246</v>
      </c>
      <c r="C166" s="11" t="s">
        <v>378</v>
      </c>
      <c r="D166" s="38"/>
      <c r="E166" s="13" t="s">
        <v>235</v>
      </c>
      <c r="F166" s="38"/>
      <c r="G166" s="12" t="s">
        <v>379</v>
      </c>
      <c r="H166" s="12"/>
      <c r="I166" s="12"/>
      <c r="J166" s="12"/>
      <c r="K166" s="12"/>
      <c r="L166" s="12"/>
      <c r="M166" s="14"/>
    </row>
    <row r="167" spans="1:13" ht="15" customHeight="1">
      <c r="A167" s="849"/>
      <c r="B167" s="809"/>
      <c r="C167" s="40"/>
      <c r="D167" s="16"/>
      <c r="E167" s="39"/>
      <c r="F167" s="17"/>
      <c r="G167" s="828"/>
      <c r="H167" s="828"/>
      <c r="I167" s="828"/>
      <c r="J167" s="828"/>
      <c r="K167" s="828"/>
      <c r="L167" s="828"/>
      <c r="M167" s="829"/>
    </row>
    <row r="168" spans="1:13" ht="15" customHeight="1">
      <c r="A168" s="849"/>
      <c r="B168" s="810"/>
      <c r="C168" s="830"/>
      <c r="D168" s="831"/>
      <c r="E168" s="831"/>
      <c r="F168" s="831"/>
      <c r="G168" s="831"/>
      <c r="H168" s="831"/>
      <c r="I168" s="831"/>
      <c r="J168" s="831"/>
      <c r="K168" s="831"/>
      <c r="L168" s="831"/>
      <c r="M168" s="832"/>
    </row>
    <row r="169" spans="1:13" ht="15" customHeight="1">
      <c r="A169" s="849"/>
      <c r="B169" s="15" t="s">
        <v>232</v>
      </c>
      <c r="C169" s="893"/>
      <c r="D169" s="894"/>
      <c r="E169" s="895"/>
      <c r="F169" s="816" t="s">
        <v>241</v>
      </c>
      <c r="G169" s="886"/>
      <c r="H169" s="52"/>
      <c r="I169" s="886"/>
      <c r="J169" s="52"/>
      <c r="K169" s="886"/>
      <c r="L169" s="52"/>
      <c r="M169" s="53"/>
    </row>
    <row r="170" spans="1:13" ht="15" customHeight="1">
      <c r="A170" s="849"/>
      <c r="B170" s="21" t="s">
        <v>242</v>
      </c>
      <c r="C170" s="830"/>
      <c r="D170" s="831"/>
      <c r="E170" s="832"/>
      <c r="F170" s="816"/>
      <c r="G170" s="887"/>
      <c r="H170" s="54" t="s">
        <v>243</v>
      </c>
      <c r="I170" s="887"/>
      <c r="J170" s="54" t="s">
        <v>244</v>
      </c>
      <c r="K170" s="887"/>
      <c r="L170" s="55" t="s">
        <v>245</v>
      </c>
      <c r="M170" s="56"/>
    </row>
    <row r="171" spans="1:13" ht="15" customHeight="1">
      <c r="A171" s="849"/>
      <c r="B171" s="808" t="s">
        <v>246</v>
      </c>
      <c r="C171" s="11" t="s">
        <v>378</v>
      </c>
      <c r="D171" s="38"/>
      <c r="E171" s="13" t="s">
        <v>235</v>
      </c>
      <c r="F171" s="38"/>
      <c r="G171" s="12" t="s">
        <v>379</v>
      </c>
      <c r="H171" s="12"/>
      <c r="I171" s="12"/>
      <c r="J171" s="12"/>
      <c r="K171" s="12"/>
      <c r="L171" s="12"/>
      <c r="M171" s="14"/>
    </row>
    <row r="172" spans="1:13" ht="15" customHeight="1">
      <c r="A172" s="849"/>
      <c r="B172" s="809"/>
      <c r="C172" s="40"/>
      <c r="D172" s="16"/>
      <c r="E172" s="39"/>
      <c r="F172" s="17"/>
      <c r="G172" s="828"/>
      <c r="H172" s="828"/>
      <c r="I172" s="828"/>
      <c r="J172" s="828"/>
      <c r="K172" s="828"/>
      <c r="L172" s="828"/>
      <c r="M172" s="829"/>
    </row>
    <row r="173" spans="1:13" ht="15" customHeight="1">
      <c r="A173" s="849"/>
      <c r="B173" s="810"/>
      <c r="C173" s="830"/>
      <c r="D173" s="831"/>
      <c r="E173" s="831"/>
      <c r="F173" s="831"/>
      <c r="G173" s="831"/>
      <c r="H173" s="831"/>
      <c r="I173" s="831"/>
      <c r="J173" s="831"/>
      <c r="K173" s="831"/>
      <c r="L173" s="831"/>
      <c r="M173" s="832"/>
    </row>
    <row r="174" spans="1:13" ht="15" customHeight="1">
      <c r="A174" s="849"/>
      <c r="B174" s="15" t="s">
        <v>232</v>
      </c>
      <c r="C174" s="893"/>
      <c r="D174" s="894"/>
      <c r="E174" s="895"/>
      <c r="F174" s="816" t="s">
        <v>241</v>
      </c>
      <c r="G174" s="886"/>
      <c r="H174" s="52"/>
      <c r="I174" s="886"/>
      <c r="J174" s="52"/>
      <c r="K174" s="886"/>
      <c r="L174" s="52"/>
      <c r="M174" s="53"/>
    </row>
    <row r="175" spans="1:13" ht="15" customHeight="1">
      <c r="A175" s="849"/>
      <c r="B175" s="21" t="s">
        <v>242</v>
      </c>
      <c r="C175" s="830"/>
      <c r="D175" s="831"/>
      <c r="E175" s="832"/>
      <c r="F175" s="816"/>
      <c r="G175" s="887"/>
      <c r="H175" s="54" t="s">
        <v>243</v>
      </c>
      <c r="I175" s="887"/>
      <c r="J175" s="54" t="s">
        <v>244</v>
      </c>
      <c r="K175" s="887"/>
      <c r="L175" s="55" t="s">
        <v>245</v>
      </c>
      <c r="M175" s="56"/>
    </row>
    <row r="176" spans="1:13" ht="15" customHeight="1">
      <c r="A176" s="849"/>
      <c r="B176" s="808" t="s">
        <v>246</v>
      </c>
      <c r="C176" s="11" t="s">
        <v>378</v>
      </c>
      <c r="D176" s="38"/>
      <c r="E176" s="13" t="s">
        <v>235</v>
      </c>
      <c r="F176" s="38"/>
      <c r="G176" s="12" t="s">
        <v>379</v>
      </c>
      <c r="H176" s="12"/>
      <c r="I176" s="12"/>
      <c r="J176" s="12"/>
      <c r="K176" s="12"/>
      <c r="L176" s="12"/>
      <c r="M176" s="14"/>
    </row>
    <row r="177" spans="1:15" ht="15" customHeight="1">
      <c r="A177" s="849"/>
      <c r="B177" s="809"/>
      <c r="C177" s="40"/>
      <c r="D177" s="16"/>
      <c r="E177" s="39"/>
      <c r="F177" s="17"/>
      <c r="G177" s="828"/>
      <c r="H177" s="828"/>
      <c r="I177" s="828"/>
      <c r="J177" s="828"/>
      <c r="K177" s="828"/>
      <c r="L177" s="828"/>
      <c r="M177" s="829"/>
    </row>
    <row r="178" spans="1:15" ht="15" customHeight="1">
      <c r="A178" s="850"/>
      <c r="B178" s="810"/>
      <c r="C178" s="830"/>
      <c r="D178" s="831"/>
      <c r="E178" s="831"/>
      <c r="F178" s="831"/>
      <c r="G178" s="831"/>
      <c r="H178" s="831"/>
      <c r="I178" s="831"/>
      <c r="J178" s="831"/>
      <c r="K178" s="831"/>
      <c r="L178" s="831"/>
      <c r="M178" s="832"/>
    </row>
    <row r="179" spans="1:15" ht="5.25" customHeight="1">
      <c r="A179" s="76"/>
      <c r="B179" s="6"/>
      <c r="C179" s="77"/>
      <c r="D179" s="77"/>
      <c r="E179" s="77"/>
      <c r="F179" s="77"/>
      <c r="G179" s="77"/>
      <c r="H179" s="77"/>
      <c r="I179" s="77"/>
      <c r="J179" s="77"/>
      <c r="K179" s="77"/>
      <c r="L179" s="77"/>
      <c r="M179" s="77"/>
    </row>
    <row r="180" spans="1:15" ht="15" customHeight="1">
      <c r="A180" s="37" t="s">
        <v>359</v>
      </c>
      <c r="N180" s="5"/>
      <c r="O180" s="6"/>
    </row>
    <row r="181" spans="1:15" ht="15" customHeight="1">
      <c r="A181" s="1009" t="s">
        <v>344</v>
      </c>
      <c r="B181" s="988" t="s">
        <v>360</v>
      </c>
      <c r="C181" s="988"/>
      <c r="D181" s="976" t="s">
        <v>346</v>
      </c>
      <c r="E181" s="976"/>
      <c r="F181" s="976" t="s">
        <v>347</v>
      </c>
      <c r="G181" s="976"/>
      <c r="H181" s="976"/>
      <c r="I181" s="976"/>
      <c r="J181" s="976" t="s">
        <v>361</v>
      </c>
      <c r="K181" s="976"/>
      <c r="L181" s="976"/>
      <c r="M181" s="976"/>
      <c r="N181" s="5"/>
      <c r="O181" s="6"/>
    </row>
    <row r="182" spans="1:15" ht="15" customHeight="1">
      <c r="A182" s="1009"/>
      <c r="B182" s="988"/>
      <c r="C182" s="988"/>
      <c r="D182" s="1106"/>
      <c r="E182" s="1013"/>
      <c r="F182" s="1106"/>
      <c r="G182" s="978"/>
      <c r="H182" s="978"/>
      <c r="I182" s="1013"/>
      <c r="J182" s="1106"/>
      <c r="K182" s="978"/>
      <c r="L182" s="978"/>
      <c r="M182" s="1013"/>
      <c r="N182" s="5"/>
      <c r="O182" s="6"/>
    </row>
    <row r="183" spans="1:15" ht="15" customHeight="1">
      <c r="A183" s="1009"/>
      <c r="B183" s="988"/>
      <c r="C183" s="988"/>
      <c r="D183" s="1107"/>
      <c r="E183" s="1014"/>
      <c r="F183" s="1107"/>
      <c r="G183" s="1003"/>
      <c r="H183" s="1003"/>
      <c r="I183" s="1014"/>
      <c r="J183" s="1107"/>
      <c r="K183" s="1003"/>
      <c r="L183" s="1003"/>
      <c r="M183" s="1014"/>
      <c r="N183" s="5"/>
      <c r="O183" s="6"/>
    </row>
    <row r="184" spans="1:15" ht="15" customHeight="1">
      <c r="A184" s="1009"/>
      <c r="B184" s="988"/>
      <c r="C184" s="988"/>
      <c r="D184" s="1107"/>
      <c r="E184" s="1014"/>
      <c r="F184" s="1107"/>
      <c r="G184" s="1003"/>
      <c r="H184" s="1003"/>
      <c r="I184" s="1014"/>
      <c r="J184" s="1107"/>
      <c r="K184" s="1003"/>
      <c r="L184" s="1003"/>
      <c r="M184" s="1014"/>
      <c r="N184" s="5"/>
      <c r="O184" s="6"/>
    </row>
    <row r="185" spans="1:15" ht="15" customHeight="1">
      <c r="A185" s="1009"/>
      <c r="B185" s="988"/>
      <c r="C185" s="988"/>
      <c r="D185" s="1105"/>
      <c r="E185" s="986"/>
      <c r="F185" s="1105"/>
      <c r="G185" s="985"/>
      <c r="H185" s="985"/>
      <c r="I185" s="986"/>
      <c r="J185" s="1105"/>
      <c r="K185" s="985"/>
      <c r="L185" s="985"/>
      <c r="M185" s="986"/>
      <c r="N185" s="5"/>
      <c r="O185" s="6"/>
    </row>
    <row r="186" spans="1:15" ht="15" customHeight="1">
      <c r="A186" s="1009"/>
      <c r="B186" s="988" t="s">
        <v>362</v>
      </c>
      <c r="C186" s="988"/>
      <c r="D186" s="976" t="s">
        <v>346</v>
      </c>
      <c r="E186" s="976"/>
      <c r="F186" s="976" t="s">
        <v>347</v>
      </c>
      <c r="G186" s="976"/>
      <c r="H186" s="976"/>
      <c r="I186" s="976"/>
      <c r="J186" s="976" t="s">
        <v>361</v>
      </c>
      <c r="K186" s="976"/>
      <c r="L186" s="976"/>
      <c r="M186" s="976"/>
      <c r="N186" s="5"/>
      <c r="O186" s="6"/>
    </row>
    <row r="187" spans="1:15" ht="15" customHeight="1">
      <c r="A187" s="1009"/>
      <c r="B187" s="988"/>
      <c r="C187" s="988"/>
      <c r="D187" s="1106"/>
      <c r="E187" s="1013"/>
      <c r="F187" s="1106"/>
      <c r="G187" s="978"/>
      <c r="H187" s="978"/>
      <c r="I187" s="1013"/>
      <c r="J187" s="1106"/>
      <c r="K187" s="978"/>
      <c r="L187" s="978"/>
      <c r="M187" s="1013"/>
      <c r="N187" s="5"/>
      <c r="O187" s="6"/>
    </row>
    <row r="188" spans="1:15" ht="15" customHeight="1">
      <c r="A188" s="1009"/>
      <c r="B188" s="988"/>
      <c r="C188" s="988"/>
      <c r="D188" s="1107"/>
      <c r="E188" s="1014"/>
      <c r="F188" s="1107"/>
      <c r="G188" s="1003"/>
      <c r="H188" s="1003"/>
      <c r="I188" s="1014"/>
      <c r="J188" s="1107"/>
      <c r="K188" s="1003"/>
      <c r="L188" s="1003"/>
      <c r="M188" s="1014"/>
      <c r="N188" s="5"/>
      <c r="O188" s="6"/>
    </row>
    <row r="189" spans="1:15" ht="15" customHeight="1">
      <c r="A189" s="1009"/>
      <c r="B189" s="988"/>
      <c r="C189" s="988"/>
      <c r="D189" s="1107"/>
      <c r="E189" s="1014"/>
      <c r="F189" s="1107"/>
      <c r="G189" s="1003"/>
      <c r="H189" s="1003"/>
      <c r="I189" s="1014"/>
      <c r="J189" s="1107"/>
      <c r="K189" s="1003"/>
      <c r="L189" s="1003"/>
      <c r="M189" s="1014"/>
      <c r="N189" s="5"/>
      <c r="O189" s="6"/>
    </row>
    <row r="190" spans="1:15" ht="15" customHeight="1">
      <c r="A190" s="1009"/>
      <c r="B190" s="988"/>
      <c r="C190" s="988"/>
      <c r="D190" s="1105"/>
      <c r="E190" s="986"/>
      <c r="F190" s="1105"/>
      <c r="G190" s="985"/>
      <c r="H190" s="985"/>
      <c r="I190" s="986"/>
      <c r="J190" s="1105"/>
      <c r="K190" s="985"/>
      <c r="L190" s="985"/>
      <c r="M190" s="986"/>
      <c r="N190" s="5"/>
      <c r="O190" s="6"/>
    </row>
    <row r="191" spans="1:15" ht="4.5" customHeight="1">
      <c r="A191" s="73"/>
      <c r="B191" s="74"/>
      <c r="C191" s="74"/>
      <c r="D191" s="75"/>
      <c r="E191" s="75"/>
      <c r="F191" s="75"/>
      <c r="G191" s="75"/>
      <c r="H191" s="75"/>
      <c r="I191" s="75"/>
      <c r="J191" s="75"/>
      <c r="K191" s="75"/>
      <c r="L191" s="75"/>
      <c r="M191" s="75"/>
    </row>
    <row r="192" spans="1:15" ht="15" customHeight="1">
      <c r="A192" s="37" t="s">
        <v>322</v>
      </c>
    </row>
    <row r="193" spans="1:13" ht="15" customHeight="1">
      <c r="A193" s="1108" t="s">
        <v>316</v>
      </c>
      <c r="B193" s="1108"/>
      <c r="C193" s="62" t="s">
        <v>317</v>
      </c>
      <c r="D193" s="920"/>
      <c r="E193" s="920"/>
      <c r="F193" s="920"/>
      <c r="G193" s="921" t="s">
        <v>318</v>
      </c>
      <c r="H193" s="921"/>
      <c r="I193" s="922"/>
      <c r="J193" s="922"/>
      <c r="K193" s="922"/>
      <c r="L193" s="922"/>
      <c r="M193" s="922"/>
    </row>
    <row r="194" spans="1:13" ht="15" customHeight="1">
      <c r="A194" s="1108"/>
      <c r="B194" s="1108"/>
      <c r="C194" s="62" t="s">
        <v>317</v>
      </c>
      <c r="D194" s="920"/>
      <c r="E194" s="920"/>
      <c r="F194" s="920"/>
      <c r="G194" s="921" t="s">
        <v>318</v>
      </c>
      <c r="H194" s="921"/>
      <c r="I194" s="922"/>
      <c r="J194" s="922"/>
      <c r="K194" s="922"/>
      <c r="L194" s="922"/>
      <c r="M194" s="922"/>
    </row>
    <row r="195" spans="1:13" ht="15" customHeight="1">
      <c r="A195" s="1108"/>
      <c r="B195" s="1108"/>
      <c r="C195" s="62" t="s">
        <v>317</v>
      </c>
      <c r="D195" s="920"/>
      <c r="E195" s="920"/>
      <c r="F195" s="920"/>
      <c r="G195" s="921" t="s">
        <v>318</v>
      </c>
      <c r="H195" s="921"/>
      <c r="I195" s="922"/>
      <c r="J195" s="922"/>
      <c r="K195" s="922"/>
      <c r="L195" s="922"/>
      <c r="M195" s="922"/>
    </row>
    <row r="196" spans="1:13" ht="15" customHeight="1">
      <c r="A196" s="1136" t="s">
        <v>399</v>
      </c>
      <c r="B196" s="1136"/>
      <c r="C196" s="62" t="s">
        <v>317</v>
      </c>
      <c r="D196" s="1043"/>
      <c r="E196" s="1044"/>
      <c r="F196" s="1044"/>
      <c r="G196" s="1044"/>
      <c r="H196" s="1044"/>
      <c r="I196" s="1044"/>
      <c r="J196" s="1044"/>
      <c r="K196" s="1044"/>
      <c r="L196" s="1044"/>
      <c r="M196" s="1045"/>
    </row>
    <row r="197" spans="1:13" ht="15" customHeight="1">
      <c r="A197" s="1136"/>
      <c r="B197" s="1136"/>
      <c r="C197" s="62" t="s">
        <v>317</v>
      </c>
      <c r="D197" s="1043"/>
      <c r="E197" s="1044"/>
      <c r="F197" s="1044"/>
      <c r="G197" s="1044"/>
      <c r="H197" s="1044"/>
      <c r="I197" s="1044"/>
      <c r="J197" s="1044"/>
      <c r="K197" s="1044"/>
      <c r="L197" s="1044"/>
      <c r="M197" s="1045"/>
    </row>
    <row r="198" spans="1:13">
      <c r="A198" s="1136"/>
      <c r="B198" s="1136"/>
      <c r="C198" s="62" t="s">
        <v>317</v>
      </c>
      <c r="D198" s="1043"/>
      <c r="E198" s="1044"/>
      <c r="F198" s="1044"/>
      <c r="G198" s="1044"/>
      <c r="H198" s="1044"/>
      <c r="I198" s="1044"/>
      <c r="J198" s="1044"/>
      <c r="K198" s="1044"/>
      <c r="L198" s="1044"/>
      <c r="M198" s="1045"/>
    </row>
  </sheetData>
  <mergeCells count="380">
    <mergeCell ref="D41:M41"/>
    <mergeCell ref="D196:M196"/>
    <mergeCell ref="D197:M197"/>
    <mergeCell ref="D198:M198"/>
    <mergeCell ref="B139:C139"/>
    <mergeCell ref="D139:M139"/>
    <mergeCell ref="B140:C141"/>
    <mergeCell ref="E140:F140"/>
    <mergeCell ref="H140:K140"/>
    <mergeCell ref="L140:M141"/>
    <mergeCell ref="E141:F141"/>
    <mergeCell ref="H141:K141"/>
    <mergeCell ref="B137:C137"/>
    <mergeCell ref="D137:E137"/>
    <mergeCell ref="F137:H137"/>
    <mergeCell ref="I137:M137"/>
    <mergeCell ref="B138:C138"/>
    <mergeCell ref="D138:M138"/>
    <mergeCell ref="B134:C134"/>
    <mergeCell ref="D134:M134"/>
    <mergeCell ref="B135:C136"/>
    <mergeCell ref="E136:F136"/>
    <mergeCell ref="H136:K136"/>
    <mergeCell ref="B118:C118"/>
    <mergeCell ref="A196:B198"/>
    <mergeCell ref="I121:M121"/>
    <mergeCell ref="B122:C122"/>
    <mergeCell ref="D122:M122"/>
    <mergeCell ref="D135:E135"/>
    <mergeCell ref="F135:M135"/>
    <mergeCell ref="B132:C133"/>
    <mergeCell ref="E132:F132"/>
    <mergeCell ref="H132:K132"/>
    <mergeCell ref="L132:M133"/>
    <mergeCell ref="E133:F133"/>
    <mergeCell ref="H133:K133"/>
    <mergeCell ref="D195:F195"/>
    <mergeCell ref="G195:H195"/>
    <mergeCell ref="I195:M195"/>
    <mergeCell ref="D190:E190"/>
    <mergeCell ref="F190:I190"/>
    <mergeCell ref="B121:C121"/>
    <mergeCell ref="D121:E121"/>
    <mergeCell ref="F121:H121"/>
    <mergeCell ref="A126:A141"/>
    <mergeCell ref="C126:M126"/>
    <mergeCell ref="C127:M127"/>
    <mergeCell ref="B128:B130"/>
    <mergeCell ref="A76:A91"/>
    <mergeCell ref="C76:M76"/>
    <mergeCell ref="C77:M77"/>
    <mergeCell ref="B84:C84"/>
    <mergeCell ref="D118:M118"/>
    <mergeCell ref="B119:C120"/>
    <mergeCell ref="D119:E119"/>
    <mergeCell ref="F119:M119"/>
    <mergeCell ref="E120:F120"/>
    <mergeCell ref="H120:K120"/>
    <mergeCell ref="A110:A125"/>
    <mergeCell ref="C110:M110"/>
    <mergeCell ref="C111:M111"/>
    <mergeCell ref="B112:B114"/>
    <mergeCell ref="G113:M113"/>
    <mergeCell ref="C114:M114"/>
    <mergeCell ref="B123:C123"/>
    <mergeCell ref="D123:M123"/>
    <mergeCell ref="B124:C125"/>
    <mergeCell ref="E124:F124"/>
    <mergeCell ref="H124:K124"/>
    <mergeCell ref="L124:M125"/>
    <mergeCell ref="A93:M93"/>
    <mergeCell ref="A94:A109"/>
    <mergeCell ref="C94:M94"/>
    <mergeCell ref="C95:M95"/>
    <mergeCell ref="B96:B98"/>
    <mergeCell ref="G97:M97"/>
    <mergeCell ref="C98:M98"/>
    <mergeCell ref="B103:C104"/>
    <mergeCell ref="D103:E103"/>
    <mergeCell ref="F103:M103"/>
    <mergeCell ref="E104:F104"/>
    <mergeCell ref="H104:K104"/>
    <mergeCell ref="B105:C105"/>
    <mergeCell ref="D105:E105"/>
    <mergeCell ref="B102:C102"/>
    <mergeCell ref="D102:M102"/>
    <mergeCell ref="L108:M109"/>
    <mergeCell ref="D106:M106"/>
    <mergeCell ref="D107:M107"/>
    <mergeCell ref="A60:A75"/>
    <mergeCell ref="C60:M60"/>
    <mergeCell ref="C61:M61"/>
    <mergeCell ref="B62:B64"/>
    <mergeCell ref="G63:M63"/>
    <mergeCell ref="C64:M64"/>
    <mergeCell ref="B74:C75"/>
    <mergeCell ref="E74:F74"/>
    <mergeCell ref="H74:K74"/>
    <mergeCell ref="E75:F75"/>
    <mergeCell ref="H75:K75"/>
    <mergeCell ref="L74:M75"/>
    <mergeCell ref="B71:C71"/>
    <mergeCell ref="D71:E71"/>
    <mergeCell ref="F71:G71"/>
    <mergeCell ref="I71:K71"/>
    <mergeCell ref="B72:E72"/>
    <mergeCell ref="B88:E88"/>
    <mergeCell ref="B89:E89"/>
    <mergeCell ref="F89:H89"/>
    <mergeCell ref="B90:C91"/>
    <mergeCell ref="E90:F90"/>
    <mergeCell ref="H90:K90"/>
    <mergeCell ref="E91:F91"/>
    <mergeCell ref="H91:K91"/>
    <mergeCell ref="B85:C86"/>
    <mergeCell ref="D85:E85"/>
    <mergeCell ref="F85:M85"/>
    <mergeCell ref="E86:F86"/>
    <mergeCell ref="H86:K86"/>
    <mergeCell ref="B87:C87"/>
    <mergeCell ref="D87:E87"/>
    <mergeCell ref="F87:G87"/>
    <mergeCell ref="I87:K87"/>
    <mergeCell ref="L90:M91"/>
    <mergeCell ref="B55:C55"/>
    <mergeCell ref="D55:E55"/>
    <mergeCell ref="F55:G55"/>
    <mergeCell ref="D53:E53"/>
    <mergeCell ref="L58:M59"/>
    <mergeCell ref="D84:M84"/>
    <mergeCell ref="B68:C68"/>
    <mergeCell ref="D68:M68"/>
    <mergeCell ref="B69:C70"/>
    <mergeCell ref="D69:E69"/>
    <mergeCell ref="F69:M69"/>
    <mergeCell ref="E70:F70"/>
    <mergeCell ref="H70:K70"/>
    <mergeCell ref="E83:F83"/>
    <mergeCell ref="H83:K83"/>
    <mergeCell ref="B73:E73"/>
    <mergeCell ref="F73:H73"/>
    <mergeCell ref="F189:I189"/>
    <mergeCell ref="J189:M189"/>
    <mergeCell ref="D34:E34"/>
    <mergeCell ref="D35:E35"/>
    <mergeCell ref="L33:M33"/>
    <mergeCell ref="A36:B36"/>
    <mergeCell ref="C36:M36"/>
    <mergeCell ref="A38:B39"/>
    <mergeCell ref="C38:D38"/>
    <mergeCell ref="E38:F38"/>
    <mergeCell ref="H38:M38"/>
    <mergeCell ref="D39:M39"/>
    <mergeCell ref="F33:G34"/>
    <mergeCell ref="L35:M35"/>
    <mergeCell ref="H34:K34"/>
    <mergeCell ref="L34:M34"/>
    <mergeCell ref="I33:J33"/>
    <mergeCell ref="F35:K35"/>
    <mergeCell ref="A33:B35"/>
    <mergeCell ref="D33:E33"/>
    <mergeCell ref="B56:E56"/>
    <mergeCell ref="B57:E57"/>
    <mergeCell ref="F57:H57"/>
    <mergeCell ref="B52:C52"/>
    <mergeCell ref="J187:M187"/>
    <mergeCell ref="B176:B178"/>
    <mergeCell ref="G177:M177"/>
    <mergeCell ref="C178:M178"/>
    <mergeCell ref="J190:M190"/>
    <mergeCell ref="D193:F193"/>
    <mergeCell ref="G193:H193"/>
    <mergeCell ref="I193:M193"/>
    <mergeCell ref="A193:B195"/>
    <mergeCell ref="A181:A190"/>
    <mergeCell ref="B181:C185"/>
    <mergeCell ref="D181:E181"/>
    <mergeCell ref="F181:I181"/>
    <mergeCell ref="J181:M181"/>
    <mergeCell ref="D182:E182"/>
    <mergeCell ref="F182:I182"/>
    <mergeCell ref="D188:E188"/>
    <mergeCell ref="F188:I188"/>
    <mergeCell ref="J188:M188"/>
    <mergeCell ref="D185:E185"/>
    <mergeCell ref="F185:I185"/>
    <mergeCell ref="D194:F194"/>
    <mergeCell ref="G194:H194"/>
    <mergeCell ref="I194:M194"/>
    <mergeCell ref="B186:C190"/>
    <mergeCell ref="D186:E186"/>
    <mergeCell ref="F186:I186"/>
    <mergeCell ref="B171:B173"/>
    <mergeCell ref="G172:M172"/>
    <mergeCell ref="C173:M173"/>
    <mergeCell ref="C174:E174"/>
    <mergeCell ref="F174:F175"/>
    <mergeCell ref="G174:G175"/>
    <mergeCell ref="I174:I175"/>
    <mergeCell ref="K174:K175"/>
    <mergeCell ref="C175:E175"/>
    <mergeCell ref="J185:M185"/>
    <mergeCell ref="J182:M182"/>
    <mergeCell ref="D183:E183"/>
    <mergeCell ref="F183:I183"/>
    <mergeCell ref="J183:M183"/>
    <mergeCell ref="D184:E184"/>
    <mergeCell ref="F184:I184"/>
    <mergeCell ref="J184:M184"/>
    <mergeCell ref="D189:E189"/>
    <mergeCell ref="J186:M186"/>
    <mergeCell ref="D187:E187"/>
    <mergeCell ref="F187:I187"/>
    <mergeCell ref="B166:B168"/>
    <mergeCell ref="G167:M167"/>
    <mergeCell ref="C168:M168"/>
    <mergeCell ref="C169:E169"/>
    <mergeCell ref="F169:F170"/>
    <mergeCell ref="G169:G170"/>
    <mergeCell ref="I169:I170"/>
    <mergeCell ref="K169:K170"/>
    <mergeCell ref="C170:E170"/>
    <mergeCell ref="K159:K160"/>
    <mergeCell ref="C160:E160"/>
    <mergeCell ref="B161:B163"/>
    <mergeCell ref="G162:M162"/>
    <mergeCell ref="C163:M163"/>
    <mergeCell ref="C164:E164"/>
    <mergeCell ref="F164:F165"/>
    <mergeCell ref="G164:G165"/>
    <mergeCell ref="I164:I165"/>
    <mergeCell ref="K164:K165"/>
    <mergeCell ref="C165:E165"/>
    <mergeCell ref="C153:M153"/>
    <mergeCell ref="C154:E154"/>
    <mergeCell ref="F154:F155"/>
    <mergeCell ref="G154:G155"/>
    <mergeCell ref="I154:I155"/>
    <mergeCell ref="K154:K155"/>
    <mergeCell ref="C155:E155"/>
    <mergeCell ref="A145:M145"/>
    <mergeCell ref="A149:A178"/>
    <mergeCell ref="C149:E149"/>
    <mergeCell ref="F149:F150"/>
    <mergeCell ref="G149:G150"/>
    <mergeCell ref="I149:I150"/>
    <mergeCell ref="K149:K150"/>
    <mergeCell ref="C150:E150"/>
    <mergeCell ref="B151:B153"/>
    <mergeCell ref="G152:M152"/>
    <mergeCell ref="B156:B158"/>
    <mergeCell ref="G157:M157"/>
    <mergeCell ref="C158:M158"/>
    <mergeCell ref="C159:E159"/>
    <mergeCell ref="F159:F160"/>
    <mergeCell ref="G159:G160"/>
    <mergeCell ref="I159:I160"/>
    <mergeCell ref="A41:B41"/>
    <mergeCell ref="A43:M43"/>
    <mergeCell ref="A37:B37"/>
    <mergeCell ref="C37:M37"/>
    <mergeCell ref="A44:A59"/>
    <mergeCell ref="B46:B48"/>
    <mergeCell ref="B78:B80"/>
    <mergeCell ref="G79:M79"/>
    <mergeCell ref="C80:M80"/>
    <mergeCell ref="A40:B40"/>
    <mergeCell ref="D40:F40"/>
    <mergeCell ref="G40:H40"/>
    <mergeCell ref="I40:M40"/>
    <mergeCell ref="B58:C59"/>
    <mergeCell ref="E58:F58"/>
    <mergeCell ref="H58:K58"/>
    <mergeCell ref="E59:F59"/>
    <mergeCell ref="H59:K59"/>
    <mergeCell ref="D52:M52"/>
    <mergeCell ref="B53:C54"/>
    <mergeCell ref="E54:F54"/>
    <mergeCell ref="H54:K54"/>
    <mergeCell ref="F53:M53"/>
    <mergeCell ref="I55:K55"/>
    <mergeCell ref="A32:M32"/>
    <mergeCell ref="A28:B28"/>
    <mergeCell ref="A29:B29"/>
    <mergeCell ref="C30:D30"/>
    <mergeCell ref="E30:F30"/>
    <mergeCell ref="C31:D31"/>
    <mergeCell ref="E31:F31"/>
    <mergeCell ref="A24:G24"/>
    <mergeCell ref="H24:M24"/>
    <mergeCell ref="A25:M25"/>
    <mergeCell ref="A26:B27"/>
    <mergeCell ref="C26:D26"/>
    <mergeCell ref="E26:F26"/>
    <mergeCell ref="B16:C18"/>
    <mergeCell ref="D16:E16"/>
    <mergeCell ref="F16:M16"/>
    <mergeCell ref="D17:E18"/>
    <mergeCell ref="A19:A23"/>
    <mergeCell ref="C19:E19"/>
    <mergeCell ref="F19:F20"/>
    <mergeCell ref="G19:G20"/>
    <mergeCell ref="I19:I20"/>
    <mergeCell ref="K19:K20"/>
    <mergeCell ref="C20:E20"/>
    <mergeCell ref="B21:B23"/>
    <mergeCell ref="G22:M22"/>
    <mergeCell ref="C23:M23"/>
    <mergeCell ref="A143:M143"/>
    <mergeCell ref="A144:M144"/>
    <mergeCell ref="A3:A9"/>
    <mergeCell ref="C3:M3"/>
    <mergeCell ref="C4:M4"/>
    <mergeCell ref="B5:B7"/>
    <mergeCell ref="G6:M6"/>
    <mergeCell ref="C7:M7"/>
    <mergeCell ref="C9:M9"/>
    <mergeCell ref="C8:M8"/>
    <mergeCell ref="A10:A18"/>
    <mergeCell ref="C10:E10"/>
    <mergeCell ref="F10:F11"/>
    <mergeCell ref="G10:G11"/>
    <mergeCell ref="I10:I11"/>
    <mergeCell ref="K10:K11"/>
    <mergeCell ref="C11:E11"/>
    <mergeCell ref="B12:B14"/>
    <mergeCell ref="G13:M13"/>
    <mergeCell ref="C14:M14"/>
    <mergeCell ref="B15:G15"/>
    <mergeCell ref="H15:M15"/>
    <mergeCell ref="H108:K108"/>
    <mergeCell ref="B107:C107"/>
    <mergeCell ref="A146:M146"/>
    <mergeCell ref="C44:M45"/>
    <mergeCell ref="C46:M48"/>
    <mergeCell ref="C49:M49"/>
    <mergeCell ref="B50:C51"/>
    <mergeCell ref="E50:F50"/>
    <mergeCell ref="H50:K50"/>
    <mergeCell ref="L50:M51"/>
    <mergeCell ref="E51:F51"/>
    <mergeCell ref="H51:K51"/>
    <mergeCell ref="B66:C67"/>
    <mergeCell ref="E66:F66"/>
    <mergeCell ref="H66:K66"/>
    <mergeCell ref="L66:M67"/>
    <mergeCell ref="E67:F67"/>
    <mergeCell ref="H67:K67"/>
    <mergeCell ref="B82:C83"/>
    <mergeCell ref="E82:F82"/>
    <mergeCell ref="H82:K82"/>
    <mergeCell ref="L82:M83"/>
    <mergeCell ref="C65:M65"/>
    <mergeCell ref="C81:M81"/>
    <mergeCell ref="C99:M99"/>
    <mergeCell ref="C115:M115"/>
    <mergeCell ref="C131:M131"/>
    <mergeCell ref="B100:C101"/>
    <mergeCell ref="E100:F100"/>
    <mergeCell ref="H100:K100"/>
    <mergeCell ref="L100:M101"/>
    <mergeCell ref="E101:F101"/>
    <mergeCell ref="H101:K101"/>
    <mergeCell ref="B116:C117"/>
    <mergeCell ref="E116:F116"/>
    <mergeCell ref="H116:K116"/>
    <mergeCell ref="L116:M117"/>
    <mergeCell ref="E117:F117"/>
    <mergeCell ref="H117:K117"/>
    <mergeCell ref="E109:F109"/>
    <mergeCell ref="H109:K109"/>
    <mergeCell ref="F105:H105"/>
    <mergeCell ref="I105:M105"/>
    <mergeCell ref="B106:C106"/>
    <mergeCell ref="B108:C109"/>
    <mergeCell ref="E108:F108"/>
    <mergeCell ref="E125:F125"/>
    <mergeCell ref="H125:K125"/>
    <mergeCell ref="G129:M129"/>
    <mergeCell ref="C130:M130"/>
  </mergeCells>
  <phoneticPr fontId="4"/>
  <dataValidations count="7">
    <dataValidation type="list" allowBlank="1" showInputMessage="1" showErrorMessage="1" sqref="D172 D6 D22 D13 D152 D157 D162 D167 D177 D129 D79 D63 D97 D113" xr:uid="{6EC51B5F-D78B-42DF-B078-52EA7613DC38}">
      <formula1>"都,道,府,県"</formula1>
    </dataValidation>
    <dataValidation type="list" allowBlank="1" showInputMessage="1" showErrorMessage="1" sqref="F172 F6 F22 F13 F152 F157 F162 F167 F177 F129 F79 F63 F97 F113" xr:uid="{2F3A35B1-B0FB-46A2-B0E3-575D03F9959D}">
      <formula1>"市,郡,区"</formula1>
    </dataValidation>
    <dataValidation imeMode="fullKatakana" allowBlank="1" showInputMessage="1" showErrorMessage="1" sqref="C3:M3 C10:E10 C19:E19 C149:E149 C154:E154 C159:E159 C164:E164 C169:E169 C174:E174 C126:M126 C76:M76 C60:M60 C94:M94 C110:M110" xr:uid="{0E3A805B-F951-4E0B-8386-8D12EADEE1BF}"/>
    <dataValidation imeMode="disabled" allowBlank="1" showInputMessage="1" showErrorMessage="1" sqref="D5 F5 D12 F12 D128 F128 D78 F78 D62 F62 D96 F96 D112 F112" xr:uid="{0CAB5EE1-E312-4C37-9F2F-7212ED51165F}"/>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xr:uid="{2749F9DE-91CB-4189-83E9-97B92239B500}">
      <formula1>0</formula1>
    </dataValidation>
    <dataValidation type="whole" operator="greaterThanOrEqual" allowBlank="1" showInputMessage="1" showErrorMessage="1" sqref="C36:M36 C37" xr:uid="{C30CE5A9-C58F-4083-A6CD-E38643E68577}">
      <formula1>0</formula1>
    </dataValidation>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xr:uid="{73F0117A-19A8-4461-A4C7-D28535C9659E}">
      <formula1>"○"</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37CD5-05D3-4B85-9F5A-277C3291F700}">
  <sheetPr codeName="Sheet34">
    <tabColor theme="2"/>
  </sheetPr>
  <dimension ref="A1:O116"/>
  <sheetViews>
    <sheetView topLeftCell="A14"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27" t="s">
        <v>436</v>
      </c>
      <c r="B1" s="237"/>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437</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438</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848" t="s">
        <v>369</v>
      </c>
      <c r="B19" s="15" t="s">
        <v>232</v>
      </c>
      <c r="C19" s="893"/>
      <c r="D19" s="894"/>
      <c r="E19" s="895"/>
      <c r="F19" s="816" t="s">
        <v>241</v>
      </c>
      <c r="G19" s="886"/>
      <c r="H19" s="52"/>
      <c r="I19" s="886"/>
      <c r="J19" s="52"/>
      <c r="K19" s="886"/>
      <c r="L19" s="52"/>
      <c r="M19" s="53"/>
      <c r="N19" s="6"/>
      <c r="O19" s="6"/>
    </row>
    <row r="20" spans="1:15" ht="15" customHeight="1">
      <c r="A20" s="849"/>
      <c r="B20" s="21" t="s">
        <v>242</v>
      </c>
      <c r="C20" s="830"/>
      <c r="D20" s="831"/>
      <c r="E20" s="832"/>
      <c r="F20" s="816"/>
      <c r="G20" s="887"/>
      <c r="H20" s="54" t="s">
        <v>243</v>
      </c>
      <c r="I20" s="887"/>
      <c r="J20" s="54" t="s">
        <v>244</v>
      </c>
      <c r="K20" s="887"/>
      <c r="L20" s="55" t="s">
        <v>245</v>
      </c>
      <c r="M20" s="56"/>
      <c r="N20" s="6"/>
      <c r="O20" s="6"/>
    </row>
    <row r="21" spans="1:15" ht="15" customHeight="1">
      <c r="A21" s="849"/>
      <c r="B21" s="808" t="s">
        <v>246</v>
      </c>
      <c r="C21" s="11" t="s">
        <v>378</v>
      </c>
      <c r="D21" s="38"/>
      <c r="E21" s="13" t="s">
        <v>235</v>
      </c>
      <c r="F21" s="38"/>
      <c r="G21" s="12" t="s">
        <v>379</v>
      </c>
      <c r="H21" s="12"/>
      <c r="I21" s="12"/>
      <c r="J21" s="12"/>
      <c r="K21" s="12"/>
      <c r="L21" s="12"/>
      <c r="M21" s="14"/>
      <c r="N21" s="6"/>
      <c r="O21" s="6"/>
    </row>
    <row r="22" spans="1:15" ht="15" customHeight="1">
      <c r="A22" s="849"/>
      <c r="B22" s="809"/>
      <c r="C22" s="40"/>
      <c r="D22" s="16"/>
      <c r="E22" s="39"/>
      <c r="F22" s="17"/>
      <c r="G22" s="828"/>
      <c r="H22" s="828"/>
      <c r="I22" s="828"/>
      <c r="J22" s="828"/>
      <c r="K22" s="828"/>
      <c r="L22" s="828"/>
      <c r="M22" s="829"/>
      <c r="N22" s="6"/>
      <c r="O22" s="6"/>
    </row>
    <row r="23" spans="1:15" ht="15" customHeight="1">
      <c r="A23" s="849"/>
      <c r="B23" s="810"/>
      <c r="C23" s="830"/>
      <c r="D23" s="831"/>
      <c r="E23" s="831"/>
      <c r="F23" s="831"/>
      <c r="G23" s="831"/>
      <c r="H23" s="831"/>
      <c r="I23" s="831"/>
      <c r="J23" s="831"/>
      <c r="K23" s="831"/>
      <c r="L23" s="831"/>
      <c r="M23" s="832"/>
      <c r="N23" s="6"/>
      <c r="O23" s="6"/>
    </row>
    <row r="24" spans="1:15" ht="15" customHeight="1">
      <c r="A24" s="902" t="s">
        <v>252</v>
      </c>
      <c r="B24" s="903"/>
      <c r="C24" s="903"/>
      <c r="D24" s="904"/>
      <c r="E24" s="904"/>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340</v>
      </c>
      <c r="B28" s="888"/>
      <c r="C28" s="19"/>
      <c r="D28" s="19"/>
      <c r="E28" s="19"/>
      <c r="F28" s="19"/>
      <c r="G28" s="6"/>
      <c r="H28" s="6"/>
      <c r="I28" s="6"/>
      <c r="J28" s="6"/>
      <c r="K28" s="6"/>
      <c r="L28" s="6"/>
      <c r="M28" s="27"/>
      <c r="N28" s="6"/>
      <c r="O28" s="6"/>
    </row>
    <row r="29" spans="1:15" ht="15" hidden="1" customHeight="1">
      <c r="A29" s="810" t="s">
        <v>341</v>
      </c>
      <c r="B29" s="889"/>
      <c r="C29" s="19"/>
      <c r="D29" s="19"/>
      <c r="E29" s="19"/>
      <c r="F29" s="19"/>
      <c r="G29" s="6"/>
      <c r="H29" s="6"/>
      <c r="I29" s="6"/>
      <c r="J29" s="6"/>
      <c r="K29" s="6"/>
      <c r="L29" s="6"/>
      <c r="M29" s="27"/>
      <c r="N29" s="6"/>
      <c r="O29" s="6"/>
    </row>
    <row r="30" spans="1:15" ht="15" hidden="1" customHeight="1">
      <c r="A30" s="20" t="s">
        <v>342</v>
      </c>
      <c r="B30" s="28"/>
      <c r="C30" s="816"/>
      <c r="D30" s="816"/>
      <c r="E30" s="816"/>
      <c r="F30" s="816"/>
      <c r="G30" s="6"/>
      <c r="H30" s="6"/>
      <c r="I30" s="6"/>
      <c r="J30" s="6"/>
      <c r="K30" s="6"/>
      <c r="L30" s="6"/>
      <c r="M30" s="27"/>
      <c r="N30" s="6"/>
      <c r="O30" s="6"/>
    </row>
    <row r="31" spans="1:15" ht="15" hidden="1" customHeight="1">
      <c r="A31" s="20" t="s">
        <v>343</v>
      </c>
      <c r="B31" s="28"/>
      <c r="C31" s="919"/>
      <c r="D31" s="919"/>
      <c r="E31" s="919"/>
      <c r="F31" s="919"/>
      <c r="G31" s="22"/>
      <c r="H31" s="22"/>
      <c r="I31" s="22"/>
      <c r="J31" s="22"/>
      <c r="K31" s="22"/>
      <c r="L31" s="22"/>
      <c r="M31" s="23"/>
      <c r="N31" s="5"/>
      <c r="O31" s="6"/>
    </row>
    <row r="32" spans="1:15" ht="15" customHeight="1">
      <c r="A32" s="871" t="s">
        <v>264</v>
      </c>
      <c r="B32" s="872"/>
      <c r="C32" s="1095"/>
      <c r="D32" s="1095"/>
      <c r="E32" s="1095"/>
      <c r="F32" s="872"/>
      <c r="G32" s="1095"/>
      <c r="H32" s="1095"/>
      <c r="I32" s="1095"/>
      <c r="J32" s="1095"/>
      <c r="K32" s="1095"/>
      <c r="L32" s="1095"/>
      <c r="M32" s="1141"/>
      <c r="N32" s="5"/>
      <c r="O32" s="6"/>
    </row>
    <row r="33" spans="1:15" ht="15" customHeight="1">
      <c r="A33" s="1139" t="s">
        <v>439</v>
      </c>
      <c r="B33" s="1140" t="s">
        <v>440</v>
      </c>
      <c r="C33" s="1140"/>
      <c r="D33" s="1140"/>
      <c r="E33" s="1140"/>
      <c r="F33" s="1032"/>
      <c r="G33" s="107"/>
      <c r="H33" s="103"/>
      <c r="I33" s="103"/>
      <c r="J33" s="103"/>
      <c r="K33" s="103"/>
      <c r="L33" s="103"/>
      <c r="M33" s="108"/>
      <c r="N33" s="5"/>
      <c r="O33" s="6"/>
    </row>
    <row r="34" spans="1:15" ht="15" customHeight="1">
      <c r="A34" s="1139"/>
      <c r="B34" s="1144" t="s">
        <v>441</v>
      </c>
      <c r="C34" s="1144"/>
      <c r="D34" s="1144"/>
      <c r="E34" s="1140"/>
      <c r="F34" s="1032"/>
      <c r="G34" s="109"/>
      <c r="H34" s="106"/>
      <c r="I34" s="106"/>
      <c r="J34" s="106"/>
      <c r="K34" s="106"/>
      <c r="L34" s="106"/>
      <c r="M34" s="110"/>
      <c r="N34" s="5"/>
      <c r="O34" s="6"/>
    </row>
    <row r="35" spans="1:15" ht="15" customHeight="1">
      <c r="A35" s="1139" t="s">
        <v>442</v>
      </c>
      <c r="B35" s="1140" t="s">
        <v>443</v>
      </c>
      <c r="C35" s="1140"/>
      <c r="D35" s="1140"/>
      <c r="E35" s="1140"/>
      <c r="F35" s="1032"/>
      <c r="G35" s="109"/>
      <c r="H35" s="106"/>
      <c r="I35" s="106"/>
      <c r="J35" s="106"/>
      <c r="K35" s="106"/>
      <c r="L35" s="106"/>
      <c r="M35" s="110"/>
      <c r="N35" s="5"/>
      <c r="O35" s="6"/>
    </row>
    <row r="36" spans="1:15" ht="15" customHeight="1">
      <c r="A36" s="1139"/>
      <c r="B36" s="1140" t="s">
        <v>444</v>
      </c>
      <c r="C36" s="1140"/>
      <c r="D36" s="1140"/>
      <c r="E36" s="1140"/>
      <c r="F36" s="1032"/>
      <c r="G36" s="111"/>
      <c r="H36" s="104"/>
      <c r="I36" s="104"/>
      <c r="J36" s="104"/>
      <c r="K36" s="104"/>
      <c r="L36" s="104"/>
      <c r="M36" s="105"/>
      <c r="N36" s="5"/>
      <c r="O36" s="6"/>
    </row>
    <row r="37" spans="1:15" ht="15" customHeight="1">
      <c r="A37" s="992" t="s">
        <v>445</v>
      </c>
      <c r="B37" s="993"/>
      <c r="C37" s="1137" t="s">
        <v>446</v>
      </c>
      <c r="D37" s="1137"/>
      <c r="E37" s="1142"/>
      <c r="F37" s="1142"/>
      <c r="G37" s="1142"/>
      <c r="H37" s="1142"/>
      <c r="I37" s="1142"/>
      <c r="J37" s="1142"/>
      <c r="K37" s="1142"/>
      <c r="L37" s="1142"/>
      <c r="M37" s="1143"/>
      <c r="N37" s="5"/>
      <c r="O37" s="6"/>
    </row>
    <row r="38" spans="1:15" ht="15" customHeight="1">
      <c r="A38" s="994"/>
      <c r="B38" s="995"/>
      <c r="C38" s="1137" t="s">
        <v>447</v>
      </c>
      <c r="D38" s="1137"/>
      <c r="E38" s="1142"/>
      <c r="F38" s="1142"/>
      <c r="G38" s="1142"/>
      <c r="H38" s="1142"/>
      <c r="I38" s="1142"/>
      <c r="J38" s="1145"/>
      <c r="K38" s="1145"/>
      <c r="L38" s="1145"/>
      <c r="M38" s="1146"/>
      <c r="N38" s="5"/>
      <c r="O38" s="6"/>
    </row>
    <row r="39" spans="1:15" ht="15" customHeight="1">
      <c r="A39" s="994"/>
      <c r="B39" s="995"/>
      <c r="C39" s="1137" t="s">
        <v>448</v>
      </c>
      <c r="D39" s="1137"/>
      <c r="E39" s="28" t="s">
        <v>301</v>
      </c>
      <c r="F39" s="41"/>
      <c r="G39" s="20" t="s">
        <v>302</v>
      </c>
      <c r="H39" s="859"/>
      <c r="I39" s="859"/>
      <c r="J39" s="112"/>
      <c r="K39" s="24"/>
      <c r="L39" s="24"/>
      <c r="M39" s="25"/>
      <c r="N39" s="5"/>
      <c r="O39" s="6"/>
    </row>
    <row r="40" spans="1:15" ht="15" customHeight="1">
      <c r="A40" s="996"/>
      <c r="B40" s="997"/>
      <c r="C40" s="1137" t="s">
        <v>449</v>
      </c>
      <c r="D40" s="1137"/>
      <c r="E40" s="1147"/>
      <c r="F40" s="1148"/>
      <c r="G40" s="1149"/>
      <c r="H40" s="1149"/>
      <c r="I40" s="1149"/>
      <c r="J40" s="1149"/>
      <c r="K40" s="1149"/>
      <c r="L40" s="1149"/>
      <c r="M40" s="1148"/>
      <c r="N40" s="5"/>
      <c r="O40" s="6"/>
    </row>
    <row r="41" spans="1:15" ht="15" customHeight="1">
      <c r="A41" s="907" t="s">
        <v>316</v>
      </c>
      <c r="B41" s="908"/>
      <c r="C41" s="62" t="s">
        <v>317</v>
      </c>
      <c r="D41" s="920"/>
      <c r="E41" s="920"/>
      <c r="F41" s="920"/>
      <c r="G41" s="1138" t="s">
        <v>318</v>
      </c>
      <c r="H41" s="1138"/>
      <c r="I41" s="922"/>
      <c r="J41" s="922"/>
      <c r="K41" s="922"/>
      <c r="L41" s="922"/>
      <c r="M41" s="922"/>
      <c r="N41" s="5"/>
      <c r="O41" s="6"/>
    </row>
    <row r="42" spans="1:15" ht="15" customHeight="1">
      <c r="A42" s="1181" t="s">
        <v>399</v>
      </c>
      <c r="B42" s="1182"/>
      <c r="C42" s="91" t="s">
        <v>317</v>
      </c>
      <c r="D42" s="1171"/>
      <c r="E42" s="1183"/>
      <c r="F42" s="1183"/>
      <c r="G42" s="1183"/>
      <c r="H42" s="1183"/>
      <c r="I42" s="1183"/>
      <c r="J42" s="1183"/>
      <c r="K42" s="1183"/>
      <c r="L42" s="1183"/>
      <c r="M42" s="1172"/>
      <c r="N42" s="5"/>
      <c r="O42" s="6"/>
    </row>
    <row r="43" spans="1:15" ht="15" customHeight="1">
      <c r="A43" s="1164" t="s">
        <v>450</v>
      </c>
      <c r="B43" s="1165"/>
      <c r="C43" s="1165"/>
      <c r="D43" s="1165"/>
      <c r="E43" s="1165"/>
      <c r="F43" s="169" t="s">
        <v>317</v>
      </c>
      <c r="G43" s="1161"/>
      <c r="H43" s="1162"/>
      <c r="I43" s="1162"/>
      <c r="J43" s="1162"/>
      <c r="K43" s="1162"/>
      <c r="L43" s="1162"/>
      <c r="M43" s="1163"/>
      <c r="N43" s="6"/>
      <c r="O43" s="6"/>
    </row>
    <row r="44" spans="1:15" ht="24.95" customHeight="1">
      <c r="A44" s="1046" t="s">
        <v>451</v>
      </c>
      <c r="B44" s="1046"/>
      <c r="C44" s="1046"/>
      <c r="D44" s="1046"/>
      <c r="E44" s="1046"/>
      <c r="F44" s="1046"/>
      <c r="G44" s="1046"/>
      <c r="H44" s="1046"/>
      <c r="I44" s="1046"/>
      <c r="J44" s="1046"/>
      <c r="K44" s="1046"/>
      <c r="L44" s="1046"/>
      <c r="M44" s="1046"/>
      <c r="N44" s="6"/>
      <c r="O44" s="6"/>
    </row>
    <row r="45" spans="1:15" ht="20.100000000000001" customHeight="1">
      <c r="A45" s="848" t="s">
        <v>452</v>
      </c>
      <c r="B45" s="9"/>
      <c r="C45" s="4" t="s">
        <v>453</v>
      </c>
      <c r="D45" s="4" t="s">
        <v>454</v>
      </c>
      <c r="E45" s="4" t="s">
        <v>455</v>
      </c>
      <c r="F45" s="93" t="s">
        <v>456</v>
      </c>
      <c r="G45" s="93" t="s">
        <v>457</v>
      </c>
      <c r="H45" s="1157" t="s">
        <v>458</v>
      </c>
      <c r="I45" s="1157"/>
      <c r="J45" s="1157" t="s">
        <v>459</v>
      </c>
      <c r="K45" s="1157"/>
      <c r="L45" s="1151"/>
      <c r="M45" s="1152"/>
      <c r="N45" s="6"/>
      <c r="O45" s="6"/>
    </row>
    <row r="46" spans="1:15" ht="24.95" customHeight="1">
      <c r="A46" s="849"/>
      <c r="B46" s="10" t="s">
        <v>460</v>
      </c>
      <c r="C46" s="4"/>
      <c r="D46" s="4"/>
      <c r="E46" s="4"/>
      <c r="F46" s="4"/>
      <c r="G46" s="4"/>
      <c r="H46" s="1157"/>
      <c r="I46" s="1157"/>
      <c r="J46" s="1157"/>
      <c r="K46" s="1157"/>
      <c r="L46" s="1153"/>
      <c r="M46" s="1154"/>
      <c r="N46" s="6"/>
      <c r="O46" s="6"/>
    </row>
    <row r="47" spans="1:15" ht="20.100000000000001" customHeight="1">
      <c r="A47" s="849"/>
      <c r="B47" s="94" t="s">
        <v>461</v>
      </c>
      <c r="C47" s="95"/>
      <c r="D47" s="4"/>
      <c r="E47" s="4"/>
      <c r="F47" s="4"/>
      <c r="G47" s="4"/>
      <c r="H47" s="1155"/>
      <c r="I47" s="1155"/>
      <c r="J47" s="1155"/>
      <c r="K47" s="1155"/>
      <c r="L47" s="1153"/>
      <c r="M47" s="1154"/>
      <c r="N47" s="5"/>
      <c r="O47" s="6"/>
    </row>
    <row r="48" spans="1:15" ht="14.1" customHeight="1">
      <c r="A48" s="849"/>
      <c r="B48" s="816" t="s">
        <v>462</v>
      </c>
      <c r="C48" s="816"/>
      <c r="D48" s="20" t="s">
        <v>301</v>
      </c>
      <c r="E48" s="136"/>
      <c r="F48" s="20" t="s">
        <v>302</v>
      </c>
      <c r="G48" s="136"/>
      <c r="H48" s="1156" t="s">
        <v>463</v>
      </c>
      <c r="I48" s="1156"/>
      <c r="J48" s="1156"/>
      <c r="K48" s="1156"/>
      <c r="L48" s="922"/>
      <c r="M48" s="922"/>
    </row>
    <row r="49" spans="1:15" ht="14.1" customHeight="1">
      <c r="A49" s="1185" t="s">
        <v>464</v>
      </c>
      <c r="B49" s="1186"/>
      <c r="C49" s="943" t="s">
        <v>465</v>
      </c>
      <c r="D49" s="944"/>
      <c r="E49" s="944"/>
      <c r="F49" s="944"/>
      <c r="G49" s="944"/>
      <c r="H49" s="944"/>
      <c r="I49" s="944"/>
      <c r="J49" s="944"/>
      <c r="K49" s="944"/>
      <c r="L49" s="944"/>
      <c r="M49" s="945"/>
    </row>
    <row r="50" spans="1:15" ht="14.1" customHeight="1">
      <c r="A50" s="1187"/>
      <c r="B50" s="1188"/>
      <c r="C50" s="929" t="s">
        <v>309</v>
      </c>
      <c r="D50" s="929"/>
      <c r="E50" s="939" t="s">
        <v>310</v>
      </c>
      <c r="F50" s="939"/>
      <c r="G50" s="939" t="s">
        <v>311</v>
      </c>
      <c r="H50" s="939"/>
      <c r="I50" s="939"/>
      <c r="J50" s="940" t="s">
        <v>312</v>
      </c>
      <c r="K50" s="941"/>
      <c r="L50" s="941"/>
      <c r="M50" s="942"/>
    </row>
    <row r="51" spans="1:15" ht="14.1" customHeight="1">
      <c r="A51" s="1187"/>
      <c r="B51" s="1188"/>
      <c r="C51" s="929" t="s">
        <v>313</v>
      </c>
      <c r="D51" s="929"/>
      <c r="E51" s="930"/>
      <c r="F51" s="931"/>
      <c r="G51" s="930"/>
      <c r="H51" s="932"/>
      <c r="I51" s="931"/>
      <c r="J51" s="930"/>
      <c r="K51" s="932"/>
      <c r="L51" s="932"/>
      <c r="M51" s="931"/>
    </row>
    <row r="52" spans="1:15" ht="14.1" customHeight="1">
      <c r="A52" s="1187"/>
      <c r="B52" s="1188"/>
      <c r="C52" s="929" t="s">
        <v>314</v>
      </c>
      <c r="D52" s="929"/>
      <c r="E52" s="930"/>
      <c r="F52" s="931"/>
      <c r="G52" s="930"/>
      <c r="H52" s="932"/>
      <c r="I52" s="931"/>
      <c r="J52" s="930"/>
      <c r="K52" s="932"/>
      <c r="L52" s="932"/>
      <c r="M52" s="931"/>
    </row>
    <row r="53" spans="1:15" ht="15" customHeight="1">
      <c r="A53" s="1189"/>
      <c r="B53" s="1190"/>
      <c r="C53" s="929" t="s">
        <v>315</v>
      </c>
      <c r="D53" s="929"/>
      <c r="E53" s="930"/>
      <c r="F53" s="931"/>
      <c r="G53" s="1158"/>
      <c r="H53" s="1159"/>
      <c r="I53" s="1160"/>
      <c r="J53" s="1158"/>
      <c r="K53" s="1159"/>
      <c r="L53" s="1159"/>
      <c r="M53" s="1160"/>
      <c r="N53" s="5"/>
      <c r="O53" s="6"/>
    </row>
    <row r="54" spans="1:15" ht="15" customHeight="1">
      <c r="A54" s="992" t="s">
        <v>466</v>
      </c>
      <c r="B54" s="1125"/>
      <c r="C54" s="1150" t="s">
        <v>467</v>
      </c>
      <c r="D54" s="1150"/>
      <c r="E54" s="1184" t="s">
        <v>468</v>
      </c>
      <c r="F54" s="1184"/>
      <c r="G54" s="1184" t="s">
        <v>469</v>
      </c>
      <c r="H54" s="1184"/>
      <c r="I54" s="1184"/>
      <c r="J54" s="969" t="s">
        <v>470</v>
      </c>
      <c r="K54" s="969"/>
      <c r="L54" s="969"/>
      <c r="M54" s="969"/>
      <c r="N54" s="5"/>
      <c r="O54" s="6"/>
    </row>
    <row r="55" spans="1:15" ht="15" customHeight="1">
      <c r="A55" s="994"/>
      <c r="B55" s="1126"/>
      <c r="C55" s="842"/>
      <c r="D55" s="843"/>
      <c r="E55" s="842"/>
      <c r="F55" s="843"/>
      <c r="G55" s="842"/>
      <c r="H55" s="843"/>
      <c r="I55" s="843"/>
      <c r="J55" s="842"/>
      <c r="K55" s="843"/>
      <c r="L55" s="843"/>
      <c r="M55" s="844"/>
      <c r="N55" s="5"/>
      <c r="O55" s="6"/>
    </row>
    <row r="56" spans="1:15" ht="15" customHeight="1">
      <c r="A56" s="994"/>
      <c r="B56" s="1126"/>
      <c r="C56" s="1166" t="s">
        <v>471</v>
      </c>
      <c r="D56" s="843"/>
      <c r="E56" s="843"/>
      <c r="F56" s="843"/>
      <c r="G56" s="844"/>
      <c r="H56" s="20" t="s">
        <v>301</v>
      </c>
      <c r="I56" s="900"/>
      <c r="J56" s="901"/>
      <c r="K56" s="22" t="s">
        <v>302</v>
      </c>
      <c r="L56" s="900"/>
      <c r="M56" s="901"/>
      <c r="N56" s="5"/>
      <c r="O56" s="6"/>
    </row>
    <row r="57" spans="1:15" ht="15" customHeight="1">
      <c r="A57" s="863" t="s">
        <v>472</v>
      </c>
      <c r="B57" s="819"/>
      <c r="C57" s="897"/>
      <c r="D57" s="839"/>
      <c r="E57" s="1167"/>
      <c r="F57" s="838" t="s">
        <v>473</v>
      </c>
      <c r="G57" s="838"/>
      <c r="H57" s="838"/>
      <c r="I57" s="839"/>
      <c r="J57" s="20" t="s">
        <v>301</v>
      </c>
      <c r="K57" s="136"/>
      <c r="L57" s="22" t="s">
        <v>302</v>
      </c>
      <c r="M57" s="136"/>
      <c r="N57" s="5"/>
      <c r="O57" s="6"/>
    </row>
    <row r="58" spans="1:15" ht="15" customHeight="1">
      <c r="A58" s="33"/>
      <c r="B58" s="1170" t="s">
        <v>474</v>
      </c>
      <c r="C58" s="1170"/>
      <c r="D58" s="837"/>
      <c r="E58" s="838"/>
      <c r="F58" s="1167" t="s">
        <v>475</v>
      </c>
      <c r="G58" s="1167"/>
      <c r="H58" s="837"/>
      <c r="I58" s="838"/>
      <c r="J58" s="838"/>
      <c r="K58" s="838"/>
      <c r="L58" s="838"/>
      <c r="M58" s="839"/>
      <c r="N58" s="6"/>
      <c r="O58" s="6"/>
    </row>
    <row r="59" spans="1:15" ht="15" customHeight="1">
      <c r="A59" s="1171" t="s">
        <v>476</v>
      </c>
      <c r="B59" s="1172"/>
      <c r="C59" s="929" t="s">
        <v>313</v>
      </c>
      <c r="D59" s="929"/>
      <c r="E59" s="1175"/>
      <c r="F59" s="1176"/>
      <c r="G59" s="99"/>
      <c r="H59" s="52"/>
      <c r="I59" s="52"/>
      <c r="J59" s="52"/>
      <c r="K59" s="52"/>
      <c r="L59" s="52"/>
      <c r="M59" s="100"/>
      <c r="N59" s="6"/>
      <c r="O59" s="6"/>
    </row>
    <row r="60" spans="1:15" ht="15" customHeight="1">
      <c r="A60" s="1177"/>
      <c r="B60" s="1178"/>
      <c r="C60" s="929" t="s">
        <v>314</v>
      </c>
      <c r="D60" s="929"/>
      <c r="E60" s="1175"/>
      <c r="F60" s="1176"/>
      <c r="G60" s="101"/>
      <c r="H60" s="5"/>
      <c r="I60" s="6"/>
      <c r="J60" s="6"/>
      <c r="K60" s="6"/>
      <c r="L60" s="5"/>
      <c r="M60" s="36"/>
      <c r="N60" s="6"/>
      <c r="O60" s="6"/>
    </row>
    <row r="61" spans="1:15" ht="15" customHeight="1">
      <c r="A61" s="1173"/>
      <c r="B61" s="1174"/>
      <c r="C61" s="1179" t="s">
        <v>315</v>
      </c>
      <c r="D61" s="1179"/>
      <c r="E61" s="1168"/>
      <c r="F61" s="1169"/>
      <c r="G61" s="113"/>
      <c r="H61" s="88"/>
      <c r="I61" s="98"/>
      <c r="J61" s="102"/>
      <c r="K61" s="102"/>
      <c r="L61" s="102"/>
      <c r="M61" s="96"/>
      <c r="N61" s="6"/>
      <c r="O61" s="6"/>
    </row>
    <row r="62" spans="1:15" ht="15" customHeight="1">
      <c r="A62" s="1171" t="s">
        <v>477</v>
      </c>
      <c r="B62" s="1172"/>
      <c r="C62" s="80" t="s">
        <v>478</v>
      </c>
      <c r="D62" s="136"/>
      <c r="E62" s="87" t="s">
        <v>479</v>
      </c>
      <c r="F62" s="136"/>
      <c r="G62" s="87" t="s">
        <v>389</v>
      </c>
      <c r="H62" s="1070"/>
      <c r="I62" s="1071"/>
      <c r="J62" s="97"/>
      <c r="K62" s="97"/>
      <c r="L62" s="97"/>
      <c r="M62" s="92"/>
      <c r="N62" s="6"/>
      <c r="O62" s="6"/>
    </row>
    <row r="63" spans="1:15" ht="15" customHeight="1">
      <c r="A63" s="1173"/>
      <c r="B63" s="1174"/>
      <c r="C63" s="1180" t="s">
        <v>480</v>
      </c>
      <c r="D63" s="1180"/>
      <c r="E63" s="1180"/>
      <c r="F63" s="910"/>
      <c r="G63" s="910"/>
      <c r="H63" s="863"/>
      <c r="I63" s="819"/>
      <c r="J63" s="819"/>
      <c r="K63" s="819"/>
      <c r="L63" s="819"/>
      <c r="M63" s="897"/>
      <c r="N63" s="6"/>
      <c r="O63" s="6"/>
    </row>
    <row r="64" spans="1:15" ht="15" customHeight="1">
      <c r="A64" s="851" t="s">
        <v>265</v>
      </c>
      <c r="B64" s="852"/>
      <c r="C64" s="2" t="s">
        <v>81</v>
      </c>
      <c r="D64" s="19" t="s">
        <v>266</v>
      </c>
      <c r="E64" s="72" t="s">
        <v>267</v>
      </c>
      <c r="F64" s="72" t="s">
        <v>268</v>
      </c>
      <c r="G64" s="19" t="s">
        <v>269</v>
      </c>
      <c r="H64" s="857" t="s">
        <v>270</v>
      </c>
      <c r="I64" s="858"/>
      <c r="J64" s="857" t="s">
        <v>271</v>
      </c>
      <c r="K64" s="858"/>
      <c r="L64" s="857" t="s">
        <v>272</v>
      </c>
      <c r="M64" s="858"/>
      <c r="N64" s="6"/>
      <c r="O64" s="6"/>
    </row>
    <row r="65" spans="1:15" ht="15" customHeight="1">
      <c r="A65" s="853"/>
      <c r="B65" s="854"/>
      <c r="C65" s="46"/>
      <c r="D65" s="46"/>
      <c r="E65" s="46"/>
      <c r="F65" s="46"/>
      <c r="G65" s="46"/>
      <c r="H65" s="900"/>
      <c r="I65" s="901"/>
      <c r="J65" s="900"/>
      <c r="K65" s="901"/>
      <c r="L65" s="900"/>
      <c r="M65" s="901"/>
      <c r="N65" s="6"/>
      <c r="O65" s="6"/>
    </row>
    <row r="66" spans="1:15" ht="15" customHeight="1">
      <c r="A66" s="855"/>
      <c r="B66" s="856"/>
      <c r="C66" s="857" t="s">
        <v>273</v>
      </c>
      <c r="D66" s="859"/>
      <c r="E66" s="858"/>
      <c r="F66" s="842"/>
      <c r="G66" s="843"/>
      <c r="H66" s="843"/>
      <c r="I66" s="843"/>
      <c r="J66" s="843"/>
      <c r="K66" s="843"/>
      <c r="L66" s="843"/>
      <c r="M66" s="844"/>
      <c r="N66" s="5"/>
      <c r="O66" s="6"/>
    </row>
    <row r="67" spans="1:15" ht="15" customHeight="1">
      <c r="A67" s="863" t="s">
        <v>274</v>
      </c>
      <c r="B67" s="819"/>
      <c r="C67" s="29" t="s">
        <v>275</v>
      </c>
      <c r="D67" s="47"/>
      <c r="E67" s="30" t="s">
        <v>276</v>
      </c>
      <c r="F67" s="49"/>
      <c r="G67" s="31" t="s">
        <v>277</v>
      </c>
      <c r="H67" s="916"/>
      <c r="I67" s="916"/>
      <c r="J67" s="917" t="s">
        <v>276</v>
      </c>
      <c r="K67" s="917"/>
      <c r="L67" s="916"/>
      <c r="M67" s="918"/>
      <c r="N67" s="5"/>
      <c r="O67" s="6"/>
    </row>
    <row r="68" spans="1:15" ht="15" customHeight="1">
      <c r="A68" s="864"/>
      <c r="B68" s="865"/>
      <c r="C68" s="32" t="s">
        <v>278</v>
      </c>
      <c r="D68" s="47"/>
      <c r="E68" s="30" t="s">
        <v>276</v>
      </c>
      <c r="F68" s="49"/>
      <c r="G68" s="31" t="s">
        <v>277</v>
      </c>
      <c r="H68" s="916"/>
      <c r="I68" s="916"/>
      <c r="J68" s="917" t="s">
        <v>276</v>
      </c>
      <c r="K68" s="917"/>
      <c r="L68" s="916"/>
      <c r="M68" s="918"/>
      <c r="N68" s="5"/>
      <c r="O68" s="6"/>
    </row>
    <row r="69" spans="1:15" ht="15" customHeight="1">
      <c r="A69" s="866"/>
      <c r="B69" s="820"/>
      <c r="C69" s="34" t="s">
        <v>279</v>
      </c>
      <c r="D69" s="48"/>
      <c r="E69" s="35" t="s">
        <v>276</v>
      </c>
      <c r="F69" s="49"/>
      <c r="G69" s="31" t="s">
        <v>277</v>
      </c>
      <c r="H69" s="916"/>
      <c r="I69" s="916"/>
      <c r="J69" s="917" t="s">
        <v>276</v>
      </c>
      <c r="K69" s="917"/>
      <c r="L69" s="916"/>
      <c r="M69" s="918"/>
      <c r="N69" s="6"/>
      <c r="O69" s="6"/>
    </row>
    <row r="70" spans="1:15" ht="15" customHeight="1">
      <c r="A70" s="833" t="s">
        <v>286</v>
      </c>
      <c r="B70" s="834"/>
      <c r="C70" s="837"/>
      <c r="D70" s="838"/>
      <c r="E70" s="838"/>
      <c r="F70" s="838"/>
      <c r="G70" s="838"/>
      <c r="H70" s="838"/>
      <c r="I70" s="838"/>
      <c r="J70" s="838"/>
      <c r="K70" s="838"/>
      <c r="L70" s="838"/>
      <c r="M70" s="839"/>
      <c r="N70" s="5"/>
      <c r="O70" s="6"/>
    </row>
    <row r="71" spans="1:15" ht="35.1" customHeight="1">
      <c r="A71" s="833" t="s">
        <v>287</v>
      </c>
      <c r="B71" s="834"/>
      <c r="C71" s="837"/>
      <c r="D71" s="838"/>
      <c r="E71" s="838"/>
      <c r="F71" s="838"/>
      <c r="G71" s="838"/>
      <c r="H71" s="838"/>
      <c r="I71" s="838"/>
      <c r="J71" s="838"/>
      <c r="K71" s="838"/>
      <c r="L71" s="838"/>
      <c r="M71" s="839"/>
      <c r="N71" s="5"/>
      <c r="O71" s="6"/>
    </row>
    <row r="72" spans="1:15" ht="24.75" customHeight="1">
      <c r="A72" s="835" t="s">
        <v>288</v>
      </c>
      <c r="B72" s="836"/>
      <c r="C72" s="837"/>
      <c r="D72" s="838"/>
      <c r="E72" s="838"/>
      <c r="F72" s="838"/>
      <c r="G72" s="838"/>
      <c r="H72" s="838"/>
      <c r="I72" s="838"/>
      <c r="J72" s="838"/>
      <c r="K72" s="838"/>
      <c r="L72" s="838"/>
      <c r="M72" s="839"/>
      <c r="N72" s="6"/>
      <c r="O72" s="6"/>
    </row>
    <row r="73" spans="1:15" ht="18" customHeight="1">
      <c r="A73" s="6" t="s">
        <v>225</v>
      </c>
      <c r="B73" s="6"/>
      <c r="C73" s="77"/>
      <c r="D73" s="77"/>
      <c r="E73" s="77"/>
      <c r="F73" s="77"/>
      <c r="G73" s="77"/>
      <c r="H73" s="77"/>
      <c r="I73" s="77"/>
      <c r="J73" s="77"/>
      <c r="K73" s="77"/>
      <c r="L73" s="77"/>
      <c r="M73" s="77"/>
      <c r="N73" s="5"/>
      <c r="O73" s="6"/>
    </row>
    <row r="74" spans="1:15" ht="18" customHeight="1">
      <c r="A74" s="840" t="s">
        <v>289</v>
      </c>
      <c r="B74" s="840"/>
      <c r="C74" s="840"/>
      <c r="D74" s="840"/>
      <c r="E74" s="840"/>
      <c r="F74" s="840"/>
      <c r="G74" s="840"/>
      <c r="H74" s="840"/>
      <c r="I74" s="840"/>
      <c r="J74" s="840"/>
      <c r="K74" s="840"/>
      <c r="L74" s="840"/>
      <c r="M74" s="840"/>
      <c r="N74" s="5"/>
      <c r="O74" s="6"/>
    </row>
    <row r="75" spans="1:15" ht="30" customHeight="1">
      <c r="A75" s="840" t="s">
        <v>303</v>
      </c>
      <c r="B75" s="840"/>
      <c r="C75" s="840"/>
      <c r="D75" s="840"/>
      <c r="E75" s="840"/>
      <c r="F75" s="840"/>
      <c r="G75" s="840"/>
      <c r="H75" s="840"/>
      <c r="I75" s="840"/>
      <c r="J75" s="840"/>
      <c r="K75" s="840"/>
      <c r="L75" s="840"/>
      <c r="M75" s="840"/>
      <c r="N75" s="6"/>
      <c r="O75" s="6"/>
    </row>
    <row r="76" spans="1:15" ht="30" customHeight="1">
      <c r="A76" s="911" t="s">
        <v>304</v>
      </c>
      <c r="B76" s="912"/>
      <c r="C76" s="912"/>
      <c r="D76" s="912"/>
      <c r="E76" s="912"/>
      <c r="F76" s="912"/>
      <c r="G76" s="912"/>
      <c r="H76" s="912"/>
      <c r="I76" s="912"/>
      <c r="J76" s="912"/>
      <c r="K76" s="912"/>
      <c r="L76" s="912"/>
      <c r="M76" s="912"/>
      <c r="N76" s="6"/>
      <c r="O76" s="6"/>
    </row>
    <row r="77" spans="1:15" ht="15" customHeight="1">
      <c r="A77" s="5" t="s">
        <v>291</v>
      </c>
      <c r="B77" s="6"/>
      <c r="C77" s="6"/>
      <c r="D77" s="6"/>
      <c r="E77" s="6"/>
      <c r="F77" s="6"/>
      <c r="G77" s="6"/>
      <c r="H77" s="6"/>
      <c r="I77" s="6"/>
      <c r="J77" s="6"/>
      <c r="K77" s="6"/>
      <c r="L77" s="6"/>
      <c r="M77" s="6"/>
    </row>
    <row r="78" spans="1:15" ht="15" customHeight="1">
      <c r="A78" s="37" t="s">
        <v>305</v>
      </c>
    </row>
    <row r="79" spans="1:15" ht="15" customHeight="1">
      <c r="A79" s="848" t="s">
        <v>369</v>
      </c>
      <c r="B79" s="9" t="s">
        <v>232</v>
      </c>
      <c r="C79" s="893"/>
      <c r="D79" s="894"/>
      <c r="E79" s="895"/>
      <c r="F79" s="816" t="s">
        <v>241</v>
      </c>
      <c r="G79" s="886"/>
      <c r="H79" s="52"/>
      <c r="I79" s="886"/>
      <c r="J79" s="52"/>
      <c r="K79" s="886"/>
      <c r="L79" s="52"/>
      <c r="M79" s="53"/>
    </row>
    <row r="80" spans="1:15" ht="15" customHeight="1">
      <c r="A80" s="849"/>
      <c r="B80" s="58" t="s">
        <v>242</v>
      </c>
      <c r="C80" s="830"/>
      <c r="D80" s="831"/>
      <c r="E80" s="832"/>
      <c r="F80" s="816"/>
      <c r="G80" s="887"/>
      <c r="H80" s="54" t="s">
        <v>243</v>
      </c>
      <c r="I80" s="887"/>
      <c r="J80" s="54" t="s">
        <v>244</v>
      </c>
      <c r="K80" s="887"/>
      <c r="L80" s="55" t="s">
        <v>245</v>
      </c>
      <c r="M80" s="56"/>
    </row>
    <row r="81" spans="1:13" ht="15" customHeight="1">
      <c r="A81" s="849"/>
      <c r="B81" s="808" t="s">
        <v>246</v>
      </c>
      <c r="C81" s="11" t="s">
        <v>378</v>
      </c>
      <c r="D81" s="38"/>
      <c r="E81" s="13" t="s">
        <v>235</v>
      </c>
      <c r="F81" s="38"/>
      <c r="G81" s="12" t="s">
        <v>379</v>
      </c>
      <c r="H81" s="12"/>
      <c r="I81" s="12"/>
      <c r="J81" s="12"/>
      <c r="K81" s="12"/>
      <c r="L81" s="12"/>
      <c r="M81" s="14"/>
    </row>
    <row r="82" spans="1:13" ht="15" customHeight="1">
      <c r="A82" s="849"/>
      <c r="B82" s="809"/>
      <c r="C82" s="40"/>
      <c r="D82" s="16"/>
      <c r="E82" s="39"/>
      <c r="F82" s="17"/>
      <c r="G82" s="828"/>
      <c r="H82" s="828"/>
      <c r="I82" s="828"/>
      <c r="J82" s="828"/>
      <c r="K82" s="828"/>
      <c r="L82" s="828"/>
      <c r="M82" s="829"/>
    </row>
    <row r="83" spans="1:13" ht="15" customHeight="1">
      <c r="A83" s="849"/>
      <c r="B83" s="810"/>
      <c r="C83" s="830"/>
      <c r="D83" s="831"/>
      <c r="E83" s="831"/>
      <c r="F83" s="831"/>
      <c r="G83" s="831"/>
      <c r="H83" s="831"/>
      <c r="I83" s="831"/>
      <c r="J83" s="831"/>
      <c r="K83" s="831"/>
      <c r="L83" s="831"/>
      <c r="M83" s="832"/>
    </row>
    <row r="84" spans="1:13" ht="15" customHeight="1">
      <c r="A84" s="849"/>
      <c r="B84" s="15" t="s">
        <v>232</v>
      </c>
      <c r="C84" s="893"/>
      <c r="D84" s="894"/>
      <c r="E84" s="895"/>
      <c r="F84" s="816" t="s">
        <v>241</v>
      </c>
      <c r="G84" s="886"/>
      <c r="H84" s="52"/>
      <c r="I84" s="886"/>
      <c r="J84" s="52"/>
      <c r="K84" s="886"/>
      <c r="L84" s="52"/>
      <c r="M84" s="53"/>
    </row>
    <row r="85" spans="1:13" ht="15" customHeight="1">
      <c r="A85" s="849"/>
      <c r="B85" s="21" t="s">
        <v>242</v>
      </c>
      <c r="C85" s="830"/>
      <c r="D85" s="831"/>
      <c r="E85" s="832"/>
      <c r="F85" s="816"/>
      <c r="G85" s="887"/>
      <c r="H85" s="54" t="s">
        <v>243</v>
      </c>
      <c r="I85" s="887"/>
      <c r="J85" s="54" t="s">
        <v>244</v>
      </c>
      <c r="K85" s="887"/>
      <c r="L85" s="55" t="s">
        <v>245</v>
      </c>
      <c r="M85" s="56"/>
    </row>
    <row r="86" spans="1:13" ht="15" customHeight="1">
      <c r="A86" s="849"/>
      <c r="B86" s="808" t="s">
        <v>246</v>
      </c>
      <c r="C86" s="11" t="s">
        <v>378</v>
      </c>
      <c r="D86" s="38"/>
      <c r="E86" s="13" t="s">
        <v>235</v>
      </c>
      <c r="F86" s="38"/>
      <c r="G86" s="12" t="s">
        <v>379</v>
      </c>
      <c r="H86" s="12"/>
      <c r="I86" s="12"/>
      <c r="J86" s="12"/>
      <c r="K86" s="12"/>
      <c r="L86" s="12"/>
      <c r="M86" s="14"/>
    </row>
    <row r="87" spans="1:13" ht="15" customHeight="1">
      <c r="A87" s="849"/>
      <c r="B87" s="809"/>
      <c r="C87" s="40"/>
      <c r="D87" s="16"/>
      <c r="E87" s="39"/>
      <c r="F87" s="17"/>
      <c r="G87" s="828"/>
      <c r="H87" s="828"/>
      <c r="I87" s="828"/>
      <c r="J87" s="828"/>
      <c r="K87" s="828"/>
      <c r="L87" s="828"/>
      <c r="M87" s="829"/>
    </row>
    <row r="88" spans="1:13" ht="15" customHeight="1">
      <c r="A88" s="849"/>
      <c r="B88" s="810"/>
      <c r="C88" s="830"/>
      <c r="D88" s="831"/>
      <c r="E88" s="831"/>
      <c r="F88" s="831"/>
      <c r="G88" s="831"/>
      <c r="H88" s="831"/>
      <c r="I88" s="831"/>
      <c r="J88" s="831"/>
      <c r="K88" s="831"/>
      <c r="L88" s="831"/>
      <c r="M88" s="832"/>
    </row>
    <row r="89" spans="1:13" ht="15" customHeight="1">
      <c r="A89" s="849"/>
      <c r="B89" s="15" t="s">
        <v>232</v>
      </c>
      <c r="C89" s="893"/>
      <c r="D89" s="894"/>
      <c r="E89" s="895"/>
      <c r="F89" s="816" t="s">
        <v>241</v>
      </c>
      <c r="G89" s="886"/>
      <c r="H89" s="52"/>
      <c r="I89" s="886"/>
      <c r="J89" s="52"/>
      <c r="K89" s="886"/>
      <c r="L89" s="52"/>
      <c r="M89" s="53"/>
    </row>
    <row r="90" spans="1:13" ht="15" customHeight="1">
      <c r="A90" s="849"/>
      <c r="B90" s="21" t="s">
        <v>242</v>
      </c>
      <c r="C90" s="830"/>
      <c r="D90" s="831"/>
      <c r="E90" s="832"/>
      <c r="F90" s="816"/>
      <c r="G90" s="887"/>
      <c r="H90" s="54" t="s">
        <v>243</v>
      </c>
      <c r="I90" s="887"/>
      <c r="J90" s="54" t="s">
        <v>244</v>
      </c>
      <c r="K90" s="887"/>
      <c r="L90" s="55" t="s">
        <v>245</v>
      </c>
      <c r="M90" s="56"/>
    </row>
    <row r="91" spans="1:13" ht="15" customHeight="1">
      <c r="A91" s="849"/>
      <c r="B91" s="808" t="s">
        <v>246</v>
      </c>
      <c r="C91" s="11" t="s">
        <v>378</v>
      </c>
      <c r="D91" s="38"/>
      <c r="E91" s="13" t="s">
        <v>235</v>
      </c>
      <c r="F91" s="38"/>
      <c r="G91" s="12" t="s">
        <v>379</v>
      </c>
      <c r="H91" s="12"/>
      <c r="I91" s="12"/>
      <c r="J91" s="12"/>
      <c r="K91" s="12"/>
      <c r="L91" s="12"/>
      <c r="M91" s="14"/>
    </row>
    <row r="92" spans="1:13" ht="15" customHeight="1">
      <c r="A92" s="849"/>
      <c r="B92" s="809"/>
      <c r="C92" s="40"/>
      <c r="D92" s="16"/>
      <c r="E92" s="39"/>
      <c r="F92" s="17"/>
      <c r="G92" s="828"/>
      <c r="H92" s="828"/>
      <c r="I92" s="828"/>
      <c r="J92" s="828"/>
      <c r="K92" s="828"/>
      <c r="L92" s="828"/>
      <c r="M92" s="829"/>
    </row>
    <row r="93" spans="1:13" ht="15" customHeight="1">
      <c r="A93" s="849"/>
      <c r="B93" s="810"/>
      <c r="C93" s="830"/>
      <c r="D93" s="831"/>
      <c r="E93" s="831"/>
      <c r="F93" s="831"/>
      <c r="G93" s="831"/>
      <c r="H93" s="831"/>
      <c r="I93" s="831"/>
      <c r="J93" s="831"/>
      <c r="K93" s="831"/>
      <c r="L93" s="831"/>
      <c r="M93" s="832"/>
    </row>
    <row r="94" spans="1:13" ht="15" customHeight="1">
      <c r="A94" s="849"/>
      <c r="B94" s="15" t="s">
        <v>232</v>
      </c>
      <c r="C94" s="893"/>
      <c r="D94" s="894"/>
      <c r="E94" s="895"/>
      <c r="F94" s="816" t="s">
        <v>241</v>
      </c>
      <c r="G94" s="886"/>
      <c r="H94" s="52"/>
      <c r="I94" s="886"/>
      <c r="J94" s="52"/>
      <c r="K94" s="886"/>
      <c r="L94" s="52"/>
      <c r="M94" s="53"/>
    </row>
    <row r="95" spans="1:13" ht="15" customHeight="1">
      <c r="A95" s="849"/>
      <c r="B95" s="21" t="s">
        <v>242</v>
      </c>
      <c r="C95" s="830"/>
      <c r="D95" s="831"/>
      <c r="E95" s="832"/>
      <c r="F95" s="816"/>
      <c r="G95" s="887"/>
      <c r="H95" s="54" t="s">
        <v>243</v>
      </c>
      <c r="I95" s="887"/>
      <c r="J95" s="54" t="s">
        <v>244</v>
      </c>
      <c r="K95" s="887"/>
      <c r="L95" s="55" t="s">
        <v>245</v>
      </c>
      <c r="M95" s="56"/>
    </row>
    <row r="96" spans="1:13" ht="15" customHeight="1">
      <c r="A96" s="849"/>
      <c r="B96" s="808" t="s">
        <v>246</v>
      </c>
      <c r="C96" s="11" t="s">
        <v>378</v>
      </c>
      <c r="D96" s="38"/>
      <c r="E96" s="13" t="s">
        <v>235</v>
      </c>
      <c r="F96" s="38"/>
      <c r="G96" s="12" t="s">
        <v>379</v>
      </c>
      <c r="H96" s="12"/>
      <c r="I96" s="12"/>
      <c r="J96" s="12"/>
      <c r="K96" s="12"/>
      <c r="L96" s="12"/>
      <c r="M96" s="14"/>
    </row>
    <row r="97" spans="1:13" ht="15" customHeight="1">
      <c r="A97" s="849"/>
      <c r="B97" s="809"/>
      <c r="C97" s="40"/>
      <c r="D97" s="16"/>
      <c r="E97" s="39"/>
      <c r="F97" s="17"/>
      <c r="G97" s="828"/>
      <c r="H97" s="828"/>
      <c r="I97" s="828"/>
      <c r="J97" s="828"/>
      <c r="K97" s="828"/>
      <c r="L97" s="828"/>
      <c r="M97" s="829"/>
    </row>
    <row r="98" spans="1:13" ht="15" customHeight="1">
      <c r="A98" s="849"/>
      <c r="B98" s="810"/>
      <c r="C98" s="830"/>
      <c r="D98" s="831"/>
      <c r="E98" s="831"/>
      <c r="F98" s="831"/>
      <c r="G98" s="831"/>
      <c r="H98" s="831"/>
      <c r="I98" s="831"/>
      <c r="J98" s="831"/>
      <c r="K98" s="831"/>
      <c r="L98" s="831"/>
      <c r="M98" s="832"/>
    </row>
    <row r="99" spans="1:13" ht="15" customHeight="1">
      <c r="A99" s="849"/>
      <c r="B99" s="15" t="s">
        <v>232</v>
      </c>
      <c r="C99" s="893"/>
      <c r="D99" s="894"/>
      <c r="E99" s="895"/>
      <c r="F99" s="816" t="s">
        <v>241</v>
      </c>
      <c r="G99" s="886"/>
      <c r="H99" s="52"/>
      <c r="I99" s="886"/>
      <c r="J99" s="52"/>
      <c r="K99" s="886"/>
      <c r="L99" s="52"/>
      <c r="M99" s="53"/>
    </row>
    <row r="100" spans="1:13" ht="15" customHeight="1">
      <c r="A100" s="849"/>
      <c r="B100" s="21" t="s">
        <v>242</v>
      </c>
      <c r="C100" s="830"/>
      <c r="D100" s="831"/>
      <c r="E100" s="832"/>
      <c r="F100" s="816"/>
      <c r="G100" s="887"/>
      <c r="H100" s="54" t="s">
        <v>243</v>
      </c>
      <c r="I100" s="887"/>
      <c r="J100" s="54" t="s">
        <v>244</v>
      </c>
      <c r="K100" s="887"/>
      <c r="L100" s="55" t="s">
        <v>245</v>
      </c>
      <c r="M100" s="56"/>
    </row>
    <row r="101" spans="1:13" ht="15" customHeight="1">
      <c r="A101" s="849"/>
      <c r="B101" s="808" t="s">
        <v>246</v>
      </c>
      <c r="C101" s="11" t="s">
        <v>378</v>
      </c>
      <c r="D101" s="38"/>
      <c r="E101" s="13" t="s">
        <v>235</v>
      </c>
      <c r="F101" s="38"/>
      <c r="G101" s="12" t="s">
        <v>379</v>
      </c>
      <c r="H101" s="12"/>
      <c r="I101" s="12"/>
      <c r="J101" s="12"/>
      <c r="K101" s="12"/>
      <c r="L101" s="12"/>
      <c r="M101" s="14"/>
    </row>
    <row r="102" spans="1:13" ht="15" customHeight="1">
      <c r="A102" s="849"/>
      <c r="B102" s="809"/>
      <c r="C102" s="40"/>
      <c r="D102" s="16"/>
      <c r="E102" s="39"/>
      <c r="F102" s="17"/>
      <c r="G102" s="828"/>
      <c r="H102" s="828"/>
      <c r="I102" s="828"/>
      <c r="J102" s="828"/>
      <c r="K102" s="828"/>
      <c r="L102" s="828"/>
      <c r="M102" s="829"/>
    </row>
    <row r="103" spans="1:13" ht="15" customHeight="1">
      <c r="A103" s="849"/>
      <c r="B103" s="810"/>
      <c r="C103" s="830"/>
      <c r="D103" s="831"/>
      <c r="E103" s="831"/>
      <c r="F103" s="831"/>
      <c r="G103" s="831"/>
      <c r="H103" s="831"/>
      <c r="I103" s="831"/>
      <c r="J103" s="831"/>
      <c r="K103" s="831"/>
      <c r="L103" s="831"/>
      <c r="M103" s="832"/>
    </row>
    <row r="104" spans="1:13" ht="15" customHeight="1">
      <c r="A104" s="849"/>
      <c r="B104" s="15" t="s">
        <v>232</v>
      </c>
      <c r="C104" s="893"/>
      <c r="D104" s="894"/>
      <c r="E104" s="895"/>
      <c r="F104" s="816" t="s">
        <v>241</v>
      </c>
      <c r="G104" s="886"/>
      <c r="H104" s="52"/>
      <c r="I104" s="886"/>
      <c r="J104" s="52"/>
      <c r="K104" s="886"/>
      <c r="L104" s="52"/>
      <c r="M104" s="53"/>
    </row>
    <row r="105" spans="1:13" ht="15" customHeight="1">
      <c r="A105" s="849"/>
      <c r="B105" s="21" t="s">
        <v>242</v>
      </c>
      <c r="C105" s="830"/>
      <c r="D105" s="831"/>
      <c r="E105" s="832"/>
      <c r="F105" s="816"/>
      <c r="G105" s="887"/>
      <c r="H105" s="54" t="s">
        <v>243</v>
      </c>
      <c r="I105" s="887"/>
      <c r="J105" s="54" t="s">
        <v>244</v>
      </c>
      <c r="K105" s="887"/>
      <c r="L105" s="55" t="s">
        <v>245</v>
      </c>
      <c r="M105" s="56"/>
    </row>
    <row r="106" spans="1:13" ht="15" customHeight="1">
      <c r="A106" s="849"/>
      <c r="B106" s="808" t="s">
        <v>246</v>
      </c>
      <c r="C106" s="11" t="s">
        <v>378</v>
      </c>
      <c r="D106" s="38"/>
      <c r="E106" s="13" t="s">
        <v>235</v>
      </c>
      <c r="F106" s="38"/>
      <c r="G106" s="12" t="s">
        <v>379</v>
      </c>
      <c r="H106" s="12"/>
      <c r="I106" s="12"/>
      <c r="J106" s="12"/>
      <c r="K106" s="12"/>
      <c r="L106" s="12"/>
      <c r="M106" s="14"/>
    </row>
    <row r="107" spans="1:13" ht="15" customHeight="1">
      <c r="A107" s="849"/>
      <c r="B107" s="809"/>
      <c r="C107" s="40"/>
      <c r="D107" s="16"/>
      <c r="E107" s="39"/>
      <c r="F107" s="17"/>
      <c r="G107" s="828"/>
      <c r="H107" s="828"/>
      <c r="I107" s="828"/>
      <c r="J107" s="828"/>
      <c r="K107" s="828"/>
      <c r="L107" s="828"/>
      <c r="M107" s="829"/>
    </row>
    <row r="108" spans="1:13" ht="15" customHeight="1">
      <c r="A108" s="850"/>
      <c r="B108" s="810"/>
      <c r="C108" s="830"/>
      <c r="D108" s="831"/>
      <c r="E108" s="831"/>
      <c r="F108" s="831"/>
      <c r="G108" s="831"/>
      <c r="H108" s="831"/>
      <c r="I108" s="831"/>
      <c r="J108" s="831"/>
      <c r="K108" s="831"/>
      <c r="L108" s="831"/>
      <c r="M108" s="832"/>
    </row>
    <row r="109" spans="1:13" ht="5.25" customHeight="1">
      <c r="A109" s="76"/>
      <c r="B109" s="6"/>
      <c r="C109" s="77"/>
      <c r="D109" s="77"/>
      <c r="E109" s="77"/>
      <c r="F109" s="77"/>
      <c r="G109" s="77"/>
      <c r="H109" s="77"/>
      <c r="I109" s="77"/>
      <c r="J109" s="77"/>
      <c r="K109" s="77"/>
      <c r="L109" s="77"/>
      <c r="M109" s="77"/>
    </row>
    <row r="110" spans="1:13" ht="15" customHeight="1">
      <c r="A110" s="37" t="s">
        <v>481</v>
      </c>
    </row>
    <row r="111" spans="1:13" ht="15" customHeight="1">
      <c r="A111" s="1108" t="s">
        <v>316</v>
      </c>
      <c r="B111" s="1108"/>
      <c r="C111" s="62" t="s">
        <v>317</v>
      </c>
      <c r="D111" s="920"/>
      <c r="E111" s="920"/>
      <c r="F111" s="920"/>
      <c r="G111" s="1138" t="s">
        <v>318</v>
      </c>
      <c r="H111" s="1138"/>
      <c r="I111" s="922"/>
      <c r="J111" s="922"/>
      <c r="K111" s="922"/>
      <c r="L111" s="922"/>
      <c r="M111" s="922"/>
    </row>
    <row r="112" spans="1:13" ht="15" customHeight="1">
      <c r="A112" s="1108"/>
      <c r="B112" s="1108"/>
      <c r="C112" s="62" t="s">
        <v>317</v>
      </c>
      <c r="D112" s="920"/>
      <c r="E112" s="920"/>
      <c r="F112" s="920"/>
      <c r="G112" s="1138" t="s">
        <v>318</v>
      </c>
      <c r="H112" s="1138"/>
      <c r="I112" s="922"/>
      <c r="J112" s="922"/>
      <c r="K112" s="922"/>
      <c r="L112" s="922"/>
      <c r="M112" s="922"/>
    </row>
    <row r="113" spans="1:13" ht="15" customHeight="1">
      <c r="A113" s="1108"/>
      <c r="B113" s="1108"/>
      <c r="C113" s="62" t="s">
        <v>317</v>
      </c>
      <c r="D113" s="920"/>
      <c r="E113" s="920"/>
      <c r="F113" s="920"/>
      <c r="G113" s="1138" t="s">
        <v>318</v>
      </c>
      <c r="H113" s="1138"/>
      <c r="I113" s="922"/>
      <c r="J113" s="922"/>
      <c r="K113" s="922"/>
      <c r="L113" s="922"/>
      <c r="M113" s="922"/>
    </row>
    <row r="114" spans="1:13" ht="15" customHeight="1">
      <c r="A114" s="1136" t="s">
        <v>399</v>
      </c>
      <c r="B114" s="1136"/>
      <c r="C114" s="62" t="s">
        <v>317</v>
      </c>
      <c r="D114" s="1043"/>
      <c r="E114" s="1044"/>
      <c r="F114" s="1044"/>
      <c r="G114" s="1044"/>
      <c r="H114" s="1044"/>
      <c r="I114" s="1044"/>
      <c r="J114" s="1044"/>
      <c r="K114" s="1044"/>
      <c r="L114" s="1044"/>
      <c r="M114" s="1045"/>
    </row>
    <row r="115" spans="1:13" ht="15" customHeight="1">
      <c r="A115" s="1136"/>
      <c r="B115" s="1136"/>
      <c r="C115" s="62" t="s">
        <v>317</v>
      </c>
      <c r="D115" s="1043"/>
      <c r="E115" s="1044"/>
      <c r="F115" s="1044"/>
      <c r="G115" s="1044"/>
      <c r="H115" s="1044"/>
      <c r="I115" s="1044"/>
      <c r="J115" s="1044"/>
      <c r="K115" s="1044"/>
      <c r="L115" s="1044"/>
      <c r="M115" s="1045"/>
    </row>
    <row r="116" spans="1:13">
      <c r="A116" s="1136"/>
      <c r="B116" s="1136"/>
      <c r="C116" s="62" t="s">
        <v>317</v>
      </c>
      <c r="D116" s="1043"/>
      <c r="E116" s="1044"/>
      <c r="F116" s="1044"/>
      <c r="G116" s="1044"/>
      <c r="H116" s="1044"/>
      <c r="I116" s="1044"/>
      <c r="J116" s="1044"/>
      <c r="K116" s="1044"/>
      <c r="L116" s="1044"/>
      <c r="M116" s="1045"/>
    </row>
  </sheetData>
  <mergeCells count="233">
    <mergeCell ref="C40:D40"/>
    <mergeCell ref="E59:F59"/>
    <mergeCell ref="A59:B61"/>
    <mergeCell ref="C59:D59"/>
    <mergeCell ref="C60:D60"/>
    <mergeCell ref="C61:D61"/>
    <mergeCell ref="E60:F60"/>
    <mergeCell ref="C63:E63"/>
    <mergeCell ref="F63:G63"/>
    <mergeCell ref="A42:B42"/>
    <mergeCell ref="D42:M42"/>
    <mergeCell ref="A44:M44"/>
    <mergeCell ref="C49:M49"/>
    <mergeCell ref="E54:F54"/>
    <mergeCell ref="G54:I54"/>
    <mergeCell ref="J54:M54"/>
    <mergeCell ref="A45:A48"/>
    <mergeCell ref="A49:B53"/>
    <mergeCell ref="C50:D50"/>
    <mergeCell ref="E50:F50"/>
    <mergeCell ref="G50:I50"/>
    <mergeCell ref="J50:M50"/>
    <mergeCell ref="C51:D51"/>
    <mergeCell ref="G53:I53"/>
    <mergeCell ref="H63:M63"/>
    <mergeCell ref="B96:B98"/>
    <mergeCell ref="G97:M97"/>
    <mergeCell ref="C98:M98"/>
    <mergeCell ref="C99:E99"/>
    <mergeCell ref="B91:B93"/>
    <mergeCell ref="A74:M74"/>
    <mergeCell ref="A75:M75"/>
    <mergeCell ref="A76:M76"/>
    <mergeCell ref="A79:A108"/>
    <mergeCell ref="C79:E79"/>
    <mergeCell ref="F79:F80"/>
    <mergeCell ref="G79:G80"/>
    <mergeCell ref="I79:I80"/>
    <mergeCell ref="K79:K80"/>
    <mergeCell ref="C80:E80"/>
    <mergeCell ref="B81:B83"/>
    <mergeCell ref="G82:M82"/>
    <mergeCell ref="C83:M83"/>
    <mergeCell ref="C84:E84"/>
    <mergeCell ref="J64:K64"/>
    <mergeCell ref="L64:M64"/>
    <mergeCell ref="B106:B108"/>
    <mergeCell ref="G107:M107"/>
    <mergeCell ref="C108:M108"/>
    <mergeCell ref="B101:B103"/>
    <mergeCell ref="G102:M102"/>
    <mergeCell ref="C103:M103"/>
    <mergeCell ref="C104:E104"/>
    <mergeCell ref="H58:M58"/>
    <mergeCell ref="I56:J56"/>
    <mergeCell ref="C56:G56"/>
    <mergeCell ref="A57:C57"/>
    <mergeCell ref="D57:E57"/>
    <mergeCell ref="F57:I57"/>
    <mergeCell ref="E61:F61"/>
    <mergeCell ref="B58:C58"/>
    <mergeCell ref="D58:E58"/>
    <mergeCell ref="F58:G58"/>
    <mergeCell ref="H68:I68"/>
    <mergeCell ref="F104:F105"/>
    <mergeCell ref="G104:G105"/>
    <mergeCell ref="I104:I105"/>
    <mergeCell ref="K104:K105"/>
    <mergeCell ref="A62:B63"/>
    <mergeCell ref="H62:I62"/>
    <mergeCell ref="C105:E105"/>
    <mergeCell ref="F99:F100"/>
    <mergeCell ref="D113:F113"/>
    <mergeCell ref="G113:H113"/>
    <mergeCell ref="I113:M113"/>
    <mergeCell ref="A114:B116"/>
    <mergeCell ref="D114:M114"/>
    <mergeCell ref="D115:M115"/>
    <mergeCell ref="D116:M116"/>
    <mergeCell ref="A111:B113"/>
    <mergeCell ref="D111:F111"/>
    <mergeCell ref="G111:H111"/>
    <mergeCell ref="I111:M111"/>
    <mergeCell ref="D112:F112"/>
    <mergeCell ref="G112:H112"/>
    <mergeCell ref="I112:M112"/>
    <mergeCell ref="C89:E89"/>
    <mergeCell ref="F89:F90"/>
    <mergeCell ref="G99:G100"/>
    <mergeCell ref="I99:I100"/>
    <mergeCell ref="K99:K100"/>
    <mergeCell ref="C100:E100"/>
    <mergeCell ref="G89:G90"/>
    <mergeCell ref="I89:I90"/>
    <mergeCell ref="K89:K90"/>
    <mergeCell ref="C90:E90"/>
    <mergeCell ref="G92:M92"/>
    <mergeCell ref="C93:M93"/>
    <mergeCell ref="C94:E94"/>
    <mergeCell ref="F94:F95"/>
    <mergeCell ref="G94:G95"/>
    <mergeCell ref="I94:I95"/>
    <mergeCell ref="K94:K95"/>
    <mergeCell ref="C95:E95"/>
    <mergeCell ref="H64:I64"/>
    <mergeCell ref="C66:E66"/>
    <mergeCell ref="F66:M66"/>
    <mergeCell ref="F84:F85"/>
    <mergeCell ref="G84:G85"/>
    <mergeCell ref="I84:I85"/>
    <mergeCell ref="K84:K85"/>
    <mergeCell ref="C85:E85"/>
    <mergeCell ref="B86:B88"/>
    <mergeCell ref="G87:M87"/>
    <mergeCell ref="C88:M88"/>
    <mergeCell ref="G52:I52"/>
    <mergeCell ref="J52:M52"/>
    <mergeCell ref="G43:M43"/>
    <mergeCell ref="A43:E43"/>
    <mergeCell ref="E53:F53"/>
    <mergeCell ref="A72:B72"/>
    <mergeCell ref="C72:M72"/>
    <mergeCell ref="C70:M70"/>
    <mergeCell ref="L65:M65"/>
    <mergeCell ref="A67:B69"/>
    <mergeCell ref="H67:I67"/>
    <mergeCell ref="A71:B71"/>
    <mergeCell ref="C71:M71"/>
    <mergeCell ref="A70:B70"/>
    <mergeCell ref="J67:K67"/>
    <mergeCell ref="L67:M67"/>
    <mergeCell ref="L69:M69"/>
    <mergeCell ref="J68:K68"/>
    <mergeCell ref="L68:M68"/>
    <mergeCell ref="H69:I69"/>
    <mergeCell ref="J69:K69"/>
    <mergeCell ref="H65:I65"/>
    <mergeCell ref="J65:K65"/>
    <mergeCell ref="A64:B66"/>
    <mergeCell ref="L56:M56"/>
    <mergeCell ref="A54:B56"/>
    <mergeCell ref="C54:D54"/>
    <mergeCell ref="E51:F51"/>
    <mergeCell ref="G51:I51"/>
    <mergeCell ref="J51:M51"/>
    <mergeCell ref="L45:M47"/>
    <mergeCell ref="H47:I47"/>
    <mergeCell ref="J47:K47"/>
    <mergeCell ref="B48:C48"/>
    <mergeCell ref="H48:K48"/>
    <mergeCell ref="L48:M48"/>
    <mergeCell ref="H45:I45"/>
    <mergeCell ref="J45:K45"/>
    <mergeCell ref="H46:I46"/>
    <mergeCell ref="J46:K46"/>
    <mergeCell ref="C55:D55"/>
    <mergeCell ref="E55:F55"/>
    <mergeCell ref="G55:I55"/>
    <mergeCell ref="J55:M55"/>
    <mergeCell ref="J53:M53"/>
    <mergeCell ref="C53:D53"/>
    <mergeCell ref="C52:D52"/>
    <mergeCell ref="E52:F52"/>
    <mergeCell ref="A28:B28"/>
    <mergeCell ref="A29:B29"/>
    <mergeCell ref="C30:D30"/>
    <mergeCell ref="E30:F30"/>
    <mergeCell ref="C31:D31"/>
    <mergeCell ref="E31:F31"/>
    <mergeCell ref="A24:G24"/>
    <mergeCell ref="H24:M24"/>
    <mergeCell ref="A25:M25"/>
    <mergeCell ref="A26:B27"/>
    <mergeCell ref="C39:D39"/>
    <mergeCell ref="A41:B41"/>
    <mergeCell ref="D41:F41"/>
    <mergeCell ref="G41:H41"/>
    <mergeCell ref="I41:M41"/>
    <mergeCell ref="A33:A34"/>
    <mergeCell ref="A35:A36"/>
    <mergeCell ref="B33:D33"/>
    <mergeCell ref="A32:M32"/>
    <mergeCell ref="E37:M37"/>
    <mergeCell ref="B34:D34"/>
    <mergeCell ref="B35:D35"/>
    <mergeCell ref="B36:D36"/>
    <mergeCell ref="E33:F33"/>
    <mergeCell ref="E34:F34"/>
    <mergeCell ref="E35:F35"/>
    <mergeCell ref="E36:F36"/>
    <mergeCell ref="E38:M38"/>
    <mergeCell ref="H39:I39"/>
    <mergeCell ref="E40:F40"/>
    <mergeCell ref="G40:M40"/>
    <mergeCell ref="A37:B40"/>
    <mergeCell ref="C37:D37"/>
    <mergeCell ref="C38:D38"/>
    <mergeCell ref="B15:G15"/>
    <mergeCell ref="H15:M15"/>
    <mergeCell ref="B16:C18"/>
    <mergeCell ref="D16:E16"/>
    <mergeCell ref="F16:M16"/>
    <mergeCell ref="D17:E18"/>
    <mergeCell ref="A19:A23"/>
    <mergeCell ref="C19:E19"/>
    <mergeCell ref="F19:F20"/>
    <mergeCell ref="G19:G20"/>
    <mergeCell ref="I19:I20"/>
    <mergeCell ref="A10:A18"/>
    <mergeCell ref="A3:A9"/>
    <mergeCell ref="C3:M3"/>
    <mergeCell ref="C4:M4"/>
    <mergeCell ref="B5:B7"/>
    <mergeCell ref="G6:M6"/>
    <mergeCell ref="C7:M7"/>
    <mergeCell ref="C9:M9"/>
    <mergeCell ref="C8:M8"/>
    <mergeCell ref="C26:D26"/>
    <mergeCell ref="E26:F26"/>
    <mergeCell ref="K19:K20"/>
    <mergeCell ref="C20:E20"/>
    <mergeCell ref="B21:B23"/>
    <mergeCell ref="G22:M22"/>
    <mergeCell ref="C23:M23"/>
    <mergeCell ref="C10:E10"/>
    <mergeCell ref="F10:F11"/>
    <mergeCell ref="G10:G11"/>
    <mergeCell ref="I10:I11"/>
    <mergeCell ref="K10:K11"/>
    <mergeCell ref="C11:E11"/>
    <mergeCell ref="B12:B14"/>
    <mergeCell ref="G13:M13"/>
    <mergeCell ref="C14:M14"/>
  </mergeCells>
  <phoneticPr fontId="4"/>
  <dataValidations count="8">
    <dataValidation type="list" allowBlank="1" showInputMessage="1" showErrorMessage="1" sqref="L56:M56 I56:J56 F39 J39 C65:M65 E48 G48 K57 M57 D62 F62 H62:I62" xr:uid="{DE5D7992-71E2-40CF-A3F0-F9B62BFAFF8F}">
      <formula1>"○"</formula1>
    </dataValidation>
    <dataValidation type="whole" operator="greaterThanOrEqual" allowBlank="1" showInputMessage="1" showErrorMessage="1" sqref="C50:C61 E39:H39 E50 J39 D52:D58 G50 D60:D61 E51:J58 K58 K51:K56 L51:L58 M51:M56 M58" xr:uid="{9B3D7050-79EB-4365-8915-681D013C705C}">
      <formula1>0</formula1>
    </dataValidation>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xr:uid="{36737EB4-3909-4936-9ADF-6317609A90BD}">
      <formula1>0</formula1>
    </dataValidation>
    <dataValidation imeMode="disabled" allowBlank="1" showInputMessage="1" showErrorMessage="1" sqref="D5 F5 D12 F12" xr:uid="{2C1A99C7-B99C-44CC-A9DC-1E1D41273BB1}"/>
    <dataValidation imeMode="fullKatakana" allowBlank="1" showInputMessage="1" showErrorMessage="1" sqref="C3:M3 C10:E10 C19:E19 C79:E79 C84:E84 C89:E89 C94:E94 C99:E99 C104:E104" xr:uid="{7D84139D-8C38-4707-B172-C33DAF122990}"/>
    <dataValidation type="list" allowBlank="1" showInputMessage="1" showErrorMessage="1" sqref="F102 F6 F22 F13 F82 F87 F92 F97 F107" xr:uid="{DD102CA0-FB3B-4591-B272-A3E190C0A109}">
      <formula1>"市,郡,区"</formula1>
    </dataValidation>
    <dataValidation type="list" allowBlank="1" showInputMessage="1" showErrorMessage="1" sqref="D102 D6 D22 D13 D82 D87 D92 D97 D107" xr:uid="{21A3E2CF-2999-4ECB-ABA1-08BC9CB1FEB1}">
      <formula1>"都,道,府,県"</formula1>
    </dataValidation>
    <dataValidation operator="greaterThanOrEqual" allowBlank="1" showInputMessage="1" showErrorMessage="1" sqref="F57:F58 G57 H57:H58 I57 C49:M49" xr:uid="{D2D2C657-A463-400B-A111-6DB5068E647B}"/>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4066-B0DD-42DB-9E38-88C3A676F753}">
  <dimension ref="A1:O88"/>
  <sheetViews>
    <sheetView workbookViewId="0">
      <selection activeCell="Z11" sqref="Z11"/>
    </sheetView>
  </sheetViews>
  <sheetFormatPr defaultColWidth="3.875" defaultRowHeight="13.5"/>
  <cols>
    <col min="1" max="1" width="5.625" style="2" customWidth="1"/>
    <col min="2" max="3" width="8.625" style="2" customWidth="1"/>
    <col min="4" max="6" width="9.875" style="2" customWidth="1"/>
    <col min="7" max="7" width="8.625" style="2" customWidth="1"/>
    <col min="8" max="13" width="4.625" style="2" customWidth="1"/>
    <col min="14" max="16384" width="3.875" style="2"/>
  </cols>
  <sheetData>
    <row r="1" spans="1:15" ht="15" customHeight="1">
      <c r="A1" s="236" t="s">
        <v>482</v>
      </c>
      <c r="B1" s="6"/>
      <c r="C1" s="6"/>
      <c r="D1" s="6"/>
      <c r="E1" s="6"/>
      <c r="F1" s="6"/>
      <c r="G1" s="6"/>
      <c r="H1" s="6"/>
      <c r="I1" s="6"/>
      <c r="J1" s="6"/>
      <c r="K1" s="6"/>
      <c r="L1" s="6"/>
      <c r="M1" s="6"/>
      <c r="N1" s="6"/>
      <c r="O1" s="6"/>
    </row>
    <row r="2" spans="1:15" ht="15" customHeight="1">
      <c r="A2" s="114"/>
      <c r="B2" s="6"/>
      <c r="C2" s="6"/>
      <c r="D2" s="6"/>
      <c r="E2" s="6"/>
      <c r="F2" s="6"/>
      <c r="G2" s="6"/>
      <c r="H2" s="6"/>
      <c r="I2" s="6"/>
      <c r="J2" s="6"/>
      <c r="K2" s="6"/>
      <c r="L2" s="6"/>
      <c r="M2" s="6"/>
      <c r="N2" s="6"/>
      <c r="O2" s="6"/>
    </row>
    <row r="3" spans="1:15" ht="15" customHeight="1">
      <c r="A3" s="1032" t="s">
        <v>364</v>
      </c>
      <c r="B3" s="1033"/>
      <c r="C3" s="1033"/>
      <c r="D3" s="1033"/>
      <c r="E3" s="957" t="s">
        <v>148</v>
      </c>
      <c r="F3" s="957"/>
      <c r="G3" s="65"/>
      <c r="H3" s="902" t="s">
        <v>483</v>
      </c>
      <c r="I3" s="903"/>
      <c r="J3" s="903"/>
      <c r="K3" s="962"/>
      <c r="L3" s="872"/>
      <c r="M3" s="873"/>
      <c r="N3" s="5"/>
      <c r="O3" s="6"/>
    </row>
    <row r="4" spans="1:15" ht="15" customHeight="1">
      <c r="A4" s="848" t="s">
        <v>231</v>
      </c>
      <c r="B4" s="9" t="s">
        <v>232</v>
      </c>
      <c r="C4" s="845"/>
      <c r="D4" s="846"/>
      <c r="E4" s="846"/>
      <c r="F4" s="846"/>
      <c r="G4" s="846"/>
      <c r="H4" s="846"/>
      <c r="I4" s="846"/>
      <c r="J4" s="846"/>
      <c r="K4" s="846"/>
      <c r="L4" s="846"/>
      <c r="M4" s="847"/>
      <c r="N4" s="6"/>
      <c r="O4" s="6"/>
    </row>
    <row r="5" spans="1:15" ht="15" customHeight="1">
      <c r="A5" s="849"/>
      <c r="B5" s="10" t="s">
        <v>233</v>
      </c>
      <c r="C5" s="824"/>
      <c r="D5" s="825"/>
      <c r="E5" s="825"/>
      <c r="F5" s="825"/>
      <c r="G5" s="825"/>
      <c r="H5" s="825"/>
      <c r="I5" s="825"/>
      <c r="J5" s="825"/>
      <c r="K5" s="825"/>
      <c r="L5" s="825"/>
      <c r="M5" s="826"/>
      <c r="N5" s="6"/>
      <c r="O5" s="6"/>
    </row>
    <row r="6" spans="1:15" ht="15" customHeight="1">
      <c r="A6" s="849"/>
      <c r="B6" s="817" t="s">
        <v>180</v>
      </c>
      <c r="C6" s="11" t="s">
        <v>378</v>
      </c>
      <c r="D6" s="50"/>
      <c r="E6" s="13" t="s">
        <v>235</v>
      </c>
      <c r="F6" s="50"/>
      <c r="G6" s="12" t="s">
        <v>379</v>
      </c>
      <c r="H6" s="12"/>
      <c r="I6" s="12"/>
      <c r="J6" s="12"/>
      <c r="K6" s="12"/>
      <c r="L6" s="12"/>
      <c r="M6" s="14"/>
      <c r="N6" s="6"/>
      <c r="O6" s="6"/>
    </row>
    <row r="7" spans="1:15" ht="15" customHeight="1">
      <c r="A7" s="849"/>
      <c r="B7" s="827"/>
      <c r="C7" s="40"/>
      <c r="D7" s="16"/>
      <c r="E7" s="39"/>
      <c r="F7" s="17"/>
      <c r="G7" s="828"/>
      <c r="H7" s="828"/>
      <c r="I7" s="828"/>
      <c r="J7" s="828"/>
      <c r="K7" s="828"/>
      <c r="L7" s="828"/>
      <c r="M7" s="829"/>
      <c r="N7" s="6"/>
      <c r="O7" s="6"/>
    </row>
    <row r="8" spans="1:15" ht="15" customHeight="1">
      <c r="A8" s="849"/>
      <c r="B8" s="818"/>
      <c r="C8" s="830"/>
      <c r="D8" s="831"/>
      <c r="E8" s="831"/>
      <c r="F8" s="831"/>
      <c r="G8" s="831"/>
      <c r="H8" s="831"/>
      <c r="I8" s="831"/>
      <c r="J8" s="831"/>
      <c r="K8" s="831"/>
      <c r="L8" s="831"/>
      <c r="M8" s="832"/>
      <c r="N8" s="6"/>
      <c r="O8" s="6"/>
    </row>
    <row r="9" spans="1:15" ht="15" customHeight="1">
      <c r="A9" s="849"/>
      <c r="B9" s="233" t="s">
        <v>237</v>
      </c>
      <c r="C9" s="805"/>
      <c r="D9" s="806"/>
      <c r="E9" s="806"/>
      <c r="F9" s="806"/>
      <c r="G9" s="806"/>
      <c r="H9" s="806"/>
      <c r="I9" s="806"/>
      <c r="J9" s="806"/>
      <c r="K9" s="806"/>
      <c r="L9" s="806"/>
      <c r="M9" s="807"/>
      <c r="N9" s="6"/>
      <c r="O9" s="6"/>
    </row>
    <row r="10" spans="1:15" ht="15" customHeight="1">
      <c r="A10" s="850"/>
      <c r="B10" s="20" t="s">
        <v>238</v>
      </c>
      <c r="C10" s="842"/>
      <c r="D10" s="843"/>
      <c r="E10" s="843"/>
      <c r="F10" s="843"/>
      <c r="G10" s="843"/>
      <c r="H10" s="843"/>
      <c r="I10" s="843"/>
      <c r="J10" s="843"/>
      <c r="K10" s="843"/>
      <c r="L10" s="843"/>
      <c r="M10" s="844"/>
      <c r="N10" s="6"/>
      <c r="O10" s="6"/>
    </row>
    <row r="11" spans="1:15" ht="15" customHeight="1">
      <c r="A11" s="848" t="s">
        <v>240</v>
      </c>
      <c r="B11" s="15" t="s">
        <v>232</v>
      </c>
      <c r="C11" s="893"/>
      <c r="D11" s="894"/>
      <c r="E11" s="895"/>
      <c r="F11" s="816" t="s">
        <v>241</v>
      </c>
      <c r="G11" s="886"/>
      <c r="H11" s="52"/>
      <c r="I11" s="886"/>
      <c r="J11" s="52"/>
      <c r="K11" s="886"/>
      <c r="L11" s="52"/>
      <c r="M11" s="53"/>
      <c r="N11" s="6"/>
      <c r="O11" s="6"/>
    </row>
    <row r="12" spans="1:15" ht="15" customHeight="1">
      <c r="A12" s="849"/>
      <c r="B12" s="21" t="s">
        <v>242</v>
      </c>
      <c r="C12" s="830"/>
      <c r="D12" s="831"/>
      <c r="E12" s="832"/>
      <c r="F12" s="816"/>
      <c r="G12" s="887"/>
      <c r="H12" s="54" t="s">
        <v>243</v>
      </c>
      <c r="I12" s="887"/>
      <c r="J12" s="54" t="s">
        <v>244</v>
      </c>
      <c r="K12" s="887"/>
      <c r="L12" s="55" t="s">
        <v>245</v>
      </c>
      <c r="M12" s="56"/>
      <c r="N12" s="6"/>
      <c r="O12" s="6"/>
    </row>
    <row r="13" spans="1:15" ht="15" customHeight="1">
      <c r="A13" s="849"/>
      <c r="B13" s="808" t="s">
        <v>246</v>
      </c>
      <c r="C13" s="11" t="s">
        <v>378</v>
      </c>
      <c r="D13" s="50"/>
      <c r="E13" s="13" t="s">
        <v>235</v>
      </c>
      <c r="F13" s="50"/>
      <c r="G13" s="12" t="s">
        <v>379</v>
      </c>
      <c r="H13" s="12"/>
      <c r="I13" s="12"/>
      <c r="J13" s="12"/>
      <c r="K13" s="12"/>
      <c r="L13" s="12"/>
      <c r="M13" s="14"/>
      <c r="N13" s="6"/>
      <c r="O13" s="6"/>
    </row>
    <row r="14" spans="1:15" ht="15" customHeight="1">
      <c r="A14" s="849"/>
      <c r="B14" s="809"/>
      <c r="C14" s="40"/>
      <c r="D14" s="16"/>
      <c r="E14" s="39"/>
      <c r="F14" s="17"/>
      <c r="G14" s="828"/>
      <c r="H14" s="828"/>
      <c r="I14" s="828"/>
      <c r="J14" s="828"/>
      <c r="K14" s="828"/>
      <c r="L14" s="828"/>
      <c r="M14" s="829"/>
      <c r="N14" s="6"/>
      <c r="O14" s="6"/>
    </row>
    <row r="15" spans="1:15" ht="15" customHeight="1">
      <c r="A15" s="849"/>
      <c r="B15" s="810"/>
      <c r="C15" s="830"/>
      <c r="D15" s="831"/>
      <c r="E15" s="831"/>
      <c r="F15" s="831"/>
      <c r="G15" s="831"/>
      <c r="H15" s="831"/>
      <c r="I15" s="831"/>
      <c r="J15" s="831"/>
      <c r="K15" s="831"/>
      <c r="L15" s="831"/>
      <c r="M15" s="832"/>
      <c r="N15" s="6"/>
      <c r="O15" s="6"/>
    </row>
    <row r="16" spans="1:15" ht="15" customHeight="1">
      <c r="A16" s="849"/>
      <c r="B16" s="857" t="s">
        <v>484</v>
      </c>
      <c r="C16" s="859"/>
      <c r="D16" s="859"/>
      <c r="E16" s="859"/>
      <c r="F16" s="859"/>
      <c r="G16" s="858"/>
      <c r="H16" s="20" t="s">
        <v>301</v>
      </c>
      <c r="I16" s="900"/>
      <c r="J16" s="901"/>
      <c r="K16" s="22" t="s">
        <v>302</v>
      </c>
      <c r="L16" s="900"/>
      <c r="M16" s="901"/>
      <c r="N16" s="6"/>
      <c r="O16" s="6"/>
    </row>
    <row r="17" spans="1:15" ht="15" customHeight="1">
      <c r="A17" s="874"/>
      <c r="B17" s="880" t="s">
        <v>248</v>
      </c>
      <c r="C17" s="881"/>
      <c r="D17" s="833" t="s">
        <v>249</v>
      </c>
      <c r="E17" s="834"/>
      <c r="F17" s="843"/>
      <c r="G17" s="843"/>
      <c r="H17" s="876"/>
      <c r="I17" s="876"/>
      <c r="J17" s="876"/>
      <c r="K17" s="843"/>
      <c r="L17" s="843"/>
      <c r="M17" s="844"/>
      <c r="N17" s="6"/>
      <c r="O17" s="6"/>
    </row>
    <row r="18" spans="1:15" ht="15" customHeight="1">
      <c r="A18" s="874"/>
      <c r="B18" s="882"/>
      <c r="C18" s="883"/>
      <c r="D18" s="851" t="s">
        <v>250</v>
      </c>
      <c r="E18" s="877"/>
      <c r="F18" s="42"/>
      <c r="G18" s="42"/>
      <c r="H18" s="42"/>
      <c r="I18" s="42"/>
      <c r="J18" s="42"/>
      <c r="K18" s="42"/>
      <c r="L18" s="42"/>
      <c r="M18" s="43"/>
      <c r="N18" s="6"/>
      <c r="O18" s="6"/>
    </row>
    <row r="19" spans="1:15" ht="15" customHeight="1">
      <c r="A19" s="875"/>
      <c r="B19" s="884"/>
      <c r="C19" s="885"/>
      <c r="D19" s="878"/>
      <c r="E19" s="879"/>
      <c r="F19" s="44"/>
      <c r="G19" s="44"/>
      <c r="H19" s="44"/>
      <c r="I19" s="44"/>
      <c r="J19" s="44"/>
      <c r="K19" s="44"/>
      <c r="L19" s="44"/>
      <c r="M19" s="45"/>
      <c r="N19" s="6"/>
      <c r="O19" s="6"/>
    </row>
    <row r="20" spans="1:15" ht="15" customHeight="1">
      <c r="A20" s="848" t="s">
        <v>485</v>
      </c>
      <c r="B20" s="15" t="s">
        <v>232</v>
      </c>
      <c r="C20" s="893"/>
      <c r="D20" s="894"/>
      <c r="E20" s="895"/>
      <c r="F20" s="816" t="s">
        <v>241</v>
      </c>
      <c r="G20" s="886"/>
      <c r="H20" s="52"/>
      <c r="I20" s="886"/>
      <c r="J20" s="52"/>
      <c r="K20" s="886"/>
      <c r="L20" s="52"/>
      <c r="M20" s="53"/>
      <c r="N20" s="6"/>
      <c r="O20" s="6"/>
    </row>
    <row r="21" spans="1:15" ht="15" customHeight="1">
      <c r="A21" s="849"/>
      <c r="B21" s="21" t="s">
        <v>242</v>
      </c>
      <c r="C21" s="830"/>
      <c r="D21" s="831"/>
      <c r="E21" s="832"/>
      <c r="F21" s="816"/>
      <c r="G21" s="887"/>
      <c r="H21" s="54" t="s">
        <v>243</v>
      </c>
      <c r="I21" s="887"/>
      <c r="J21" s="54" t="s">
        <v>244</v>
      </c>
      <c r="K21" s="887"/>
      <c r="L21" s="55" t="s">
        <v>245</v>
      </c>
      <c r="M21" s="56"/>
      <c r="N21" s="6"/>
      <c r="O21" s="6"/>
    </row>
    <row r="22" spans="1:15" ht="15" customHeight="1">
      <c r="A22" s="849"/>
      <c r="B22" s="808" t="s">
        <v>246</v>
      </c>
      <c r="C22" s="11" t="s">
        <v>378</v>
      </c>
      <c r="D22" s="38"/>
      <c r="E22" s="13" t="s">
        <v>235</v>
      </c>
      <c r="F22" s="38"/>
      <c r="G22" s="12" t="s">
        <v>379</v>
      </c>
      <c r="H22" s="12"/>
      <c r="I22" s="12"/>
      <c r="J22" s="12"/>
      <c r="K22" s="12"/>
      <c r="L22" s="12"/>
      <c r="M22" s="14"/>
      <c r="N22" s="6"/>
      <c r="O22" s="6"/>
    </row>
    <row r="23" spans="1:15" ht="15" customHeight="1">
      <c r="A23" s="849"/>
      <c r="B23" s="809"/>
      <c r="C23" s="40"/>
      <c r="D23" s="16"/>
      <c r="E23" s="39"/>
      <c r="F23" s="17"/>
      <c r="G23" s="828"/>
      <c r="H23" s="828"/>
      <c r="I23" s="828"/>
      <c r="J23" s="828"/>
      <c r="K23" s="828"/>
      <c r="L23" s="828"/>
      <c r="M23" s="829"/>
      <c r="N23" s="6"/>
      <c r="O23" s="6"/>
    </row>
    <row r="24" spans="1:15" ht="15" customHeight="1">
      <c r="A24" s="849"/>
      <c r="B24" s="810"/>
      <c r="C24" s="830"/>
      <c r="D24" s="831"/>
      <c r="E24" s="831"/>
      <c r="F24" s="831"/>
      <c r="G24" s="831"/>
      <c r="H24" s="831"/>
      <c r="I24" s="831"/>
      <c r="J24" s="831"/>
      <c r="K24" s="831"/>
      <c r="L24" s="831"/>
      <c r="M24" s="832"/>
      <c r="N24" s="6"/>
      <c r="O24" s="6"/>
    </row>
    <row r="25" spans="1:15" ht="15" customHeight="1">
      <c r="A25" s="849"/>
      <c r="B25" s="15" t="s">
        <v>232</v>
      </c>
      <c r="C25" s="893"/>
      <c r="D25" s="894"/>
      <c r="E25" s="895"/>
      <c r="F25" s="816" t="s">
        <v>241</v>
      </c>
      <c r="G25" s="886"/>
      <c r="H25" s="52"/>
      <c r="I25" s="886"/>
      <c r="J25" s="52"/>
      <c r="K25" s="886"/>
      <c r="L25" s="52"/>
      <c r="M25" s="53"/>
      <c r="N25" s="6"/>
      <c r="O25" s="6"/>
    </row>
    <row r="26" spans="1:15" ht="15" customHeight="1">
      <c r="A26" s="849"/>
      <c r="B26" s="21" t="s">
        <v>242</v>
      </c>
      <c r="C26" s="830"/>
      <c r="D26" s="831"/>
      <c r="E26" s="832"/>
      <c r="F26" s="816"/>
      <c r="G26" s="887"/>
      <c r="H26" s="54" t="s">
        <v>243</v>
      </c>
      <c r="I26" s="887"/>
      <c r="J26" s="54" t="s">
        <v>244</v>
      </c>
      <c r="K26" s="887"/>
      <c r="L26" s="55" t="s">
        <v>245</v>
      </c>
      <c r="M26" s="56"/>
      <c r="N26" s="6"/>
      <c r="O26" s="6"/>
    </row>
    <row r="27" spans="1:15" ht="15" customHeight="1">
      <c r="A27" s="849"/>
      <c r="B27" s="808" t="s">
        <v>246</v>
      </c>
      <c r="C27" s="11" t="s">
        <v>378</v>
      </c>
      <c r="D27" s="38"/>
      <c r="E27" s="13" t="s">
        <v>235</v>
      </c>
      <c r="F27" s="38"/>
      <c r="G27" s="12" t="s">
        <v>379</v>
      </c>
      <c r="H27" s="12"/>
      <c r="I27" s="12"/>
      <c r="J27" s="12"/>
      <c r="K27" s="12"/>
      <c r="L27" s="12"/>
      <c r="M27" s="14"/>
      <c r="N27" s="6"/>
      <c r="O27" s="6"/>
    </row>
    <row r="28" spans="1:15" ht="15" customHeight="1">
      <c r="A28" s="849"/>
      <c r="B28" s="809"/>
      <c r="C28" s="40"/>
      <c r="D28" s="16"/>
      <c r="E28" s="39"/>
      <c r="F28" s="17"/>
      <c r="G28" s="828"/>
      <c r="H28" s="828"/>
      <c r="I28" s="828"/>
      <c r="J28" s="828"/>
      <c r="K28" s="828"/>
      <c r="L28" s="828"/>
      <c r="M28" s="829"/>
      <c r="N28" s="6"/>
      <c r="O28" s="6"/>
    </row>
    <row r="29" spans="1:15" ht="15" customHeight="1">
      <c r="A29" s="849"/>
      <c r="B29" s="810"/>
      <c r="C29" s="830"/>
      <c r="D29" s="831"/>
      <c r="E29" s="831"/>
      <c r="F29" s="831"/>
      <c r="G29" s="831"/>
      <c r="H29" s="831"/>
      <c r="I29" s="831"/>
      <c r="J29" s="831"/>
      <c r="K29" s="831"/>
      <c r="L29" s="831"/>
      <c r="M29" s="832"/>
      <c r="N29" s="6"/>
      <c r="O29" s="6"/>
    </row>
    <row r="30" spans="1:15" ht="15" customHeight="1">
      <c r="A30" s="849"/>
      <c r="B30" s="15" t="s">
        <v>232</v>
      </c>
      <c r="C30" s="893"/>
      <c r="D30" s="894"/>
      <c r="E30" s="895"/>
      <c r="F30" s="816" t="s">
        <v>241</v>
      </c>
      <c r="G30" s="886"/>
      <c r="H30" s="52"/>
      <c r="I30" s="886"/>
      <c r="J30" s="52"/>
      <c r="K30" s="886"/>
      <c r="L30" s="52"/>
      <c r="M30" s="53"/>
      <c r="N30" s="6"/>
      <c r="O30" s="6"/>
    </row>
    <row r="31" spans="1:15" ht="15" customHeight="1">
      <c r="A31" s="849"/>
      <c r="B31" s="21" t="s">
        <v>242</v>
      </c>
      <c r="C31" s="830"/>
      <c r="D31" s="831"/>
      <c r="E31" s="832"/>
      <c r="F31" s="816"/>
      <c r="G31" s="887"/>
      <c r="H31" s="54" t="s">
        <v>243</v>
      </c>
      <c r="I31" s="887"/>
      <c r="J31" s="54" t="s">
        <v>244</v>
      </c>
      <c r="K31" s="887"/>
      <c r="L31" s="55" t="s">
        <v>245</v>
      </c>
      <c r="M31" s="56"/>
      <c r="N31" s="6"/>
      <c r="O31" s="6"/>
    </row>
    <row r="32" spans="1:15" ht="15" customHeight="1">
      <c r="A32" s="849"/>
      <c r="B32" s="808" t="s">
        <v>246</v>
      </c>
      <c r="C32" s="11" t="s">
        <v>378</v>
      </c>
      <c r="D32" s="38"/>
      <c r="E32" s="13" t="s">
        <v>235</v>
      </c>
      <c r="F32" s="38"/>
      <c r="G32" s="12" t="s">
        <v>379</v>
      </c>
      <c r="H32" s="12"/>
      <c r="I32" s="12"/>
      <c r="J32" s="12"/>
      <c r="K32" s="12"/>
      <c r="L32" s="12"/>
      <c r="M32" s="14"/>
      <c r="N32" s="6"/>
      <c r="O32" s="6"/>
    </row>
    <row r="33" spans="1:15" ht="15" customHeight="1">
      <c r="A33" s="849"/>
      <c r="B33" s="809"/>
      <c r="C33" s="40"/>
      <c r="D33" s="16"/>
      <c r="E33" s="39"/>
      <c r="F33" s="17"/>
      <c r="G33" s="828"/>
      <c r="H33" s="828"/>
      <c r="I33" s="828"/>
      <c r="J33" s="828"/>
      <c r="K33" s="828"/>
      <c r="L33" s="828"/>
      <c r="M33" s="829"/>
      <c r="N33" s="6"/>
      <c r="O33" s="6"/>
    </row>
    <row r="34" spans="1:15" ht="15" customHeight="1">
      <c r="A34" s="850"/>
      <c r="B34" s="810"/>
      <c r="C34" s="830"/>
      <c r="D34" s="831"/>
      <c r="E34" s="831"/>
      <c r="F34" s="831"/>
      <c r="G34" s="831"/>
      <c r="H34" s="831"/>
      <c r="I34" s="831"/>
      <c r="J34" s="831"/>
      <c r="K34" s="831"/>
      <c r="L34" s="831"/>
      <c r="M34" s="832"/>
      <c r="N34" s="6"/>
      <c r="O34" s="6"/>
    </row>
    <row r="35" spans="1:15" ht="20.25" customHeight="1">
      <c r="A35" s="902" t="s">
        <v>252</v>
      </c>
      <c r="B35" s="903"/>
      <c r="C35" s="903"/>
      <c r="D35" s="903"/>
      <c r="E35" s="903"/>
      <c r="F35" s="905"/>
      <c r="G35" s="906"/>
      <c r="H35" s="890" t="s">
        <v>253</v>
      </c>
      <c r="I35" s="891"/>
      <c r="J35" s="891"/>
      <c r="K35" s="891"/>
      <c r="L35" s="891"/>
      <c r="M35" s="892"/>
      <c r="N35" s="5"/>
      <c r="O35" s="6"/>
    </row>
    <row r="36" spans="1:15" ht="15" hidden="1" customHeight="1">
      <c r="A36" s="871" t="s">
        <v>254</v>
      </c>
      <c r="B36" s="872"/>
      <c r="C36" s="872"/>
      <c r="D36" s="872"/>
      <c r="E36" s="872"/>
      <c r="F36" s="872"/>
      <c r="G36" s="872"/>
      <c r="H36" s="872"/>
      <c r="I36" s="872"/>
      <c r="J36" s="872"/>
      <c r="K36" s="872"/>
      <c r="L36" s="872"/>
      <c r="M36" s="873"/>
      <c r="N36" s="6"/>
      <c r="O36" s="6"/>
    </row>
    <row r="37" spans="1:15" ht="15" hidden="1" customHeight="1">
      <c r="A37" s="851" t="s">
        <v>255</v>
      </c>
      <c r="B37" s="852"/>
      <c r="C37" s="816" t="s">
        <v>256</v>
      </c>
      <c r="D37" s="816"/>
      <c r="E37" s="808" t="s">
        <v>257</v>
      </c>
      <c r="F37" s="817"/>
      <c r="G37" s="13"/>
      <c r="H37" s="13"/>
      <c r="I37" s="13"/>
      <c r="J37" s="13"/>
      <c r="K37" s="13"/>
      <c r="L37" s="13"/>
      <c r="M37" s="26"/>
      <c r="N37" s="6"/>
      <c r="O37" s="6"/>
    </row>
    <row r="38" spans="1:15" ht="15" hidden="1" customHeight="1">
      <c r="A38" s="855"/>
      <c r="B38" s="856"/>
      <c r="C38" s="19" t="s">
        <v>258</v>
      </c>
      <c r="D38" s="19" t="s">
        <v>259</v>
      </c>
      <c r="E38" s="19" t="s">
        <v>258</v>
      </c>
      <c r="F38" s="19" t="s">
        <v>259</v>
      </c>
      <c r="G38" s="6"/>
      <c r="H38" s="6"/>
      <c r="I38" s="6"/>
      <c r="J38" s="6"/>
      <c r="K38" s="6"/>
      <c r="L38" s="6"/>
      <c r="M38" s="27"/>
      <c r="N38" s="6"/>
      <c r="O38" s="6"/>
    </row>
    <row r="39" spans="1:15" ht="7.5" hidden="1" customHeight="1">
      <c r="A39" s="808" t="s">
        <v>340</v>
      </c>
      <c r="B39" s="888"/>
      <c r="C39" s="19"/>
      <c r="D39" s="19"/>
      <c r="E39" s="19"/>
      <c r="F39" s="19"/>
      <c r="G39" s="6"/>
      <c r="H39" s="6"/>
      <c r="I39" s="6"/>
      <c r="J39" s="6"/>
      <c r="K39" s="6"/>
      <c r="L39" s="6"/>
      <c r="M39" s="27"/>
      <c r="N39" s="6"/>
      <c r="O39" s="6"/>
    </row>
    <row r="40" spans="1:15" ht="9" hidden="1" customHeight="1">
      <c r="A40" s="810" t="s">
        <v>341</v>
      </c>
      <c r="B40" s="889"/>
      <c r="C40" s="19"/>
      <c r="D40" s="19"/>
      <c r="E40" s="19"/>
      <c r="F40" s="19"/>
      <c r="G40" s="6"/>
      <c r="H40" s="6"/>
      <c r="I40" s="6"/>
      <c r="J40" s="6"/>
      <c r="K40" s="6"/>
      <c r="L40" s="6"/>
      <c r="M40" s="27"/>
      <c r="N40" s="6"/>
      <c r="O40" s="6"/>
    </row>
    <row r="41" spans="1:15" ht="3.75" hidden="1" customHeight="1">
      <c r="A41" s="20" t="s">
        <v>342</v>
      </c>
      <c r="B41" s="28"/>
      <c r="C41" s="816"/>
      <c r="D41" s="816"/>
      <c r="E41" s="816"/>
      <c r="F41" s="816"/>
      <c r="G41" s="6"/>
      <c r="H41" s="6"/>
      <c r="I41" s="6"/>
      <c r="J41" s="6"/>
      <c r="K41" s="6"/>
      <c r="L41" s="6"/>
      <c r="M41" s="27"/>
      <c r="N41" s="6"/>
      <c r="O41" s="6"/>
    </row>
    <row r="42" spans="1:15" ht="8.25" hidden="1" customHeight="1">
      <c r="A42" s="120" t="s">
        <v>343</v>
      </c>
      <c r="B42" s="13"/>
      <c r="C42" s="1191"/>
      <c r="D42" s="1191"/>
      <c r="E42" s="1191"/>
      <c r="F42" s="1191"/>
      <c r="G42" s="6"/>
      <c r="H42" s="6"/>
      <c r="I42" s="6"/>
      <c r="J42" s="6"/>
      <c r="K42" s="6"/>
      <c r="L42" s="6"/>
      <c r="M42" s="27"/>
      <c r="N42" s="5"/>
      <c r="O42" s="6"/>
    </row>
    <row r="43" spans="1:15" ht="15" customHeight="1">
      <c r="A43" s="1053" t="s">
        <v>264</v>
      </c>
      <c r="B43" s="1054"/>
      <c r="C43" s="1054"/>
      <c r="D43" s="1054"/>
      <c r="E43" s="1054"/>
      <c r="F43" s="1054"/>
      <c r="G43" s="1054"/>
      <c r="H43" s="1054"/>
      <c r="I43" s="1054"/>
      <c r="J43" s="1054"/>
      <c r="K43" s="1054"/>
      <c r="L43" s="1054"/>
      <c r="M43" s="1055"/>
      <c r="N43" s="5"/>
      <c r="O43" s="6"/>
    </row>
    <row r="44" spans="1:15" ht="35.1" customHeight="1">
      <c r="A44" s="1050" t="s">
        <v>486</v>
      </c>
      <c r="B44" s="1051"/>
      <c r="C44" s="59"/>
      <c r="D44" s="60"/>
      <c r="E44" s="60"/>
      <c r="F44" s="60"/>
      <c r="G44" s="60"/>
      <c r="H44" s="60"/>
      <c r="I44" s="60"/>
      <c r="J44" s="60"/>
      <c r="K44" s="60"/>
      <c r="L44" s="60"/>
      <c r="M44" s="61"/>
    </row>
    <row r="45" spans="1:15" ht="15" customHeight="1">
      <c r="A45" s="851" t="s">
        <v>265</v>
      </c>
      <c r="B45" s="852"/>
      <c r="C45" s="2" t="s">
        <v>81</v>
      </c>
      <c r="D45" s="19" t="s">
        <v>266</v>
      </c>
      <c r="E45" s="19" t="s">
        <v>267</v>
      </c>
      <c r="F45" s="19" t="s">
        <v>268</v>
      </c>
      <c r="G45" s="19" t="s">
        <v>269</v>
      </c>
      <c r="H45" s="857" t="s">
        <v>270</v>
      </c>
      <c r="I45" s="858"/>
      <c r="J45" s="857" t="s">
        <v>271</v>
      </c>
      <c r="K45" s="858"/>
      <c r="L45" s="857" t="s">
        <v>272</v>
      </c>
      <c r="M45" s="858"/>
      <c r="N45" s="6"/>
      <c r="O45" s="6"/>
    </row>
    <row r="46" spans="1:15" ht="15" customHeight="1">
      <c r="A46" s="853"/>
      <c r="B46" s="854"/>
      <c r="C46" s="46"/>
      <c r="D46" s="46"/>
      <c r="E46" s="46"/>
      <c r="F46" s="46"/>
      <c r="G46" s="46"/>
      <c r="H46" s="900"/>
      <c r="I46" s="901"/>
      <c r="J46" s="900"/>
      <c r="K46" s="901"/>
      <c r="L46" s="900"/>
      <c r="M46" s="901"/>
      <c r="N46" s="6"/>
      <c r="O46" s="6"/>
    </row>
    <row r="47" spans="1:15" ht="15" customHeight="1">
      <c r="A47" s="855"/>
      <c r="B47" s="856"/>
      <c r="C47" s="857" t="s">
        <v>273</v>
      </c>
      <c r="D47" s="859"/>
      <c r="E47" s="858"/>
      <c r="F47" s="842"/>
      <c r="G47" s="843"/>
      <c r="H47" s="843"/>
      <c r="I47" s="843"/>
      <c r="J47" s="843"/>
      <c r="K47" s="843"/>
      <c r="L47" s="843"/>
      <c r="M47" s="844"/>
      <c r="N47" s="6"/>
      <c r="O47" s="6"/>
    </row>
    <row r="48" spans="1:15" ht="15" customHeight="1">
      <c r="A48" s="863" t="s">
        <v>274</v>
      </c>
      <c r="B48" s="819"/>
      <c r="C48" s="29" t="s">
        <v>275</v>
      </c>
      <c r="D48" s="47"/>
      <c r="E48" s="30" t="s">
        <v>276</v>
      </c>
      <c r="F48" s="49"/>
      <c r="G48" s="31" t="s">
        <v>277</v>
      </c>
      <c r="H48" s="916"/>
      <c r="I48" s="916"/>
      <c r="J48" s="917" t="s">
        <v>276</v>
      </c>
      <c r="K48" s="917"/>
      <c r="L48" s="916"/>
      <c r="M48" s="918"/>
      <c r="N48" s="5"/>
      <c r="O48" s="6"/>
    </row>
    <row r="49" spans="1:15" ht="15" customHeight="1">
      <c r="A49" s="864"/>
      <c r="B49" s="865"/>
      <c r="C49" s="32" t="s">
        <v>278</v>
      </c>
      <c r="D49" s="47"/>
      <c r="E49" s="30" t="s">
        <v>276</v>
      </c>
      <c r="F49" s="49"/>
      <c r="G49" s="31" t="s">
        <v>277</v>
      </c>
      <c r="H49" s="916"/>
      <c r="I49" s="916"/>
      <c r="J49" s="917" t="s">
        <v>276</v>
      </c>
      <c r="K49" s="917"/>
      <c r="L49" s="916"/>
      <c r="M49" s="918"/>
      <c r="N49" s="5"/>
      <c r="O49" s="6"/>
    </row>
    <row r="50" spans="1:15" ht="15" customHeight="1">
      <c r="A50" s="866"/>
      <c r="B50" s="820"/>
      <c r="C50" s="34" t="s">
        <v>279</v>
      </c>
      <c r="D50" s="48"/>
      <c r="E50" s="35" t="s">
        <v>276</v>
      </c>
      <c r="F50" s="49"/>
      <c r="G50" s="31" t="s">
        <v>277</v>
      </c>
      <c r="H50" s="916"/>
      <c r="I50" s="916"/>
      <c r="J50" s="917" t="s">
        <v>276</v>
      </c>
      <c r="K50" s="917"/>
      <c r="L50" s="916"/>
      <c r="M50" s="918"/>
      <c r="N50" s="5"/>
      <c r="O50" s="6"/>
    </row>
    <row r="51" spans="1:15" ht="15" customHeight="1">
      <c r="A51" s="833" t="s">
        <v>287</v>
      </c>
      <c r="B51" s="834"/>
      <c r="C51" s="837"/>
      <c r="D51" s="838"/>
      <c r="E51" s="838"/>
      <c r="F51" s="838"/>
      <c r="G51" s="838"/>
      <c r="H51" s="838"/>
      <c r="I51" s="838"/>
      <c r="J51" s="838"/>
      <c r="K51" s="838"/>
      <c r="L51" s="838"/>
      <c r="M51" s="839"/>
      <c r="N51" s="5"/>
      <c r="O51" s="6"/>
    </row>
    <row r="52" spans="1:15" ht="35.1" customHeight="1">
      <c r="A52" s="835" t="s">
        <v>288</v>
      </c>
      <c r="B52" s="836"/>
      <c r="C52" s="837"/>
      <c r="D52" s="838"/>
      <c r="E52" s="838"/>
      <c r="F52" s="838"/>
      <c r="G52" s="838"/>
      <c r="H52" s="838"/>
      <c r="I52" s="838"/>
      <c r="J52" s="838"/>
      <c r="K52" s="838"/>
      <c r="L52" s="838"/>
      <c r="M52" s="839"/>
      <c r="N52" s="5"/>
      <c r="O52" s="6"/>
    </row>
    <row r="53" spans="1:15" ht="15" customHeight="1">
      <c r="A53" s="6" t="s">
        <v>225</v>
      </c>
      <c r="B53" s="6"/>
      <c r="C53" s="6"/>
      <c r="D53" s="6"/>
      <c r="E53" s="6"/>
      <c r="F53" s="6"/>
      <c r="G53" s="6"/>
      <c r="H53" s="6"/>
      <c r="I53" s="6"/>
      <c r="J53" s="6"/>
      <c r="K53" s="6"/>
      <c r="L53" s="6"/>
      <c r="M53" s="6"/>
      <c r="N53" s="6"/>
      <c r="O53" s="6"/>
    </row>
    <row r="54" spans="1:15" ht="18" customHeight="1">
      <c r="A54" s="840" t="s">
        <v>289</v>
      </c>
      <c r="B54" s="840"/>
      <c r="C54" s="840"/>
      <c r="D54" s="840"/>
      <c r="E54" s="840"/>
      <c r="F54" s="840"/>
      <c r="G54" s="840"/>
      <c r="H54" s="840"/>
      <c r="I54" s="840"/>
      <c r="J54" s="840"/>
      <c r="K54" s="840"/>
      <c r="L54" s="840"/>
      <c r="M54" s="840"/>
      <c r="N54" s="5"/>
      <c r="O54" s="6"/>
    </row>
    <row r="55" spans="1:15" ht="30" customHeight="1">
      <c r="A55" s="911" t="s">
        <v>290</v>
      </c>
      <c r="B55" s="912"/>
      <c r="C55" s="912"/>
      <c r="D55" s="912"/>
      <c r="E55" s="912"/>
      <c r="F55" s="912"/>
      <c r="G55" s="912"/>
      <c r="H55" s="912"/>
      <c r="I55" s="912"/>
      <c r="J55" s="912"/>
      <c r="K55" s="912"/>
      <c r="L55" s="912"/>
      <c r="M55" s="912"/>
      <c r="N55" s="6"/>
      <c r="O55" s="6"/>
    </row>
    <row r="56" spans="1:15" ht="15" customHeight="1">
      <c r="A56" s="5" t="s">
        <v>291</v>
      </c>
      <c r="B56" s="6"/>
      <c r="C56" s="6"/>
      <c r="D56" s="6"/>
      <c r="E56" s="6"/>
      <c r="F56" s="6"/>
      <c r="G56" s="6"/>
      <c r="H56" s="6"/>
      <c r="I56" s="6"/>
      <c r="J56" s="6"/>
      <c r="K56" s="6"/>
      <c r="L56" s="6"/>
      <c r="M56" s="6"/>
      <c r="N56" s="6"/>
      <c r="O56" s="6"/>
    </row>
    <row r="57" spans="1:15" ht="15" customHeight="1">
      <c r="A57" s="37" t="s">
        <v>487</v>
      </c>
    </row>
    <row r="58" spans="1:15" ht="15" customHeight="1">
      <c r="A58" s="848" t="s">
        <v>488</v>
      </c>
      <c r="B58" s="9" t="s">
        <v>232</v>
      </c>
      <c r="C58" s="893"/>
      <c r="D58" s="894"/>
      <c r="E58" s="895"/>
      <c r="F58" s="816" t="s">
        <v>241</v>
      </c>
      <c r="G58" s="886"/>
      <c r="H58" s="52"/>
      <c r="I58" s="886"/>
      <c r="J58" s="52"/>
      <c r="K58" s="886"/>
      <c r="L58" s="52"/>
      <c r="M58" s="53"/>
    </row>
    <row r="59" spans="1:15" ht="15" customHeight="1">
      <c r="A59" s="849"/>
      <c r="B59" s="58" t="s">
        <v>242</v>
      </c>
      <c r="C59" s="830"/>
      <c r="D59" s="831"/>
      <c r="E59" s="832"/>
      <c r="F59" s="816"/>
      <c r="G59" s="887"/>
      <c r="H59" s="54" t="s">
        <v>243</v>
      </c>
      <c r="I59" s="887"/>
      <c r="J59" s="54" t="s">
        <v>244</v>
      </c>
      <c r="K59" s="887"/>
      <c r="L59" s="55" t="s">
        <v>245</v>
      </c>
      <c r="M59" s="56"/>
    </row>
    <row r="60" spans="1:15" ht="15" customHeight="1">
      <c r="A60" s="849"/>
      <c r="B60" s="808" t="s">
        <v>246</v>
      </c>
      <c r="C60" s="11" t="s">
        <v>378</v>
      </c>
      <c r="D60" s="38"/>
      <c r="E60" s="13" t="s">
        <v>235</v>
      </c>
      <c r="F60" s="38"/>
      <c r="G60" s="12" t="s">
        <v>379</v>
      </c>
      <c r="H60" s="12"/>
      <c r="I60" s="12"/>
      <c r="J60" s="12"/>
      <c r="K60" s="12"/>
      <c r="L60" s="12"/>
      <c r="M60" s="14"/>
    </row>
    <row r="61" spans="1:15" ht="15" customHeight="1">
      <c r="A61" s="849"/>
      <c r="B61" s="809"/>
      <c r="C61" s="40"/>
      <c r="D61" s="16"/>
      <c r="E61" s="39"/>
      <c r="F61" s="17"/>
      <c r="G61" s="828"/>
      <c r="H61" s="828"/>
      <c r="I61" s="828"/>
      <c r="J61" s="828"/>
      <c r="K61" s="828"/>
      <c r="L61" s="828"/>
      <c r="M61" s="829"/>
    </row>
    <row r="62" spans="1:15" ht="15" customHeight="1">
      <c r="A62" s="849"/>
      <c r="B62" s="810"/>
      <c r="C62" s="830"/>
      <c r="D62" s="831"/>
      <c r="E62" s="831"/>
      <c r="F62" s="831"/>
      <c r="G62" s="831"/>
      <c r="H62" s="831"/>
      <c r="I62" s="831"/>
      <c r="J62" s="831"/>
      <c r="K62" s="831"/>
      <c r="L62" s="831"/>
      <c r="M62" s="832"/>
    </row>
    <row r="63" spans="1:15" ht="15" customHeight="1">
      <c r="A63" s="849"/>
      <c r="B63" s="15" t="s">
        <v>232</v>
      </c>
      <c r="C63" s="893"/>
      <c r="D63" s="894"/>
      <c r="E63" s="895"/>
      <c r="F63" s="816" t="s">
        <v>241</v>
      </c>
      <c r="G63" s="886"/>
      <c r="H63" s="52"/>
      <c r="I63" s="886"/>
      <c r="J63" s="52"/>
      <c r="K63" s="886"/>
      <c r="L63" s="52"/>
      <c r="M63" s="53"/>
    </row>
    <row r="64" spans="1:15" ht="15" customHeight="1">
      <c r="A64" s="849"/>
      <c r="B64" s="21" t="s">
        <v>242</v>
      </c>
      <c r="C64" s="830"/>
      <c r="D64" s="831"/>
      <c r="E64" s="832"/>
      <c r="F64" s="816"/>
      <c r="G64" s="887"/>
      <c r="H64" s="54" t="s">
        <v>243</v>
      </c>
      <c r="I64" s="887"/>
      <c r="J64" s="54" t="s">
        <v>244</v>
      </c>
      <c r="K64" s="887"/>
      <c r="L64" s="55" t="s">
        <v>245</v>
      </c>
      <c r="M64" s="56"/>
    </row>
    <row r="65" spans="1:13" ht="15" customHeight="1">
      <c r="A65" s="849"/>
      <c r="B65" s="808" t="s">
        <v>246</v>
      </c>
      <c r="C65" s="11" t="s">
        <v>378</v>
      </c>
      <c r="D65" s="38"/>
      <c r="E65" s="13" t="s">
        <v>235</v>
      </c>
      <c r="F65" s="38"/>
      <c r="G65" s="12" t="s">
        <v>379</v>
      </c>
      <c r="H65" s="12"/>
      <c r="I65" s="12"/>
      <c r="J65" s="12"/>
      <c r="K65" s="12"/>
      <c r="L65" s="12"/>
      <c r="M65" s="14"/>
    </row>
    <row r="66" spans="1:13" ht="15" customHeight="1">
      <c r="A66" s="849"/>
      <c r="B66" s="809"/>
      <c r="C66" s="40"/>
      <c r="D66" s="16"/>
      <c r="E66" s="39"/>
      <c r="F66" s="17"/>
      <c r="G66" s="828"/>
      <c r="H66" s="828"/>
      <c r="I66" s="828"/>
      <c r="J66" s="828"/>
      <c r="K66" s="828"/>
      <c r="L66" s="828"/>
      <c r="M66" s="829"/>
    </row>
    <row r="67" spans="1:13" ht="15" customHeight="1">
      <c r="A67" s="849"/>
      <c r="B67" s="810"/>
      <c r="C67" s="830"/>
      <c r="D67" s="831"/>
      <c r="E67" s="831"/>
      <c r="F67" s="831"/>
      <c r="G67" s="831"/>
      <c r="H67" s="831"/>
      <c r="I67" s="831"/>
      <c r="J67" s="831"/>
      <c r="K67" s="831"/>
      <c r="L67" s="831"/>
      <c r="M67" s="832"/>
    </row>
    <row r="68" spans="1:13" ht="15" customHeight="1">
      <c r="A68" s="849"/>
      <c r="B68" s="15" t="s">
        <v>232</v>
      </c>
      <c r="C68" s="893"/>
      <c r="D68" s="894"/>
      <c r="E68" s="895"/>
      <c r="F68" s="816" t="s">
        <v>241</v>
      </c>
      <c r="G68" s="886"/>
      <c r="H68" s="52"/>
      <c r="I68" s="886"/>
      <c r="J68" s="52"/>
      <c r="K68" s="886"/>
      <c r="L68" s="52"/>
      <c r="M68" s="53"/>
    </row>
    <row r="69" spans="1:13" ht="15" customHeight="1">
      <c r="A69" s="849"/>
      <c r="B69" s="21" t="s">
        <v>242</v>
      </c>
      <c r="C69" s="830"/>
      <c r="D69" s="831"/>
      <c r="E69" s="832"/>
      <c r="F69" s="816"/>
      <c r="G69" s="887"/>
      <c r="H69" s="54" t="s">
        <v>243</v>
      </c>
      <c r="I69" s="887"/>
      <c r="J69" s="54" t="s">
        <v>244</v>
      </c>
      <c r="K69" s="887"/>
      <c r="L69" s="55" t="s">
        <v>245</v>
      </c>
      <c r="M69" s="56"/>
    </row>
    <row r="70" spans="1:13" ht="15" customHeight="1">
      <c r="A70" s="849"/>
      <c r="B70" s="808" t="s">
        <v>246</v>
      </c>
      <c r="C70" s="11" t="s">
        <v>378</v>
      </c>
      <c r="D70" s="38"/>
      <c r="E70" s="13" t="s">
        <v>235</v>
      </c>
      <c r="F70" s="38"/>
      <c r="G70" s="12" t="s">
        <v>379</v>
      </c>
      <c r="H70" s="12"/>
      <c r="I70" s="12"/>
      <c r="J70" s="12"/>
      <c r="K70" s="12"/>
      <c r="L70" s="12"/>
      <c r="M70" s="14"/>
    </row>
    <row r="71" spans="1:13" ht="15" customHeight="1">
      <c r="A71" s="849"/>
      <c r="B71" s="809"/>
      <c r="C71" s="40"/>
      <c r="D71" s="16"/>
      <c r="E71" s="39"/>
      <c r="F71" s="17"/>
      <c r="G71" s="828"/>
      <c r="H71" s="828"/>
      <c r="I71" s="828"/>
      <c r="J71" s="828"/>
      <c r="K71" s="828"/>
      <c r="L71" s="828"/>
      <c r="M71" s="829"/>
    </row>
    <row r="72" spans="1:13" ht="15" customHeight="1">
      <c r="A72" s="849"/>
      <c r="B72" s="810"/>
      <c r="C72" s="830"/>
      <c r="D72" s="831"/>
      <c r="E72" s="831"/>
      <c r="F72" s="831"/>
      <c r="G72" s="831"/>
      <c r="H72" s="831"/>
      <c r="I72" s="831"/>
      <c r="J72" s="831"/>
      <c r="K72" s="831"/>
      <c r="L72" s="831"/>
      <c r="M72" s="832"/>
    </row>
    <row r="73" spans="1:13" ht="15" customHeight="1">
      <c r="A73" s="849"/>
      <c r="B73" s="15" t="s">
        <v>232</v>
      </c>
      <c r="C73" s="893"/>
      <c r="D73" s="894"/>
      <c r="E73" s="895"/>
      <c r="F73" s="816" t="s">
        <v>241</v>
      </c>
      <c r="G73" s="886"/>
      <c r="H73" s="52"/>
      <c r="I73" s="886"/>
      <c r="J73" s="52"/>
      <c r="K73" s="886"/>
      <c r="L73" s="52"/>
      <c r="M73" s="53"/>
    </row>
    <row r="74" spans="1:13" ht="15" customHeight="1">
      <c r="A74" s="849"/>
      <c r="B74" s="21" t="s">
        <v>242</v>
      </c>
      <c r="C74" s="830"/>
      <c r="D74" s="831"/>
      <c r="E74" s="832"/>
      <c r="F74" s="816"/>
      <c r="G74" s="887"/>
      <c r="H74" s="54" t="s">
        <v>243</v>
      </c>
      <c r="I74" s="887"/>
      <c r="J74" s="54" t="s">
        <v>244</v>
      </c>
      <c r="K74" s="887"/>
      <c r="L74" s="55" t="s">
        <v>245</v>
      </c>
      <c r="M74" s="56"/>
    </row>
    <row r="75" spans="1:13" ht="15" customHeight="1">
      <c r="A75" s="849"/>
      <c r="B75" s="808" t="s">
        <v>246</v>
      </c>
      <c r="C75" s="11" t="s">
        <v>378</v>
      </c>
      <c r="D75" s="38"/>
      <c r="E75" s="13" t="s">
        <v>235</v>
      </c>
      <c r="F75" s="38"/>
      <c r="G75" s="12" t="s">
        <v>379</v>
      </c>
      <c r="H75" s="12"/>
      <c r="I75" s="12"/>
      <c r="J75" s="12"/>
      <c r="K75" s="12"/>
      <c r="L75" s="12"/>
      <c r="M75" s="14"/>
    </row>
    <row r="76" spans="1:13" ht="15" customHeight="1">
      <c r="A76" s="849"/>
      <c r="B76" s="809"/>
      <c r="C76" s="40"/>
      <c r="D76" s="16"/>
      <c r="E76" s="39"/>
      <c r="F76" s="17"/>
      <c r="G76" s="828"/>
      <c r="H76" s="828"/>
      <c r="I76" s="828"/>
      <c r="J76" s="828"/>
      <c r="K76" s="828"/>
      <c r="L76" s="828"/>
      <c r="M76" s="829"/>
    </row>
    <row r="77" spans="1:13" ht="15" customHeight="1">
      <c r="A77" s="849"/>
      <c r="B77" s="810"/>
      <c r="C77" s="830"/>
      <c r="D77" s="831"/>
      <c r="E77" s="831"/>
      <c r="F77" s="831"/>
      <c r="G77" s="831"/>
      <c r="H77" s="831"/>
      <c r="I77" s="831"/>
      <c r="J77" s="831"/>
      <c r="K77" s="831"/>
      <c r="L77" s="831"/>
      <c r="M77" s="832"/>
    </row>
    <row r="78" spans="1:13" ht="15" customHeight="1">
      <c r="A78" s="849"/>
      <c r="B78" s="15" t="s">
        <v>232</v>
      </c>
      <c r="C78" s="893"/>
      <c r="D78" s="894"/>
      <c r="E78" s="895"/>
      <c r="F78" s="816" t="s">
        <v>241</v>
      </c>
      <c r="G78" s="886"/>
      <c r="H78" s="52"/>
      <c r="I78" s="886"/>
      <c r="J78" s="52"/>
      <c r="K78" s="886"/>
      <c r="L78" s="52"/>
      <c r="M78" s="53"/>
    </row>
    <row r="79" spans="1:13" ht="15" customHeight="1">
      <c r="A79" s="849"/>
      <c r="B79" s="21" t="s">
        <v>242</v>
      </c>
      <c r="C79" s="830"/>
      <c r="D79" s="831"/>
      <c r="E79" s="832"/>
      <c r="F79" s="816"/>
      <c r="G79" s="887"/>
      <c r="H79" s="54" t="s">
        <v>243</v>
      </c>
      <c r="I79" s="887"/>
      <c r="J79" s="54" t="s">
        <v>244</v>
      </c>
      <c r="K79" s="887"/>
      <c r="L79" s="55" t="s">
        <v>245</v>
      </c>
      <c r="M79" s="56"/>
    </row>
    <row r="80" spans="1:13" ht="15" customHeight="1">
      <c r="A80" s="849"/>
      <c r="B80" s="808" t="s">
        <v>246</v>
      </c>
      <c r="C80" s="11" t="s">
        <v>378</v>
      </c>
      <c r="D80" s="38"/>
      <c r="E80" s="13" t="s">
        <v>235</v>
      </c>
      <c r="F80" s="38"/>
      <c r="G80" s="12" t="s">
        <v>379</v>
      </c>
      <c r="H80" s="12"/>
      <c r="I80" s="12"/>
      <c r="J80" s="12"/>
      <c r="K80" s="12"/>
      <c r="L80" s="12"/>
      <c r="M80" s="14"/>
    </row>
    <row r="81" spans="1:13" ht="15" customHeight="1">
      <c r="A81" s="849"/>
      <c r="B81" s="809"/>
      <c r="C81" s="40"/>
      <c r="D81" s="16"/>
      <c r="E81" s="39"/>
      <c r="F81" s="17"/>
      <c r="G81" s="828"/>
      <c r="H81" s="828"/>
      <c r="I81" s="828"/>
      <c r="J81" s="828"/>
      <c r="K81" s="828"/>
      <c r="L81" s="828"/>
      <c r="M81" s="829"/>
    </row>
    <row r="82" spans="1:13" ht="15" customHeight="1">
      <c r="A82" s="849"/>
      <c r="B82" s="810"/>
      <c r="C82" s="830"/>
      <c r="D82" s="831"/>
      <c r="E82" s="831"/>
      <c r="F82" s="831"/>
      <c r="G82" s="831"/>
      <c r="H82" s="831"/>
      <c r="I82" s="831"/>
      <c r="J82" s="831"/>
      <c r="K82" s="831"/>
      <c r="L82" s="831"/>
      <c r="M82" s="832"/>
    </row>
    <row r="83" spans="1:13" ht="15" customHeight="1">
      <c r="A83" s="849"/>
      <c r="B83" s="15" t="s">
        <v>232</v>
      </c>
      <c r="C83" s="893"/>
      <c r="D83" s="894"/>
      <c r="E83" s="895"/>
      <c r="F83" s="816" t="s">
        <v>241</v>
      </c>
      <c r="G83" s="886"/>
      <c r="H83" s="52"/>
      <c r="I83" s="886"/>
      <c r="J83" s="52"/>
      <c r="K83" s="886"/>
      <c r="L83" s="52"/>
      <c r="M83" s="53"/>
    </row>
    <row r="84" spans="1:13" ht="15" customHeight="1">
      <c r="A84" s="849"/>
      <c r="B84" s="21" t="s">
        <v>242</v>
      </c>
      <c r="C84" s="830"/>
      <c r="D84" s="831"/>
      <c r="E84" s="832"/>
      <c r="F84" s="816"/>
      <c r="G84" s="887"/>
      <c r="H84" s="54" t="s">
        <v>243</v>
      </c>
      <c r="I84" s="887"/>
      <c r="J84" s="54" t="s">
        <v>244</v>
      </c>
      <c r="K84" s="887"/>
      <c r="L84" s="55" t="s">
        <v>245</v>
      </c>
      <c r="M84" s="56"/>
    </row>
    <row r="85" spans="1:13" ht="15" customHeight="1">
      <c r="A85" s="849"/>
      <c r="B85" s="808" t="s">
        <v>246</v>
      </c>
      <c r="C85" s="11" t="s">
        <v>378</v>
      </c>
      <c r="D85" s="38"/>
      <c r="E85" s="13" t="s">
        <v>235</v>
      </c>
      <c r="F85" s="38"/>
      <c r="G85" s="12" t="s">
        <v>379</v>
      </c>
      <c r="H85" s="12"/>
      <c r="I85" s="12"/>
      <c r="J85" s="12"/>
      <c r="K85" s="12"/>
      <c r="L85" s="12"/>
      <c r="M85" s="14"/>
    </row>
    <row r="86" spans="1:13" ht="15" customHeight="1">
      <c r="A86" s="849"/>
      <c r="B86" s="809"/>
      <c r="C86" s="40"/>
      <c r="D86" s="16"/>
      <c r="E86" s="39"/>
      <c r="F86" s="17"/>
      <c r="G86" s="828"/>
      <c r="H86" s="828"/>
      <c r="I86" s="828"/>
      <c r="J86" s="828"/>
      <c r="K86" s="828"/>
      <c r="L86" s="828"/>
      <c r="M86" s="829"/>
    </row>
    <row r="87" spans="1:13" ht="15" customHeight="1">
      <c r="A87" s="850"/>
      <c r="B87" s="810"/>
      <c r="C87" s="830"/>
      <c r="D87" s="831"/>
      <c r="E87" s="831"/>
      <c r="F87" s="831"/>
      <c r="G87" s="831"/>
      <c r="H87" s="831"/>
      <c r="I87" s="831"/>
      <c r="J87" s="831"/>
      <c r="K87" s="831"/>
      <c r="L87" s="831"/>
      <c r="M87" s="832"/>
    </row>
    <row r="88" spans="1:13" ht="5.0999999999999996" customHeight="1"/>
  </sheetData>
  <mergeCells count="151">
    <mergeCell ref="C9:M9"/>
    <mergeCell ref="A3:D3"/>
    <mergeCell ref="E3:F3"/>
    <mergeCell ref="H3:K3"/>
    <mergeCell ref="L3:M3"/>
    <mergeCell ref="A4:A10"/>
    <mergeCell ref="C4:M4"/>
    <mergeCell ref="C5:M5"/>
    <mergeCell ref="B6:B8"/>
    <mergeCell ref="G7:M7"/>
    <mergeCell ref="C8:M8"/>
    <mergeCell ref="G14:M14"/>
    <mergeCell ref="C15:M15"/>
    <mergeCell ref="B16:G16"/>
    <mergeCell ref="I16:J16"/>
    <mergeCell ref="L16:M16"/>
    <mergeCell ref="C10:M10"/>
    <mergeCell ref="C11:E11"/>
    <mergeCell ref="F11:F12"/>
    <mergeCell ref="G11:G12"/>
    <mergeCell ref="I11:I12"/>
    <mergeCell ref="K11:K12"/>
    <mergeCell ref="C12:E12"/>
    <mergeCell ref="I20:I21"/>
    <mergeCell ref="K20:K21"/>
    <mergeCell ref="C21:E21"/>
    <mergeCell ref="B22:B24"/>
    <mergeCell ref="G23:M23"/>
    <mergeCell ref="C24:M24"/>
    <mergeCell ref="B17:C19"/>
    <mergeCell ref="A20:A34"/>
    <mergeCell ref="C20:E20"/>
    <mergeCell ref="F20:F21"/>
    <mergeCell ref="G20:G21"/>
    <mergeCell ref="C25:E25"/>
    <mergeCell ref="F25:F26"/>
    <mergeCell ref="G25:G26"/>
    <mergeCell ref="C30:E30"/>
    <mergeCell ref="A11:A19"/>
    <mergeCell ref="F30:F31"/>
    <mergeCell ref="G30:G31"/>
    <mergeCell ref="I30:I31"/>
    <mergeCell ref="K30:K31"/>
    <mergeCell ref="C31:E31"/>
    <mergeCell ref="B32:B34"/>
    <mergeCell ref="G33:M33"/>
    <mergeCell ref="B13:B15"/>
    <mergeCell ref="C34:M34"/>
    <mergeCell ref="I25:I26"/>
    <mergeCell ref="K25:K26"/>
    <mergeCell ref="C26:E26"/>
    <mergeCell ref="B27:B29"/>
    <mergeCell ref="G28:M28"/>
    <mergeCell ref="C29:M29"/>
    <mergeCell ref="A39:B39"/>
    <mergeCell ref="A40:B40"/>
    <mergeCell ref="C41:D41"/>
    <mergeCell ref="E41:F41"/>
    <mergeCell ref="C42:D42"/>
    <mergeCell ref="E42:F42"/>
    <mergeCell ref="A35:G35"/>
    <mergeCell ref="H35:M35"/>
    <mergeCell ref="A36:M36"/>
    <mergeCell ref="A37:B38"/>
    <mergeCell ref="C37:D37"/>
    <mergeCell ref="E37:F37"/>
    <mergeCell ref="A43:M43"/>
    <mergeCell ref="A44:B44"/>
    <mergeCell ref="A45:B47"/>
    <mergeCell ref="H45:I45"/>
    <mergeCell ref="J45:K45"/>
    <mergeCell ref="L45:M45"/>
    <mergeCell ref="H46:I46"/>
    <mergeCell ref="J46:K46"/>
    <mergeCell ref="L46:M46"/>
    <mergeCell ref="C47:E47"/>
    <mergeCell ref="L50:M50"/>
    <mergeCell ref="A51:B51"/>
    <mergeCell ref="C51:M51"/>
    <mergeCell ref="A52:B52"/>
    <mergeCell ref="C52:M52"/>
    <mergeCell ref="A54:M54"/>
    <mergeCell ref="F47:M47"/>
    <mergeCell ref="A48:B50"/>
    <mergeCell ref="H48:I48"/>
    <mergeCell ref="J48:K48"/>
    <mergeCell ref="L48:M48"/>
    <mergeCell ref="H49:I49"/>
    <mergeCell ref="J49:K49"/>
    <mergeCell ref="L49:M49"/>
    <mergeCell ref="H50:I50"/>
    <mergeCell ref="J50:K50"/>
    <mergeCell ref="G61:M61"/>
    <mergeCell ref="C62:M62"/>
    <mergeCell ref="C63:E63"/>
    <mergeCell ref="F63:F64"/>
    <mergeCell ref="G63:G64"/>
    <mergeCell ref="I63:I64"/>
    <mergeCell ref="K63:K64"/>
    <mergeCell ref="C64:E6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I68:I69"/>
    <mergeCell ref="K68:K69"/>
    <mergeCell ref="C69:E69"/>
    <mergeCell ref="B70:B72"/>
    <mergeCell ref="G71:M71"/>
    <mergeCell ref="C72:M72"/>
    <mergeCell ref="C73:E73"/>
    <mergeCell ref="F73:F74"/>
    <mergeCell ref="G73:G74"/>
    <mergeCell ref="I73:I74"/>
    <mergeCell ref="K73:K74"/>
    <mergeCell ref="C74:E74"/>
    <mergeCell ref="F17:M17"/>
    <mergeCell ref="D18:E19"/>
    <mergeCell ref="D17:E17"/>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s>
  <phoneticPr fontId="4"/>
  <dataValidations count="7">
    <dataValidation type="whole" operator="greaterThanOrEqual" allowBlank="1" showInputMessage="1" showErrorMessage="1" sqref="C44" xr:uid="{B33AD3F0-FD4F-4DFC-AEC0-6E8D3203AA66}">
      <formula1>0</formula1>
    </dataValidation>
    <dataValidation type="list" allowBlank="1" showInputMessage="1" showErrorMessage="1" sqref="C46:M46 I16:J16 L16:M16 G3 L3:M3" xr:uid="{48DA1BC1-4974-4876-9D66-EE1A0E31B9E7}">
      <formula1>"○"</formula1>
    </dataValidation>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xr:uid="{72668084-1A14-44D5-AE0F-50F108902386}">
      <formula1>0</formula1>
    </dataValidation>
    <dataValidation imeMode="disabled" allowBlank="1" showInputMessage="1" showErrorMessage="1" sqref="D6 F6 D13 F13" xr:uid="{7DA8CF69-7DAB-49D4-BD41-9A20888B12EB}"/>
    <dataValidation imeMode="fullKatakana" allowBlank="1" showInputMessage="1" showErrorMessage="1" sqref="C4:M4 C11:E11 C58:E58 C63:E63 C68:E68 C73:E73 C78:E78 C83:E83 C20:E20 C30:E30 C25:E25" xr:uid="{7EA73097-A0B1-43E0-8827-0F89808F773A}"/>
    <dataValidation type="list" allowBlank="1" showInputMessage="1" showErrorMessage="1" sqref="F81 F7 F14 F61 F66 F71 F76 F86 F23 F33 F28" xr:uid="{755B8DD2-3E72-49F5-9AEB-AC63C3D89516}">
      <formula1>"市,郡,区"</formula1>
    </dataValidation>
    <dataValidation type="list" allowBlank="1" showInputMessage="1" showErrorMessage="1" sqref="D81 D7 D14 D61 D66 D71 D76 D86 D23 D33 D28" xr:uid="{58E29A6A-BAF8-4958-88D3-FE491BB6FF3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1C47C-0CEA-4860-BF54-69042F13C8A3}">
  <dimension ref="A1:O126"/>
  <sheetViews>
    <sheetView workbookViewId="0"/>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489</v>
      </c>
      <c r="B1" s="6"/>
      <c r="C1" s="6"/>
      <c r="D1" s="6"/>
      <c r="E1" s="6"/>
      <c r="F1" s="6"/>
      <c r="G1" s="6"/>
      <c r="H1" s="6"/>
      <c r="I1" s="6"/>
      <c r="J1" s="6"/>
      <c r="K1" s="6"/>
      <c r="L1" s="6"/>
      <c r="M1" s="6"/>
      <c r="N1" s="6"/>
      <c r="O1" s="6"/>
    </row>
    <row r="2" spans="1:15" ht="15" customHeight="1">
      <c r="A2" s="114"/>
      <c r="B2" s="6"/>
      <c r="C2" s="6"/>
      <c r="D2" s="6"/>
      <c r="E2" s="6"/>
      <c r="F2" s="6"/>
      <c r="G2" s="6"/>
      <c r="H2" s="6"/>
      <c r="I2" s="6"/>
      <c r="J2" s="6"/>
      <c r="K2" s="6"/>
      <c r="L2" s="6"/>
      <c r="M2" s="6"/>
      <c r="N2" s="6"/>
      <c r="O2" s="6"/>
    </row>
    <row r="3" spans="1:15" ht="15" customHeight="1">
      <c r="A3" s="1032" t="s">
        <v>364</v>
      </c>
      <c r="B3" s="1033"/>
      <c r="C3" s="1033"/>
      <c r="D3" s="1033"/>
      <c r="E3" s="956" t="s">
        <v>490</v>
      </c>
      <c r="F3" s="905"/>
      <c r="G3" s="65"/>
      <c r="H3" s="902" t="s">
        <v>491</v>
      </c>
      <c r="I3" s="903"/>
      <c r="J3" s="903"/>
      <c r="K3" s="903"/>
      <c r="L3" s="872"/>
      <c r="M3" s="873"/>
      <c r="N3" s="5"/>
      <c r="O3" s="6"/>
    </row>
    <row r="4" spans="1:15" ht="15" customHeight="1">
      <c r="A4" s="848" t="s">
        <v>231</v>
      </c>
      <c r="B4" s="9" t="s">
        <v>232</v>
      </c>
      <c r="C4" s="845"/>
      <c r="D4" s="846"/>
      <c r="E4" s="846"/>
      <c r="F4" s="846"/>
      <c r="G4" s="846"/>
      <c r="H4" s="846"/>
      <c r="I4" s="846"/>
      <c r="J4" s="846"/>
      <c r="K4" s="846"/>
      <c r="L4" s="846"/>
      <c r="M4" s="847"/>
      <c r="N4" s="6"/>
      <c r="O4" s="6"/>
    </row>
    <row r="5" spans="1:15" ht="15" customHeight="1">
      <c r="A5" s="849"/>
      <c r="B5" s="10" t="s">
        <v>233</v>
      </c>
      <c r="C5" s="824"/>
      <c r="D5" s="825"/>
      <c r="E5" s="825"/>
      <c r="F5" s="825"/>
      <c r="G5" s="825"/>
      <c r="H5" s="825"/>
      <c r="I5" s="825"/>
      <c r="J5" s="825"/>
      <c r="K5" s="825"/>
      <c r="L5" s="825"/>
      <c r="M5" s="826"/>
      <c r="N5" s="6"/>
      <c r="O5" s="6"/>
    </row>
    <row r="6" spans="1:15" ht="15" customHeight="1">
      <c r="A6" s="849"/>
      <c r="B6" s="817" t="s">
        <v>180</v>
      </c>
      <c r="C6" s="11" t="s">
        <v>378</v>
      </c>
      <c r="D6" s="50"/>
      <c r="E6" s="13" t="s">
        <v>235</v>
      </c>
      <c r="F6" s="50"/>
      <c r="G6" s="12" t="s">
        <v>379</v>
      </c>
      <c r="H6" s="12"/>
      <c r="I6" s="12"/>
      <c r="J6" s="12"/>
      <c r="K6" s="12"/>
      <c r="L6" s="12"/>
      <c r="M6" s="14"/>
      <c r="N6" s="6"/>
      <c r="O6" s="6"/>
    </row>
    <row r="7" spans="1:15" ht="15" customHeight="1">
      <c r="A7" s="849"/>
      <c r="B7" s="827"/>
      <c r="C7" s="40"/>
      <c r="D7" s="16"/>
      <c r="E7" s="39"/>
      <c r="F7" s="17"/>
      <c r="G7" s="828"/>
      <c r="H7" s="828"/>
      <c r="I7" s="828"/>
      <c r="J7" s="828"/>
      <c r="K7" s="828"/>
      <c r="L7" s="828"/>
      <c r="M7" s="829"/>
      <c r="N7" s="6"/>
      <c r="O7" s="6"/>
    </row>
    <row r="8" spans="1:15" ht="15" customHeight="1">
      <c r="A8" s="849"/>
      <c r="B8" s="818"/>
      <c r="C8" s="830"/>
      <c r="D8" s="831"/>
      <c r="E8" s="831"/>
      <c r="F8" s="831"/>
      <c r="G8" s="831"/>
      <c r="H8" s="831"/>
      <c r="I8" s="831"/>
      <c r="J8" s="831"/>
      <c r="K8" s="831"/>
      <c r="L8" s="831"/>
      <c r="M8" s="832"/>
      <c r="N8" s="6"/>
      <c r="O8" s="6"/>
    </row>
    <row r="9" spans="1:15" ht="15" customHeight="1">
      <c r="A9" s="849"/>
      <c r="B9" s="233" t="s">
        <v>237</v>
      </c>
      <c r="C9" s="805"/>
      <c r="D9" s="806"/>
      <c r="E9" s="806"/>
      <c r="F9" s="806"/>
      <c r="G9" s="806"/>
      <c r="H9" s="806"/>
      <c r="I9" s="806"/>
      <c r="J9" s="806"/>
      <c r="K9" s="806"/>
      <c r="L9" s="806"/>
      <c r="M9" s="807"/>
      <c r="N9" s="6"/>
      <c r="O9" s="6"/>
    </row>
    <row r="10" spans="1:15" ht="15" customHeight="1">
      <c r="A10" s="850"/>
      <c r="B10" s="20" t="s">
        <v>238</v>
      </c>
      <c r="C10" s="842"/>
      <c r="D10" s="843"/>
      <c r="E10" s="843"/>
      <c r="F10" s="843"/>
      <c r="G10" s="843"/>
      <c r="H10" s="843"/>
      <c r="I10" s="843"/>
      <c r="J10" s="843"/>
      <c r="K10" s="843"/>
      <c r="L10" s="843"/>
      <c r="M10" s="844"/>
      <c r="N10" s="6"/>
      <c r="O10" s="6"/>
    </row>
    <row r="11" spans="1:15" ht="15" customHeight="1">
      <c r="A11" s="848" t="s">
        <v>240</v>
      </c>
      <c r="B11" s="15" t="s">
        <v>232</v>
      </c>
      <c r="C11" s="893"/>
      <c r="D11" s="894"/>
      <c r="E11" s="895"/>
      <c r="F11" s="816" t="s">
        <v>241</v>
      </c>
      <c r="G11" s="886"/>
      <c r="H11" s="52"/>
      <c r="I11" s="886"/>
      <c r="J11" s="52"/>
      <c r="K11" s="886"/>
      <c r="L11" s="52"/>
      <c r="M11" s="53"/>
      <c r="N11" s="6"/>
      <c r="O11" s="6"/>
    </row>
    <row r="12" spans="1:15" ht="15" customHeight="1">
      <c r="A12" s="849"/>
      <c r="B12" s="21" t="s">
        <v>242</v>
      </c>
      <c r="C12" s="830"/>
      <c r="D12" s="831"/>
      <c r="E12" s="832"/>
      <c r="F12" s="816"/>
      <c r="G12" s="887"/>
      <c r="H12" s="54" t="s">
        <v>243</v>
      </c>
      <c r="I12" s="887"/>
      <c r="J12" s="54" t="s">
        <v>244</v>
      </c>
      <c r="K12" s="887"/>
      <c r="L12" s="55" t="s">
        <v>245</v>
      </c>
      <c r="M12" s="56"/>
      <c r="N12" s="6"/>
      <c r="O12" s="6"/>
    </row>
    <row r="13" spans="1:15" ht="15" customHeight="1">
      <c r="A13" s="849"/>
      <c r="B13" s="808" t="s">
        <v>246</v>
      </c>
      <c r="C13" s="11" t="s">
        <v>378</v>
      </c>
      <c r="D13" s="50"/>
      <c r="E13" s="13" t="s">
        <v>235</v>
      </c>
      <c r="F13" s="50"/>
      <c r="G13" s="12" t="s">
        <v>379</v>
      </c>
      <c r="H13" s="12"/>
      <c r="I13" s="12"/>
      <c r="J13" s="12"/>
      <c r="K13" s="12"/>
      <c r="L13" s="12"/>
      <c r="M13" s="14"/>
      <c r="N13" s="6"/>
      <c r="O13" s="6"/>
    </row>
    <row r="14" spans="1:15" ht="15" customHeight="1">
      <c r="A14" s="849"/>
      <c r="B14" s="809"/>
      <c r="C14" s="40"/>
      <c r="D14" s="16"/>
      <c r="E14" s="39"/>
      <c r="F14" s="17"/>
      <c r="G14" s="828"/>
      <c r="H14" s="828"/>
      <c r="I14" s="828"/>
      <c r="J14" s="828"/>
      <c r="K14" s="828"/>
      <c r="L14" s="828"/>
      <c r="M14" s="829"/>
      <c r="N14" s="6"/>
      <c r="O14" s="6"/>
    </row>
    <row r="15" spans="1:15" ht="15" customHeight="1">
      <c r="A15" s="849"/>
      <c r="B15" s="810"/>
      <c r="C15" s="830"/>
      <c r="D15" s="831"/>
      <c r="E15" s="831"/>
      <c r="F15" s="831"/>
      <c r="G15" s="831"/>
      <c r="H15" s="831"/>
      <c r="I15" s="831"/>
      <c r="J15" s="831"/>
      <c r="K15" s="831"/>
      <c r="L15" s="831"/>
      <c r="M15" s="832"/>
      <c r="N15" s="6"/>
      <c r="O15" s="6"/>
    </row>
    <row r="16" spans="1:15" ht="15" customHeight="1">
      <c r="A16" s="849"/>
      <c r="B16" s="857" t="s">
        <v>484</v>
      </c>
      <c r="C16" s="859"/>
      <c r="D16" s="859"/>
      <c r="E16" s="859"/>
      <c r="F16" s="859"/>
      <c r="G16" s="858"/>
      <c r="H16" s="166" t="s">
        <v>301</v>
      </c>
      <c r="I16" s="900"/>
      <c r="J16" s="901"/>
      <c r="K16" s="22" t="s">
        <v>302</v>
      </c>
      <c r="L16" s="900"/>
      <c r="M16" s="901"/>
      <c r="N16" s="6"/>
      <c r="O16" s="6"/>
    </row>
    <row r="17" spans="1:15" ht="15" customHeight="1">
      <c r="A17" s="874"/>
      <c r="B17" s="880" t="s">
        <v>248</v>
      </c>
      <c r="C17" s="881"/>
      <c r="D17" s="833" t="s">
        <v>249</v>
      </c>
      <c r="E17" s="834"/>
      <c r="F17" s="843"/>
      <c r="G17" s="843"/>
      <c r="H17" s="876"/>
      <c r="I17" s="876"/>
      <c r="J17" s="876"/>
      <c r="K17" s="843"/>
      <c r="L17" s="843"/>
      <c r="M17" s="844"/>
      <c r="N17" s="6"/>
      <c r="O17" s="6"/>
    </row>
    <row r="18" spans="1:15" ht="15" customHeight="1">
      <c r="A18" s="874"/>
      <c r="B18" s="882"/>
      <c r="C18" s="883"/>
      <c r="D18" s="851" t="s">
        <v>250</v>
      </c>
      <c r="E18" s="877"/>
      <c r="F18" s="42"/>
      <c r="G18" s="42"/>
      <c r="H18" s="42"/>
      <c r="I18" s="42"/>
      <c r="J18" s="42"/>
      <c r="K18" s="42"/>
      <c r="L18" s="42"/>
      <c r="M18" s="43"/>
      <c r="N18" s="6"/>
      <c r="O18" s="6"/>
    </row>
    <row r="19" spans="1:15" ht="15" customHeight="1">
      <c r="A19" s="875"/>
      <c r="B19" s="884"/>
      <c r="C19" s="885"/>
      <c r="D19" s="878"/>
      <c r="E19" s="879"/>
      <c r="F19" s="44"/>
      <c r="G19" s="44"/>
      <c r="H19" s="44"/>
      <c r="I19" s="44"/>
      <c r="J19" s="44"/>
      <c r="K19" s="44"/>
      <c r="L19" s="44"/>
      <c r="M19" s="45"/>
      <c r="N19" s="6"/>
      <c r="O19" s="6"/>
    </row>
    <row r="20" spans="1:15" ht="15" customHeight="1">
      <c r="A20" s="848" t="s">
        <v>492</v>
      </c>
      <c r="B20" s="15" t="s">
        <v>232</v>
      </c>
      <c r="C20" s="893"/>
      <c r="D20" s="894"/>
      <c r="E20" s="895"/>
      <c r="F20" s="816" t="s">
        <v>241</v>
      </c>
      <c r="G20" s="816"/>
      <c r="H20" s="52"/>
      <c r="I20" s="167" t="s">
        <v>243</v>
      </c>
      <c r="J20" s="52"/>
      <c r="K20" s="150" t="s">
        <v>244</v>
      </c>
      <c r="L20" s="52"/>
      <c r="M20" s="53" t="s">
        <v>245</v>
      </c>
      <c r="N20" s="6"/>
      <c r="O20" s="6"/>
    </row>
    <row r="21" spans="1:15" ht="15" customHeight="1">
      <c r="A21" s="849"/>
      <c r="B21" s="21" t="s">
        <v>242</v>
      </c>
      <c r="C21" s="830"/>
      <c r="D21" s="831"/>
      <c r="E21" s="832"/>
      <c r="F21" s="1197" t="s">
        <v>493</v>
      </c>
      <c r="G21" s="1197"/>
      <c r="H21" s="166" t="s">
        <v>301</v>
      </c>
      <c r="I21" s="900"/>
      <c r="J21" s="901"/>
      <c r="K21" s="22" t="s">
        <v>302</v>
      </c>
      <c r="L21" s="900"/>
      <c r="M21" s="901"/>
      <c r="N21" s="6"/>
      <c r="O21" s="6"/>
    </row>
    <row r="22" spans="1:15" ht="15" customHeight="1">
      <c r="A22" s="849"/>
      <c r="B22" s="808" t="s">
        <v>246</v>
      </c>
      <c r="C22" s="11" t="s">
        <v>378</v>
      </c>
      <c r="D22" s="38"/>
      <c r="E22" s="13" t="s">
        <v>235</v>
      </c>
      <c r="F22" s="38"/>
      <c r="G22" s="12" t="s">
        <v>379</v>
      </c>
      <c r="H22" s="12"/>
      <c r="I22" s="12"/>
      <c r="J22" s="12"/>
      <c r="K22" s="12"/>
      <c r="L22" s="12"/>
      <c r="M22" s="14"/>
      <c r="N22" s="6"/>
      <c r="O22" s="6"/>
    </row>
    <row r="23" spans="1:15" ht="15" customHeight="1">
      <c r="A23" s="849"/>
      <c r="B23" s="809"/>
      <c r="C23" s="40"/>
      <c r="D23" s="16"/>
      <c r="E23" s="39"/>
      <c r="F23" s="17"/>
      <c r="G23" s="828"/>
      <c r="H23" s="828"/>
      <c r="I23" s="828"/>
      <c r="J23" s="828"/>
      <c r="K23" s="828"/>
      <c r="L23" s="828"/>
      <c r="M23" s="829"/>
      <c r="N23" s="6"/>
      <c r="O23" s="6"/>
    </row>
    <row r="24" spans="1:15" ht="15" customHeight="1">
      <c r="A24" s="849"/>
      <c r="B24" s="810"/>
      <c r="C24" s="830"/>
      <c r="D24" s="831"/>
      <c r="E24" s="831"/>
      <c r="F24" s="831"/>
      <c r="G24" s="831"/>
      <c r="H24" s="831"/>
      <c r="I24" s="831"/>
      <c r="J24" s="831"/>
      <c r="K24" s="831"/>
      <c r="L24" s="831"/>
      <c r="M24" s="832"/>
      <c r="N24" s="6"/>
      <c r="O24" s="6"/>
    </row>
    <row r="25" spans="1:15" ht="15" customHeight="1">
      <c r="A25" s="849"/>
      <c r="B25" s="15" t="s">
        <v>232</v>
      </c>
      <c r="C25" s="893"/>
      <c r="D25" s="894"/>
      <c r="E25" s="895"/>
      <c r="F25" s="816" t="s">
        <v>241</v>
      </c>
      <c r="G25" s="816"/>
      <c r="H25" s="52"/>
      <c r="I25" s="167" t="s">
        <v>243</v>
      </c>
      <c r="J25" s="52"/>
      <c r="K25" s="150" t="s">
        <v>244</v>
      </c>
      <c r="L25" s="52"/>
      <c r="M25" s="53" t="s">
        <v>245</v>
      </c>
      <c r="N25" s="6"/>
      <c r="O25" s="6"/>
    </row>
    <row r="26" spans="1:15" ht="15" customHeight="1">
      <c r="A26" s="849"/>
      <c r="B26" s="21" t="s">
        <v>242</v>
      </c>
      <c r="C26" s="830"/>
      <c r="D26" s="831"/>
      <c r="E26" s="832"/>
      <c r="F26" s="1197" t="s">
        <v>493</v>
      </c>
      <c r="G26" s="1197"/>
      <c r="H26" s="166" t="s">
        <v>301</v>
      </c>
      <c r="I26" s="900"/>
      <c r="J26" s="901"/>
      <c r="K26" s="22" t="s">
        <v>302</v>
      </c>
      <c r="L26" s="900"/>
      <c r="M26" s="901"/>
      <c r="N26" s="6"/>
      <c r="O26" s="6"/>
    </row>
    <row r="27" spans="1:15" ht="15" customHeight="1">
      <c r="A27" s="849"/>
      <c r="B27" s="808" t="s">
        <v>246</v>
      </c>
      <c r="C27" s="11" t="s">
        <v>378</v>
      </c>
      <c r="D27" s="38"/>
      <c r="E27" s="13" t="s">
        <v>235</v>
      </c>
      <c r="F27" s="38"/>
      <c r="G27" s="12" t="s">
        <v>379</v>
      </c>
      <c r="H27" s="12"/>
      <c r="I27" s="12"/>
      <c r="J27" s="12"/>
      <c r="K27" s="12"/>
      <c r="L27" s="12"/>
      <c r="M27" s="14"/>
      <c r="N27" s="6"/>
      <c r="O27" s="6"/>
    </row>
    <row r="28" spans="1:15" ht="15" customHeight="1">
      <c r="A28" s="849"/>
      <c r="B28" s="809"/>
      <c r="C28" s="40"/>
      <c r="D28" s="16"/>
      <c r="E28" s="39"/>
      <c r="F28" s="17"/>
      <c r="G28" s="828"/>
      <c r="H28" s="828"/>
      <c r="I28" s="828"/>
      <c r="J28" s="828"/>
      <c r="K28" s="828"/>
      <c r="L28" s="828"/>
      <c r="M28" s="829"/>
      <c r="N28" s="6"/>
      <c r="O28" s="6"/>
    </row>
    <row r="29" spans="1:15" ht="15" customHeight="1">
      <c r="A29" s="850"/>
      <c r="B29" s="810"/>
      <c r="C29" s="830"/>
      <c r="D29" s="831"/>
      <c r="E29" s="831"/>
      <c r="F29" s="831"/>
      <c r="G29" s="831"/>
      <c r="H29" s="831"/>
      <c r="I29" s="831"/>
      <c r="J29" s="831"/>
      <c r="K29" s="831"/>
      <c r="L29" s="831"/>
      <c r="M29" s="832"/>
      <c r="N29" s="6"/>
      <c r="O29" s="6"/>
    </row>
    <row r="30" spans="1:15" ht="15" customHeight="1">
      <c r="A30" s="848" t="s">
        <v>494</v>
      </c>
      <c r="B30" s="15" t="s">
        <v>232</v>
      </c>
      <c r="C30" s="893"/>
      <c r="D30" s="894"/>
      <c r="E30" s="895"/>
      <c r="F30" s="816" t="s">
        <v>241</v>
      </c>
      <c r="G30" s="816"/>
      <c r="H30" s="52"/>
      <c r="I30" s="167" t="s">
        <v>243</v>
      </c>
      <c r="J30" s="52"/>
      <c r="K30" s="150" t="s">
        <v>244</v>
      </c>
      <c r="L30" s="52"/>
      <c r="M30" s="53" t="s">
        <v>245</v>
      </c>
      <c r="N30" s="6"/>
      <c r="O30" s="6"/>
    </row>
    <row r="31" spans="1:15" ht="15" customHeight="1">
      <c r="A31" s="849"/>
      <c r="B31" s="21" t="s">
        <v>242</v>
      </c>
      <c r="C31" s="830"/>
      <c r="D31" s="831"/>
      <c r="E31" s="832"/>
      <c r="F31" s="1192" t="s">
        <v>495</v>
      </c>
      <c r="G31" s="1193"/>
      <c r="H31" s="1194" t="s">
        <v>496</v>
      </c>
      <c r="I31" s="1195"/>
      <c r="J31" s="65"/>
      <c r="K31" s="1192" t="s">
        <v>325</v>
      </c>
      <c r="L31" s="1196"/>
      <c r="M31" s="65"/>
      <c r="N31" s="6"/>
      <c r="O31" s="6"/>
    </row>
    <row r="32" spans="1:15" ht="15" customHeight="1">
      <c r="A32" s="849"/>
      <c r="B32" s="808" t="s">
        <v>246</v>
      </c>
      <c r="C32" s="11" t="s">
        <v>378</v>
      </c>
      <c r="D32" s="38"/>
      <c r="E32" s="13" t="s">
        <v>235</v>
      </c>
      <c r="F32" s="38"/>
      <c r="G32" s="12" t="s">
        <v>379</v>
      </c>
      <c r="H32" s="12"/>
      <c r="I32" s="12"/>
      <c r="J32" s="12"/>
      <c r="K32" s="12"/>
      <c r="L32" s="12"/>
      <c r="M32" s="14"/>
      <c r="N32" s="6"/>
      <c r="O32" s="6"/>
    </row>
    <row r="33" spans="1:15" ht="15" customHeight="1">
      <c r="A33" s="849"/>
      <c r="B33" s="809"/>
      <c r="C33" s="40"/>
      <c r="D33" s="16"/>
      <c r="E33" s="39"/>
      <c r="F33" s="17"/>
      <c r="G33" s="828"/>
      <c r="H33" s="828"/>
      <c r="I33" s="828"/>
      <c r="J33" s="828"/>
      <c r="K33" s="828"/>
      <c r="L33" s="828"/>
      <c r="M33" s="829"/>
      <c r="N33" s="6"/>
      <c r="O33" s="6"/>
    </row>
    <row r="34" spans="1:15" ht="15" customHeight="1">
      <c r="A34" s="850"/>
      <c r="B34" s="810"/>
      <c r="C34" s="830"/>
      <c r="D34" s="831"/>
      <c r="E34" s="831"/>
      <c r="F34" s="831"/>
      <c r="G34" s="831"/>
      <c r="H34" s="831"/>
      <c r="I34" s="831"/>
      <c r="J34" s="831"/>
      <c r="K34" s="831"/>
      <c r="L34" s="831"/>
      <c r="M34" s="832"/>
      <c r="N34" s="6"/>
      <c r="O34" s="6"/>
    </row>
    <row r="35" spans="1:15" ht="15" customHeight="1">
      <c r="A35" s="902" t="s">
        <v>252</v>
      </c>
      <c r="B35" s="903"/>
      <c r="C35" s="903"/>
      <c r="D35" s="904"/>
      <c r="E35" s="904"/>
      <c r="F35" s="905"/>
      <c r="G35" s="906"/>
      <c r="H35" s="890" t="s">
        <v>253</v>
      </c>
      <c r="I35" s="891"/>
      <c r="J35" s="891"/>
      <c r="K35" s="891"/>
      <c r="L35" s="891"/>
      <c r="M35" s="892"/>
      <c r="N35" s="5"/>
      <c r="O35" s="6"/>
    </row>
    <row r="36" spans="1:15" ht="15" hidden="1" customHeight="1">
      <c r="A36" s="871" t="s">
        <v>254</v>
      </c>
      <c r="B36" s="872"/>
      <c r="C36" s="872"/>
      <c r="D36" s="872"/>
      <c r="E36" s="872"/>
      <c r="F36" s="872"/>
      <c r="G36" s="872"/>
      <c r="H36" s="872"/>
      <c r="I36" s="872"/>
      <c r="J36" s="872"/>
      <c r="K36" s="872"/>
      <c r="L36" s="872"/>
      <c r="M36" s="873"/>
      <c r="N36" s="6"/>
      <c r="O36" s="6"/>
    </row>
    <row r="37" spans="1:15" ht="15" hidden="1" customHeight="1">
      <c r="A37" s="851" t="s">
        <v>255</v>
      </c>
      <c r="B37" s="852"/>
      <c r="C37" s="816" t="s">
        <v>256</v>
      </c>
      <c r="D37" s="816"/>
      <c r="E37" s="808" t="s">
        <v>257</v>
      </c>
      <c r="F37" s="817"/>
      <c r="G37" s="13"/>
      <c r="H37" s="13"/>
      <c r="I37" s="13"/>
      <c r="J37" s="13"/>
      <c r="K37" s="13"/>
      <c r="L37" s="13"/>
      <c r="M37" s="26"/>
      <c r="N37" s="6"/>
      <c r="O37" s="6"/>
    </row>
    <row r="38" spans="1:15" ht="15" hidden="1" customHeight="1">
      <c r="A38" s="855"/>
      <c r="B38" s="856"/>
      <c r="C38" s="19" t="s">
        <v>258</v>
      </c>
      <c r="D38" s="19" t="s">
        <v>259</v>
      </c>
      <c r="E38" s="19" t="s">
        <v>258</v>
      </c>
      <c r="F38" s="19" t="s">
        <v>259</v>
      </c>
      <c r="G38" s="6"/>
      <c r="H38" s="6"/>
      <c r="I38" s="6"/>
      <c r="J38" s="6"/>
      <c r="K38" s="6"/>
      <c r="L38" s="6"/>
      <c r="M38" s="27"/>
      <c r="N38" s="6"/>
      <c r="O38" s="6"/>
    </row>
    <row r="39" spans="1:15" ht="15" hidden="1" customHeight="1">
      <c r="A39" s="808" t="s">
        <v>340</v>
      </c>
      <c r="B39" s="888"/>
      <c r="C39" s="19"/>
      <c r="D39" s="19"/>
      <c r="E39" s="19"/>
      <c r="F39" s="19"/>
      <c r="G39" s="6"/>
      <c r="H39" s="6"/>
      <c r="I39" s="6"/>
      <c r="J39" s="6"/>
      <c r="K39" s="6"/>
      <c r="L39" s="6"/>
      <c r="M39" s="27"/>
      <c r="N39" s="6"/>
      <c r="O39" s="6"/>
    </row>
    <row r="40" spans="1:15" ht="15" hidden="1" customHeight="1">
      <c r="A40" s="810" t="s">
        <v>341</v>
      </c>
      <c r="B40" s="889"/>
      <c r="C40" s="19"/>
      <c r="D40" s="19"/>
      <c r="E40" s="19"/>
      <c r="F40" s="19"/>
      <c r="G40" s="6"/>
      <c r="H40" s="6"/>
      <c r="I40" s="6"/>
      <c r="J40" s="6"/>
      <c r="K40" s="6"/>
      <c r="L40" s="6"/>
      <c r="M40" s="27"/>
      <c r="N40" s="6"/>
      <c r="O40" s="6"/>
    </row>
    <row r="41" spans="1:15" ht="15" hidden="1" customHeight="1">
      <c r="A41" s="20" t="s">
        <v>342</v>
      </c>
      <c r="B41" s="28"/>
      <c r="C41" s="816"/>
      <c r="D41" s="816"/>
      <c r="E41" s="816"/>
      <c r="F41" s="816"/>
      <c r="G41" s="6"/>
      <c r="H41" s="6"/>
      <c r="I41" s="6"/>
      <c r="J41" s="6"/>
      <c r="K41" s="6"/>
      <c r="L41" s="6"/>
      <c r="M41" s="27"/>
      <c r="N41" s="6"/>
      <c r="O41" s="6"/>
    </row>
    <row r="42" spans="1:15" ht="15" hidden="1" customHeight="1">
      <c r="A42" s="20" t="s">
        <v>343</v>
      </c>
      <c r="B42" s="28"/>
      <c r="C42" s="816"/>
      <c r="D42" s="816"/>
      <c r="E42" s="816"/>
      <c r="F42" s="816"/>
      <c r="G42" s="22"/>
      <c r="H42" s="22"/>
      <c r="I42" s="22"/>
      <c r="J42" s="22"/>
      <c r="K42" s="22"/>
      <c r="L42" s="22"/>
      <c r="M42" s="23"/>
      <c r="N42" s="5"/>
      <c r="O42" s="6"/>
    </row>
    <row r="43" spans="1:15" ht="15" customHeight="1">
      <c r="A43" s="871" t="s">
        <v>264</v>
      </c>
      <c r="B43" s="872"/>
      <c r="C43" s="872"/>
      <c r="D43" s="872"/>
      <c r="E43" s="872"/>
      <c r="F43" s="872"/>
      <c r="G43" s="872"/>
      <c r="H43" s="872"/>
      <c r="I43" s="872"/>
      <c r="J43" s="872"/>
      <c r="K43" s="872"/>
      <c r="L43" s="872"/>
      <c r="M43" s="873"/>
      <c r="N43" s="5"/>
      <c r="O43" s="6"/>
    </row>
    <row r="44" spans="1:15" ht="15" customHeight="1">
      <c r="A44" s="851" t="s">
        <v>265</v>
      </c>
      <c r="B44" s="852"/>
      <c r="C44" s="2" t="s">
        <v>81</v>
      </c>
      <c r="D44" s="19" t="s">
        <v>266</v>
      </c>
      <c r="E44" s="19" t="s">
        <v>267</v>
      </c>
      <c r="F44" s="19" t="s">
        <v>268</v>
      </c>
      <c r="G44" s="19" t="s">
        <v>269</v>
      </c>
      <c r="H44" s="857" t="s">
        <v>270</v>
      </c>
      <c r="I44" s="858"/>
      <c r="J44" s="857" t="s">
        <v>271</v>
      </c>
      <c r="K44" s="858"/>
      <c r="L44" s="857" t="s">
        <v>272</v>
      </c>
      <c r="M44" s="858"/>
      <c r="N44" s="6"/>
      <c r="O44" s="6"/>
    </row>
    <row r="45" spans="1:15" ht="15" customHeight="1">
      <c r="A45" s="853"/>
      <c r="B45" s="854"/>
      <c r="C45" s="46"/>
      <c r="D45" s="46"/>
      <c r="E45" s="46"/>
      <c r="F45" s="46"/>
      <c r="G45" s="46"/>
      <c r="H45" s="900"/>
      <c r="I45" s="901"/>
      <c r="J45" s="900"/>
      <c r="K45" s="901"/>
      <c r="L45" s="900"/>
      <c r="M45" s="901"/>
      <c r="N45" s="6"/>
      <c r="O45" s="6"/>
    </row>
    <row r="46" spans="1:15" ht="15" customHeight="1">
      <c r="A46" s="855"/>
      <c r="B46" s="856"/>
      <c r="C46" s="857" t="s">
        <v>273</v>
      </c>
      <c r="D46" s="859"/>
      <c r="E46" s="858"/>
      <c r="F46" s="842"/>
      <c r="G46" s="843"/>
      <c r="H46" s="843"/>
      <c r="I46" s="843"/>
      <c r="J46" s="843"/>
      <c r="K46" s="843"/>
      <c r="L46" s="843"/>
      <c r="M46" s="844"/>
      <c r="N46" s="6"/>
      <c r="O46" s="6"/>
    </row>
    <row r="47" spans="1:15" ht="15" customHeight="1">
      <c r="A47" s="863" t="s">
        <v>274</v>
      </c>
      <c r="B47" s="819"/>
      <c r="C47" s="151" t="s">
        <v>275</v>
      </c>
      <c r="D47" s="47"/>
      <c r="E47" s="30" t="s">
        <v>276</v>
      </c>
      <c r="F47" s="49"/>
      <c r="G47" s="152" t="s">
        <v>277</v>
      </c>
      <c r="H47" s="861"/>
      <c r="I47" s="861"/>
      <c r="J47" s="860" t="s">
        <v>276</v>
      </c>
      <c r="K47" s="860"/>
      <c r="L47" s="861"/>
      <c r="M47" s="862"/>
      <c r="N47" s="5"/>
      <c r="O47" s="6"/>
    </row>
    <row r="48" spans="1:15" ht="15" customHeight="1">
      <c r="A48" s="864"/>
      <c r="B48" s="865"/>
      <c r="C48" s="141" t="s">
        <v>278</v>
      </c>
      <c r="D48" s="47"/>
      <c r="E48" s="30" t="s">
        <v>276</v>
      </c>
      <c r="F48" s="49"/>
      <c r="G48" s="152" t="s">
        <v>277</v>
      </c>
      <c r="H48" s="861"/>
      <c r="I48" s="861"/>
      <c r="J48" s="860" t="s">
        <v>276</v>
      </c>
      <c r="K48" s="860"/>
      <c r="L48" s="861"/>
      <c r="M48" s="862"/>
      <c r="N48" s="5"/>
      <c r="O48" s="6"/>
    </row>
    <row r="49" spans="1:15" ht="15" customHeight="1">
      <c r="A49" s="866"/>
      <c r="B49" s="820"/>
      <c r="C49" s="140" t="s">
        <v>279</v>
      </c>
      <c r="D49" s="48"/>
      <c r="E49" s="35" t="s">
        <v>276</v>
      </c>
      <c r="F49" s="49"/>
      <c r="G49" s="152" t="s">
        <v>277</v>
      </c>
      <c r="H49" s="861"/>
      <c r="I49" s="861"/>
      <c r="J49" s="860" t="s">
        <v>276</v>
      </c>
      <c r="K49" s="860"/>
      <c r="L49" s="861"/>
      <c r="M49" s="862"/>
      <c r="N49" s="5"/>
      <c r="O49" s="6"/>
    </row>
    <row r="50" spans="1:15" ht="31.5" customHeight="1">
      <c r="A50" s="835" t="s">
        <v>288</v>
      </c>
      <c r="B50" s="836"/>
      <c r="C50" s="837"/>
      <c r="D50" s="838"/>
      <c r="E50" s="838"/>
      <c r="F50" s="838"/>
      <c r="G50" s="838"/>
      <c r="H50" s="838"/>
      <c r="I50" s="838"/>
      <c r="J50" s="838"/>
      <c r="K50" s="838"/>
      <c r="L50" s="838"/>
      <c r="M50" s="839"/>
      <c r="N50" s="5"/>
      <c r="O50" s="6"/>
    </row>
    <row r="51" spans="1:15" ht="17.25" customHeight="1">
      <c r="A51" s="953" t="s">
        <v>319</v>
      </c>
      <c r="B51" s="954"/>
      <c r="C51" s="954"/>
      <c r="D51" s="954"/>
      <c r="E51" s="954"/>
      <c r="F51" s="954"/>
      <c r="G51" s="954"/>
      <c r="H51" s="954"/>
      <c r="I51" s="954"/>
      <c r="J51" s="954"/>
      <c r="K51" s="954"/>
      <c r="L51" s="954"/>
      <c r="M51" s="955"/>
      <c r="N51" s="5"/>
      <c r="O51" s="6"/>
    </row>
    <row r="52" spans="1:15" ht="17.25" customHeight="1">
      <c r="A52" s="848" t="s">
        <v>231</v>
      </c>
      <c r="B52" s="9" t="s">
        <v>232</v>
      </c>
      <c r="C52" s="845"/>
      <c r="D52" s="846"/>
      <c r="E52" s="846"/>
      <c r="F52" s="846"/>
      <c r="G52" s="846"/>
      <c r="H52" s="846"/>
      <c r="I52" s="846"/>
      <c r="J52" s="846"/>
      <c r="K52" s="846"/>
      <c r="L52" s="846"/>
      <c r="M52" s="847"/>
      <c r="N52" s="5"/>
      <c r="O52" s="6"/>
    </row>
    <row r="53" spans="1:15" ht="17.25" customHeight="1">
      <c r="A53" s="849"/>
      <c r="B53" s="10" t="s">
        <v>233</v>
      </c>
      <c r="C53" s="824"/>
      <c r="D53" s="825"/>
      <c r="E53" s="825"/>
      <c r="F53" s="825"/>
      <c r="G53" s="825"/>
      <c r="H53" s="825"/>
      <c r="I53" s="825"/>
      <c r="J53" s="825"/>
      <c r="K53" s="825"/>
      <c r="L53" s="825"/>
      <c r="M53" s="826"/>
      <c r="N53" s="5"/>
      <c r="O53" s="6"/>
    </row>
    <row r="54" spans="1:15" ht="17.25" customHeight="1">
      <c r="A54" s="849"/>
      <c r="B54" s="817" t="s">
        <v>180</v>
      </c>
      <c r="C54" s="11" t="s">
        <v>378</v>
      </c>
      <c r="D54" s="50"/>
      <c r="E54" s="13" t="s">
        <v>235</v>
      </c>
      <c r="F54" s="50"/>
      <c r="G54" s="12" t="s">
        <v>379</v>
      </c>
      <c r="H54" s="12"/>
      <c r="I54" s="12"/>
      <c r="J54" s="12"/>
      <c r="K54" s="12"/>
      <c r="L54" s="12"/>
      <c r="M54" s="14"/>
      <c r="N54" s="5"/>
      <c r="O54" s="6"/>
    </row>
    <row r="55" spans="1:15" ht="17.25" customHeight="1">
      <c r="A55" s="849"/>
      <c r="B55" s="827"/>
      <c r="C55" s="40"/>
      <c r="D55" s="16"/>
      <c r="E55" s="39"/>
      <c r="F55" s="17"/>
      <c r="G55" s="828"/>
      <c r="H55" s="828"/>
      <c r="I55" s="828"/>
      <c r="J55" s="828"/>
      <c r="K55" s="828"/>
      <c r="L55" s="828"/>
      <c r="M55" s="829"/>
      <c r="N55" s="5"/>
      <c r="O55" s="6"/>
    </row>
    <row r="56" spans="1:15" ht="17.25" customHeight="1">
      <c r="A56" s="849"/>
      <c r="B56" s="818"/>
      <c r="C56" s="830"/>
      <c r="D56" s="831"/>
      <c r="E56" s="831"/>
      <c r="F56" s="831"/>
      <c r="G56" s="831"/>
      <c r="H56" s="831"/>
      <c r="I56" s="831"/>
      <c r="J56" s="831"/>
      <c r="K56" s="831"/>
      <c r="L56" s="831"/>
      <c r="M56" s="832"/>
      <c r="N56" s="5"/>
      <c r="O56" s="6"/>
    </row>
    <row r="57" spans="1:15" ht="17.25" customHeight="1">
      <c r="A57" s="849"/>
      <c r="B57" s="233" t="s">
        <v>237</v>
      </c>
      <c r="C57" s="805"/>
      <c r="D57" s="806"/>
      <c r="E57" s="806"/>
      <c r="F57" s="806"/>
      <c r="G57" s="806"/>
      <c r="H57" s="806"/>
      <c r="I57" s="806"/>
      <c r="J57" s="806"/>
      <c r="K57" s="806"/>
      <c r="L57" s="806"/>
      <c r="M57" s="807"/>
      <c r="N57" s="5"/>
      <c r="O57" s="6"/>
    </row>
    <row r="58" spans="1:15" ht="17.25" customHeight="1">
      <c r="A58" s="850"/>
      <c r="B58" s="20" t="s">
        <v>238</v>
      </c>
      <c r="C58" s="842"/>
      <c r="D58" s="843"/>
      <c r="E58" s="843"/>
      <c r="F58" s="843"/>
      <c r="G58" s="843"/>
      <c r="H58" s="843"/>
      <c r="I58" s="843"/>
      <c r="J58" s="843"/>
      <c r="K58" s="843"/>
      <c r="L58" s="843"/>
      <c r="M58" s="844"/>
      <c r="N58" s="5"/>
      <c r="O58" s="6"/>
    </row>
    <row r="59" spans="1:15" ht="17.25" customHeight="1">
      <c r="A59" s="848" t="s">
        <v>240</v>
      </c>
      <c r="B59" s="220" t="s">
        <v>232</v>
      </c>
      <c r="C59" s="893"/>
      <c r="D59" s="894"/>
      <c r="E59" s="895"/>
      <c r="F59" s="816" t="s">
        <v>241</v>
      </c>
      <c r="G59" s="886"/>
      <c r="H59" s="52"/>
      <c r="I59" s="886"/>
      <c r="J59" s="52"/>
      <c r="K59" s="886"/>
      <c r="L59" s="52"/>
      <c r="M59" s="53"/>
      <c r="N59" s="5"/>
      <c r="O59" s="6"/>
    </row>
    <row r="60" spans="1:15" ht="17.25" customHeight="1">
      <c r="A60" s="849"/>
      <c r="B60" s="21" t="s">
        <v>242</v>
      </c>
      <c r="C60" s="830"/>
      <c r="D60" s="831"/>
      <c r="E60" s="832"/>
      <c r="F60" s="816"/>
      <c r="G60" s="887"/>
      <c r="H60" s="54" t="s">
        <v>243</v>
      </c>
      <c r="I60" s="887"/>
      <c r="J60" s="54" t="s">
        <v>244</v>
      </c>
      <c r="K60" s="887"/>
      <c r="L60" s="55" t="s">
        <v>245</v>
      </c>
      <c r="M60" s="56"/>
      <c r="N60" s="5"/>
      <c r="O60" s="6"/>
    </row>
    <row r="61" spans="1:15" ht="17.25" customHeight="1">
      <c r="A61" s="849"/>
      <c r="B61" s="808" t="s">
        <v>246</v>
      </c>
      <c r="C61" s="11" t="s">
        <v>378</v>
      </c>
      <c r="D61" s="50"/>
      <c r="E61" s="13" t="s">
        <v>235</v>
      </c>
      <c r="F61" s="50"/>
      <c r="G61" s="12" t="s">
        <v>379</v>
      </c>
      <c r="H61" s="12"/>
      <c r="I61" s="12"/>
      <c r="J61" s="12"/>
      <c r="K61" s="12"/>
      <c r="L61" s="12"/>
      <c r="M61" s="14"/>
      <c r="N61" s="5"/>
      <c r="O61" s="6"/>
    </row>
    <row r="62" spans="1:15" ht="17.25" customHeight="1">
      <c r="A62" s="849"/>
      <c r="B62" s="809"/>
      <c r="C62" s="40"/>
      <c r="D62" s="16"/>
      <c r="E62" s="39"/>
      <c r="F62" s="17"/>
      <c r="G62" s="828"/>
      <c r="H62" s="828"/>
      <c r="I62" s="828"/>
      <c r="J62" s="828"/>
      <c r="K62" s="828"/>
      <c r="L62" s="828"/>
      <c r="M62" s="829"/>
      <c r="N62" s="5"/>
      <c r="O62" s="6"/>
    </row>
    <row r="63" spans="1:15" ht="17.25" customHeight="1">
      <c r="A63" s="849"/>
      <c r="B63" s="810"/>
      <c r="C63" s="830"/>
      <c r="D63" s="831"/>
      <c r="E63" s="831"/>
      <c r="F63" s="831"/>
      <c r="G63" s="831"/>
      <c r="H63" s="831"/>
      <c r="I63" s="831"/>
      <c r="J63" s="831"/>
      <c r="K63" s="831"/>
      <c r="L63" s="831"/>
      <c r="M63" s="832"/>
      <c r="N63" s="5"/>
      <c r="O63" s="6"/>
    </row>
    <row r="64" spans="1:15" ht="17.25" customHeight="1">
      <c r="A64" s="849"/>
      <c r="B64" s="857" t="s">
        <v>484</v>
      </c>
      <c r="C64" s="859"/>
      <c r="D64" s="859"/>
      <c r="E64" s="859"/>
      <c r="F64" s="859"/>
      <c r="G64" s="858"/>
      <c r="H64" s="166" t="s">
        <v>301</v>
      </c>
      <c r="I64" s="900"/>
      <c r="J64" s="901"/>
      <c r="K64" s="22" t="s">
        <v>302</v>
      </c>
      <c r="L64" s="900"/>
      <c r="M64" s="901"/>
      <c r="N64" s="5"/>
      <c r="O64" s="6"/>
    </row>
    <row r="65" spans="1:15" ht="17.25" customHeight="1">
      <c r="A65" s="874"/>
      <c r="B65" s="880" t="s">
        <v>248</v>
      </c>
      <c r="C65" s="881"/>
      <c r="D65" s="833" t="s">
        <v>249</v>
      </c>
      <c r="E65" s="834"/>
      <c r="F65" s="843"/>
      <c r="G65" s="843"/>
      <c r="H65" s="876"/>
      <c r="I65" s="876"/>
      <c r="J65" s="876"/>
      <c r="K65" s="843"/>
      <c r="L65" s="843"/>
      <c r="M65" s="844"/>
      <c r="N65" s="5"/>
      <c r="O65" s="6"/>
    </row>
    <row r="66" spans="1:15" ht="17.25" customHeight="1">
      <c r="A66" s="874"/>
      <c r="B66" s="882"/>
      <c r="C66" s="883"/>
      <c r="D66" s="851" t="s">
        <v>250</v>
      </c>
      <c r="E66" s="877"/>
      <c r="F66" s="42"/>
      <c r="G66" s="42"/>
      <c r="H66" s="42"/>
      <c r="I66" s="42"/>
      <c r="J66" s="42"/>
      <c r="K66" s="42"/>
      <c r="L66" s="42"/>
      <c r="M66" s="43"/>
      <c r="N66" s="5"/>
      <c r="O66" s="6"/>
    </row>
    <row r="67" spans="1:15" ht="17.25" customHeight="1">
      <c r="A67" s="875"/>
      <c r="B67" s="884"/>
      <c r="C67" s="885"/>
      <c r="D67" s="878"/>
      <c r="E67" s="879"/>
      <c r="F67" s="44"/>
      <c r="G67" s="44"/>
      <c r="H67" s="44"/>
      <c r="I67" s="44"/>
      <c r="J67" s="44"/>
      <c r="K67" s="44"/>
      <c r="L67" s="44"/>
      <c r="M67" s="45"/>
      <c r="N67" s="5"/>
      <c r="O67" s="6"/>
    </row>
    <row r="68" spans="1:15" ht="17.25" customHeight="1">
      <c r="A68" s="848" t="s">
        <v>492</v>
      </c>
      <c r="B68" s="15" t="s">
        <v>232</v>
      </c>
      <c r="C68" s="893"/>
      <c r="D68" s="894"/>
      <c r="E68" s="895"/>
      <c r="F68" s="816" t="s">
        <v>241</v>
      </c>
      <c r="G68" s="816"/>
      <c r="H68" s="52"/>
      <c r="I68" s="167" t="s">
        <v>243</v>
      </c>
      <c r="J68" s="52"/>
      <c r="K68" s="150" t="s">
        <v>244</v>
      </c>
      <c r="L68" s="52"/>
      <c r="M68" s="53" t="s">
        <v>245</v>
      </c>
      <c r="N68" s="5"/>
      <c r="O68" s="6"/>
    </row>
    <row r="69" spans="1:15" ht="17.25" customHeight="1">
      <c r="A69" s="849"/>
      <c r="B69" s="21" t="s">
        <v>242</v>
      </c>
      <c r="C69" s="830"/>
      <c r="D69" s="831"/>
      <c r="E69" s="832"/>
      <c r="F69" s="1197" t="s">
        <v>493</v>
      </c>
      <c r="G69" s="1197"/>
      <c r="H69" s="166" t="s">
        <v>301</v>
      </c>
      <c r="I69" s="900"/>
      <c r="J69" s="901"/>
      <c r="K69" s="22" t="s">
        <v>302</v>
      </c>
      <c r="L69" s="900"/>
      <c r="M69" s="901"/>
      <c r="N69" s="5"/>
      <c r="O69" s="6"/>
    </row>
    <row r="70" spans="1:15" ht="17.25" customHeight="1">
      <c r="A70" s="849"/>
      <c r="B70" s="808" t="s">
        <v>246</v>
      </c>
      <c r="C70" s="11" t="s">
        <v>378</v>
      </c>
      <c r="D70" s="38"/>
      <c r="E70" s="13" t="s">
        <v>235</v>
      </c>
      <c r="F70" s="38"/>
      <c r="G70" s="12" t="s">
        <v>379</v>
      </c>
      <c r="H70" s="12"/>
      <c r="I70" s="12"/>
      <c r="J70" s="12"/>
      <c r="K70" s="12"/>
      <c r="L70" s="12"/>
      <c r="M70" s="14"/>
      <c r="N70" s="5"/>
      <c r="O70" s="6"/>
    </row>
    <row r="71" spans="1:15" ht="17.25" customHeight="1">
      <c r="A71" s="849"/>
      <c r="B71" s="809"/>
      <c r="C71" s="40"/>
      <c r="D71" s="16"/>
      <c r="E71" s="39"/>
      <c r="F71" s="17"/>
      <c r="G71" s="828"/>
      <c r="H71" s="828"/>
      <c r="I71" s="828"/>
      <c r="J71" s="828"/>
      <c r="K71" s="828"/>
      <c r="L71" s="828"/>
      <c r="M71" s="829"/>
      <c r="N71" s="5"/>
      <c r="O71" s="6"/>
    </row>
    <row r="72" spans="1:15" ht="17.25" customHeight="1">
      <c r="A72" s="849"/>
      <c r="B72" s="810"/>
      <c r="C72" s="830"/>
      <c r="D72" s="831"/>
      <c r="E72" s="831"/>
      <c r="F72" s="831"/>
      <c r="G72" s="831"/>
      <c r="H72" s="831"/>
      <c r="I72" s="831"/>
      <c r="J72" s="831"/>
      <c r="K72" s="831"/>
      <c r="L72" s="831"/>
      <c r="M72" s="832"/>
      <c r="N72" s="5"/>
      <c r="O72" s="6"/>
    </row>
    <row r="73" spans="1:15" ht="17.25" customHeight="1">
      <c r="A73" s="849"/>
      <c r="B73" s="15" t="s">
        <v>232</v>
      </c>
      <c r="C73" s="893"/>
      <c r="D73" s="894"/>
      <c r="E73" s="895"/>
      <c r="F73" s="816" t="s">
        <v>241</v>
      </c>
      <c r="G73" s="816"/>
      <c r="H73" s="52"/>
      <c r="I73" s="167" t="s">
        <v>243</v>
      </c>
      <c r="J73" s="52"/>
      <c r="K73" s="150" t="s">
        <v>244</v>
      </c>
      <c r="L73" s="52"/>
      <c r="M73" s="53" t="s">
        <v>245</v>
      </c>
      <c r="N73" s="5"/>
      <c r="O73" s="6"/>
    </row>
    <row r="74" spans="1:15" ht="17.25" customHeight="1">
      <c r="A74" s="849"/>
      <c r="B74" s="21" t="s">
        <v>242</v>
      </c>
      <c r="C74" s="830"/>
      <c r="D74" s="831"/>
      <c r="E74" s="832"/>
      <c r="F74" s="1197" t="s">
        <v>493</v>
      </c>
      <c r="G74" s="1197"/>
      <c r="H74" s="166" t="s">
        <v>301</v>
      </c>
      <c r="I74" s="900"/>
      <c r="J74" s="901"/>
      <c r="K74" s="22" t="s">
        <v>302</v>
      </c>
      <c r="L74" s="900"/>
      <c r="M74" s="901"/>
      <c r="N74" s="5"/>
      <c r="O74" s="6"/>
    </row>
    <row r="75" spans="1:15" ht="17.25" customHeight="1">
      <c r="A75" s="849"/>
      <c r="B75" s="808" t="s">
        <v>246</v>
      </c>
      <c r="C75" s="11" t="s">
        <v>378</v>
      </c>
      <c r="D75" s="38"/>
      <c r="E75" s="13" t="s">
        <v>235</v>
      </c>
      <c r="F75" s="38"/>
      <c r="G75" s="12" t="s">
        <v>379</v>
      </c>
      <c r="H75" s="12"/>
      <c r="I75" s="12"/>
      <c r="J75" s="12"/>
      <c r="K75" s="12"/>
      <c r="L75" s="12"/>
      <c r="M75" s="14"/>
      <c r="N75" s="5"/>
      <c r="O75" s="6"/>
    </row>
    <row r="76" spans="1:15" ht="17.25" customHeight="1">
      <c r="A76" s="849"/>
      <c r="B76" s="809"/>
      <c r="C76" s="40"/>
      <c r="D76" s="16"/>
      <c r="E76" s="39"/>
      <c r="F76" s="17"/>
      <c r="G76" s="828"/>
      <c r="H76" s="828"/>
      <c r="I76" s="828"/>
      <c r="J76" s="828"/>
      <c r="K76" s="828"/>
      <c r="L76" s="828"/>
      <c r="M76" s="829"/>
      <c r="N76" s="5"/>
      <c r="O76" s="6"/>
    </row>
    <row r="77" spans="1:15" ht="17.25" customHeight="1">
      <c r="A77" s="850"/>
      <c r="B77" s="810"/>
      <c r="C77" s="830"/>
      <c r="D77" s="831"/>
      <c r="E77" s="831"/>
      <c r="F77" s="831"/>
      <c r="G77" s="831"/>
      <c r="H77" s="831"/>
      <c r="I77" s="831"/>
      <c r="J77" s="831"/>
      <c r="K77" s="831"/>
      <c r="L77" s="831"/>
      <c r="M77" s="832"/>
      <c r="N77" s="5"/>
      <c r="O77" s="6"/>
    </row>
    <row r="78" spans="1:15" ht="17.25" customHeight="1">
      <c r="A78" s="848" t="s">
        <v>494</v>
      </c>
      <c r="B78" s="15" t="s">
        <v>232</v>
      </c>
      <c r="C78" s="893"/>
      <c r="D78" s="894"/>
      <c r="E78" s="895"/>
      <c r="F78" s="816" t="s">
        <v>241</v>
      </c>
      <c r="G78" s="816"/>
      <c r="H78" s="52"/>
      <c r="I78" s="167" t="s">
        <v>243</v>
      </c>
      <c r="J78" s="52"/>
      <c r="K78" s="150" t="s">
        <v>244</v>
      </c>
      <c r="L78" s="52"/>
      <c r="M78" s="53" t="s">
        <v>245</v>
      </c>
      <c r="N78" s="5"/>
      <c r="O78" s="6"/>
    </row>
    <row r="79" spans="1:15" ht="17.25" customHeight="1">
      <c r="A79" s="849"/>
      <c r="B79" s="21" t="s">
        <v>242</v>
      </c>
      <c r="C79" s="830"/>
      <c r="D79" s="831"/>
      <c r="E79" s="832"/>
      <c r="F79" s="1192" t="s">
        <v>495</v>
      </c>
      <c r="G79" s="1193"/>
      <c r="H79" s="1194" t="s">
        <v>496</v>
      </c>
      <c r="I79" s="1195"/>
      <c r="J79" s="65"/>
      <c r="K79" s="1192" t="s">
        <v>325</v>
      </c>
      <c r="L79" s="1196"/>
      <c r="M79" s="65"/>
      <c r="N79" s="5"/>
      <c r="O79" s="6"/>
    </row>
    <row r="80" spans="1:15" ht="17.25" customHeight="1">
      <c r="A80" s="849"/>
      <c r="B80" s="808" t="s">
        <v>246</v>
      </c>
      <c r="C80" s="11" t="s">
        <v>378</v>
      </c>
      <c r="D80" s="38"/>
      <c r="E80" s="13" t="s">
        <v>235</v>
      </c>
      <c r="F80" s="38"/>
      <c r="G80" s="12" t="s">
        <v>379</v>
      </c>
      <c r="H80" s="12"/>
      <c r="I80" s="12"/>
      <c r="J80" s="12"/>
      <c r="K80" s="12"/>
      <c r="L80" s="12"/>
      <c r="M80" s="14"/>
      <c r="N80" s="5"/>
      <c r="O80" s="6"/>
    </row>
    <row r="81" spans="1:15" ht="17.25" customHeight="1">
      <c r="A81" s="849"/>
      <c r="B81" s="809"/>
      <c r="C81" s="40"/>
      <c r="D81" s="16"/>
      <c r="E81" s="39"/>
      <c r="F81" s="17"/>
      <c r="G81" s="828"/>
      <c r="H81" s="828"/>
      <c r="I81" s="828"/>
      <c r="J81" s="828"/>
      <c r="K81" s="828"/>
      <c r="L81" s="828"/>
      <c r="M81" s="829"/>
      <c r="N81" s="5"/>
      <c r="O81" s="6"/>
    </row>
    <row r="82" spans="1:15" ht="17.25" customHeight="1">
      <c r="A82" s="850"/>
      <c r="B82" s="810"/>
      <c r="C82" s="830"/>
      <c r="D82" s="831"/>
      <c r="E82" s="831"/>
      <c r="F82" s="831"/>
      <c r="G82" s="831"/>
      <c r="H82" s="831"/>
      <c r="I82" s="831"/>
      <c r="J82" s="831"/>
      <c r="K82" s="831"/>
      <c r="L82" s="831"/>
      <c r="M82" s="832"/>
      <c r="N82" s="5"/>
      <c r="O82" s="6"/>
    </row>
    <row r="83" spans="1:15" ht="17.25" customHeight="1">
      <c r="A83" s="902" t="s">
        <v>252</v>
      </c>
      <c r="B83" s="903"/>
      <c r="C83" s="903"/>
      <c r="D83" s="904"/>
      <c r="E83" s="904"/>
      <c r="F83" s="905"/>
      <c r="G83" s="906"/>
      <c r="H83" s="890" t="s">
        <v>253</v>
      </c>
      <c r="I83" s="891"/>
      <c r="J83" s="891"/>
      <c r="K83" s="891"/>
      <c r="L83" s="891"/>
      <c r="M83" s="892"/>
      <c r="N83" s="5"/>
      <c r="O83" s="6"/>
    </row>
    <row r="84" spans="1:15" ht="17.25" customHeight="1">
      <c r="A84" s="851" t="s">
        <v>265</v>
      </c>
      <c r="B84" s="852"/>
      <c r="C84" s="2" t="s">
        <v>81</v>
      </c>
      <c r="D84" s="19" t="s">
        <v>266</v>
      </c>
      <c r="E84" s="19" t="s">
        <v>267</v>
      </c>
      <c r="F84" s="19" t="s">
        <v>268</v>
      </c>
      <c r="G84" s="19" t="s">
        <v>269</v>
      </c>
      <c r="H84" s="857" t="s">
        <v>270</v>
      </c>
      <c r="I84" s="858"/>
      <c r="J84" s="857" t="s">
        <v>271</v>
      </c>
      <c r="K84" s="858"/>
      <c r="L84" s="857" t="s">
        <v>272</v>
      </c>
      <c r="M84" s="858"/>
      <c r="N84" s="5"/>
      <c r="O84" s="6"/>
    </row>
    <row r="85" spans="1:15" ht="17.25" customHeight="1">
      <c r="A85" s="853"/>
      <c r="B85" s="854"/>
      <c r="C85" s="46"/>
      <c r="D85" s="46"/>
      <c r="E85" s="46"/>
      <c r="F85" s="46"/>
      <c r="G85" s="46"/>
      <c r="H85" s="900"/>
      <c r="I85" s="901"/>
      <c r="J85" s="900"/>
      <c r="K85" s="901"/>
      <c r="L85" s="900"/>
      <c r="M85" s="901"/>
      <c r="N85" s="5"/>
      <c r="O85" s="6"/>
    </row>
    <row r="86" spans="1:15" ht="17.25" customHeight="1">
      <c r="A86" s="855"/>
      <c r="B86" s="856"/>
      <c r="C86" s="857" t="s">
        <v>273</v>
      </c>
      <c r="D86" s="859"/>
      <c r="E86" s="858"/>
      <c r="F86" s="842"/>
      <c r="G86" s="843"/>
      <c r="H86" s="843"/>
      <c r="I86" s="843"/>
      <c r="J86" s="843"/>
      <c r="K86" s="843"/>
      <c r="L86" s="843"/>
      <c r="M86" s="844"/>
      <c r="N86" s="5"/>
      <c r="O86" s="6"/>
    </row>
    <row r="87" spans="1:15" ht="17.25" customHeight="1">
      <c r="A87" s="863" t="s">
        <v>274</v>
      </c>
      <c r="B87" s="819"/>
      <c r="C87" s="151" t="s">
        <v>275</v>
      </c>
      <c r="D87" s="47"/>
      <c r="E87" s="30" t="s">
        <v>276</v>
      </c>
      <c r="F87" s="49"/>
      <c r="G87" s="152" t="s">
        <v>277</v>
      </c>
      <c r="H87" s="861"/>
      <c r="I87" s="861"/>
      <c r="J87" s="860" t="s">
        <v>276</v>
      </c>
      <c r="K87" s="860"/>
      <c r="L87" s="861"/>
      <c r="M87" s="862"/>
      <c r="N87" s="5"/>
      <c r="O87" s="6"/>
    </row>
    <row r="88" spans="1:15" ht="17.25" customHeight="1">
      <c r="A88" s="864"/>
      <c r="B88" s="865"/>
      <c r="C88" s="141" t="s">
        <v>278</v>
      </c>
      <c r="D88" s="47"/>
      <c r="E88" s="30" t="s">
        <v>276</v>
      </c>
      <c r="F88" s="49"/>
      <c r="G88" s="152" t="s">
        <v>277</v>
      </c>
      <c r="H88" s="861"/>
      <c r="I88" s="861"/>
      <c r="J88" s="860" t="s">
        <v>276</v>
      </c>
      <c r="K88" s="860"/>
      <c r="L88" s="861"/>
      <c r="M88" s="862"/>
      <c r="N88" s="5"/>
      <c r="O88" s="6"/>
    </row>
    <row r="89" spans="1:15" ht="17.25" customHeight="1">
      <c r="A89" s="866"/>
      <c r="B89" s="820"/>
      <c r="C89" s="140" t="s">
        <v>279</v>
      </c>
      <c r="D89" s="48"/>
      <c r="E89" s="35" t="s">
        <v>276</v>
      </c>
      <c r="F89" s="49"/>
      <c r="G89" s="152" t="s">
        <v>277</v>
      </c>
      <c r="H89" s="861"/>
      <c r="I89" s="861"/>
      <c r="J89" s="860" t="s">
        <v>276</v>
      </c>
      <c r="K89" s="860"/>
      <c r="L89" s="861"/>
      <c r="M89" s="862"/>
      <c r="N89" s="5"/>
      <c r="O89" s="6"/>
    </row>
    <row r="90" spans="1:15" ht="32.25" customHeight="1">
      <c r="A90" s="835" t="s">
        <v>288</v>
      </c>
      <c r="B90" s="836"/>
      <c r="C90" s="837"/>
      <c r="D90" s="838"/>
      <c r="E90" s="838"/>
      <c r="F90" s="838"/>
      <c r="G90" s="838"/>
      <c r="H90" s="838"/>
      <c r="I90" s="838"/>
      <c r="J90" s="838"/>
      <c r="K90" s="838"/>
      <c r="L90" s="838"/>
      <c r="M90" s="839"/>
      <c r="N90" s="5"/>
      <c r="O90" s="6"/>
    </row>
    <row r="91" spans="1:15" s="6" customFormat="1" ht="18" customHeight="1">
      <c r="A91" s="6" t="s">
        <v>225</v>
      </c>
    </row>
    <row r="92" spans="1:15" s="6" customFormat="1" ht="18" customHeight="1">
      <c r="A92" s="840" t="s">
        <v>289</v>
      </c>
      <c r="B92" s="840"/>
      <c r="C92" s="840"/>
      <c r="D92" s="840"/>
      <c r="E92" s="840"/>
      <c r="F92" s="840"/>
      <c r="G92" s="840"/>
      <c r="H92" s="840"/>
      <c r="I92" s="840"/>
      <c r="J92" s="840"/>
      <c r="K92" s="840"/>
      <c r="L92" s="840"/>
      <c r="M92" s="840"/>
      <c r="N92" s="5"/>
    </row>
    <row r="93" spans="1:15" s="6" customFormat="1" ht="26.25" customHeight="1">
      <c r="A93" s="911" t="s">
        <v>290</v>
      </c>
      <c r="B93" s="912"/>
      <c r="C93" s="912"/>
      <c r="D93" s="912"/>
      <c r="E93" s="912"/>
      <c r="F93" s="912"/>
      <c r="G93" s="912"/>
      <c r="H93" s="912"/>
      <c r="I93" s="912"/>
      <c r="J93" s="912"/>
      <c r="K93" s="912"/>
      <c r="L93" s="912"/>
      <c r="M93" s="912"/>
    </row>
    <row r="94" spans="1:15" ht="15" customHeight="1">
      <c r="A94" s="5" t="s">
        <v>291</v>
      </c>
      <c r="B94" s="6"/>
      <c r="C94" s="6"/>
      <c r="D94" s="6"/>
      <c r="E94" s="6"/>
      <c r="F94" s="6"/>
      <c r="G94" s="6"/>
      <c r="H94" s="6"/>
      <c r="I94" s="6"/>
      <c r="J94" s="6"/>
      <c r="K94" s="6"/>
      <c r="L94" s="6"/>
      <c r="M94" s="6"/>
      <c r="N94" s="6"/>
      <c r="O94" s="6"/>
    </row>
    <row r="95" spans="1:15" ht="15" customHeight="1">
      <c r="A95" s="37" t="s">
        <v>497</v>
      </c>
    </row>
    <row r="96" spans="1:15" ht="15" customHeight="1">
      <c r="A96" s="848" t="s">
        <v>498</v>
      </c>
      <c r="B96" s="168" t="s">
        <v>232</v>
      </c>
      <c r="C96" s="893"/>
      <c r="D96" s="894"/>
      <c r="E96" s="895"/>
      <c r="F96" s="816" t="s">
        <v>241</v>
      </c>
      <c r="G96" s="816"/>
      <c r="H96" s="52"/>
      <c r="I96" s="167" t="s">
        <v>243</v>
      </c>
      <c r="J96" s="52"/>
      <c r="K96" s="150" t="s">
        <v>244</v>
      </c>
      <c r="L96" s="52"/>
      <c r="M96" s="53" t="s">
        <v>245</v>
      </c>
    </row>
    <row r="97" spans="1:13" ht="15" customHeight="1">
      <c r="A97" s="849"/>
      <c r="B97" s="21" t="s">
        <v>242</v>
      </c>
      <c r="C97" s="830"/>
      <c r="D97" s="831"/>
      <c r="E97" s="832"/>
      <c r="F97" s="1197" t="s">
        <v>493</v>
      </c>
      <c r="G97" s="1197"/>
      <c r="H97" s="166" t="s">
        <v>301</v>
      </c>
      <c r="I97" s="900"/>
      <c r="J97" s="901"/>
      <c r="K97" s="22" t="s">
        <v>302</v>
      </c>
      <c r="L97" s="900"/>
      <c r="M97" s="901"/>
    </row>
    <row r="98" spans="1:13" ht="15" customHeight="1">
      <c r="A98" s="849"/>
      <c r="B98" s="808" t="s">
        <v>246</v>
      </c>
      <c r="C98" s="11" t="s">
        <v>378</v>
      </c>
      <c r="D98" s="38"/>
      <c r="E98" s="13" t="s">
        <v>235</v>
      </c>
      <c r="F98" s="38"/>
      <c r="G98" s="12" t="s">
        <v>379</v>
      </c>
      <c r="H98" s="12"/>
      <c r="I98" s="12"/>
      <c r="J98" s="12"/>
      <c r="K98" s="12"/>
      <c r="L98" s="12"/>
      <c r="M98" s="14"/>
    </row>
    <row r="99" spans="1:13" ht="15" customHeight="1">
      <c r="A99" s="849"/>
      <c r="B99" s="809"/>
      <c r="C99" s="40"/>
      <c r="D99" s="16"/>
      <c r="E99" s="39"/>
      <c r="F99" s="17"/>
      <c r="G99" s="828"/>
      <c r="H99" s="828"/>
      <c r="I99" s="828"/>
      <c r="J99" s="828"/>
      <c r="K99" s="828"/>
      <c r="L99" s="828"/>
      <c r="M99" s="829"/>
    </row>
    <row r="100" spans="1:13" ht="15" customHeight="1">
      <c r="A100" s="849"/>
      <c r="B100" s="810"/>
      <c r="C100" s="830"/>
      <c r="D100" s="831"/>
      <c r="E100" s="831"/>
      <c r="F100" s="831"/>
      <c r="G100" s="831"/>
      <c r="H100" s="831"/>
      <c r="I100" s="831"/>
      <c r="J100" s="831"/>
      <c r="K100" s="831"/>
      <c r="L100" s="831"/>
      <c r="M100" s="832"/>
    </row>
    <row r="101" spans="1:13" ht="15" customHeight="1">
      <c r="A101" s="849"/>
      <c r="B101" s="15" t="s">
        <v>232</v>
      </c>
      <c r="C101" s="893"/>
      <c r="D101" s="894"/>
      <c r="E101" s="895"/>
      <c r="F101" s="816" t="s">
        <v>241</v>
      </c>
      <c r="G101" s="816"/>
      <c r="H101" s="52"/>
      <c r="I101" s="167" t="s">
        <v>243</v>
      </c>
      <c r="J101" s="52"/>
      <c r="K101" s="150" t="s">
        <v>244</v>
      </c>
      <c r="L101" s="52"/>
      <c r="M101" s="53" t="s">
        <v>245</v>
      </c>
    </row>
    <row r="102" spans="1:13" ht="15" customHeight="1">
      <c r="A102" s="849"/>
      <c r="B102" s="21" t="s">
        <v>242</v>
      </c>
      <c r="C102" s="830"/>
      <c r="D102" s="831"/>
      <c r="E102" s="832"/>
      <c r="F102" s="1197" t="s">
        <v>493</v>
      </c>
      <c r="G102" s="1197"/>
      <c r="H102" s="166" t="s">
        <v>301</v>
      </c>
      <c r="I102" s="900"/>
      <c r="J102" s="901"/>
      <c r="K102" s="22" t="s">
        <v>302</v>
      </c>
      <c r="L102" s="900"/>
      <c r="M102" s="901"/>
    </row>
    <row r="103" spans="1:13" ht="15" customHeight="1">
      <c r="A103" s="849"/>
      <c r="B103" s="808" t="s">
        <v>246</v>
      </c>
      <c r="C103" s="11" t="s">
        <v>378</v>
      </c>
      <c r="D103" s="38"/>
      <c r="E103" s="13" t="s">
        <v>235</v>
      </c>
      <c r="F103" s="38"/>
      <c r="G103" s="12" t="s">
        <v>379</v>
      </c>
      <c r="H103" s="12"/>
      <c r="I103" s="12"/>
      <c r="J103" s="12"/>
      <c r="K103" s="12"/>
      <c r="L103" s="12"/>
      <c r="M103" s="14"/>
    </row>
    <row r="104" spans="1:13" ht="15" customHeight="1">
      <c r="A104" s="849"/>
      <c r="B104" s="809"/>
      <c r="C104" s="40"/>
      <c r="D104" s="16"/>
      <c r="E104" s="39"/>
      <c r="F104" s="17"/>
      <c r="G104" s="828"/>
      <c r="H104" s="828"/>
      <c r="I104" s="828"/>
      <c r="J104" s="828"/>
      <c r="K104" s="828"/>
      <c r="L104" s="828"/>
      <c r="M104" s="829"/>
    </row>
    <row r="105" spans="1:13" ht="15" customHeight="1">
      <c r="A105" s="849"/>
      <c r="B105" s="810"/>
      <c r="C105" s="830"/>
      <c r="D105" s="831"/>
      <c r="E105" s="831"/>
      <c r="F105" s="831"/>
      <c r="G105" s="831"/>
      <c r="H105" s="831"/>
      <c r="I105" s="831"/>
      <c r="J105" s="831"/>
      <c r="K105" s="831"/>
      <c r="L105" s="831"/>
      <c r="M105" s="832"/>
    </row>
    <row r="106" spans="1:13" ht="15" customHeight="1">
      <c r="A106" s="849"/>
      <c r="B106" s="15" t="s">
        <v>232</v>
      </c>
      <c r="C106" s="893"/>
      <c r="D106" s="894"/>
      <c r="E106" s="895"/>
      <c r="F106" s="816" t="s">
        <v>241</v>
      </c>
      <c r="G106" s="816"/>
      <c r="H106" s="52"/>
      <c r="I106" s="167" t="s">
        <v>243</v>
      </c>
      <c r="J106" s="52"/>
      <c r="K106" s="150" t="s">
        <v>244</v>
      </c>
      <c r="L106" s="52"/>
      <c r="M106" s="53" t="s">
        <v>245</v>
      </c>
    </row>
    <row r="107" spans="1:13" ht="15" customHeight="1">
      <c r="A107" s="849"/>
      <c r="B107" s="21" t="s">
        <v>242</v>
      </c>
      <c r="C107" s="830"/>
      <c r="D107" s="831"/>
      <c r="E107" s="832"/>
      <c r="F107" s="1197" t="s">
        <v>493</v>
      </c>
      <c r="G107" s="1197"/>
      <c r="H107" s="166" t="s">
        <v>301</v>
      </c>
      <c r="I107" s="900"/>
      <c r="J107" s="901"/>
      <c r="K107" s="22" t="s">
        <v>302</v>
      </c>
      <c r="L107" s="900"/>
      <c r="M107" s="901"/>
    </row>
    <row r="108" spans="1:13" ht="15" customHeight="1">
      <c r="A108" s="849"/>
      <c r="B108" s="808" t="s">
        <v>246</v>
      </c>
      <c r="C108" s="11" t="s">
        <v>378</v>
      </c>
      <c r="D108" s="38"/>
      <c r="E108" s="13" t="s">
        <v>235</v>
      </c>
      <c r="F108" s="38"/>
      <c r="G108" s="12" t="s">
        <v>379</v>
      </c>
      <c r="H108" s="12"/>
      <c r="I108" s="12"/>
      <c r="J108" s="12"/>
      <c r="K108" s="12"/>
      <c r="L108" s="12"/>
      <c r="M108" s="14"/>
    </row>
    <row r="109" spans="1:13" ht="15" customHeight="1">
      <c r="A109" s="849"/>
      <c r="B109" s="809"/>
      <c r="C109" s="40"/>
      <c r="D109" s="16"/>
      <c r="E109" s="39"/>
      <c r="F109" s="17"/>
      <c r="G109" s="828"/>
      <c r="H109" s="828"/>
      <c r="I109" s="828"/>
      <c r="J109" s="828"/>
      <c r="K109" s="828"/>
      <c r="L109" s="828"/>
      <c r="M109" s="829"/>
    </row>
    <row r="110" spans="1:13" ht="15" customHeight="1">
      <c r="A110" s="849"/>
      <c r="B110" s="810"/>
      <c r="C110" s="830"/>
      <c r="D110" s="831"/>
      <c r="E110" s="831"/>
      <c r="F110" s="831"/>
      <c r="G110" s="831"/>
      <c r="H110" s="831"/>
      <c r="I110" s="831"/>
      <c r="J110" s="831"/>
      <c r="K110" s="831"/>
      <c r="L110" s="831"/>
      <c r="M110" s="832"/>
    </row>
    <row r="111" spans="1:13" ht="15" customHeight="1">
      <c r="A111" s="849"/>
      <c r="B111" s="15" t="s">
        <v>232</v>
      </c>
      <c r="C111" s="893"/>
      <c r="D111" s="894"/>
      <c r="E111" s="895"/>
      <c r="F111" s="816" t="s">
        <v>241</v>
      </c>
      <c r="G111" s="816"/>
      <c r="H111" s="52"/>
      <c r="I111" s="167" t="s">
        <v>243</v>
      </c>
      <c r="J111" s="52"/>
      <c r="K111" s="150" t="s">
        <v>244</v>
      </c>
      <c r="L111" s="52"/>
      <c r="M111" s="53" t="s">
        <v>245</v>
      </c>
    </row>
    <row r="112" spans="1:13" ht="15" customHeight="1">
      <c r="A112" s="849"/>
      <c r="B112" s="21" t="s">
        <v>242</v>
      </c>
      <c r="C112" s="830"/>
      <c r="D112" s="831"/>
      <c r="E112" s="832"/>
      <c r="F112" s="1197" t="s">
        <v>493</v>
      </c>
      <c r="G112" s="1197"/>
      <c r="H112" s="166" t="s">
        <v>301</v>
      </c>
      <c r="I112" s="900"/>
      <c r="J112" s="901"/>
      <c r="K112" s="22" t="s">
        <v>302</v>
      </c>
      <c r="L112" s="900"/>
      <c r="M112" s="901"/>
    </row>
    <row r="113" spans="1:13" ht="15" customHeight="1">
      <c r="A113" s="849"/>
      <c r="B113" s="808" t="s">
        <v>246</v>
      </c>
      <c r="C113" s="11" t="s">
        <v>378</v>
      </c>
      <c r="D113" s="38"/>
      <c r="E113" s="13" t="s">
        <v>235</v>
      </c>
      <c r="F113" s="38"/>
      <c r="G113" s="12" t="s">
        <v>379</v>
      </c>
      <c r="H113" s="12"/>
      <c r="I113" s="12"/>
      <c r="J113" s="12"/>
      <c r="K113" s="12"/>
      <c r="L113" s="12"/>
      <c r="M113" s="14"/>
    </row>
    <row r="114" spans="1:13" ht="15" customHeight="1">
      <c r="A114" s="849"/>
      <c r="B114" s="809"/>
      <c r="C114" s="40"/>
      <c r="D114" s="16"/>
      <c r="E114" s="39"/>
      <c r="F114" s="17"/>
      <c r="G114" s="828"/>
      <c r="H114" s="828"/>
      <c r="I114" s="828"/>
      <c r="J114" s="828"/>
      <c r="K114" s="828"/>
      <c r="L114" s="828"/>
      <c r="M114" s="829"/>
    </row>
    <row r="115" spans="1:13" ht="15" customHeight="1">
      <c r="A115" s="850"/>
      <c r="B115" s="810"/>
      <c r="C115" s="830"/>
      <c r="D115" s="831"/>
      <c r="E115" s="831"/>
      <c r="F115" s="831"/>
      <c r="G115" s="831"/>
      <c r="H115" s="831"/>
      <c r="I115" s="831"/>
      <c r="J115" s="831"/>
      <c r="K115" s="831"/>
      <c r="L115" s="831"/>
      <c r="M115" s="832"/>
    </row>
    <row r="116" spans="1:13" ht="15" customHeight="1">
      <c r="A116" s="849" t="s">
        <v>494</v>
      </c>
      <c r="B116" s="15" t="s">
        <v>232</v>
      </c>
      <c r="C116" s="893"/>
      <c r="D116" s="894"/>
      <c r="E116" s="895"/>
      <c r="F116" s="816" t="s">
        <v>241</v>
      </c>
      <c r="G116" s="816"/>
      <c r="H116" s="52"/>
      <c r="I116" s="167" t="s">
        <v>243</v>
      </c>
      <c r="J116" s="52"/>
      <c r="K116" s="150" t="s">
        <v>244</v>
      </c>
      <c r="L116" s="52"/>
      <c r="M116" s="53" t="s">
        <v>245</v>
      </c>
    </row>
    <row r="117" spans="1:13" ht="15" customHeight="1">
      <c r="A117" s="849"/>
      <c r="B117" s="21" t="s">
        <v>242</v>
      </c>
      <c r="C117" s="830"/>
      <c r="D117" s="831"/>
      <c r="E117" s="832"/>
      <c r="F117" s="1192" t="s">
        <v>495</v>
      </c>
      <c r="G117" s="1193"/>
      <c r="H117" s="1194" t="s">
        <v>496</v>
      </c>
      <c r="I117" s="1195"/>
      <c r="J117" s="65"/>
      <c r="K117" s="1192" t="s">
        <v>325</v>
      </c>
      <c r="L117" s="1196"/>
      <c r="M117" s="65"/>
    </row>
    <row r="118" spans="1:13" ht="15" customHeight="1">
      <c r="A118" s="849"/>
      <c r="B118" s="808" t="s">
        <v>246</v>
      </c>
      <c r="C118" s="11" t="s">
        <v>378</v>
      </c>
      <c r="D118" s="38"/>
      <c r="E118" s="13" t="s">
        <v>235</v>
      </c>
      <c r="F118" s="38"/>
      <c r="G118" s="12" t="s">
        <v>379</v>
      </c>
      <c r="H118" s="12"/>
      <c r="I118" s="12"/>
      <c r="J118" s="12"/>
      <c r="K118" s="12"/>
      <c r="L118" s="12"/>
      <c r="M118" s="14"/>
    </row>
    <row r="119" spans="1:13" ht="15" customHeight="1">
      <c r="A119" s="849"/>
      <c r="B119" s="809"/>
      <c r="C119" s="40"/>
      <c r="D119" s="16"/>
      <c r="E119" s="39"/>
      <c r="F119" s="17"/>
      <c r="G119" s="828"/>
      <c r="H119" s="828"/>
      <c r="I119" s="828"/>
      <c r="J119" s="828"/>
      <c r="K119" s="828"/>
      <c r="L119" s="828"/>
      <c r="M119" s="829"/>
    </row>
    <row r="120" spans="1:13" ht="15" customHeight="1">
      <c r="A120" s="849"/>
      <c r="B120" s="810"/>
      <c r="C120" s="830"/>
      <c r="D120" s="831"/>
      <c r="E120" s="831"/>
      <c r="F120" s="831"/>
      <c r="G120" s="831"/>
      <c r="H120" s="831"/>
      <c r="I120" s="831"/>
      <c r="J120" s="831"/>
      <c r="K120" s="831"/>
      <c r="L120" s="831"/>
      <c r="M120" s="832"/>
    </row>
    <row r="121" spans="1:13" ht="15" customHeight="1">
      <c r="A121" s="849"/>
      <c r="B121" s="15" t="s">
        <v>232</v>
      </c>
      <c r="C121" s="893"/>
      <c r="D121" s="894"/>
      <c r="E121" s="895"/>
      <c r="F121" s="816" t="s">
        <v>241</v>
      </c>
      <c r="G121" s="816"/>
      <c r="H121" s="52"/>
      <c r="I121" s="167" t="s">
        <v>243</v>
      </c>
      <c r="J121" s="52"/>
      <c r="K121" s="150" t="s">
        <v>244</v>
      </c>
      <c r="L121" s="52"/>
      <c r="M121" s="53" t="s">
        <v>245</v>
      </c>
    </row>
    <row r="122" spans="1:13" ht="15" customHeight="1">
      <c r="A122" s="849"/>
      <c r="B122" s="21" t="s">
        <v>242</v>
      </c>
      <c r="C122" s="830"/>
      <c r="D122" s="831"/>
      <c r="E122" s="832"/>
      <c r="F122" s="1192" t="s">
        <v>495</v>
      </c>
      <c r="G122" s="1193"/>
      <c r="H122" s="1194" t="s">
        <v>496</v>
      </c>
      <c r="I122" s="1195"/>
      <c r="J122" s="65"/>
      <c r="K122" s="1192" t="s">
        <v>325</v>
      </c>
      <c r="L122" s="1196"/>
      <c r="M122" s="65"/>
    </row>
    <row r="123" spans="1:13" ht="15" customHeight="1">
      <c r="A123" s="849"/>
      <c r="B123" s="808" t="s">
        <v>246</v>
      </c>
      <c r="C123" s="11" t="s">
        <v>378</v>
      </c>
      <c r="D123" s="38"/>
      <c r="E123" s="13" t="s">
        <v>235</v>
      </c>
      <c r="F123" s="38"/>
      <c r="G123" s="12" t="s">
        <v>379</v>
      </c>
      <c r="H123" s="12"/>
      <c r="I123" s="12"/>
      <c r="J123" s="12"/>
      <c r="K123" s="12"/>
      <c r="L123" s="12"/>
      <c r="M123" s="14"/>
    </row>
    <row r="124" spans="1:13" ht="15" customHeight="1">
      <c r="A124" s="849"/>
      <c r="B124" s="809"/>
      <c r="C124" s="40"/>
      <c r="D124" s="16"/>
      <c r="E124" s="39"/>
      <c r="F124" s="17"/>
      <c r="G124" s="828"/>
      <c r="H124" s="828"/>
      <c r="I124" s="828"/>
      <c r="J124" s="828"/>
      <c r="K124" s="828"/>
      <c r="L124" s="828"/>
      <c r="M124" s="829"/>
    </row>
    <row r="125" spans="1:13" ht="15" customHeight="1">
      <c r="A125" s="850"/>
      <c r="B125" s="810"/>
      <c r="C125" s="830"/>
      <c r="D125" s="831"/>
      <c r="E125" s="831"/>
      <c r="F125" s="831"/>
      <c r="G125" s="831"/>
      <c r="H125" s="831"/>
      <c r="I125" s="831"/>
      <c r="J125" s="831"/>
      <c r="K125" s="831"/>
      <c r="L125" s="831"/>
      <c r="M125" s="832"/>
    </row>
    <row r="126" spans="1:13" ht="5.0999999999999996" customHeight="1"/>
  </sheetData>
  <mergeCells count="228">
    <mergeCell ref="A90:B90"/>
    <mergeCell ref="C90:M90"/>
    <mergeCell ref="L85:M85"/>
    <mergeCell ref="C86:E86"/>
    <mergeCell ref="F86:M86"/>
    <mergeCell ref="A87:B89"/>
    <mergeCell ref="H87:I87"/>
    <mergeCell ref="J87:K87"/>
    <mergeCell ref="L87:M87"/>
    <mergeCell ref="H88:I88"/>
    <mergeCell ref="J88:K88"/>
    <mergeCell ref="L88:M88"/>
    <mergeCell ref="H89:I89"/>
    <mergeCell ref="J89:K89"/>
    <mergeCell ref="L89:M89"/>
    <mergeCell ref="J85:K85"/>
    <mergeCell ref="B75:B77"/>
    <mergeCell ref="G76:M76"/>
    <mergeCell ref="C77:M77"/>
    <mergeCell ref="A78:A82"/>
    <mergeCell ref="C78:E78"/>
    <mergeCell ref="F78:G78"/>
    <mergeCell ref="C79:E79"/>
    <mergeCell ref="F79:G79"/>
    <mergeCell ref="H79:I79"/>
    <mergeCell ref="K79:L79"/>
    <mergeCell ref="B80:B82"/>
    <mergeCell ref="G81:M81"/>
    <mergeCell ref="C82:M82"/>
    <mergeCell ref="C9:M9"/>
    <mergeCell ref="A3:D3"/>
    <mergeCell ref="E3:F3"/>
    <mergeCell ref="H3:K3"/>
    <mergeCell ref="L3:M3"/>
    <mergeCell ref="A4:A10"/>
    <mergeCell ref="C4:M4"/>
    <mergeCell ref="C5:M5"/>
    <mergeCell ref="B6:B8"/>
    <mergeCell ref="G7:M7"/>
    <mergeCell ref="C8:M8"/>
    <mergeCell ref="B13:B15"/>
    <mergeCell ref="G14:M14"/>
    <mergeCell ref="C15:M15"/>
    <mergeCell ref="B16:G16"/>
    <mergeCell ref="I16:J16"/>
    <mergeCell ref="L16:M16"/>
    <mergeCell ref="C10:M10"/>
    <mergeCell ref="C11:E11"/>
    <mergeCell ref="F11:F12"/>
    <mergeCell ref="G11:G12"/>
    <mergeCell ref="I11:I12"/>
    <mergeCell ref="K11:K12"/>
    <mergeCell ref="C12:E12"/>
    <mergeCell ref="B17:C19"/>
    <mergeCell ref="D17:E17"/>
    <mergeCell ref="F17:M17"/>
    <mergeCell ref="D18:E19"/>
    <mergeCell ref="A20:A29"/>
    <mergeCell ref="C20:E20"/>
    <mergeCell ref="F20:G20"/>
    <mergeCell ref="C21:E21"/>
    <mergeCell ref="F21:G21"/>
    <mergeCell ref="I21:J21"/>
    <mergeCell ref="A11:A19"/>
    <mergeCell ref="C26:E26"/>
    <mergeCell ref="F26:G26"/>
    <mergeCell ref="I26:J26"/>
    <mergeCell ref="L26:M26"/>
    <mergeCell ref="B27:B29"/>
    <mergeCell ref="G28:M28"/>
    <mergeCell ref="C29:M29"/>
    <mergeCell ref="L21:M21"/>
    <mergeCell ref="B22:B24"/>
    <mergeCell ref="G23:M23"/>
    <mergeCell ref="C24:M24"/>
    <mergeCell ref="C25:E25"/>
    <mergeCell ref="F25:G25"/>
    <mergeCell ref="A36:M36"/>
    <mergeCell ref="A37:B38"/>
    <mergeCell ref="C37:D37"/>
    <mergeCell ref="E37:F37"/>
    <mergeCell ref="A39:B39"/>
    <mergeCell ref="A40:B40"/>
    <mergeCell ref="K31:L31"/>
    <mergeCell ref="B32:B34"/>
    <mergeCell ref="G33:M33"/>
    <mergeCell ref="C34:M34"/>
    <mergeCell ref="A35:G35"/>
    <mergeCell ref="H35:M35"/>
    <mergeCell ref="A30:A34"/>
    <mergeCell ref="C30:E30"/>
    <mergeCell ref="F30:G30"/>
    <mergeCell ref="C31:E31"/>
    <mergeCell ref="F31:G31"/>
    <mergeCell ref="H31:I31"/>
    <mergeCell ref="C41:D41"/>
    <mergeCell ref="E41:F41"/>
    <mergeCell ref="C42:D42"/>
    <mergeCell ref="E42:F42"/>
    <mergeCell ref="A43:M43"/>
    <mergeCell ref="A44:B46"/>
    <mergeCell ref="H44:I44"/>
    <mergeCell ref="J44:K44"/>
    <mergeCell ref="L44:M44"/>
    <mergeCell ref="H45:I45"/>
    <mergeCell ref="J45:K45"/>
    <mergeCell ref="L45:M45"/>
    <mergeCell ref="C46:E46"/>
    <mergeCell ref="F46:M46"/>
    <mergeCell ref="C106:E106"/>
    <mergeCell ref="F106:G106"/>
    <mergeCell ref="A51:M51"/>
    <mergeCell ref="A52:A58"/>
    <mergeCell ref="C52:M52"/>
    <mergeCell ref="C53:M53"/>
    <mergeCell ref="B54:B56"/>
    <mergeCell ref="G55:M55"/>
    <mergeCell ref="C56:M56"/>
    <mergeCell ref="C58:M58"/>
    <mergeCell ref="A59:A67"/>
    <mergeCell ref="C59:E59"/>
    <mergeCell ref="F59:F60"/>
    <mergeCell ref="B61:B63"/>
    <mergeCell ref="G62:M62"/>
    <mergeCell ref="C63:M63"/>
    <mergeCell ref="B64:G64"/>
    <mergeCell ref="I64:J64"/>
    <mergeCell ref="L64:M64"/>
    <mergeCell ref="B65:C67"/>
    <mergeCell ref="D65:E65"/>
    <mergeCell ref="F65:M65"/>
    <mergeCell ref="D66:E67"/>
    <mergeCell ref="A68:A77"/>
    <mergeCell ref="B70:B72"/>
    <mergeCell ref="G71:M71"/>
    <mergeCell ref="C72:M72"/>
    <mergeCell ref="C73:E73"/>
    <mergeCell ref="F73:G73"/>
    <mergeCell ref="C74:E74"/>
    <mergeCell ref="F74:G74"/>
    <mergeCell ref="I74:J74"/>
    <mergeCell ref="L74:M74"/>
    <mergeCell ref="H47:I47"/>
    <mergeCell ref="J47:K47"/>
    <mergeCell ref="L47:M47"/>
    <mergeCell ref="H48:I48"/>
    <mergeCell ref="J48:K48"/>
    <mergeCell ref="C101:E101"/>
    <mergeCell ref="F101:G101"/>
    <mergeCell ref="C68:E68"/>
    <mergeCell ref="F68:G68"/>
    <mergeCell ref="C69:E69"/>
    <mergeCell ref="F69:G69"/>
    <mergeCell ref="I69:J69"/>
    <mergeCell ref="L69:M69"/>
    <mergeCell ref="C57:M57"/>
    <mergeCell ref="C107:E107"/>
    <mergeCell ref="F107:G107"/>
    <mergeCell ref="I107:J107"/>
    <mergeCell ref="L48:M48"/>
    <mergeCell ref="H49:I49"/>
    <mergeCell ref="J49:K49"/>
    <mergeCell ref="L49:M49"/>
    <mergeCell ref="C112:E112"/>
    <mergeCell ref="F112:G112"/>
    <mergeCell ref="I112:J112"/>
    <mergeCell ref="L112:M112"/>
    <mergeCell ref="L102:M102"/>
    <mergeCell ref="G59:G60"/>
    <mergeCell ref="I59:I60"/>
    <mergeCell ref="K59:K60"/>
    <mergeCell ref="C60:E60"/>
    <mergeCell ref="A83:G83"/>
    <mergeCell ref="H83:M83"/>
    <mergeCell ref="A84:B86"/>
    <mergeCell ref="H84:I84"/>
    <mergeCell ref="J84:K84"/>
    <mergeCell ref="L84:M84"/>
    <mergeCell ref="H85:I85"/>
    <mergeCell ref="A47:B49"/>
    <mergeCell ref="B113:B115"/>
    <mergeCell ref="G114:M114"/>
    <mergeCell ref="C115:M115"/>
    <mergeCell ref="A50:B50"/>
    <mergeCell ref="C50:M50"/>
    <mergeCell ref="A92:M92"/>
    <mergeCell ref="A93:M93"/>
    <mergeCell ref="A96:A115"/>
    <mergeCell ref="C96:E96"/>
    <mergeCell ref="F96:G96"/>
    <mergeCell ref="C97:E97"/>
    <mergeCell ref="F97:G97"/>
    <mergeCell ref="B103:B105"/>
    <mergeCell ref="G104:M104"/>
    <mergeCell ref="C105:M105"/>
    <mergeCell ref="I97:J97"/>
    <mergeCell ref="L97:M97"/>
    <mergeCell ref="B98:B100"/>
    <mergeCell ref="G99:M99"/>
    <mergeCell ref="C100:M100"/>
    <mergeCell ref="L107:M107"/>
    <mergeCell ref="C102:E102"/>
    <mergeCell ref="F102:G102"/>
    <mergeCell ref="I102:J102"/>
    <mergeCell ref="B108:B110"/>
    <mergeCell ref="G109:M109"/>
    <mergeCell ref="C110:M110"/>
    <mergeCell ref="C111:E111"/>
    <mergeCell ref="F111:G111"/>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s>
  <phoneticPr fontId="4"/>
  <dataValidations count="6">
    <dataValidation type="list" allowBlank="1" showInputMessage="1" showErrorMessage="1" sqref="D114 D7 D14 D28 D99 D104 D109 D119 D23 D33 D124 D55 D62 D76 D71 D81" xr:uid="{B72374CE-4BDE-4800-B754-084931174A30}">
      <formula1>"都,道,府,県"</formula1>
    </dataValidation>
    <dataValidation type="list" allowBlank="1" showInputMessage="1" showErrorMessage="1" sqref="F114 F7 F14 F28 F99 F104 F109 F119 F23 F33 F124 F55 F62 F76 F71 F81" xr:uid="{98A38593-9909-411F-A53D-B123418EC2C0}">
      <formula1>"市,郡,区"</formula1>
    </dataValidation>
    <dataValidation imeMode="fullKatakana" allowBlank="1" showInputMessage="1" showErrorMessage="1" sqref="C4:M4 C11:E11 C25:E25 C96:E96 C101:E101 C106:E106 C111:E111 C116:E116 C20:E20 C30:E30 C121:E121 C52:M52 C59:E59 C73:E73 C68:E68 C78:E78" xr:uid="{D14627FE-5CCA-4F8F-B86B-5737F8ADF2BA}"/>
    <dataValidation imeMode="disabled" allowBlank="1" showInputMessage="1" showErrorMessage="1" sqref="D6 F6 D13 F13 D54 F54 D61 F61" xr:uid="{F893B4A4-0E3A-4D45-859C-653E5487F98A}"/>
    <dataValidation type="whole" imeMode="disabled" operator="greaterThanOrEqual" allowBlank="1" showInputMessage="1" showErrorMessage="1" sqref="G11:G12 I11:I12 K11:K12 I25 I30 K30 K25 I96 K96 K20 I101 K101 I20 K106 I106 K116 K111 I111 I116 I121 K121 G59:G60 I59:I60 K59:K60 I73 I78 K78 K73 K68 I68" xr:uid="{D834E5BE-6800-428B-9DF4-10D3DF5A1BD3}">
      <formula1>0</formula1>
    </dataValidation>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xr:uid="{71A50981-390F-47E0-B016-BF0A6F28C66D}">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B487-1317-4CAB-9B8B-E7A6BB81B2D2}">
  <dimension ref="A1:O125"/>
  <sheetViews>
    <sheetView workbookViewId="0">
      <selection activeCell="R35" sqref="R35"/>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499</v>
      </c>
      <c r="B1" s="6"/>
      <c r="C1" s="6"/>
      <c r="D1" s="6"/>
      <c r="E1" s="6"/>
      <c r="F1" s="6"/>
      <c r="G1" s="6"/>
      <c r="H1" s="6"/>
      <c r="I1" s="6"/>
      <c r="J1" s="6"/>
      <c r="K1" s="6"/>
      <c r="L1" s="6"/>
      <c r="M1" s="6"/>
      <c r="N1" s="6"/>
      <c r="O1" s="6"/>
    </row>
    <row r="2" spans="1:15" ht="24.95" customHeight="1">
      <c r="A2" s="114"/>
      <c r="B2" s="6"/>
      <c r="C2" s="6"/>
      <c r="D2" s="6"/>
      <c r="E2" s="6"/>
      <c r="F2" s="6"/>
      <c r="G2" s="6"/>
      <c r="H2" s="6"/>
      <c r="I2" s="6"/>
      <c r="J2" s="6"/>
      <c r="K2" s="6"/>
      <c r="L2" s="6"/>
      <c r="M2" s="6"/>
      <c r="N2" s="6"/>
      <c r="O2" s="6"/>
    </row>
    <row r="3" spans="1:15" ht="15" customHeight="1">
      <c r="A3" s="1032" t="s">
        <v>500</v>
      </c>
      <c r="B3" s="1033"/>
      <c r="C3" s="1033"/>
      <c r="D3" s="1034"/>
      <c r="E3" s="956" t="s">
        <v>501</v>
      </c>
      <c r="F3" s="905"/>
      <c r="G3" s="906"/>
      <c r="H3" s="1198" t="s">
        <v>156</v>
      </c>
      <c r="I3" s="1198"/>
      <c r="J3" s="1198"/>
      <c r="K3" s="1198"/>
      <c r="L3" s="1198"/>
      <c r="M3" s="1198"/>
      <c r="N3" s="5"/>
      <c r="O3" s="6"/>
    </row>
    <row r="4" spans="1:15" ht="15" customHeight="1">
      <c r="A4" s="1199" t="s">
        <v>502</v>
      </c>
      <c r="B4" s="1200"/>
      <c r="C4" s="1200"/>
      <c r="D4" s="1200"/>
      <c r="E4" s="1203"/>
      <c r="F4" s="1204"/>
      <c r="G4" s="1205"/>
      <c r="H4" s="1209"/>
      <c r="I4" s="1209"/>
      <c r="J4" s="1209"/>
      <c r="K4" s="1209"/>
      <c r="L4" s="1209"/>
      <c r="M4" s="1209"/>
      <c r="N4" s="5"/>
      <c r="O4" s="6"/>
    </row>
    <row r="5" spans="1:15" ht="15" customHeight="1">
      <c r="A5" s="1201"/>
      <c r="B5" s="1202"/>
      <c r="C5" s="1202"/>
      <c r="D5" s="1202"/>
      <c r="E5" s="1206"/>
      <c r="F5" s="1207"/>
      <c r="G5" s="1208"/>
      <c r="H5" s="1209"/>
      <c r="I5" s="1209"/>
      <c r="J5" s="1209"/>
      <c r="K5" s="1209"/>
      <c r="L5" s="1209"/>
      <c r="M5" s="1209"/>
      <c r="N5" s="5"/>
      <c r="O5" s="6"/>
    </row>
    <row r="6" spans="1:15" ht="15" customHeight="1">
      <c r="A6" s="848" t="s">
        <v>231</v>
      </c>
      <c r="B6" s="9" t="s">
        <v>232</v>
      </c>
      <c r="C6" s="845"/>
      <c r="D6" s="846"/>
      <c r="E6" s="846"/>
      <c r="F6" s="846"/>
      <c r="G6" s="846"/>
      <c r="H6" s="846"/>
      <c r="I6" s="846"/>
      <c r="J6" s="846"/>
      <c r="K6" s="846"/>
      <c r="L6" s="846"/>
      <c r="M6" s="847"/>
      <c r="N6" s="6"/>
      <c r="O6" s="6"/>
    </row>
    <row r="7" spans="1:15" ht="15" customHeight="1">
      <c r="A7" s="849"/>
      <c r="B7" s="10" t="s">
        <v>233</v>
      </c>
      <c r="C7" s="824"/>
      <c r="D7" s="825"/>
      <c r="E7" s="825"/>
      <c r="F7" s="825"/>
      <c r="G7" s="825"/>
      <c r="H7" s="825"/>
      <c r="I7" s="825"/>
      <c r="J7" s="825"/>
      <c r="K7" s="825"/>
      <c r="L7" s="825"/>
      <c r="M7" s="826"/>
      <c r="N7" s="6"/>
      <c r="O7" s="6"/>
    </row>
    <row r="8" spans="1:15" ht="15" customHeight="1">
      <c r="A8" s="849"/>
      <c r="B8" s="817" t="s">
        <v>180</v>
      </c>
      <c r="C8" s="11" t="s">
        <v>378</v>
      </c>
      <c r="D8" s="50"/>
      <c r="E8" s="13" t="s">
        <v>235</v>
      </c>
      <c r="F8" s="50"/>
      <c r="G8" s="12" t="s">
        <v>379</v>
      </c>
      <c r="H8" s="12"/>
      <c r="I8" s="12"/>
      <c r="J8" s="12"/>
      <c r="K8" s="12"/>
      <c r="L8" s="12"/>
      <c r="M8" s="14"/>
      <c r="N8" s="6"/>
      <c r="O8" s="6"/>
    </row>
    <row r="9" spans="1:15" ht="15" customHeight="1">
      <c r="A9" s="849"/>
      <c r="B9" s="827"/>
      <c r="C9" s="40"/>
      <c r="D9" s="16"/>
      <c r="E9" s="39"/>
      <c r="F9" s="17"/>
      <c r="G9" s="828"/>
      <c r="H9" s="828"/>
      <c r="I9" s="828"/>
      <c r="J9" s="828"/>
      <c r="K9" s="828"/>
      <c r="L9" s="828"/>
      <c r="M9" s="829"/>
      <c r="N9" s="6"/>
      <c r="O9" s="6"/>
    </row>
    <row r="10" spans="1:15" ht="15" customHeight="1">
      <c r="A10" s="849"/>
      <c r="B10" s="818"/>
      <c r="C10" s="830"/>
      <c r="D10" s="831"/>
      <c r="E10" s="831"/>
      <c r="F10" s="831"/>
      <c r="G10" s="831"/>
      <c r="H10" s="831"/>
      <c r="I10" s="831"/>
      <c r="J10" s="831"/>
      <c r="K10" s="831"/>
      <c r="L10" s="831"/>
      <c r="M10" s="832"/>
      <c r="N10" s="6"/>
      <c r="O10" s="6"/>
    </row>
    <row r="11" spans="1:15" ht="15" customHeight="1">
      <c r="A11" s="849"/>
      <c r="B11" s="233" t="s">
        <v>237</v>
      </c>
      <c r="C11" s="805"/>
      <c r="D11" s="806"/>
      <c r="E11" s="806"/>
      <c r="F11" s="806"/>
      <c r="G11" s="806"/>
      <c r="H11" s="806"/>
      <c r="I11" s="806"/>
      <c r="J11" s="806"/>
      <c r="K11" s="806"/>
      <c r="L11" s="806"/>
      <c r="M11" s="807"/>
      <c r="N11" s="6"/>
      <c r="O11" s="6"/>
    </row>
    <row r="12" spans="1:15" ht="15" customHeight="1">
      <c r="A12" s="850"/>
      <c r="B12" s="20" t="s">
        <v>238</v>
      </c>
      <c r="C12" s="842"/>
      <c r="D12" s="843"/>
      <c r="E12" s="843"/>
      <c r="F12" s="843"/>
      <c r="G12" s="843"/>
      <c r="H12" s="843"/>
      <c r="I12" s="843"/>
      <c r="J12" s="843"/>
      <c r="K12" s="843"/>
      <c r="L12" s="843"/>
      <c r="M12" s="844"/>
      <c r="N12" s="6"/>
      <c r="O12" s="6"/>
    </row>
    <row r="13" spans="1:15" ht="15" customHeight="1">
      <c r="A13" s="848" t="s">
        <v>240</v>
      </c>
      <c r="B13" s="15" t="s">
        <v>232</v>
      </c>
      <c r="C13" s="893"/>
      <c r="D13" s="894"/>
      <c r="E13" s="895"/>
      <c r="F13" s="816" t="s">
        <v>241</v>
      </c>
      <c r="G13" s="886"/>
      <c r="H13" s="52"/>
      <c r="I13" s="886"/>
      <c r="J13" s="52"/>
      <c r="K13" s="886"/>
      <c r="L13" s="52"/>
      <c r="M13" s="53"/>
      <c r="N13" s="6"/>
      <c r="O13" s="6"/>
    </row>
    <row r="14" spans="1:15" ht="15" customHeight="1">
      <c r="A14" s="849"/>
      <c r="B14" s="21" t="s">
        <v>242</v>
      </c>
      <c r="C14" s="830"/>
      <c r="D14" s="831"/>
      <c r="E14" s="832"/>
      <c r="F14" s="816"/>
      <c r="G14" s="887"/>
      <c r="H14" s="54" t="s">
        <v>243</v>
      </c>
      <c r="I14" s="887"/>
      <c r="J14" s="54" t="s">
        <v>244</v>
      </c>
      <c r="K14" s="887"/>
      <c r="L14" s="55" t="s">
        <v>245</v>
      </c>
      <c r="M14" s="56"/>
      <c r="N14" s="6"/>
      <c r="O14" s="6"/>
    </row>
    <row r="15" spans="1:15" ht="15" customHeight="1">
      <c r="A15" s="849"/>
      <c r="B15" s="808" t="s">
        <v>246</v>
      </c>
      <c r="C15" s="11" t="s">
        <v>378</v>
      </c>
      <c r="D15" s="50"/>
      <c r="E15" s="13" t="s">
        <v>235</v>
      </c>
      <c r="F15" s="50"/>
      <c r="G15" s="12" t="s">
        <v>379</v>
      </c>
      <c r="H15" s="12"/>
      <c r="I15" s="12"/>
      <c r="J15" s="12"/>
      <c r="K15" s="12"/>
      <c r="L15" s="12"/>
      <c r="M15" s="14"/>
      <c r="N15" s="6"/>
      <c r="O15" s="6"/>
    </row>
    <row r="16" spans="1:15" ht="15" customHeight="1">
      <c r="A16" s="849"/>
      <c r="B16" s="809"/>
      <c r="C16" s="40"/>
      <c r="D16" s="16"/>
      <c r="E16" s="39"/>
      <c r="F16" s="17"/>
      <c r="G16" s="828"/>
      <c r="H16" s="828"/>
      <c r="I16" s="828"/>
      <c r="J16" s="828"/>
      <c r="K16" s="828"/>
      <c r="L16" s="828"/>
      <c r="M16" s="829"/>
      <c r="N16" s="6"/>
      <c r="O16" s="6"/>
    </row>
    <row r="17" spans="1:15" ht="15" customHeight="1">
      <c r="A17" s="849"/>
      <c r="B17" s="810"/>
      <c r="C17" s="830"/>
      <c r="D17" s="831"/>
      <c r="E17" s="831"/>
      <c r="F17" s="831"/>
      <c r="G17" s="831"/>
      <c r="H17" s="831"/>
      <c r="I17" s="831"/>
      <c r="J17" s="831"/>
      <c r="K17" s="831"/>
      <c r="L17" s="831"/>
      <c r="M17" s="832"/>
      <c r="N17" s="6"/>
      <c r="O17" s="6"/>
    </row>
    <row r="18" spans="1:15" ht="15" customHeight="1">
      <c r="A18" s="874"/>
      <c r="B18" s="880" t="s">
        <v>248</v>
      </c>
      <c r="C18" s="881"/>
      <c r="D18" s="833" t="s">
        <v>249</v>
      </c>
      <c r="E18" s="834"/>
      <c r="F18" s="843"/>
      <c r="G18" s="843"/>
      <c r="H18" s="876"/>
      <c r="I18" s="876"/>
      <c r="J18" s="876"/>
      <c r="K18" s="843"/>
      <c r="L18" s="843"/>
      <c r="M18" s="844"/>
      <c r="N18" s="6"/>
      <c r="O18" s="6"/>
    </row>
    <row r="19" spans="1:15" ht="15" customHeight="1">
      <c r="A19" s="874"/>
      <c r="B19" s="882"/>
      <c r="C19" s="883"/>
      <c r="D19" s="851" t="s">
        <v>250</v>
      </c>
      <c r="E19" s="877"/>
      <c r="F19" s="42"/>
      <c r="G19" s="42"/>
      <c r="H19" s="42"/>
      <c r="I19" s="42"/>
      <c r="J19" s="42"/>
      <c r="K19" s="42"/>
      <c r="L19" s="42"/>
      <c r="M19" s="43"/>
      <c r="N19" s="6"/>
      <c r="O19" s="6"/>
    </row>
    <row r="20" spans="1:15" ht="15" customHeight="1">
      <c r="A20" s="875"/>
      <c r="B20" s="884"/>
      <c r="C20" s="885"/>
      <c r="D20" s="878"/>
      <c r="E20" s="879"/>
      <c r="F20" s="44"/>
      <c r="G20" s="44"/>
      <c r="H20" s="44"/>
      <c r="I20" s="44"/>
      <c r="J20" s="44"/>
      <c r="K20" s="44"/>
      <c r="L20" s="44"/>
      <c r="M20" s="45"/>
      <c r="N20" s="6"/>
      <c r="O20" s="6"/>
    </row>
    <row r="21" spans="1:15" ht="15" customHeight="1">
      <c r="A21" s="848" t="s">
        <v>503</v>
      </c>
      <c r="B21" s="15" t="s">
        <v>232</v>
      </c>
      <c r="C21" s="893"/>
      <c r="D21" s="894"/>
      <c r="E21" s="895"/>
      <c r="F21" s="816" t="s">
        <v>241</v>
      </c>
      <c r="G21" s="886"/>
      <c r="H21" s="52"/>
      <c r="I21" s="886"/>
      <c r="J21" s="52"/>
      <c r="K21" s="886"/>
      <c r="L21" s="52"/>
      <c r="M21" s="53"/>
      <c r="N21" s="6"/>
      <c r="O21" s="6"/>
    </row>
    <row r="22" spans="1:15" ht="15" customHeight="1">
      <c r="A22" s="849"/>
      <c r="B22" s="21" t="s">
        <v>242</v>
      </c>
      <c r="C22" s="830"/>
      <c r="D22" s="831"/>
      <c r="E22" s="832"/>
      <c r="F22" s="816"/>
      <c r="G22" s="887"/>
      <c r="H22" s="54" t="s">
        <v>243</v>
      </c>
      <c r="I22" s="887"/>
      <c r="J22" s="54" t="s">
        <v>244</v>
      </c>
      <c r="K22" s="887"/>
      <c r="L22" s="55" t="s">
        <v>245</v>
      </c>
      <c r="M22" s="56"/>
      <c r="N22" s="6"/>
      <c r="O22" s="6"/>
    </row>
    <row r="23" spans="1:15" ht="15" customHeight="1">
      <c r="A23" s="849"/>
      <c r="B23" s="808" t="s">
        <v>246</v>
      </c>
      <c r="C23" s="11" t="s">
        <v>378</v>
      </c>
      <c r="D23" s="38"/>
      <c r="E23" s="13" t="s">
        <v>235</v>
      </c>
      <c r="F23" s="38"/>
      <c r="G23" s="12" t="s">
        <v>379</v>
      </c>
      <c r="H23" s="12"/>
      <c r="I23" s="12"/>
      <c r="J23" s="12"/>
      <c r="K23" s="12"/>
      <c r="L23" s="12"/>
      <c r="M23" s="14"/>
      <c r="N23" s="6"/>
      <c r="O23" s="6"/>
    </row>
    <row r="24" spans="1:15" ht="15" customHeight="1">
      <c r="A24" s="849"/>
      <c r="B24" s="809"/>
      <c r="C24" s="40"/>
      <c r="D24" s="16"/>
      <c r="E24" s="39"/>
      <c r="F24" s="17"/>
      <c r="G24" s="828"/>
      <c r="H24" s="828"/>
      <c r="I24" s="828"/>
      <c r="J24" s="828"/>
      <c r="K24" s="828"/>
      <c r="L24" s="828"/>
      <c r="M24" s="829"/>
      <c r="N24" s="6"/>
      <c r="O24" s="6"/>
    </row>
    <row r="25" spans="1:15" ht="15" customHeight="1">
      <c r="A25" s="849"/>
      <c r="B25" s="810"/>
      <c r="C25" s="830"/>
      <c r="D25" s="831"/>
      <c r="E25" s="831"/>
      <c r="F25" s="831"/>
      <c r="G25" s="831"/>
      <c r="H25" s="831"/>
      <c r="I25" s="831"/>
      <c r="J25" s="831"/>
      <c r="K25" s="831"/>
      <c r="L25" s="831"/>
      <c r="M25" s="832"/>
      <c r="N25" s="6"/>
      <c r="O25" s="6"/>
    </row>
    <row r="26" spans="1:15" ht="15" customHeight="1">
      <c r="A26" s="902" t="s">
        <v>252</v>
      </c>
      <c r="B26" s="903"/>
      <c r="C26" s="903"/>
      <c r="D26" s="904"/>
      <c r="E26" s="904"/>
      <c r="F26" s="905"/>
      <c r="G26" s="906"/>
      <c r="H26" s="890" t="s">
        <v>253</v>
      </c>
      <c r="I26" s="891"/>
      <c r="J26" s="891"/>
      <c r="K26" s="891"/>
      <c r="L26" s="891"/>
      <c r="M26" s="892"/>
      <c r="N26" s="5"/>
      <c r="O26" s="6"/>
    </row>
    <row r="27" spans="1:15" ht="15" hidden="1" customHeight="1">
      <c r="A27" s="871" t="s">
        <v>254</v>
      </c>
      <c r="B27" s="872"/>
      <c r="C27" s="872"/>
      <c r="D27" s="872"/>
      <c r="E27" s="872"/>
      <c r="F27" s="872"/>
      <c r="G27" s="872"/>
      <c r="H27" s="872"/>
      <c r="I27" s="872"/>
      <c r="J27" s="872"/>
      <c r="K27" s="872"/>
      <c r="L27" s="872"/>
      <c r="M27" s="873"/>
      <c r="N27" s="6"/>
      <c r="O27" s="6"/>
    </row>
    <row r="28" spans="1:15" ht="15" hidden="1" customHeight="1">
      <c r="A28" s="851" t="s">
        <v>255</v>
      </c>
      <c r="B28" s="852"/>
      <c r="C28" s="816" t="s">
        <v>256</v>
      </c>
      <c r="D28" s="816"/>
      <c r="E28" s="808" t="s">
        <v>257</v>
      </c>
      <c r="F28" s="817"/>
      <c r="G28" s="13"/>
      <c r="H28" s="13"/>
      <c r="I28" s="13"/>
      <c r="J28" s="13"/>
      <c r="K28" s="13"/>
      <c r="L28" s="13"/>
      <c r="M28" s="26"/>
      <c r="N28" s="6"/>
      <c r="O28" s="6"/>
    </row>
    <row r="29" spans="1:15" ht="15" hidden="1" customHeight="1">
      <c r="A29" s="855"/>
      <c r="B29" s="856"/>
      <c r="C29" s="19" t="s">
        <v>258</v>
      </c>
      <c r="D29" s="19" t="s">
        <v>259</v>
      </c>
      <c r="E29" s="19" t="s">
        <v>258</v>
      </c>
      <c r="F29" s="19" t="s">
        <v>259</v>
      </c>
      <c r="G29" s="6"/>
      <c r="H29" s="6"/>
      <c r="I29" s="6"/>
      <c r="J29" s="6"/>
      <c r="K29" s="6"/>
      <c r="L29" s="6"/>
      <c r="M29" s="27"/>
      <c r="N29" s="6"/>
      <c r="O29" s="6"/>
    </row>
    <row r="30" spans="1:15" ht="15" hidden="1" customHeight="1">
      <c r="A30" s="808" t="s">
        <v>340</v>
      </c>
      <c r="B30" s="888"/>
      <c r="C30" s="19"/>
      <c r="D30" s="19"/>
      <c r="E30" s="19"/>
      <c r="F30" s="19"/>
      <c r="G30" s="6"/>
      <c r="H30" s="6"/>
      <c r="I30" s="6"/>
      <c r="J30" s="6"/>
      <c r="K30" s="6"/>
      <c r="L30" s="6"/>
      <c r="M30" s="27"/>
      <c r="N30" s="6"/>
      <c r="O30" s="6"/>
    </row>
    <row r="31" spans="1:15" ht="15" hidden="1" customHeight="1">
      <c r="A31" s="810" t="s">
        <v>341</v>
      </c>
      <c r="B31" s="889"/>
      <c r="C31" s="19"/>
      <c r="D31" s="19"/>
      <c r="E31" s="19"/>
      <c r="F31" s="19"/>
      <c r="G31" s="6"/>
      <c r="H31" s="6"/>
      <c r="I31" s="6"/>
      <c r="J31" s="6"/>
      <c r="K31" s="6"/>
      <c r="L31" s="6"/>
      <c r="M31" s="27"/>
      <c r="N31" s="6"/>
      <c r="O31" s="6"/>
    </row>
    <row r="32" spans="1:15" ht="15" hidden="1" customHeight="1">
      <c r="A32" s="20" t="s">
        <v>342</v>
      </c>
      <c r="B32" s="28"/>
      <c r="C32" s="816"/>
      <c r="D32" s="816"/>
      <c r="E32" s="816"/>
      <c r="F32" s="816"/>
      <c r="G32" s="6"/>
      <c r="H32" s="6"/>
      <c r="I32" s="6"/>
      <c r="J32" s="6"/>
      <c r="K32" s="6"/>
      <c r="L32" s="6"/>
      <c r="M32" s="27"/>
      <c r="N32" s="6"/>
      <c r="O32" s="6"/>
    </row>
    <row r="33" spans="1:15" ht="15" hidden="1" customHeight="1">
      <c r="A33" s="20" t="s">
        <v>343</v>
      </c>
      <c r="B33" s="28"/>
      <c r="C33" s="919"/>
      <c r="D33" s="919"/>
      <c r="E33" s="919"/>
      <c r="F33" s="919"/>
      <c r="G33" s="22"/>
      <c r="H33" s="22"/>
      <c r="I33" s="22"/>
      <c r="J33" s="22"/>
      <c r="K33" s="22"/>
      <c r="L33" s="22"/>
      <c r="M33" s="23"/>
      <c r="N33" s="5"/>
      <c r="O33" s="6"/>
    </row>
    <row r="34" spans="1:15" ht="15" customHeight="1">
      <c r="A34" s="871" t="s">
        <v>264</v>
      </c>
      <c r="B34" s="872"/>
      <c r="C34" s="872"/>
      <c r="D34" s="872"/>
      <c r="E34" s="872"/>
      <c r="F34" s="872"/>
      <c r="G34" s="872"/>
      <c r="H34" s="872"/>
      <c r="I34" s="872"/>
      <c r="J34" s="872"/>
      <c r="K34" s="872"/>
      <c r="L34" s="872"/>
      <c r="M34" s="873"/>
      <c r="N34" s="5"/>
      <c r="O34" s="6"/>
    </row>
    <row r="35" spans="1:15" ht="15" customHeight="1">
      <c r="A35" s="833" t="s">
        <v>297</v>
      </c>
      <c r="B35" s="834"/>
      <c r="C35" s="837"/>
      <c r="D35" s="838"/>
      <c r="E35" s="838"/>
      <c r="F35" s="838"/>
      <c r="G35" s="838"/>
      <c r="H35" s="838"/>
      <c r="I35" s="838"/>
      <c r="J35" s="838"/>
      <c r="K35" s="838"/>
      <c r="L35" s="838"/>
      <c r="M35" s="839"/>
      <c r="N35" s="5"/>
      <c r="O35" s="6"/>
    </row>
    <row r="36" spans="1:15" ht="24.95" customHeight="1">
      <c r="A36" s="933" t="s">
        <v>307</v>
      </c>
      <c r="B36" s="934"/>
      <c r="C36" s="943"/>
      <c r="D36" s="944"/>
      <c r="E36" s="944"/>
      <c r="F36" s="944"/>
      <c r="G36" s="944"/>
      <c r="H36" s="944"/>
      <c r="I36" s="944"/>
      <c r="J36" s="944"/>
      <c r="K36" s="944"/>
      <c r="L36" s="944"/>
      <c r="M36" s="945"/>
    </row>
    <row r="37" spans="1:15" ht="15" customHeight="1">
      <c r="A37" s="851" t="s">
        <v>265</v>
      </c>
      <c r="B37" s="852"/>
      <c r="C37" s="2" t="s">
        <v>81</v>
      </c>
      <c r="D37" s="19" t="s">
        <v>266</v>
      </c>
      <c r="E37" s="19" t="s">
        <v>267</v>
      </c>
      <c r="F37" s="19" t="s">
        <v>268</v>
      </c>
      <c r="G37" s="19" t="s">
        <v>269</v>
      </c>
      <c r="H37" s="857" t="s">
        <v>270</v>
      </c>
      <c r="I37" s="858"/>
      <c r="J37" s="857" t="s">
        <v>271</v>
      </c>
      <c r="K37" s="858"/>
      <c r="L37" s="857" t="s">
        <v>272</v>
      </c>
      <c r="M37" s="858"/>
      <c r="N37" s="6"/>
      <c r="O37" s="6"/>
    </row>
    <row r="38" spans="1:15" ht="15" customHeight="1">
      <c r="A38" s="853"/>
      <c r="B38" s="854"/>
      <c r="C38" s="46"/>
      <c r="D38" s="46"/>
      <c r="E38" s="46"/>
      <c r="F38" s="46"/>
      <c r="G38" s="46"/>
      <c r="H38" s="900"/>
      <c r="I38" s="901"/>
      <c r="J38" s="900"/>
      <c r="K38" s="901"/>
      <c r="L38" s="900"/>
      <c r="M38" s="901"/>
      <c r="N38" s="6"/>
      <c r="O38" s="6"/>
    </row>
    <row r="39" spans="1:15" ht="15" customHeight="1">
      <c r="A39" s="855"/>
      <c r="B39" s="856"/>
      <c r="C39" s="857" t="s">
        <v>273</v>
      </c>
      <c r="D39" s="859"/>
      <c r="E39" s="858"/>
      <c r="F39" s="842"/>
      <c r="G39" s="843"/>
      <c r="H39" s="843"/>
      <c r="I39" s="843"/>
      <c r="J39" s="843"/>
      <c r="K39" s="843"/>
      <c r="L39" s="843"/>
      <c r="M39" s="844"/>
      <c r="N39" s="6"/>
      <c r="O39" s="6"/>
    </row>
    <row r="40" spans="1:15" ht="15" customHeight="1">
      <c r="A40" s="863" t="s">
        <v>274</v>
      </c>
      <c r="B40" s="819"/>
      <c r="C40" s="29" t="s">
        <v>275</v>
      </c>
      <c r="D40" s="47"/>
      <c r="E40" s="30" t="s">
        <v>276</v>
      </c>
      <c r="F40" s="49"/>
      <c r="G40" s="31" t="s">
        <v>277</v>
      </c>
      <c r="H40" s="916"/>
      <c r="I40" s="916"/>
      <c r="J40" s="917" t="s">
        <v>276</v>
      </c>
      <c r="K40" s="917"/>
      <c r="L40" s="916"/>
      <c r="M40" s="918"/>
      <c r="N40" s="5"/>
      <c r="O40" s="6"/>
    </row>
    <row r="41" spans="1:15" ht="15" customHeight="1">
      <c r="A41" s="864"/>
      <c r="B41" s="865"/>
      <c r="C41" s="32" t="s">
        <v>278</v>
      </c>
      <c r="D41" s="47"/>
      <c r="E41" s="30" t="s">
        <v>276</v>
      </c>
      <c r="F41" s="49"/>
      <c r="G41" s="31" t="s">
        <v>277</v>
      </c>
      <c r="H41" s="916"/>
      <c r="I41" s="916"/>
      <c r="J41" s="917" t="s">
        <v>276</v>
      </c>
      <c r="K41" s="917"/>
      <c r="L41" s="916"/>
      <c r="M41" s="918"/>
      <c r="N41" s="5"/>
      <c r="O41" s="6"/>
    </row>
    <row r="42" spans="1:15" ht="15" customHeight="1">
      <c r="A42" s="866"/>
      <c r="B42" s="820"/>
      <c r="C42" s="34" t="s">
        <v>279</v>
      </c>
      <c r="D42" s="48"/>
      <c r="E42" s="35" t="s">
        <v>276</v>
      </c>
      <c r="F42" s="49"/>
      <c r="G42" s="31" t="s">
        <v>277</v>
      </c>
      <c r="H42" s="916"/>
      <c r="I42" s="916"/>
      <c r="J42" s="917" t="s">
        <v>276</v>
      </c>
      <c r="K42" s="917"/>
      <c r="L42" s="916"/>
      <c r="M42" s="918"/>
      <c r="N42" s="5"/>
      <c r="O42" s="6"/>
    </row>
    <row r="43" spans="1:15" ht="15" customHeight="1">
      <c r="A43" s="833" t="s">
        <v>504</v>
      </c>
      <c r="B43" s="834"/>
      <c r="C43" s="20" t="s">
        <v>301</v>
      </c>
      <c r="D43" s="41"/>
      <c r="E43" s="20" t="s">
        <v>302</v>
      </c>
      <c r="F43" s="18"/>
      <c r="G43" s="857"/>
      <c r="H43" s="859"/>
      <c r="I43" s="859"/>
      <c r="J43" s="859"/>
      <c r="K43" s="859"/>
      <c r="L43" s="859"/>
      <c r="M43" s="858"/>
      <c r="N43" s="5"/>
      <c r="O43" s="6"/>
    </row>
    <row r="44" spans="1:15" ht="15" customHeight="1">
      <c r="A44" s="833" t="s">
        <v>286</v>
      </c>
      <c r="B44" s="834"/>
      <c r="C44" s="837"/>
      <c r="D44" s="838"/>
      <c r="E44" s="838"/>
      <c r="F44" s="838"/>
      <c r="G44" s="838"/>
      <c r="H44" s="838"/>
      <c r="I44" s="838"/>
      <c r="J44" s="838"/>
      <c r="K44" s="838"/>
      <c r="L44" s="838"/>
      <c r="M44" s="839"/>
      <c r="N44" s="6"/>
      <c r="O44" s="6"/>
    </row>
    <row r="45" spans="1:15" ht="15" customHeight="1">
      <c r="A45" s="833" t="s">
        <v>287</v>
      </c>
      <c r="B45" s="834"/>
      <c r="C45" s="837"/>
      <c r="D45" s="838"/>
      <c r="E45" s="838"/>
      <c r="F45" s="838"/>
      <c r="G45" s="838"/>
      <c r="H45" s="838"/>
      <c r="I45" s="838"/>
      <c r="J45" s="838"/>
      <c r="K45" s="838"/>
      <c r="L45" s="838"/>
      <c r="M45" s="839"/>
      <c r="N45" s="5"/>
      <c r="O45" s="6"/>
    </row>
    <row r="46" spans="1:15" ht="30" customHeight="1">
      <c r="A46" s="835" t="s">
        <v>288</v>
      </c>
      <c r="B46" s="836"/>
      <c r="C46" s="913"/>
      <c r="D46" s="914"/>
      <c r="E46" s="914"/>
      <c r="F46" s="914"/>
      <c r="G46" s="914"/>
      <c r="H46" s="914"/>
      <c r="I46" s="914"/>
      <c r="J46" s="914"/>
      <c r="K46" s="914"/>
      <c r="L46" s="914"/>
      <c r="M46" s="915"/>
      <c r="N46" s="5"/>
      <c r="O46" s="6"/>
    </row>
    <row r="47" spans="1:15" ht="15" customHeight="1">
      <c r="A47" s="907" t="s">
        <v>316</v>
      </c>
      <c r="B47" s="908"/>
      <c r="C47" s="62" t="s">
        <v>317</v>
      </c>
      <c r="D47" s="920"/>
      <c r="E47" s="920"/>
      <c r="F47" s="920"/>
      <c r="G47" s="1041" t="s">
        <v>505</v>
      </c>
      <c r="H47" s="1041"/>
      <c r="I47" s="922"/>
      <c r="J47" s="922"/>
      <c r="K47" s="922"/>
      <c r="L47" s="922"/>
      <c r="M47" s="922"/>
      <c r="N47" s="5"/>
      <c r="O47" s="6"/>
    </row>
    <row r="48" spans="1:15" ht="15" customHeight="1">
      <c r="A48" s="953" t="s">
        <v>319</v>
      </c>
      <c r="B48" s="954"/>
      <c r="C48" s="954"/>
      <c r="D48" s="954"/>
      <c r="E48" s="954"/>
      <c r="F48" s="954"/>
      <c r="G48" s="954"/>
      <c r="H48" s="954"/>
      <c r="I48" s="954"/>
      <c r="J48" s="954"/>
      <c r="K48" s="954"/>
      <c r="L48" s="954"/>
      <c r="M48" s="955"/>
      <c r="N48" s="5"/>
      <c r="O48" s="6"/>
    </row>
    <row r="49" spans="1:15" ht="15" customHeight="1">
      <c r="A49" s="848" t="s">
        <v>231</v>
      </c>
      <c r="B49" s="9" t="s">
        <v>232</v>
      </c>
      <c r="C49" s="845"/>
      <c r="D49" s="846"/>
      <c r="E49" s="846"/>
      <c r="F49" s="846"/>
      <c r="G49" s="846"/>
      <c r="H49" s="846"/>
      <c r="I49" s="846"/>
      <c r="J49" s="846"/>
      <c r="K49" s="846"/>
      <c r="L49" s="846"/>
      <c r="M49" s="847"/>
      <c r="N49" s="5"/>
      <c r="O49" s="6"/>
    </row>
    <row r="50" spans="1:15" ht="15" customHeight="1">
      <c r="A50" s="849"/>
      <c r="B50" s="10" t="s">
        <v>233</v>
      </c>
      <c r="C50" s="824"/>
      <c r="D50" s="825"/>
      <c r="E50" s="825"/>
      <c r="F50" s="825"/>
      <c r="G50" s="825"/>
      <c r="H50" s="825"/>
      <c r="I50" s="825"/>
      <c r="J50" s="825"/>
      <c r="K50" s="825"/>
      <c r="L50" s="825"/>
      <c r="M50" s="826"/>
      <c r="N50" s="5"/>
      <c r="O50" s="6"/>
    </row>
    <row r="51" spans="1:15" ht="15" customHeight="1">
      <c r="A51" s="849"/>
      <c r="B51" s="817" t="s">
        <v>180</v>
      </c>
      <c r="C51" s="11" t="s">
        <v>378</v>
      </c>
      <c r="D51" s="50"/>
      <c r="E51" s="13" t="s">
        <v>235</v>
      </c>
      <c r="F51" s="50"/>
      <c r="G51" s="12" t="s">
        <v>379</v>
      </c>
      <c r="H51" s="12"/>
      <c r="I51" s="12"/>
      <c r="J51" s="12"/>
      <c r="K51" s="12"/>
      <c r="L51" s="12"/>
      <c r="M51" s="14"/>
      <c r="N51" s="5"/>
      <c r="O51" s="6"/>
    </row>
    <row r="52" spans="1:15" ht="15" customHeight="1">
      <c r="A52" s="849"/>
      <c r="B52" s="827"/>
      <c r="C52" s="40"/>
      <c r="D52" s="16"/>
      <c r="E52" s="39"/>
      <c r="F52" s="17"/>
      <c r="G52" s="828"/>
      <c r="H52" s="828"/>
      <c r="I52" s="828"/>
      <c r="J52" s="828"/>
      <c r="K52" s="828"/>
      <c r="L52" s="828"/>
      <c r="M52" s="829"/>
      <c r="N52" s="5"/>
      <c r="O52" s="6"/>
    </row>
    <row r="53" spans="1:15" ht="15" customHeight="1">
      <c r="A53" s="849"/>
      <c r="B53" s="818"/>
      <c r="C53" s="830"/>
      <c r="D53" s="831"/>
      <c r="E53" s="831"/>
      <c r="F53" s="831"/>
      <c r="G53" s="831"/>
      <c r="H53" s="831"/>
      <c r="I53" s="831"/>
      <c r="J53" s="831"/>
      <c r="K53" s="831"/>
      <c r="L53" s="831"/>
      <c r="M53" s="832"/>
      <c r="N53" s="5"/>
      <c r="O53" s="6"/>
    </row>
    <row r="54" spans="1:15" ht="15" customHeight="1">
      <c r="A54" s="849"/>
      <c r="B54" s="233" t="s">
        <v>237</v>
      </c>
      <c r="C54" s="805"/>
      <c r="D54" s="806"/>
      <c r="E54" s="806"/>
      <c r="F54" s="806"/>
      <c r="G54" s="806"/>
      <c r="H54" s="806"/>
      <c r="I54" s="806"/>
      <c r="J54" s="806"/>
      <c r="K54" s="806"/>
      <c r="L54" s="806"/>
      <c r="M54" s="807"/>
      <c r="N54" s="5"/>
      <c r="O54" s="6"/>
    </row>
    <row r="55" spans="1:15" ht="15" customHeight="1">
      <c r="A55" s="850"/>
      <c r="B55" s="20" t="s">
        <v>238</v>
      </c>
      <c r="C55" s="842"/>
      <c r="D55" s="843"/>
      <c r="E55" s="843"/>
      <c r="F55" s="843"/>
      <c r="G55" s="843"/>
      <c r="H55" s="843"/>
      <c r="I55" s="843"/>
      <c r="J55" s="843"/>
      <c r="K55" s="843"/>
      <c r="L55" s="843"/>
      <c r="M55" s="844"/>
      <c r="N55" s="5"/>
      <c r="O55" s="6"/>
    </row>
    <row r="56" spans="1:15" ht="15" customHeight="1">
      <c r="A56" s="848" t="s">
        <v>240</v>
      </c>
      <c r="B56" s="15" t="s">
        <v>232</v>
      </c>
      <c r="C56" s="893"/>
      <c r="D56" s="894"/>
      <c r="E56" s="895"/>
      <c r="F56" s="816" t="s">
        <v>241</v>
      </c>
      <c r="G56" s="886"/>
      <c r="H56" s="52"/>
      <c r="I56" s="886"/>
      <c r="J56" s="52"/>
      <c r="K56" s="886"/>
      <c r="L56" s="52"/>
      <c r="M56" s="53"/>
      <c r="N56" s="5"/>
      <c r="O56" s="6"/>
    </row>
    <row r="57" spans="1:15" ht="15" customHeight="1">
      <c r="A57" s="849"/>
      <c r="B57" s="21" t="s">
        <v>242</v>
      </c>
      <c r="C57" s="830"/>
      <c r="D57" s="831"/>
      <c r="E57" s="832"/>
      <c r="F57" s="816"/>
      <c r="G57" s="887"/>
      <c r="H57" s="54" t="s">
        <v>243</v>
      </c>
      <c r="I57" s="887"/>
      <c r="J57" s="54" t="s">
        <v>244</v>
      </c>
      <c r="K57" s="887"/>
      <c r="L57" s="55" t="s">
        <v>245</v>
      </c>
      <c r="M57" s="56"/>
      <c r="N57" s="5"/>
      <c r="O57" s="6"/>
    </row>
    <row r="58" spans="1:15" ht="15" customHeight="1">
      <c r="A58" s="849"/>
      <c r="B58" s="808" t="s">
        <v>246</v>
      </c>
      <c r="C58" s="11" t="s">
        <v>378</v>
      </c>
      <c r="D58" s="50"/>
      <c r="E58" s="13" t="s">
        <v>235</v>
      </c>
      <c r="F58" s="50"/>
      <c r="G58" s="12" t="s">
        <v>379</v>
      </c>
      <c r="H58" s="12"/>
      <c r="I58" s="12"/>
      <c r="J58" s="12"/>
      <c r="K58" s="12"/>
      <c r="L58" s="12"/>
      <c r="M58" s="14"/>
      <c r="N58" s="5"/>
      <c r="O58" s="6"/>
    </row>
    <row r="59" spans="1:15" ht="15" customHeight="1">
      <c r="A59" s="849"/>
      <c r="B59" s="809"/>
      <c r="C59" s="40"/>
      <c r="D59" s="16"/>
      <c r="E59" s="39"/>
      <c r="F59" s="17"/>
      <c r="G59" s="828"/>
      <c r="H59" s="828"/>
      <c r="I59" s="828"/>
      <c r="J59" s="828"/>
      <c r="K59" s="828"/>
      <c r="L59" s="828"/>
      <c r="M59" s="829"/>
      <c r="N59" s="5"/>
      <c r="O59" s="6"/>
    </row>
    <row r="60" spans="1:15" ht="15" customHeight="1">
      <c r="A60" s="849"/>
      <c r="B60" s="810"/>
      <c r="C60" s="830"/>
      <c r="D60" s="831"/>
      <c r="E60" s="831"/>
      <c r="F60" s="831"/>
      <c r="G60" s="831"/>
      <c r="H60" s="831"/>
      <c r="I60" s="831"/>
      <c r="J60" s="831"/>
      <c r="K60" s="831"/>
      <c r="L60" s="831"/>
      <c r="M60" s="832"/>
      <c r="N60" s="5"/>
      <c r="O60" s="6"/>
    </row>
    <row r="61" spans="1:15" ht="15" customHeight="1">
      <c r="A61" s="874"/>
      <c r="B61" s="880" t="s">
        <v>248</v>
      </c>
      <c r="C61" s="881"/>
      <c r="D61" s="833" t="s">
        <v>249</v>
      </c>
      <c r="E61" s="834"/>
      <c r="F61" s="843"/>
      <c r="G61" s="843"/>
      <c r="H61" s="876"/>
      <c r="I61" s="876"/>
      <c r="J61" s="876"/>
      <c r="K61" s="843"/>
      <c r="L61" s="843"/>
      <c r="M61" s="844"/>
      <c r="N61" s="5"/>
      <c r="O61" s="6"/>
    </row>
    <row r="62" spans="1:15" ht="15" customHeight="1">
      <c r="A62" s="874"/>
      <c r="B62" s="882"/>
      <c r="C62" s="883"/>
      <c r="D62" s="851" t="s">
        <v>250</v>
      </c>
      <c r="E62" s="877"/>
      <c r="F62" s="42"/>
      <c r="G62" s="42"/>
      <c r="H62" s="42"/>
      <c r="I62" s="42"/>
      <c r="J62" s="42"/>
      <c r="K62" s="42"/>
      <c r="L62" s="42"/>
      <c r="M62" s="43"/>
      <c r="N62" s="5"/>
      <c r="O62" s="6"/>
    </row>
    <row r="63" spans="1:15" ht="15" customHeight="1">
      <c r="A63" s="875"/>
      <c r="B63" s="884"/>
      <c r="C63" s="885"/>
      <c r="D63" s="878"/>
      <c r="E63" s="879"/>
      <c r="F63" s="44"/>
      <c r="G63" s="44"/>
      <c r="H63" s="44"/>
      <c r="I63" s="44"/>
      <c r="J63" s="44"/>
      <c r="K63" s="44"/>
      <c r="L63" s="44"/>
      <c r="M63" s="45"/>
      <c r="N63" s="5"/>
      <c r="O63" s="6"/>
    </row>
    <row r="64" spans="1:15" ht="15" customHeight="1">
      <c r="A64" s="848" t="s">
        <v>503</v>
      </c>
      <c r="B64" s="168" t="s">
        <v>232</v>
      </c>
      <c r="C64" s="893"/>
      <c r="D64" s="894"/>
      <c r="E64" s="895"/>
      <c r="F64" s="816" t="s">
        <v>241</v>
      </c>
      <c r="G64" s="886"/>
      <c r="H64" s="52"/>
      <c r="I64" s="886"/>
      <c r="J64" s="52"/>
      <c r="K64" s="886"/>
      <c r="L64" s="52"/>
      <c r="M64" s="53"/>
      <c r="N64" s="5"/>
      <c r="O64" s="6"/>
    </row>
    <row r="65" spans="1:15" ht="15" customHeight="1">
      <c r="A65" s="849"/>
      <c r="B65" s="21" t="s">
        <v>242</v>
      </c>
      <c r="C65" s="830"/>
      <c r="D65" s="831"/>
      <c r="E65" s="832"/>
      <c r="F65" s="816"/>
      <c r="G65" s="887"/>
      <c r="H65" s="54" t="s">
        <v>243</v>
      </c>
      <c r="I65" s="887"/>
      <c r="J65" s="54" t="s">
        <v>244</v>
      </c>
      <c r="K65" s="887"/>
      <c r="L65" s="55" t="s">
        <v>245</v>
      </c>
      <c r="M65" s="56"/>
      <c r="N65" s="5"/>
      <c r="O65" s="6"/>
    </row>
    <row r="66" spans="1:15" ht="15" customHeight="1">
      <c r="A66" s="849"/>
      <c r="B66" s="808" t="s">
        <v>246</v>
      </c>
      <c r="C66" s="11" t="s">
        <v>378</v>
      </c>
      <c r="D66" s="38"/>
      <c r="E66" s="13" t="s">
        <v>235</v>
      </c>
      <c r="F66" s="38"/>
      <c r="G66" s="12" t="s">
        <v>379</v>
      </c>
      <c r="H66" s="12"/>
      <c r="I66" s="12"/>
      <c r="J66" s="12"/>
      <c r="K66" s="12"/>
      <c r="L66" s="12"/>
      <c r="M66" s="14"/>
      <c r="N66" s="5"/>
      <c r="O66" s="6"/>
    </row>
    <row r="67" spans="1:15" ht="15" customHeight="1">
      <c r="A67" s="849"/>
      <c r="B67" s="809"/>
      <c r="C67" s="40"/>
      <c r="D67" s="16"/>
      <c r="E67" s="39"/>
      <c r="F67" s="17"/>
      <c r="G67" s="828"/>
      <c r="H67" s="828"/>
      <c r="I67" s="828"/>
      <c r="J67" s="828"/>
      <c r="K67" s="828"/>
      <c r="L67" s="828"/>
      <c r="M67" s="829"/>
      <c r="N67" s="5"/>
      <c r="O67" s="6"/>
    </row>
    <row r="68" spans="1:15" ht="15" customHeight="1">
      <c r="A68" s="849"/>
      <c r="B68" s="810"/>
      <c r="C68" s="830"/>
      <c r="D68" s="831"/>
      <c r="E68" s="831"/>
      <c r="F68" s="831"/>
      <c r="G68" s="831"/>
      <c r="H68" s="831"/>
      <c r="I68" s="831"/>
      <c r="J68" s="831"/>
      <c r="K68" s="831"/>
      <c r="L68" s="831"/>
      <c r="M68" s="832"/>
      <c r="N68" s="5"/>
      <c r="O68" s="6"/>
    </row>
    <row r="69" spans="1:15" ht="15" customHeight="1">
      <c r="A69" s="902" t="s">
        <v>252</v>
      </c>
      <c r="B69" s="903"/>
      <c r="C69" s="903"/>
      <c r="D69" s="904"/>
      <c r="E69" s="904"/>
      <c r="F69" s="905"/>
      <c r="G69" s="906"/>
      <c r="H69" s="890" t="s">
        <v>253</v>
      </c>
      <c r="I69" s="891"/>
      <c r="J69" s="891"/>
      <c r="K69" s="891"/>
      <c r="L69" s="891"/>
      <c r="M69" s="892"/>
      <c r="N69" s="5"/>
      <c r="O69" s="6"/>
    </row>
    <row r="70" spans="1:15" ht="15" customHeight="1">
      <c r="A70" s="833" t="s">
        <v>297</v>
      </c>
      <c r="B70" s="834"/>
      <c r="C70" s="837"/>
      <c r="D70" s="838"/>
      <c r="E70" s="838"/>
      <c r="F70" s="838"/>
      <c r="G70" s="838"/>
      <c r="H70" s="838"/>
      <c r="I70" s="838"/>
      <c r="J70" s="838"/>
      <c r="K70" s="838"/>
      <c r="L70" s="838"/>
      <c r="M70" s="839"/>
      <c r="N70" s="5"/>
      <c r="O70" s="6"/>
    </row>
    <row r="71" spans="1:15" ht="24.75" customHeight="1">
      <c r="A71" s="933" t="s">
        <v>307</v>
      </c>
      <c r="B71" s="934"/>
      <c r="C71" s="943"/>
      <c r="D71" s="944"/>
      <c r="E71" s="944"/>
      <c r="F71" s="944"/>
      <c r="G71" s="944"/>
      <c r="H71" s="944"/>
      <c r="I71" s="944"/>
      <c r="J71" s="944"/>
      <c r="K71" s="944"/>
      <c r="L71" s="944"/>
      <c r="M71" s="945"/>
      <c r="N71" s="5"/>
      <c r="O71" s="6"/>
    </row>
    <row r="72" spans="1:15" ht="15" customHeight="1">
      <c r="A72" s="851" t="s">
        <v>265</v>
      </c>
      <c r="B72" s="852"/>
      <c r="C72" s="2" t="s">
        <v>81</v>
      </c>
      <c r="D72" s="19" t="s">
        <v>266</v>
      </c>
      <c r="E72" s="19" t="s">
        <v>267</v>
      </c>
      <c r="F72" s="19" t="s">
        <v>268</v>
      </c>
      <c r="G72" s="19" t="s">
        <v>269</v>
      </c>
      <c r="H72" s="857" t="s">
        <v>270</v>
      </c>
      <c r="I72" s="858"/>
      <c r="J72" s="857" t="s">
        <v>271</v>
      </c>
      <c r="K72" s="858"/>
      <c r="L72" s="857" t="s">
        <v>272</v>
      </c>
      <c r="M72" s="858"/>
      <c r="N72" s="5"/>
      <c r="O72" s="6"/>
    </row>
    <row r="73" spans="1:15" ht="15" customHeight="1">
      <c r="A73" s="853"/>
      <c r="B73" s="854"/>
      <c r="C73" s="46"/>
      <c r="D73" s="46"/>
      <c r="E73" s="46"/>
      <c r="F73" s="46"/>
      <c r="G73" s="46"/>
      <c r="H73" s="900"/>
      <c r="I73" s="901"/>
      <c r="J73" s="900"/>
      <c r="K73" s="901"/>
      <c r="L73" s="900"/>
      <c r="M73" s="901"/>
      <c r="N73" s="5"/>
      <c r="O73" s="6"/>
    </row>
    <row r="74" spans="1:15" ht="15" customHeight="1">
      <c r="A74" s="855"/>
      <c r="B74" s="856"/>
      <c r="C74" s="857" t="s">
        <v>273</v>
      </c>
      <c r="D74" s="859"/>
      <c r="E74" s="858"/>
      <c r="F74" s="842"/>
      <c r="G74" s="843"/>
      <c r="H74" s="843"/>
      <c r="I74" s="843"/>
      <c r="J74" s="843"/>
      <c r="K74" s="843"/>
      <c r="L74" s="843"/>
      <c r="M74" s="844"/>
      <c r="N74" s="5"/>
      <c r="O74" s="6"/>
    </row>
    <row r="75" spans="1:15" ht="15" customHeight="1">
      <c r="A75" s="863" t="s">
        <v>274</v>
      </c>
      <c r="B75" s="819"/>
      <c r="C75" s="151" t="s">
        <v>275</v>
      </c>
      <c r="D75" s="47"/>
      <c r="E75" s="30" t="s">
        <v>276</v>
      </c>
      <c r="F75" s="49"/>
      <c r="G75" s="152" t="s">
        <v>277</v>
      </c>
      <c r="H75" s="861"/>
      <c r="I75" s="861"/>
      <c r="J75" s="860" t="s">
        <v>276</v>
      </c>
      <c r="K75" s="860"/>
      <c r="L75" s="861"/>
      <c r="M75" s="862"/>
      <c r="N75" s="5"/>
      <c r="O75" s="6"/>
    </row>
    <row r="76" spans="1:15" ht="15" customHeight="1">
      <c r="A76" s="864"/>
      <c r="B76" s="865"/>
      <c r="C76" s="141" t="s">
        <v>278</v>
      </c>
      <c r="D76" s="47"/>
      <c r="E76" s="30" t="s">
        <v>276</v>
      </c>
      <c r="F76" s="49"/>
      <c r="G76" s="152" t="s">
        <v>277</v>
      </c>
      <c r="H76" s="861"/>
      <c r="I76" s="861"/>
      <c r="J76" s="860" t="s">
        <v>276</v>
      </c>
      <c r="K76" s="860"/>
      <c r="L76" s="861"/>
      <c r="M76" s="862"/>
      <c r="N76" s="5"/>
      <c r="O76" s="6"/>
    </row>
    <row r="77" spans="1:15" ht="15" customHeight="1">
      <c r="A77" s="866"/>
      <c r="B77" s="820"/>
      <c r="C77" s="140" t="s">
        <v>279</v>
      </c>
      <c r="D77" s="48"/>
      <c r="E77" s="35" t="s">
        <v>276</v>
      </c>
      <c r="F77" s="49"/>
      <c r="G77" s="152" t="s">
        <v>277</v>
      </c>
      <c r="H77" s="861"/>
      <c r="I77" s="861"/>
      <c r="J77" s="860" t="s">
        <v>276</v>
      </c>
      <c r="K77" s="860"/>
      <c r="L77" s="861"/>
      <c r="M77" s="862"/>
      <c r="N77" s="5"/>
      <c r="O77" s="6"/>
    </row>
    <row r="78" spans="1:15" ht="15" customHeight="1">
      <c r="A78" s="833" t="s">
        <v>504</v>
      </c>
      <c r="B78" s="834"/>
      <c r="C78" s="20" t="s">
        <v>301</v>
      </c>
      <c r="D78" s="41"/>
      <c r="E78" s="20" t="s">
        <v>302</v>
      </c>
      <c r="F78" s="18"/>
      <c r="G78" s="857"/>
      <c r="H78" s="859"/>
      <c r="I78" s="859"/>
      <c r="J78" s="859"/>
      <c r="K78" s="859"/>
      <c r="L78" s="859"/>
      <c r="M78" s="858"/>
      <c r="N78" s="5"/>
      <c r="O78" s="6"/>
    </row>
    <row r="79" spans="1:15" ht="15" customHeight="1">
      <c r="A79" s="833" t="s">
        <v>286</v>
      </c>
      <c r="B79" s="834"/>
      <c r="C79" s="837"/>
      <c r="D79" s="838"/>
      <c r="E79" s="838"/>
      <c r="F79" s="838"/>
      <c r="G79" s="838"/>
      <c r="H79" s="838"/>
      <c r="I79" s="838"/>
      <c r="J79" s="838"/>
      <c r="K79" s="838"/>
      <c r="L79" s="838"/>
      <c r="M79" s="839"/>
      <c r="N79" s="5"/>
      <c r="O79" s="6"/>
    </row>
    <row r="80" spans="1:15" ht="15" customHeight="1">
      <c r="A80" s="833" t="s">
        <v>287</v>
      </c>
      <c r="B80" s="834"/>
      <c r="C80" s="837"/>
      <c r="D80" s="838"/>
      <c r="E80" s="838"/>
      <c r="F80" s="838"/>
      <c r="G80" s="838"/>
      <c r="H80" s="838"/>
      <c r="I80" s="838"/>
      <c r="J80" s="838"/>
      <c r="K80" s="838"/>
      <c r="L80" s="838"/>
      <c r="M80" s="839"/>
      <c r="N80" s="5"/>
      <c r="O80" s="6"/>
    </row>
    <row r="81" spans="1:15" ht="32.25" customHeight="1">
      <c r="A81" s="835" t="s">
        <v>288</v>
      </c>
      <c r="B81" s="836"/>
      <c r="C81" s="913"/>
      <c r="D81" s="914"/>
      <c r="E81" s="914"/>
      <c r="F81" s="914"/>
      <c r="G81" s="914"/>
      <c r="H81" s="914"/>
      <c r="I81" s="914"/>
      <c r="J81" s="914"/>
      <c r="K81" s="914"/>
      <c r="L81" s="914"/>
      <c r="M81" s="915"/>
      <c r="N81" s="5"/>
      <c r="O81" s="6"/>
    </row>
    <row r="82" spans="1:15" ht="15" customHeight="1">
      <c r="A82" s="907" t="s">
        <v>316</v>
      </c>
      <c r="B82" s="908"/>
      <c r="C82" s="62" t="s">
        <v>317</v>
      </c>
      <c r="D82" s="920"/>
      <c r="E82" s="920"/>
      <c r="F82" s="920"/>
      <c r="G82" s="1041" t="s">
        <v>505</v>
      </c>
      <c r="H82" s="1041"/>
      <c r="I82" s="922"/>
      <c r="J82" s="922"/>
      <c r="K82" s="922"/>
      <c r="L82" s="922"/>
      <c r="M82" s="922"/>
      <c r="N82" s="5"/>
      <c r="O82" s="6"/>
    </row>
    <row r="83" spans="1:15" ht="15" customHeight="1">
      <c r="A83" s="6" t="s">
        <v>225</v>
      </c>
      <c r="B83" s="6"/>
      <c r="C83" s="6"/>
      <c r="D83" s="6"/>
      <c r="E83" s="6"/>
      <c r="F83" s="6"/>
      <c r="G83" s="6"/>
      <c r="H83" s="6"/>
      <c r="I83" s="6"/>
      <c r="J83" s="6"/>
      <c r="K83" s="6"/>
      <c r="L83" s="6"/>
      <c r="M83" s="6"/>
      <c r="N83" s="6"/>
      <c r="O83" s="6"/>
    </row>
    <row r="84" spans="1:15" ht="18" customHeight="1">
      <c r="A84" s="840" t="s">
        <v>289</v>
      </c>
      <c r="B84" s="840"/>
      <c r="C84" s="840"/>
      <c r="D84" s="840"/>
      <c r="E84" s="840"/>
      <c r="F84" s="840"/>
      <c r="G84" s="840"/>
      <c r="H84" s="840"/>
      <c r="I84" s="840"/>
      <c r="J84" s="840"/>
      <c r="K84" s="840"/>
      <c r="L84" s="840"/>
      <c r="M84" s="840"/>
      <c r="N84" s="5"/>
      <c r="O84" s="6"/>
    </row>
    <row r="85" spans="1:15" ht="18" customHeight="1">
      <c r="A85" s="840" t="s">
        <v>303</v>
      </c>
      <c r="B85" s="840"/>
      <c r="C85" s="840"/>
      <c r="D85" s="840"/>
      <c r="E85" s="840"/>
      <c r="F85" s="840"/>
      <c r="G85" s="840"/>
      <c r="H85" s="840"/>
      <c r="I85" s="840"/>
      <c r="J85" s="840"/>
      <c r="K85" s="840"/>
      <c r="L85" s="840"/>
      <c r="M85" s="840"/>
      <c r="N85" s="5"/>
      <c r="O85" s="6"/>
    </row>
    <row r="86" spans="1:15" ht="30" customHeight="1">
      <c r="A86" s="911" t="s">
        <v>304</v>
      </c>
      <c r="B86" s="912"/>
      <c r="C86" s="912"/>
      <c r="D86" s="912"/>
      <c r="E86" s="912"/>
      <c r="F86" s="912"/>
      <c r="G86" s="912"/>
      <c r="H86" s="912"/>
      <c r="I86" s="912"/>
      <c r="J86" s="912"/>
      <c r="K86" s="912"/>
      <c r="L86" s="912"/>
      <c r="M86" s="912"/>
      <c r="N86" s="6"/>
      <c r="O86" s="6"/>
    </row>
    <row r="87" spans="1:15" ht="15" customHeight="1">
      <c r="A87" s="5" t="s">
        <v>291</v>
      </c>
      <c r="B87" s="6"/>
      <c r="C87" s="6"/>
      <c r="D87" s="6"/>
      <c r="E87" s="6"/>
      <c r="F87" s="6"/>
      <c r="G87" s="6"/>
      <c r="H87" s="6"/>
      <c r="I87" s="6"/>
      <c r="J87" s="6"/>
      <c r="K87" s="6"/>
      <c r="L87" s="6"/>
      <c r="M87" s="6"/>
      <c r="N87" s="6"/>
      <c r="O87" s="6"/>
    </row>
    <row r="88" spans="1:15" ht="15" customHeight="1">
      <c r="A88" s="37" t="s">
        <v>506</v>
      </c>
    </row>
    <row r="89" spans="1:15" ht="15" customHeight="1">
      <c r="A89" s="848" t="s">
        <v>503</v>
      </c>
      <c r="B89" s="9" t="s">
        <v>232</v>
      </c>
      <c r="C89" s="893"/>
      <c r="D89" s="894"/>
      <c r="E89" s="895"/>
      <c r="F89" s="816" t="s">
        <v>241</v>
      </c>
      <c r="G89" s="886"/>
      <c r="H89" s="52"/>
      <c r="I89" s="886"/>
      <c r="J89" s="52"/>
      <c r="K89" s="886"/>
      <c r="L89" s="52"/>
      <c r="M89" s="53"/>
    </row>
    <row r="90" spans="1:15" ht="15" customHeight="1">
      <c r="A90" s="849"/>
      <c r="B90" s="58" t="s">
        <v>242</v>
      </c>
      <c r="C90" s="830"/>
      <c r="D90" s="831"/>
      <c r="E90" s="832"/>
      <c r="F90" s="816"/>
      <c r="G90" s="887"/>
      <c r="H90" s="54" t="s">
        <v>243</v>
      </c>
      <c r="I90" s="887"/>
      <c r="J90" s="54" t="s">
        <v>244</v>
      </c>
      <c r="K90" s="887"/>
      <c r="L90" s="55" t="s">
        <v>245</v>
      </c>
      <c r="M90" s="56"/>
    </row>
    <row r="91" spans="1:15" ht="15" customHeight="1">
      <c r="A91" s="849"/>
      <c r="B91" s="808" t="s">
        <v>246</v>
      </c>
      <c r="C91" s="11" t="s">
        <v>378</v>
      </c>
      <c r="D91" s="38"/>
      <c r="E91" s="13" t="s">
        <v>235</v>
      </c>
      <c r="F91" s="38"/>
      <c r="G91" s="12" t="s">
        <v>379</v>
      </c>
      <c r="H91" s="12"/>
      <c r="I91" s="12"/>
      <c r="J91" s="12"/>
      <c r="K91" s="12"/>
      <c r="L91" s="12"/>
      <c r="M91" s="14"/>
    </row>
    <row r="92" spans="1:15" ht="15" customHeight="1">
      <c r="A92" s="849"/>
      <c r="B92" s="809"/>
      <c r="C92" s="40"/>
      <c r="D92" s="16"/>
      <c r="E92" s="39"/>
      <c r="F92" s="17"/>
      <c r="G92" s="828"/>
      <c r="H92" s="828"/>
      <c r="I92" s="828"/>
      <c r="J92" s="828"/>
      <c r="K92" s="828"/>
      <c r="L92" s="828"/>
      <c r="M92" s="829"/>
    </row>
    <row r="93" spans="1:15" ht="15" customHeight="1">
      <c r="A93" s="849"/>
      <c r="B93" s="810"/>
      <c r="C93" s="830"/>
      <c r="D93" s="831"/>
      <c r="E93" s="831"/>
      <c r="F93" s="831"/>
      <c r="G93" s="831"/>
      <c r="H93" s="831"/>
      <c r="I93" s="831"/>
      <c r="J93" s="831"/>
      <c r="K93" s="831"/>
      <c r="L93" s="831"/>
      <c r="M93" s="832"/>
    </row>
    <row r="94" spans="1:15" ht="15" customHeight="1">
      <c r="A94" s="849"/>
      <c r="B94" s="15" t="s">
        <v>232</v>
      </c>
      <c r="C94" s="893"/>
      <c r="D94" s="894"/>
      <c r="E94" s="895"/>
      <c r="F94" s="816" t="s">
        <v>241</v>
      </c>
      <c r="G94" s="886"/>
      <c r="H94" s="52"/>
      <c r="I94" s="886"/>
      <c r="J94" s="52"/>
      <c r="K94" s="886"/>
      <c r="L94" s="52"/>
      <c r="M94" s="53"/>
    </row>
    <row r="95" spans="1:15" ht="15" customHeight="1">
      <c r="A95" s="849"/>
      <c r="B95" s="21" t="s">
        <v>242</v>
      </c>
      <c r="C95" s="830"/>
      <c r="D95" s="831"/>
      <c r="E95" s="832"/>
      <c r="F95" s="816"/>
      <c r="G95" s="887"/>
      <c r="H95" s="54" t="s">
        <v>243</v>
      </c>
      <c r="I95" s="887"/>
      <c r="J95" s="54" t="s">
        <v>244</v>
      </c>
      <c r="K95" s="887"/>
      <c r="L95" s="55" t="s">
        <v>245</v>
      </c>
      <c r="M95" s="56"/>
    </row>
    <row r="96" spans="1:15" ht="15" customHeight="1">
      <c r="A96" s="849"/>
      <c r="B96" s="808" t="s">
        <v>246</v>
      </c>
      <c r="C96" s="11" t="s">
        <v>378</v>
      </c>
      <c r="D96" s="38"/>
      <c r="E96" s="13" t="s">
        <v>235</v>
      </c>
      <c r="F96" s="38"/>
      <c r="G96" s="12" t="s">
        <v>379</v>
      </c>
      <c r="H96" s="12"/>
      <c r="I96" s="12"/>
      <c r="J96" s="12"/>
      <c r="K96" s="12"/>
      <c r="L96" s="12"/>
      <c r="M96" s="14"/>
    </row>
    <row r="97" spans="1:13" ht="15" customHeight="1">
      <c r="A97" s="849"/>
      <c r="B97" s="809"/>
      <c r="C97" s="40"/>
      <c r="D97" s="16"/>
      <c r="E97" s="39"/>
      <c r="F97" s="17"/>
      <c r="G97" s="828"/>
      <c r="H97" s="828"/>
      <c r="I97" s="828"/>
      <c r="J97" s="828"/>
      <c r="K97" s="828"/>
      <c r="L97" s="828"/>
      <c r="M97" s="829"/>
    </row>
    <row r="98" spans="1:13" ht="15" customHeight="1">
      <c r="A98" s="849"/>
      <c r="B98" s="810"/>
      <c r="C98" s="830"/>
      <c r="D98" s="831"/>
      <c r="E98" s="831"/>
      <c r="F98" s="831"/>
      <c r="G98" s="831"/>
      <c r="H98" s="831"/>
      <c r="I98" s="831"/>
      <c r="J98" s="831"/>
      <c r="K98" s="831"/>
      <c r="L98" s="831"/>
      <c r="M98" s="832"/>
    </row>
    <row r="99" spans="1:13" ht="15" customHeight="1">
      <c r="A99" s="849"/>
      <c r="B99" s="15" t="s">
        <v>232</v>
      </c>
      <c r="C99" s="893"/>
      <c r="D99" s="894"/>
      <c r="E99" s="895"/>
      <c r="F99" s="816" t="s">
        <v>241</v>
      </c>
      <c r="G99" s="886"/>
      <c r="H99" s="52"/>
      <c r="I99" s="886"/>
      <c r="J99" s="52"/>
      <c r="K99" s="886"/>
      <c r="L99" s="52"/>
      <c r="M99" s="53"/>
    </row>
    <row r="100" spans="1:13" ht="15" customHeight="1">
      <c r="A100" s="849"/>
      <c r="B100" s="21" t="s">
        <v>242</v>
      </c>
      <c r="C100" s="830"/>
      <c r="D100" s="831"/>
      <c r="E100" s="832"/>
      <c r="F100" s="816"/>
      <c r="G100" s="887"/>
      <c r="H100" s="54" t="s">
        <v>243</v>
      </c>
      <c r="I100" s="887"/>
      <c r="J100" s="54" t="s">
        <v>244</v>
      </c>
      <c r="K100" s="887"/>
      <c r="L100" s="55" t="s">
        <v>245</v>
      </c>
      <c r="M100" s="56"/>
    </row>
    <row r="101" spans="1:13" ht="15" customHeight="1">
      <c r="A101" s="849"/>
      <c r="B101" s="808" t="s">
        <v>246</v>
      </c>
      <c r="C101" s="11" t="s">
        <v>378</v>
      </c>
      <c r="D101" s="38"/>
      <c r="E101" s="13" t="s">
        <v>235</v>
      </c>
      <c r="F101" s="38"/>
      <c r="G101" s="12" t="s">
        <v>379</v>
      </c>
      <c r="H101" s="12"/>
      <c r="I101" s="12"/>
      <c r="J101" s="12"/>
      <c r="K101" s="12"/>
      <c r="L101" s="12"/>
      <c r="M101" s="14"/>
    </row>
    <row r="102" spans="1:13" ht="15" customHeight="1">
      <c r="A102" s="849"/>
      <c r="B102" s="809"/>
      <c r="C102" s="40"/>
      <c r="D102" s="16"/>
      <c r="E102" s="39"/>
      <c r="F102" s="17"/>
      <c r="G102" s="828"/>
      <c r="H102" s="828"/>
      <c r="I102" s="828"/>
      <c r="J102" s="828"/>
      <c r="K102" s="828"/>
      <c r="L102" s="828"/>
      <c r="M102" s="829"/>
    </row>
    <row r="103" spans="1:13" ht="15" customHeight="1">
      <c r="A103" s="849"/>
      <c r="B103" s="810"/>
      <c r="C103" s="830"/>
      <c r="D103" s="831"/>
      <c r="E103" s="831"/>
      <c r="F103" s="831"/>
      <c r="G103" s="831"/>
      <c r="H103" s="831"/>
      <c r="I103" s="831"/>
      <c r="J103" s="831"/>
      <c r="K103" s="831"/>
      <c r="L103" s="831"/>
      <c r="M103" s="832"/>
    </row>
    <row r="104" spans="1:13" ht="15" customHeight="1">
      <c r="A104" s="849"/>
      <c r="B104" s="15" t="s">
        <v>232</v>
      </c>
      <c r="C104" s="893"/>
      <c r="D104" s="894"/>
      <c r="E104" s="895"/>
      <c r="F104" s="816" t="s">
        <v>241</v>
      </c>
      <c r="G104" s="886"/>
      <c r="H104" s="52"/>
      <c r="I104" s="886"/>
      <c r="J104" s="52"/>
      <c r="K104" s="886"/>
      <c r="L104" s="52"/>
      <c r="M104" s="53"/>
    </row>
    <row r="105" spans="1:13" ht="15" customHeight="1">
      <c r="A105" s="849"/>
      <c r="B105" s="21" t="s">
        <v>242</v>
      </c>
      <c r="C105" s="830"/>
      <c r="D105" s="831"/>
      <c r="E105" s="832"/>
      <c r="F105" s="816"/>
      <c r="G105" s="887"/>
      <c r="H105" s="54" t="s">
        <v>243</v>
      </c>
      <c r="I105" s="887"/>
      <c r="J105" s="54" t="s">
        <v>244</v>
      </c>
      <c r="K105" s="887"/>
      <c r="L105" s="55" t="s">
        <v>245</v>
      </c>
      <c r="M105" s="56"/>
    </row>
    <row r="106" spans="1:13" ht="15" customHeight="1">
      <c r="A106" s="849"/>
      <c r="B106" s="808" t="s">
        <v>246</v>
      </c>
      <c r="C106" s="11" t="s">
        <v>378</v>
      </c>
      <c r="D106" s="38"/>
      <c r="E106" s="13" t="s">
        <v>235</v>
      </c>
      <c r="F106" s="38"/>
      <c r="G106" s="12" t="s">
        <v>379</v>
      </c>
      <c r="H106" s="12"/>
      <c r="I106" s="12"/>
      <c r="J106" s="12"/>
      <c r="K106" s="12"/>
      <c r="L106" s="12"/>
      <c r="M106" s="14"/>
    </row>
    <row r="107" spans="1:13" ht="15" customHeight="1">
      <c r="A107" s="849"/>
      <c r="B107" s="809"/>
      <c r="C107" s="40"/>
      <c r="D107" s="16"/>
      <c r="E107" s="39"/>
      <c r="F107" s="17"/>
      <c r="G107" s="828"/>
      <c r="H107" s="828"/>
      <c r="I107" s="828"/>
      <c r="J107" s="828"/>
      <c r="K107" s="828"/>
      <c r="L107" s="828"/>
      <c r="M107" s="829"/>
    </row>
    <row r="108" spans="1:13" ht="15" customHeight="1">
      <c r="A108" s="849"/>
      <c r="B108" s="810"/>
      <c r="C108" s="830"/>
      <c r="D108" s="831"/>
      <c r="E108" s="831"/>
      <c r="F108" s="831"/>
      <c r="G108" s="831"/>
      <c r="H108" s="831"/>
      <c r="I108" s="831"/>
      <c r="J108" s="831"/>
      <c r="K108" s="831"/>
      <c r="L108" s="831"/>
      <c r="M108" s="832"/>
    </row>
    <row r="109" spans="1:13" ht="15" customHeight="1">
      <c r="A109" s="849"/>
      <c r="B109" s="15" t="s">
        <v>232</v>
      </c>
      <c r="C109" s="893"/>
      <c r="D109" s="894"/>
      <c r="E109" s="895"/>
      <c r="F109" s="816" t="s">
        <v>241</v>
      </c>
      <c r="G109" s="886"/>
      <c r="H109" s="52"/>
      <c r="I109" s="886"/>
      <c r="J109" s="52"/>
      <c r="K109" s="886"/>
      <c r="L109" s="52"/>
      <c r="M109" s="53"/>
    </row>
    <row r="110" spans="1:13" ht="15" customHeight="1">
      <c r="A110" s="849"/>
      <c r="B110" s="21" t="s">
        <v>242</v>
      </c>
      <c r="C110" s="830"/>
      <c r="D110" s="831"/>
      <c r="E110" s="832"/>
      <c r="F110" s="816"/>
      <c r="G110" s="887"/>
      <c r="H110" s="54" t="s">
        <v>243</v>
      </c>
      <c r="I110" s="887"/>
      <c r="J110" s="54" t="s">
        <v>244</v>
      </c>
      <c r="K110" s="887"/>
      <c r="L110" s="55" t="s">
        <v>245</v>
      </c>
      <c r="M110" s="56"/>
    </row>
    <row r="111" spans="1:13" ht="15" customHeight="1">
      <c r="A111" s="849"/>
      <c r="B111" s="808" t="s">
        <v>246</v>
      </c>
      <c r="C111" s="11" t="s">
        <v>378</v>
      </c>
      <c r="D111" s="38"/>
      <c r="E111" s="13" t="s">
        <v>235</v>
      </c>
      <c r="F111" s="38"/>
      <c r="G111" s="12" t="s">
        <v>379</v>
      </c>
      <c r="H111" s="12"/>
      <c r="I111" s="12"/>
      <c r="J111" s="12"/>
      <c r="K111" s="12"/>
      <c r="L111" s="12"/>
      <c r="M111" s="14"/>
    </row>
    <row r="112" spans="1:13" ht="15" customHeight="1">
      <c r="A112" s="849"/>
      <c r="B112" s="809"/>
      <c r="C112" s="40"/>
      <c r="D112" s="16"/>
      <c r="E112" s="39"/>
      <c r="F112" s="17"/>
      <c r="G112" s="828"/>
      <c r="H112" s="828"/>
      <c r="I112" s="828"/>
      <c r="J112" s="828"/>
      <c r="K112" s="828"/>
      <c r="L112" s="828"/>
      <c r="M112" s="829"/>
    </row>
    <row r="113" spans="1:13" ht="15" customHeight="1">
      <c r="A113" s="849"/>
      <c r="B113" s="810"/>
      <c r="C113" s="830"/>
      <c r="D113" s="831"/>
      <c r="E113" s="831"/>
      <c r="F113" s="831"/>
      <c r="G113" s="831"/>
      <c r="H113" s="831"/>
      <c r="I113" s="831"/>
      <c r="J113" s="831"/>
      <c r="K113" s="831"/>
      <c r="L113" s="831"/>
      <c r="M113" s="832"/>
    </row>
    <row r="114" spans="1:13" ht="15" customHeight="1">
      <c r="A114" s="849"/>
      <c r="B114" s="15" t="s">
        <v>232</v>
      </c>
      <c r="C114" s="893"/>
      <c r="D114" s="894"/>
      <c r="E114" s="895"/>
      <c r="F114" s="816" t="s">
        <v>241</v>
      </c>
      <c r="G114" s="886"/>
      <c r="H114" s="52"/>
      <c r="I114" s="886"/>
      <c r="J114" s="52"/>
      <c r="K114" s="886"/>
      <c r="L114" s="52"/>
      <c r="M114" s="53"/>
    </row>
    <row r="115" spans="1:13" ht="15" customHeight="1">
      <c r="A115" s="849"/>
      <c r="B115" s="21" t="s">
        <v>242</v>
      </c>
      <c r="C115" s="830"/>
      <c r="D115" s="831"/>
      <c r="E115" s="832"/>
      <c r="F115" s="816"/>
      <c r="G115" s="887"/>
      <c r="H115" s="54" t="s">
        <v>243</v>
      </c>
      <c r="I115" s="887"/>
      <c r="J115" s="54" t="s">
        <v>244</v>
      </c>
      <c r="K115" s="887"/>
      <c r="L115" s="55" t="s">
        <v>245</v>
      </c>
      <c r="M115" s="56"/>
    </row>
    <row r="116" spans="1:13" ht="15" customHeight="1">
      <c r="A116" s="849"/>
      <c r="B116" s="808" t="s">
        <v>246</v>
      </c>
      <c r="C116" s="11" t="s">
        <v>378</v>
      </c>
      <c r="D116" s="38"/>
      <c r="E116" s="13" t="s">
        <v>235</v>
      </c>
      <c r="F116" s="38"/>
      <c r="G116" s="12" t="s">
        <v>379</v>
      </c>
      <c r="H116" s="12"/>
      <c r="I116" s="12"/>
      <c r="J116" s="12"/>
      <c r="K116" s="12"/>
      <c r="L116" s="12"/>
      <c r="M116" s="14"/>
    </row>
    <row r="117" spans="1:13" ht="15" customHeight="1">
      <c r="A117" s="849"/>
      <c r="B117" s="809"/>
      <c r="C117" s="40"/>
      <c r="D117" s="16"/>
      <c r="E117" s="39"/>
      <c r="F117" s="17"/>
      <c r="G117" s="828"/>
      <c r="H117" s="828"/>
      <c r="I117" s="828"/>
      <c r="J117" s="828"/>
      <c r="K117" s="828"/>
      <c r="L117" s="828"/>
      <c r="M117" s="829"/>
    </row>
    <row r="118" spans="1:13" ht="15" customHeight="1">
      <c r="A118" s="850"/>
      <c r="B118" s="810"/>
      <c r="C118" s="830"/>
      <c r="D118" s="831"/>
      <c r="E118" s="831"/>
      <c r="F118" s="831"/>
      <c r="G118" s="831"/>
      <c r="H118" s="831"/>
      <c r="I118" s="831"/>
      <c r="J118" s="831"/>
      <c r="K118" s="831"/>
      <c r="L118" s="831"/>
      <c r="M118" s="832"/>
    </row>
    <row r="119" spans="1:13" ht="5.0999999999999996" customHeight="1"/>
    <row r="120" spans="1:13" ht="15" customHeight="1">
      <c r="A120" s="37" t="s">
        <v>322</v>
      </c>
    </row>
    <row r="121" spans="1:13" ht="15" customHeight="1">
      <c r="A121" s="923" t="s">
        <v>316</v>
      </c>
      <c r="B121" s="924"/>
      <c r="C121" s="62" t="s">
        <v>317</v>
      </c>
      <c r="D121" s="920"/>
      <c r="E121" s="920"/>
      <c r="F121" s="920"/>
      <c r="G121" s="1041" t="s">
        <v>505</v>
      </c>
      <c r="H121" s="1041"/>
      <c r="I121" s="922"/>
      <c r="J121" s="922"/>
      <c r="K121" s="922"/>
      <c r="L121" s="922"/>
      <c r="M121" s="922"/>
    </row>
    <row r="122" spans="1:13" ht="15" customHeight="1">
      <c r="A122" s="925"/>
      <c r="B122" s="926"/>
      <c r="C122" s="62" t="s">
        <v>317</v>
      </c>
      <c r="D122" s="920"/>
      <c r="E122" s="920"/>
      <c r="F122" s="920"/>
      <c r="G122" s="1041" t="s">
        <v>505</v>
      </c>
      <c r="H122" s="1041"/>
      <c r="I122" s="922"/>
      <c r="J122" s="922"/>
      <c r="K122" s="922"/>
      <c r="L122" s="922"/>
      <c r="M122" s="922"/>
    </row>
    <row r="123" spans="1:13" ht="15" customHeight="1">
      <c r="A123" s="925"/>
      <c r="B123" s="926"/>
      <c r="C123" s="62" t="s">
        <v>317</v>
      </c>
      <c r="D123" s="920"/>
      <c r="E123" s="920"/>
      <c r="F123" s="920"/>
      <c r="G123" s="1041" t="s">
        <v>505</v>
      </c>
      <c r="H123" s="1041"/>
      <c r="I123" s="922"/>
      <c r="J123" s="922"/>
      <c r="K123" s="922"/>
      <c r="L123" s="922"/>
      <c r="M123" s="922"/>
    </row>
    <row r="124" spans="1:13" ht="15" customHeight="1">
      <c r="A124" s="925"/>
      <c r="B124" s="926"/>
      <c r="C124" s="62" t="s">
        <v>317</v>
      </c>
      <c r="D124" s="920"/>
      <c r="E124" s="920"/>
      <c r="F124" s="920"/>
      <c r="G124" s="1041" t="s">
        <v>505</v>
      </c>
      <c r="H124" s="1041"/>
      <c r="I124" s="922"/>
      <c r="J124" s="922"/>
      <c r="K124" s="922"/>
      <c r="L124" s="922"/>
      <c r="M124" s="922"/>
    </row>
    <row r="125" spans="1:13" ht="15" customHeight="1">
      <c r="A125" s="927"/>
      <c r="B125" s="928"/>
      <c r="C125" s="62" t="s">
        <v>317</v>
      </c>
      <c r="D125" s="920"/>
      <c r="E125" s="920"/>
      <c r="F125" s="920"/>
      <c r="G125" s="1041" t="s">
        <v>505</v>
      </c>
      <c r="H125" s="1041"/>
      <c r="I125" s="922"/>
      <c r="J125" s="922"/>
      <c r="K125" s="922"/>
      <c r="L125" s="922"/>
      <c r="M125" s="922"/>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5:M55"/>
    <mergeCell ref="C54:M54"/>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2:M12"/>
    <mergeCell ref="C11:M11"/>
  </mergeCells>
  <phoneticPr fontId="4"/>
  <dataValidations count="8">
    <dataValidation type="list" allowBlank="1" showInputMessage="1" showErrorMessage="1" sqref="E4:G5" xr:uid="{DC1D2849-E2D1-444F-8C58-C741D1D172DB}">
      <formula1>"〇"</formula1>
    </dataValidation>
    <dataValidation type="list" allowBlank="1" showInputMessage="1" showErrorMessage="1" sqref="D112 D9 D24 D16 D92 D97 D102 D107 D117 D52 D67 D59" xr:uid="{920DEE75-13FC-4B09-A164-37A80DFCE9C0}">
      <formula1>"都,道,府,県"</formula1>
    </dataValidation>
    <dataValidation type="list" allowBlank="1" showInputMessage="1" showErrorMessage="1" sqref="F112 F9 F24 F16 F92 F97 F102 F107 F117 F52 F67 F59" xr:uid="{BDE025FF-6EC3-406E-86D6-7BE940B0875A}">
      <formula1>"市,郡,区"</formula1>
    </dataValidation>
    <dataValidation imeMode="fullKatakana" allowBlank="1" showInputMessage="1" showErrorMessage="1" sqref="C6:M6 C13:E13 C21:E21 C89:E89 C94:E94 C99:E99 C104:E104 C109:E109 C114:E114 C49:M49 C56:E56 C64:E64" xr:uid="{3410806B-B594-445D-8A42-A7AD1B409D6C}"/>
    <dataValidation imeMode="disabled" allowBlank="1" showInputMessage="1" showErrorMessage="1" sqref="D8 F8 D15 F15 D51 F51 D58 F58" xr:uid="{A6A409A6-818B-470D-B30F-D87C1E0BD86A}"/>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xr:uid="{6BA95E95-73CD-4C1F-86C8-2B737218D818}">
      <formula1>0</formula1>
    </dataValidation>
    <dataValidation type="list" allowBlank="1" showInputMessage="1" showErrorMessage="1" sqref="C38:M38 D43 C73:M73 D78" xr:uid="{C8457F42-046D-4896-B1F4-CE446477EBAF}">
      <formula1>"○"</formula1>
    </dataValidation>
    <dataValidation type="whole" operator="greaterThanOrEqual" allowBlank="1" showInputMessage="1" showErrorMessage="1" sqref="C35:M35 C36 C43:E43 C70:M70 C71 C78:E78" xr:uid="{0C2FA19E-6517-4E69-8819-576DC5B80547}">
      <formula1>0</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20338-B49F-4B7C-BD5F-3537BCF965BF}">
  <sheetPr codeName="Sheet4"/>
  <dimension ref="A1:U69"/>
  <sheetViews>
    <sheetView zoomScaleNormal="100" workbookViewId="0">
      <selection activeCell="F12" sqref="F12"/>
    </sheetView>
  </sheetViews>
  <sheetFormatPr defaultColWidth="2.25" defaultRowHeight="13.5" customHeight="1"/>
  <cols>
    <col min="1" max="1" width="2.625" style="1" customWidth="1"/>
    <col min="2" max="2" width="6.625" style="1" customWidth="1"/>
    <col min="3" max="3" width="8.625" style="1" customWidth="1"/>
    <col min="4" max="4" width="10.875" style="1" customWidth="1"/>
    <col min="5" max="5" width="8.625" style="1" customWidth="1"/>
    <col min="6" max="6" width="6.625" style="1" customWidth="1"/>
    <col min="7" max="7" width="8.125" style="1" customWidth="1"/>
    <col min="8" max="21" width="2.625" style="1" customWidth="1"/>
    <col min="22" max="16384" width="2.25" style="1"/>
  </cols>
  <sheetData>
    <row r="1" spans="1:21" ht="13.5" customHeight="1">
      <c r="A1" s="619" t="s">
        <v>74</v>
      </c>
      <c r="B1" s="619"/>
      <c r="C1" s="619"/>
    </row>
    <row r="2" spans="1:21" ht="15" customHeight="1">
      <c r="A2" s="676" t="s">
        <v>75</v>
      </c>
      <c r="B2" s="676"/>
      <c r="C2" s="676"/>
      <c r="D2" s="676"/>
      <c r="E2" s="676"/>
      <c r="F2" s="676"/>
      <c r="G2" s="676"/>
      <c r="H2" s="676"/>
      <c r="I2" s="676"/>
      <c r="J2" s="676"/>
      <c r="K2" s="676"/>
      <c r="L2" s="676"/>
      <c r="M2" s="676"/>
      <c r="N2" s="676"/>
      <c r="O2" s="676"/>
      <c r="P2" s="676"/>
      <c r="Q2" s="676"/>
      <c r="R2" s="676"/>
      <c r="S2" s="676"/>
      <c r="T2" s="676"/>
      <c r="U2" s="676"/>
    </row>
    <row r="3" spans="1:21" ht="15" customHeight="1">
      <c r="A3" s="676" t="s">
        <v>76</v>
      </c>
      <c r="B3" s="676"/>
      <c r="C3" s="676"/>
      <c r="D3" s="676"/>
      <c r="E3" s="676"/>
      <c r="F3" s="676"/>
      <c r="G3" s="676"/>
      <c r="H3" s="676"/>
      <c r="I3" s="676"/>
      <c r="J3" s="676"/>
      <c r="K3" s="676"/>
      <c r="L3" s="676"/>
      <c r="M3" s="676"/>
      <c r="N3" s="676"/>
      <c r="O3" s="676"/>
      <c r="P3" s="676"/>
      <c r="Q3" s="676"/>
      <c r="R3" s="676"/>
      <c r="S3" s="676"/>
      <c r="T3" s="676"/>
      <c r="U3" s="676"/>
    </row>
    <row r="4" spans="1:21" ht="15" customHeight="1">
      <c r="A4" s="676" t="s">
        <v>77</v>
      </c>
      <c r="B4" s="676"/>
      <c r="C4" s="676"/>
      <c r="D4" s="676"/>
      <c r="E4" s="676"/>
      <c r="F4" s="676"/>
      <c r="G4" s="676"/>
      <c r="H4" s="676"/>
      <c r="I4" s="676"/>
      <c r="J4" s="676"/>
      <c r="K4" s="676"/>
      <c r="L4" s="676"/>
      <c r="M4" s="676"/>
      <c r="N4" s="676"/>
      <c r="O4" s="676"/>
      <c r="P4" s="676"/>
      <c r="Q4" s="676"/>
      <c r="R4" s="676"/>
      <c r="S4" s="676"/>
      <c r="T4" s="676"/>
      <c r="U4" s="676"/>
    </row>
    <row r="5" spans="1:21" ht="15" customHeight="1">
      <c r="A5" s="179"/>
      <c r="B5" s="179"/>
      <c r="C5" s="179"/>
      <c r="D5" s="179"/>
      <c r="E5" s="677" t="s">
        <v>1515</v>
      </c>
      <c r="F5" s="677"/>
      <c r="G5" s="179" t="s">
        <v>78</v>
      </c>
      <c r="H5" s="179"/>
      <c r="I5" s="179"/>
      <c r="J5" s="179"/>
      <c r="K5" s="179"/>
      <c r="L5" s="179"/>
      <c r="M5" s="179"/>
      <c r="N5" s="179"/>
      <c r="O5" s="179"/>
      <c r="P5" s="179"/>
      <c r="Q5" s="179"/>
      <c r="R5" s="179"/>
      <c r="S5" s="179"/>
      <c r="T5" s="179"/>
      <c r="U5" s="179"/>
    </row>
    <row r="6" spans="1:21" ht="15" customHeight="1">
      <c r="A6" s="179"/>
      <c r="B6" s="179"/>
      <c r="C6" s="179"/>
      <c r="D6" s="179"/>
      <c r="E6" s="179"/>
      <c r="F6" s="179"/>
      <c r="G6" s="179"/>
      <c r="H6" s="179"/>
      <c r="I6" s="179"/>
      <c r="J6" s="179"/>
      <c r="K6" s="662"/>
      <c r="L6" s="662"/>
      <c r="M6" s="662"/>
      <c r="N6" s="662"/>
      <c r="O6" s="179" t="s">
        <v>79</v>
      </c>
      <c r="P6" s="662"/>
      <c r="Q6" s="662"/>
      <c r="R6" s="179" t="s">
        <v>80</v>
      </c>
      <c r="S6" s="662"/>
      <c r="T6" s="662"/>
      <c r="U6" s="179" t="s">
        <v>81</v>
      </c>
    </row>
    <row r="7" spans="1:21" ht="15" customHeight="1">
      <c r="A7" s="179"/>
      <c r="B7" s="676"/>
      <c r="C7" s="676"/>
      <c r="D7" s="228" t="s">
        <v>82</v>
      </c>
      <c r="E7" s="179"/>
      <c r="F7" s="179"/>
      <c r="G7" s="179"/>
      <c r="H7" s="179"/>
      <c r="I7" s="179"/>
      <c r="J7" s="179"/>
      <c r="K7" s="180"/>
      <c r="L7" s="180"/>
      <c r="M7" s="180"/>
      <c r="N7" s="180"/>
      <c r="O7" s="179"/>
      <c r="P7" s="180"/>
      <c r="Q7" s="180"/>
      <c r="R7" s="179"/>
      <c r="S7" s="180"/>
      <c r="T7" s="180"/>
      <c r="U7" s="179"/>
    </row>
    <row r="8" spans="1:21" ht="15" customHeight="1">
      <c r="A8" s="179"/>
      <c r="B8" s="179"/>
      <c r="C8" s="179"/>
      <c r="D8" s="179"/>
      <c r="E8" s="179"/>
      <c r="F8" s="179"/>
      <c r="G8" s="179"/>
      <c r="H8" s="179" t="s">
        <v>83</v>
      </c>
      <c r="I8" s="179"/>
      <c r="J8" s="181"/>
      <c r="K8" s="663"/>
      <c r="L8" s="663"/>
      <c r="M8" s="663"/>
      <c r="N8" s="663"/>
      <c r="O8" s="663"/>
      <c r="P8" s="663"/>
      <c r="Q8" s="663"/>
      <c r="R8" s="663"/>
      <c r="S8" s="663"/>
      <c r="T8" s="663"/>
      <c r="U8" s="663"/>
    </row>
    <row r="9" spans="1:21" ht="15" customHeight="1">
      <c r="A9" s="179"/>
      <c r="B9" s="179"/>
      <c r="C9" s="179"/>
      <c r="D9" s="179"/>
      <c r="E9" s="179"/>
      <c r="F9" s="179"/>
      <c r="G9" s="179" t="s">
        <v>84</v>
      </c>
      <c r="H9" s="210" t="s">
        <v>85</v>
      </c>
      <c r="I9" s="210"/>
      <c r="J9" s="181"/>
      <c r="K9" s="663"/>
      <c r="L9" s="663"/>
      <c r="M9" s="663"/>
      <c r="N9" s="663"/>
      <c r="O9" s="663"/>
      <c r="P9" s="663"/>
      <c r="Q9" s="663"/>
      <c r="R9" s="663"/>
      <c r="S9" s="663"/>
      <c r="T9" s="663"/>
      <c r="U9" s="663"/>
    </row>
    <row r="10" spans="1:21" ht="15" customHeight="1">
      <c r="A10" s="179"/>
      <c r="B10" s="179"/>
      <c r="C10" s="179"/>
      <c r="D10" s="179"/>
      <c r="E10" s="179"/>
      <c r="F10" s="179"/>
      <c r="G10" s="179"/>
      <c r="H10" s="179" t="s">
        <v>86</v>
      </c>
      <c r="I10" s="179"/>
      <c r="J10" s="181"/>
      <c r="K10" s="663"/>
      <c r="L10" s="663"/>
      <c r="M10" s="663"/>
      <c r="N10" s="663"/>
      <c r="O10" s="663"/>
      <c r="P10" s="663"/>
      <c r="Q10" s="663"/>
      <c r="R10" s="663"/>
      <c r="S10" s="663"/>
      <c r="T10" s="663"/>
      <c r="U10" s="663"/>
    </row>
    <row r="11" spans="1:21" ht="15" customHeight="1">
      <c r="A11" s="182"/>
      <c r="B11" s="182"/>
      <c r="C11" s="182"/>
      <c r="D11" s="182"/>
      <c r="E11" s="182"/>
      <c r="F11" s="182"/>
      <c r="G11" s="182"/>
      <c r="H11" s="182"/>
      <c r="I11" s="182"/>
      <c r="J11" s="182"/>
      <c r="K11" s="182"/>
      <c r="L11" s="182"/>
      <c r="M11" s="182"/>
      <c r="N11" s="182"/>
      <c r="O11" s="182"/>
      <c r="P11" s="182"/>
      <c r="Q11" s="182"/>
      <c r="R11" s="182"/>
      <c r="S11" s="182"/>
      <c r="T11" s="182"/>
      <c r="U11" s="182"/>
    </row>
    <row r="12" spans="1:21" ht="15" customHeight="1">
      <c r="A12" s="182"/>
      <c r="B12" s="229" t="s">
        <v>87</v>
      </c>
      <c r="C12" s="182"/>
      <c r="D12" s="182"/>
      <c r="E12" s="182"/>
      <c r="F12" s="182"/>
      <c r="G12" s="182"/>
      <c r="H12" s="182"/>
      <c r="I12" s="182"/>
      <c r="J12" s="182"/>
      <c r="K12" s="182"/>
      <c r="L12" s="182"/>
      <c r="M12" s="182"/>
      <c r="N12" s="182"/>
      <c r="O12" s="182"/>
      <c r="P12" s="182"/>
      <c r="Q12" s="182"/>
      <c r="R12" s="182"/>
      <c r="S12" s="182"/>
      <c r="T12" s="182"/>
      <c r="U12" s="182"/>
    </row>
    <row r="13" spans="1:21" ht="15" customHeight="1">
      <c r="A13" s="183"/>
      <c r="B13" s="182"/>
      <c r="C13" s="182"/>
      <c r="D13" s="182"/>
      <c r="E13" s="182"/>
      <c r="F13" s="182"/>
      <c r="G13" s="182"/>
      <c r="H13" s="182"/>
      <c r="I13" s="182"/>
      <c r="J13" s="182"/>
      <c r="K13" s="182"/>
      <c r="L13" s="182"/>
      <c r="M13" s="182"/>
      <c r="N13" s="182"/>
      <c r="O13" s="182"/>
      <c r="P13" s="182"/>
      <c r="Q13" s="182"/>
      <c r="R13" s="182"/>
      <c r="S13" s="182"/>
      <c r="T13" s="182"/>
      <c r="U13" s="182"/>
    </row>
    <row r="14" spans="1:21" ht="15" customHeight="1">
      <c r="A14" s="183"/>
      <c r="B14" s="182"/>
      <c r="C14" s="182"/>
      <c r="D14" s="182"/>
      <c r="E14" s="182"/>
      <c r="F14" s="686" t="s">
        <v>88</v>
      </c>
      <c r="G14" s="687"/>
      <c r="H14" s="688"/>
      <c r="I14" s="184"/>
      <c r="J14" s="184"/>
      <c r="K14" s="184"/>
      <c r="L14" s="184"/>
      <c r="M14" s="184"/>
      <c r="N14" s="184"/>
      <c r="O14" s="185"/>
      <c r="P14" s="185"/>
      <c r="Q14" s="185"/>
      <c r="R14" s="185"/>
      <c r="S14" s="185"/>
      <c r="T14" s="185"/>
      <c r="U14" s="186"/>
    </row>
    <row r="15" spans="1:21" ht="15" customHeight="1">
      <c r="A15" s="625" t="s">
        <v>89</v>
      </c>
      <c r="B15" s="689" t="s">
        <v>90</v>
      </c>
      <c r="C15" s="690"/>
      <c r="D15" s="680"/>
      <c r="E15" s="681"/>
      <c r="F15" s="681"/>
      <c r="G15" s="681"/>
      <c r="H15" s="681"/>
      <c r="I15" s="681"/>
      <c r="J15" s="681"/>
      <c r="K15" s="681"/>
      <c r="L15" s="681"/>
      <c r="M15" s="681"/>
      <c r="N15" s="681"/>
      <c r="O15" s="681"/>
      <c r="P15" s="681"/>
      <c r="Q15" s="681"/>
      <c r="R15" s="681"/>
      <c r="S15" s="681"/>
      <c r="T15" s="681"/>
      <c r="U15" s="682"/>
    </row>
    <row r="16" spans="1:21" ht="15" customHeight="1">
      <c r="A16" s="626"/>
      <c r="B16" s="691" t="s">
        <v>91</v>
      </c>
      <c r="C16" s="692"/>
      <c r="D16" s="683"/>
      <c r="E16" s="684"/>
      <c r="F16" s="684"/>
      <c r="G16" s="684"/>
      <c r="H16" s="684"/>
      <c r="I16" s="684"/>
      <c r="J16" s="684"/>
      <c r="K16" s="684"/>
      <c r="L16" s="684"/>
      <c r="M16" s="684"/>
      <c r="N16" s="684"/>
      <c r="O16" s="684"/>
      <c r="P16" s="684"/>
      <c r="Q16" s="684"/>
      <c r="R16" s="684"/>
      <c r="S16" s="684"/>
      <c r="T16" s="684"/>
      <c r="U16" s="685"/>
    </row>
    <row r="17" spans="1:21" ht="15" customHeight="1">
      <c r="A17" s="626"/>
      <c r="B17" s="693" t="s">
        <v>92</v>
      </c>
      <c r="C17" s="694"/>
      <c r="D17" s="187" t="s">
        <v>93</v>
      </c>
      <c r="E17" s="188"/>
      <c r="F17" s="189" t="s">
        <v>94</v>
      </c>
      <c r="G17" s="675"/>
      <c r="H17" s="675"/>
      <c r="I17" s="189" t="s">
        <v>95</v>
      </c>
      <c r="J17" s="189"/>
      <c r="K17" s="189"/>
      <c r="L17" s="189"/>
      <c r="M17" s="189"/>
      <c r="N17" s="189"/>
      <c r="O17" s="189"/>
      <c r="P17" s="189"/>
      <c r="Q17" s="189"/>
      <c r="R17" s="189"/>
      <c r="S17" s="189"/>
      <c r="T17" s="189"/>
      <c r="U17" s="190"/>
    </row>
    <row r="18" spans="1:21" ht="15" customHeight="1">
      <c r="A18" s="626"/>
      <c r="B18" s="695"/>
      <c r="C18" s="696"/>
      <c r="D18" s="191"/>
      <c r="E18" s="192"/>
      <c r="F18" s="699"/>
      <c r="G18" s="699"/>
      <c r="H18" s="193"/>
      <c r="I18" s="678"/>
      <c r="J18" s="678"/>
      <c r="K18" s="678"/>
      <c r="L18" s="678"/>
      <c r="M18" s="678"/>
      <c r="N18" s="678"/>
      <c r="O18" s="678"/>
      <c r="P18" s="678"/>
      <c r="Q18" s="678"/>
      <c r="R18" s="678"/>
      <c r="S18" s="678"/>
      <c r="T18" s="678"/>
      <c r="U18" s="679"/>
    </row>
    <row r="19" spans="1:21" ht="15" customHeight="1">
      <c r="A19" s="626"/>
      <c r="B19" s="697"/>
      <c r="C19" s="698"/>
      <c r="D19" s="700"/>
      <c r="E19" s="701"/>
      <c r="F19" s="701"/>
      <c r="G19" s="701"/>
      <c r="H19" s="701"/>
      <c r="I19" s="701"/>
      <c r="J19" s="701"/>
      <c r="K19" s="701"/>
      <c r="L19" s="701"/>
      <c r="M19" s="701"/>
      <c r="N19" s="701"/>
      <c r="O19" s="701"/>
      <c r="P19" s="701"/>
      <c r="Q19" s="701"/>
      <c r="R19" s="701"/>
      <c r="S19" s="701"/>
      <c r="T19" s="701"/>
      <c r="U19" s="702"/>
    </row>
    <row r="20" spans="1:21" ht="15" customHeight="1">
      <c r="A20" s="626"/>
      <c r="B20" s="664" t="s">
        <v>96</v>
      </c>
      <c r="C20" s="665"/>
      <c r="D20" s="226" t="s">
        <v>97</v>
      </c>
      <c r="E20" s="643" t="s">
        <v>98</v>
      </c>
      <c r="F20" s="644"/>
      <c r="G20" s="644"/>
      <c r="H20" s="644"/>
      <c r="I20" s="644"/>
      <c r="J20" s="644"/>
      <c r="K20" s="644"/>
      <c r="L20" s="645"/>
      <c r="M20" s="645"/>
      <c r="N20" s="645"/>
      <c r="O20" s="645"/>
      <c r="P20" s="645"/>
      <c r="Q20" s="645"/>
      <c r="R20" s="645"/>
      <c r="S20" s="645"/>
      <c r="T20" s="645"/>
      <c r="U20" s="646"/>
    </row>
    <row r="21" spans="1:21" ht="15" customHeight="1">
      <c r="A21" s="626"/>
      <c r="B21" s="666"/>
      <c r="C21" s="667"/>
      <c r="D21" s="703" t="s">
        <v>99</v>
      </c>
      <c r="E21" s="704"/>
      <c r="F21" s="648"/>
      <c r="G21" s="648"/>
      <c r="H21" s="648"/>
      <c r="I21" s="648"/>
      <c r="J21" s="648"/>
      <c r="K21" s="648"/>
      <c r="L21" s="648"/>
      <c r="M21" s="648"/>
      <c r="N21" s="648"/>
      <c r="O21" s="648"/>
      <c r="P21" s="648"/>
      <c r="Q21" s="648"/>
      <c r="R21" s="648"/>
      <c r="S21" s="648"/>
      <c r="T21" s="648"/>
      <c r="U21" s="621"/>
    </row>
    <row r="22" spans="1:21" ht="15" customHeight="1">
      <c r="A22" s="626"/>
      <c r="B22" s="194" t="s">
        <v>100</v>
      </c>
      <c r="C22" s="195"/>
      <c r="D22" s="187"/>
      <c r="E22" s="189"/>
      <c r="F22" s="196"/>
      <c r="G22" s="196"/>
      <c r="H22" s="196"/>
      <c r="I22" s="196"/>
      <c r="J22" s="196"/>
      <c r="K22" s="196"/>
      <c r="L22" s="196"/>
      <c r="M22" s="196"/>
      <c r="N22" s="196"/>
      <c r="O22" s="196"/>
      <c r="P22" s="196"/>
      <c r="Q22" s="196"/>
      <c r="R22" s="196"/>
      <c r="S22" s="196"/>
      <c r="T22" s="196"/>
      <c r="U22" s="197"/>
    </row>
    <row r="23" spans="1:21" ht="15" customHeight="1">
      <c r="A23" s="626"/>
      <c r="B23" s="668" t="s">
        <v>101</v>
      </c>
      <c r="C23" s="669"/>
      <c r="D23" s="711" t="s">
        <v>102</v>
      </c>
      <c r="E23" s="713"/>
      <c r="F23" s="714"/>
      <c r="G23" s="198" t="s">
        <v>90</v>
      </c>
      <c r="H23" s="705"/>
      <c r="I23" s="706"/>
      <c r="J23" s="706"/>
      <c r="K23" s="706"/>
      <c r="L23" s="707"/>
      <c r="M23" s="725" t="s">
        <v>103</v>
      </c>
      <c r="N23" s="726"/>
      <c r="O23" s="189"/>
      <c r="P23" s="189"/>
      <c r="Q23" s="189"/>
      <c r="R23" s="189"/>
      <c r="S23" s="189"/>
      <c r="T23" s="189"/>
      <c r="U23" s="190"/>
    </row>
    <row r="24" spans="1:21" ht="15" customHeight="1">
      <c r="A24" s="626"/>
      <c r="B24" s="670"/>
      <c r="C24" s="671"/>
      <c r="D24" s="712"/>
      <c r="E24" s="715"/>
      <c r="F24" s="716"/>
      <c r="G24" s="199" t="s">
        <v>104</v>
      </c>
      <c r="H24" s="708"/>
      <c r="I24" s="709"/>
      <c r="J24" s="709"/>
      <c r="K24" s="709"/>
      <c r="L24" s="710"/>
      <c r="M24" s="727"/>
      <c r="N24" s="728"/>
      <c r="O24" s="200"/>
      <c r="P24" s="200"/>
      <c r="Q24" s="200"/>
      <c r="R24" s="200"/>
      <c r="S24" s="200"/>
      <c r="T24" s="200"/>
      <c r="U24" s="201"/>
    </row>
    <row r="25" spans="1:21" ht="15" customHeight="1">
      <c r="A25" s="626"/>
      <c r="B25" s="664" t="s">
        <v>105</v>
      </c>
      <c r="C25" s="665"/>
      <c r="D25" s="187" t="s">
        <v>93</v>
      </c>
      <c r="E25" s="188"/>
      <c r="F25" s="189" t="s">
        <v>94</v>
      </c>
      <c r="G25" s="675"/>
      <c r="H25" s="675"/>
      <c r="I25" s="189" t="s">
        <v>95</v>
      </c>
      <c r="J25" s="189"/>
      <c r="K25" s="189"/>
      <c r="L25" s="189"/>
      <c r="M25" s="189"/>
      <c r="N25" s="189"/>
      <c r="O25" s="189"/>
      <c r="P25" s="189"/>
      <c r="Q25" s="189"/>
      <c r="R25" s="189"/>
      <c r="S25" s="189"/>
      <c r="T25" s="189"/>
      <c r="U25" s="190"/>
    </row>
    <row r="26" spans="1:21" ht="15" customHeight="1">
      <c r="A26" s="626"/>
      <c r="B26" s="719"/>
      <c r="C26" s="720"/>
      <c r="D26" s="191"/>
      <c r="E26" s="192"/>
      <c r="F26" s="699"/>
      <c r="G26" s="699"/>
      <c r="H26" s="193"/>
      <c r="I26" s="678"/>
      <c r="J26" s="678"/>
      <c r="K26" s="678"/>
      <c r="L26" s="678"/>
      <c r="M26" s="678"/>
      <c r="N26" s="678"/>
      <c r="O26" s="678"/>
      <c r="P26" s="678"/>
      <c r="Q26" s="678"/>
      <c r="R26" s="678"/>
      <c r="S26" s="678"/>
      <c r="T26" s="678"/>
      <c r="U26" s="679"/>
    </row>
    <row r="27" spans="1:21" ht="15" customHeight="1">
      <c r="A27" s="627"/>
      <c r="B27" s="666"/>
      <c r="C27" s="667"/>
      <c r="D27" s="700"/>
      <c r="E27" s="701"/>
      <c r="F27" s="701"/>
      <c r="G27" s="701"/>
      <c r="H27" s="701"/>
      <c r="I27" s="701"/>
      <c r="J27" s="701"/>
      <c r="K27" s="701"/>
      <c r="L27" s="701"/>
      <c r="M27" s="701"/>
      <c r="N27" s="701"/>
      <c r="O27" s="701"/>
      <c r="P27" s="701"/>
      <c r="Q27" s="701"/>
      <c r="R27" s="701"/>
      <c r="S27" s="701"/>
      <c r="T27" s="701"/>
      <c r="U27" s="702"/>
    </row>
    <row r="28" spans="1:21" ht="15" customHeight="1">
      <c r="A28" s="625" t="s">
        <v>106</v>
      </c>
      <c r="B28" s="721" t="s">
        <v>90</v>
      </c>
      <c r="C28" s="690"/>
      <c r="D28" s="735"/>
      <c r="E28" s="736"/>
      <c r="F28" s="736"/>
      <c r="G28" s="736"/>
      <c r="H28" s="736"/>
      <c r="I28" s="736"/>
      <c r="J28" s="736"/>
      <c r="K28" s="736"/>
      <c r="L28" s="736"/>
      <c r="M28" s="736"/>
      <c r="N28" s="736"/>
      <c r="O28" s="736"/>
      <c r="P28" s="736"/>
      <c r="Q28" s="736"/>
      <c r="R28" s="736"/>
      <c r="S28" s="736"/>
      <c r="T28" s="736"/>
      <c r="U28" s="737"/>
    </row>
    <row r="29" spans="1:21" ht="15" customHeight="1">
      <c r="A29" s="626"/>
      <c r="B29" s="729" t="s">
        <v>91</v>
      </c>
      <c r="C29" s="692"/>
      <c r="D29" s="683"/>
      <c r="E29" s="684"/>
      <c r="F29" s="684"/>
      <c r="G29" s="684"/>
      <c r="H29" s="684"/>
      <c r="I29" s="684"/>
      <c r="J29" s="684"/>
      <c r="K29" s="684"/>
      <c r="L29" s="684"/>
      <c r="M29" s="684"/>
      <c r="N29" s="684"/>
      <c r="O29" s="684"/>
      <c r="P29" s="684"/>
      <c r="Q29" s="684"/>
      <c r="R29" s="684"/>
      <c r="S29" s="684"/>
      <c r="T29" s="684"/>
      <c r="U29" s="685"/>
    </row>
    <row r="30" spans="1:21" ht="15" customHeight="1">
      <c r="A30" s="626"/>
      <c r="B30" s="694" t="s">
        <v>107</v>
      </c>
      <c r="C30" s="730"/>
      <c r="D30" s="187" t="s">
        <v>93</v>
      </c>
      <c r="E30" s="188"/>
      <c r="F30" s="189" t="s">
        <v>94</v>
      </c>
      <c r="G30" s="675"/>
      <c r="H30" s="675"/>
      <c r="I30" s="189" t="s">
        <v>95</v>
      </c>
      <c r="J30" s="189"/>
      <c r="K30" s="189"/>
      <c r="L30" s="189"/>
      <c r="M30" s="189"/>
      <c r="N30" s="189"/>
      <c r="O30" s="189"/>
      <c r="P30" s="189"/>
      <c r="Q30" s="189"/>
      <c r="R30" s="189"/>
      <c r="S30" s="189"/>
      <c r="T30" s="189"/>
      <c r="U30" s="190"/>
    </row>
    <row r="31" spans="1:21" ht="15" customHeight="1">
      <c r="A31" s="626"/>
      <c r="B31" s="696"/>
      <c r="C31" s="731"/>
      <c r="D31" s="191"/>
      <c r="E31" s="192"/>
      <c r="F31" s="699"/>
      <c r="G31" s="699"/>
      <c r="H31" s="193"/>
      <c r="I31" s="678"/>
      <c r="J31" s="678"/>
      <c r="K31" s="678"/>
      <c r="L31" s="678"/>
      <c r="M31" s="678"/>
      <c r="N31" s="678"/>
      <c r="O31" s="678"/>
      <c r="P31" s="678"/>
      <c r="Q31" s="678"/>
      <c r="R31" s="678"/>
      <c r="S31" s="678"/>
      <c r="T31" s="678"/>
      <c r="U31" s="679"/>
    </row>
    <row r="32" spans="1:21" ht="15" customHeight="1">
      <c r="A32" s="626"/>
      <c r="B32" s="698"/>
      <c r="C32" s="732"/>
      <c r="D32" s="700"/>
      <c r="E32" s="701"/>
      <c r="F32" s="701"/>
      <c r="G32" s="701"/>
      <c r="H32" s="701"/>
      <c r="I32" s="701"/>
      <c r="J32" s="701"/>
      <c r="K32" s="701"/>
      <c r="L32" s="701"/>
      <c r="M32" s="701"/>
      <c r="N32" s="701"/>
      <c r="O32" s="701"/>
      <c r="P32" s="701"/>
      <c r="Q32" s="701"/>
      <c r="R32" s="701"/>
      <c r="S32" s="701"/>
      <c r="T32" s="701"/>
      <c r="U32" s="738"/>
    </row>
    <row r="33" spans="1:21" ht="15" customHeight="1">
      <c r="A33" s="626"/>
      <c r="B33" s="672" t="s">
        <v>108</v>
      </c>
      <c r="C33" s="673"/>
      <c r="D33" s="673"/>
      <c r="E33" s="674"/>
      <c r="F33" s="733"/>
      <c r="G33" s="734"/>
      <c r="H33" s="232"/>
      <c r="I33" s="232"/>
      <c r="J33" s="232"/>
      <c r="K33" s="232"/>
      <c r="L33" s="232"/>
      <c r="M33" s="232"/>
      <c r="N33" s="232"/>
      <c r="O33" s="232"/>
      <c r="P33" s="232"/>
      <c r="Q33" s="232"/>
      <c r="R33" s="232"/>
      <c r="S33" s="232"/>
      <c r="T33" s="232"/>
      <c r="U33" s="232"/>
    </row>
    <row r="34" spans="1:21" ht="15" customHeight="1">
      <c r="A34" s="626"/>
      <c r="B34" s="722" t="s">
        <v>109</v>
      </c>
      <c r="C34" s="722"/>
      <c r="D34" s="722"/>
      <c r="E34" s="202"/>
      <c r="F34" s="724" t="s">
        <v>110</v>
      </c>
      <c r="G34" s="724"/>
      <c r="H34" s="724" t="s">
        <v>111</v>
      </c>
      <c r="I34" s="724"/>
      <c r="J34" s="724"/>
      <c r="K34" s="724"/>
      <c r="L34" s="638" t="s">
        <v>112</v>
      </c>
      <c r="M34" s="638"/>
      <c r="N34" s="638"/>
      <c r="O34" s="638"/>
      <c r="P34" s="638"/>
      <c r="Q34" s="638"/>
      <c r="R34" s="739" t="s">
        <v>113</v>
      </c>
      <c r="S34" s="740"/>
      <c r="T34" s="740"/>
      <c r="U34" s="741"/>
    </row>
    <row r="35" spans="1:21" ht="39.950000000000003" customHeight="1">
      <c r="A35" s="626"/>
      <c r="B35" s="723"/>
      <c r="C35" s="723"/>
      <c r="D35" s="723"/>
      <c r="E35" s="203" t="s">
        <v>114</v>
      </c>
      <c r="F35" s="724"/>
      <c r="G35" s="724"/>
      <c r="H35" s="724"/>
      <c r="I35" s="724"/>
      <c r="J35" s="724"/>
      <c r="K35" s="724"/>
      <c r="L35" s="638"/>
      <c r="M35" s="638"/>
      <c r="N35" s="638"/>
      <c r="O35" s="638"/>
      <c r="P35" s="638"/>
      <c r="Q35" s="638"/>
      <c r="R35" s="742"/>
      <c r="S35" s="743"/>
      <c r="T35" s="743"/>
      <c r="U35" s="744"/>
    </row>
    <row r="36" spans="1:21" ht="15" customHeight="1">
      <c r="A36" s="626"/>
      <c r="B36" s="657" t="s">
        <v>115</v>
      </c>
      <c r="C36" s="717" t="s">
        <v>116</v>
      </c>
      <c r="D36" s="718"/>
      <c r="E36" s="206"/>
      <c r="F36" s="635"/>
      <c r="G36" s="637"/>
      <c r="H36" s="635"/>
      <c r="I36" s="636"/>
      <c r="J36" s="636"/>
      <c r="K36" s="637"/>
      <c r="L36" s="635"/>
      <c r="M36" s="636"/>
      <c r="N36" s="636"/>
      <c r="O36" s="636"/>
      <c r="P36" s="636"/>
      <c r="Q36" s="637"/>
      <c r="R36" s="650" t="s">
        <v>117</v>
      </c>
      <c r="S36" s="651"/>
      <c r="T36" s="651"/>
      <c r="U36" s="652"/>
    </row>
    <row r="37" spans="1:21" ht="15" customHeight="1">
      <c r="A37" s="626"/>
      <c r="B37" s="658"/>
      <c r="C37" s="620" t="s">
        <v>118</v>
      </c>
      <c r="D37" s="642"/>
      <c r="E37" s="206"/>
      <c r="F37" s="635"/>
      <c r="G37" s="637"/>
      <c r="H37" s="635"/>
      <c r="I37" s="636"/>
      <c r="J37" s="636"/>
      <c r="K37" s="637"/>
      <c r="L37" s="635"/>
      <c r="M37" s="636"/>
      <c r="N37" s="636"/>
      <c r="O37" s="636"/>
      <c r="P37" s="636"/>
      <c r="Q37" s="637"/>
      <c r="R37" s="650" t="s">
        <v>117</v>
      </c>
      <c r="S37" s="651"/>
      <c r="T37" s="651"/>
      <c r="U37" s="652"/>
    </row>
    <row r="38" spans="1:21" ht="15" customHeight="1">
      <c r="A38" s="626"/>
      <c r="B38" s="658"/>
      <c r="C38" s="620" t="s">
        <v>119</v>
      </c>
      <c r="D38" s="642"/>
      <c r="E38" s="207"/>
      <c r="F38" s="635"/>
      <c r="G38" s="637"/>
      <c r="H38" s="635"/>
      <c r="I38" s="636"/>
      <c r="J38" s="636"/>
      <c r="K38" s="637"/>
      <c r="L38" s="635"/>
      <c r="M38" s="636"/>
      <c r="N38" s="636"/>
      <c r="O38" s="636"/>
      <c r="P38" s="636"/>
      <c r="Q38" s="637"/>
      <c r="R38" s="650" t="s">
        <v>117</v>
      </c>
      <c r="S38" s="651"/>
      <c r="T38" s="651"/>
      <c r="U38" s="652"/>
    </row>
    <row r="39" spans="1:21" ht="15" customHeight="1">
      <c r="A39" s="626"/>
      <c r="B39" s="658"/>
      <c r="C39" s="620" t="s">
        <v>120</v>
      </c>
      <c r="D39" s="642"/>
      <c r="E39" s="207"/>
      <c r="F39" s="635"/>
      <c r="G39" s="637"/>
      <c r="H39" s="635"/>
      <c r="I39" s="636"/>
      <c r="J39" s="636"/>
      <c r="K39" s="637"/>
      <c r="L39" s="635"/>
      <c r="M39" s="636"/>
      <c r="N39" s="636"/>
      <c r="O39" s="636"/>
      <c r="P39" s="636"/>
      <c r="Q39" s="637"/>
      <c r="R39" s="650" t="s">
        <v>117</v>
      </c>
      <c r="S39" s="651"/>
      <c r="T39" s="651"/>
      <c r="U39" s="652"/>
    </row>
    <row r="40" spans="1:21" ht="15" customHeight="1">
      <c r="A40" s="626"/>
      <c r="B40" s="658"/>
      <c r="C40" s="620" t="s">
        <v>121</v>
      </c>
      <c r="D40" s="642"/>
      <c r="E40" s="207"/>
      <c r="F40" s="635"/>
      <c r="G40" s="637"/>
      <c r="H40" s="635"/>
      <c r="I40" s="636"/>
      <c r="J40" s="636"/>
      <c r="K40" s="637"/>
      <c r="L40" s="635"/>
      <c r="M40" s="636"/>
      <c r="N40" s="636"/>
      <c r="O40" s="636"/>
      <c r="P40" s="636"/>
      <c r="Q40" s="637"/>
      <c r="R40" s="650" t="s">
        <v>122</v>
      </c>
      <c r="S40" s="651"/>
      <c r="T40" s="651"/>
      <c r="U40" s="652"/>
    </row>
    <row r="41" spans="1:21" ht="15" customHeight="1">
      <c r="A41" s="626"/>
      <c r="B41" s="658"/>
      <c r="C41" s="620" t="s">
        <v>123</v>
      </c>
      <c r="D41" s="642"/>
      <c r="E41" s="206"/>
      <c r="F41" s="635"/>
      <c r="G41" s="637"/>
      <c r="H41" s="635"/>
      <c r="I41" s="636"/>
      <c r="J41" s="636"/>
      <c r="K41" s="637"/>
      <c r="L41" s="635"/>
      <c r="M41" s="636"/>
      <c r="N41" s="636"/>
      <c r="O41" s="636"/>
      <c r="P41" s="636"/>
      <c r="Q41" s="637"/>
      <c r="R41" s="650" t="s">
        <v>124</v>
      </c>
      <c r="S41" s="651"/>
      <c r="T41" s="651"/>
      <c r="U41" s="652"/>
    </row>
    <row r="42" spans="1:21" ht="15" customHeight="1">
      <c r="A42" s="626"/>
      <c r="B42" s="658"/>
      <c r="C42" s="620" t="s">
        <v>125</v>
      </c>
      <c r="D42" s="642"/>
      <c r="E42" s="206"/>
      <c r="F42" s="635"/>
      <c r="G42" s="637"/>
      <c r="H42" s="635"/>
      <c r="I42" s="636"/>
      <c r="J42" s="636"/>
      <c r="K42" s="637"/>
      <c r="L42" s="635"/>
      <c r="M42" s="636"/>
      <c r="N42" s="636"/>
      <c r="O42" s="636"/>
      <c r="P42" s="636"/>
      <c r="Q42" s="637"/>
      <c r="R42" s="650" t="s">
        <v>126</v>
      </c>
      <c r="S42" s="651"/>
      <c r="T42" s="651"/>
      <c r="U42" s="652"/>
    </row>
    <row r="43" spans="1:21" ht="15" customHeight="1">
      <c r="A43" s="626"/>
      <c r="B43" s="658"/>
      <c r="C43" s="620" t="s">
        <v>127</v>
      </c>
      <c r="D43" s="642"/>
      <c r="E43" s="207"/>
      <c r="F43" s="635"/>
      <c r="G43" s="637"/>
      <c r="H43" s="635"/>
      <c r="I43" s="636"/>
      <c r="J43" s="636"/>
      <c r="K43" s="637"/>
      <c r="L43" s="635"/>
      <c r="M43" s="636"/>
      <c r="N43" s="636"/>
      <c r="O43" s="636"/>
      <c r="P43" s="636"/>
      <c r="Q43" s="637"/>
      <c r="R43" s="650" t="s">
        <v>128</v>
      </c>
      <c r="S43" s="651"/>
      <c r="T43" s="651"/>
      <c r="U43" s="652"/>
    </row>
    <row r="44" spans="1:21" ht="15" customHeight="1">
      <c r="A44" s="626"/>
      <c r="B44" s="658"/>
      <c r="C44" s="620" t="s">
        <v>129</v>
      </c>
      <c r="D44" s="621"/>
      <c r="E44" s="206"/>
      <c r="F44" s="635"/>
      <c r="G44" s="637"/>
      <c r="H44" s="635"/>
      <c r="I44" s="636"/>
      <c r="J44" s="636"/>
      <c r="K44" s="637"/>
      <c r="L44" s="635"/>
      <c r="M44" s="636"/>
      <c r="N44" s="636"/>
      <c r="O44" s="636"/>
      <c r="P44" s="636"/>
      <c r="Q44" s="637"/>
      <c r="R44" s="650" t="s">
        <v>130</v>
      </c>
      <c r="S44" s="651"/>
      <c r="T44" s="651"/>
      <c r="U44" s="652"/>
    </row>
    <row r="45" spans="1:21" ht="15" customHeight="1">
      <c r="A45" s="626"/>
      <c r="B45" s="658"/>
      <c r="C45" s="620" t="s">
        <v>131</v>
      </c>
      <c r="D45" s="621"/>
      <c r="E45" s="206"/>
      <c r="F45" s="635"/>
      <c r="G45" s="637"/>
      <c r="H45" s="635"/>
      <c r="I45" s="636"/>
      <c r="J45" s="636"/>
      <c r="K45" s="637"/>
      <c r="L45" s="635"/>
      <c r="M45" s="636"/>
      <c r="N45" s="636"/>
      <c r="O45" s="636"/>
      <c r="P45" s="636"/>
      <c r="Q45" s="637"/>
      <c r="R45" s="650" t="s">
        <v>130</v>
      </c>
      <c r="S45" s="651"/>
      <c r="T45" s="651"/>
      <c r="U45" s="652"/>
    </row>
    <row r="46" spans="1:21" ht="15" customHeight="1">
      <c r="A46" s="626"/>
      <c r="B46" s="658"/>
      <c r="C46" s="660" t="s">
        <v>132</v>
      </c>
      <c r="D46" s="661"/>
      <c r="E46" s="207"/>
      <c r="F46" s="635"/>
      <c r="G46" s="637"/>
      <c r="H46" s="635"/>
      <c r="I46" s="636"/>
      <c r="J46" s="636"/>
      <c r="K46" s="637"/>
      <c r="L46" s="635"/>
      <c r="M46" s="636"/>
      <c r="N46" s="636"/>
      <c r="O46" s="636"/>
      <c r="P46" s="636"/>
      <c r="Q46" s="637"/>
      <c r="R46" s="639" t="s">
        <v>133</v>
      </c>
      <c r="S46" s="640"/>
      <c r="T46" s="640"/>
      <c r="U46" s="641"/>
    </row>
    <row r="47" spans="1:21" ht="15" customHeight="1">
      <c r="A47" s="626"/>
      <c r="B47" s="658"/>
      <c r="C47" s="620" t="s">
        <v>134</v>
      </c>
      <c r="D47" s="621"/>
      <c r="E47" s="207"/>
      <c r="F47" s="635"/>
      <c r="G47" s="637"/>
      <c r="H47" s="635"/>
      <c r="I47" s="636"/>
      <c r="J47" s="636"/>
      <c r="K47" s="637"/>
      <c r="L47" s="635"/>
      <c r="M47" s="636"/>
      <c r="N47" s="636"/>
      <c r="O47" s="636"/>
      <c r="P47" s="636"/>
      <c r="Q47" s="637"/>
      <c r="R47" s="639" t="s">
        <v>135</v>
      </c>
      <c r="S47" s="640"/>
      <c r="T47" s="640"/>
      <c r="U47" s="641"/>
    </row>
    <row r="48" spans="1:21" ht="15" customHeight="1">
      <c r="A48" s="626"/>
      <c r="B48" s="658"/>
      <c r="C48" s="620" t="s">
        <v>136</v>
      </c>
      <c r="D48" s="621"/>
      <c r="E48" s="207"/>
      <c r="F48" s="635"/>
      <c r="G48" s="637"/>
      <c r="H48" s="635"/>
      <c r="I48" s="636"/>
      <c r="J48" s="636"/>
      <c r="K48" s="637"/>
      <c r="L48" s="635"/>
      <c r="M48" s="636"/>
      <c r="N48" s="636"/>
      <c r="O48" s="636"/>
      <c r="P48" s="636"/>
      <c r="Q48" s="637"/>
      <c r="R48" s="639" t="s">
        <v>137</v>
      </c>
      <c r="S48" s="640"/>
      <c r="T48" s="640"/>
      <c r="U48" s="641"/>
    </row>
    <row r="49" spans="1:21" ht="15" customHeight="1">
      <c r="A49" s="626"/>
      <c r="B49" s="658"/>
      <c r="C49" s="620" t="s">
        <v>138</v>
      </c>
      <c r="D49" s="621"/>
      <c r="E49" s="207"/>
      <c r="F49" s="635"/>
      <c r="G49" s="637"/>
      <c r="H49" s="635"/>
      <c r="I49" s="636"/>
      <c r="J49" s="636"/>
      <c r="K49" s="637"/>
      <c r="L49" s="635"/>
      <c r="M49" s="636"/>
      <c r="N49" s="636"/>
      <c r="O49" s="636"/>
      <c r="P49" s="636"/>
      <c r="Q49" s="637"/>
      <c r="R49" s="639" t="s">
        <v>139</v>
      </c>
      <c r="S49" s="640"/>
      <c r="T49" s="640"/>
      <c r="U49" s="641"/>
    </row>
    <row r="50" spans="1:21" ht="15" customHeight="1">
      <c r="A50" s="626"/>
      <c r="B50" s="658"/>
      <c r="C50" s="620" t="s">
        <v>140</v>
      </c>
      <c r="D50" s="621"/>
      <c r="E50" s="207"/>
      <c r="F50" s="635"/>
      <c r="G50" s="637"/>
      <c r="H50" s="635"/>
      <c r="I50" s="636"/>
      <c r="J50" s="636"/>
      <c r="K50" s="637"/>
      <c r="L50" s="635"/>
      <c r="M50" s="636"/>
      <c r="N50" s="636"/>
      <c r="O50" s="636"/>
      <c r="P50" s="636"/>
      <c r="Q50" s="637"/>
      <c r="R50" s="639" t="s">
        <v>139</v>
      </c>
      <c r="S50" s="640"/>
      <c r="T50" s="640"/>
      <c r="U50" s="641"/>
    </row>
    <row r="51" spans="1:21" ht="15" customHeight="1">
      <c r="A51" s="626"/>
      <c r="B51" s="658"/>
      <c r="C51" s="620" t="s">
        <v>141</v>
      </c>
      <c r="D51" s="642"/>
      <c r="E51" s="207"/>
      <c r="F51" s="635"/>
      <c r="G51" s="637"/>
      <c r="H51" s="635"/>
      <c r="I51" s="636"/>
      <c r="J51" s="636"/>
      <c r="K51" s="637"/>
      <c r="L51" s="635"/>
      <c r="M51" s="636"/>
      <c r="N51" s="636"/>
      <c r="O51" s="636"/>
      <c r="P51" s="636"/>
      <c r="Q51" s="637"/>
      <c r="R51" s="639" t="s">
        <v>142</v>
      </c>
      <c r="S51" s="640"/>
      <c r="T51" s="640"/>
      <c r="U51" s="641"/>
    </row>
    <row r="52" spans="1:21" ht="15" customHeight="1">
      <c r="A52" s="626"/>
      <c r="B52" s="659"/>
      <c r="C52" s="620" t="s">
        <v>143</v>
      </c>
      <c r="D52" s="642"/>
      <c r="E52" s="207"/>
      <c r="F52" s="635"/>
      <c r="G52" s="637"/>
      <c r="H52" s="635"/>
      <c r="I52" s="636"/>
      <c r="J52" s="636"/>
      <c r="K52" s="637"/>
      <c r="L52" s="635"/>
      <c r="M52" s="636"/>
      <c r="N52" s="636"/>
      <c r="O52" s="636"/>
      <c r="P52" s="636"/>
      <c r="Q52" s="637"/>
      <c r="R52" s="639" t="s">
        <v>144</v>
      </c>
      <c r="S52" s="640"/>
      <c r="T52" s="640"/>
      <c r="U52" s="641"/>
    </row>
    <row r="53" spans="1:21" ht="15" customHeight="1">
      <c r="A53" s="626"/>
      <c r="B53" s="622" t="s">
        <v>145</v>
      </c>
      <c r="C53" s="623"/>
      <c r="D53" s="624"/>
      <c r="E53" s="207"/>
      <c r="F53" s="635"/>
      <c r="G53" s="637"/>
      <c r="H53" s="635"/>
      <c r="I53" s="636"/>
      <c r="J53" s="636"/>
      <c r="K53" s="637"/>
      <c r="L53" s="635"/>
      <c r="M53" s="636"/>
      <c r="N53" s="636"/>
      <c r="O53" s="636"/>
      <c r="P53" s="636"/>
      <c r="Q53" s="637"/>
      <c r="R53" s="639" t="s">
        <v>146</v>
      </c>
      <c r="S53" s="640"/>
      <c r="T53" s="640"/>
      <c r="U53" s="641"/>
    </row>
    <row r="54" spans="1:21" ht="15" customHeight="1">
      <c r="A54" s="626"/>
      <c r="B54" s="649" t="s">
        <v>147</v>
      </c>
      <c r="C54" s="620" t="s">
        <v>148</v>
      </c>
      <c r="D54" s="648"/>
      <c r="E54" s="207"/>
      <c r="F54" s="635"/>
      <c r="G54" s="637"/>
      <c r="H54" s="635"/>
      <c r="I54" s="636"/>
      <c r="J54" s="636"/>
      <c r="K54" s="637"/>
      <c r="L54" s="635"/>
      <c r="M54" s="636"/>
      <c r="N54" s="636"/>
      <c r="O54" s="636"/>
      <c r="P54" s="636"/>
      <c r="Q54" s="637"/>
      <c r="R54" s="639" t="s">
        <v>149</v>
      </c>
      <c r="S54" s="640"/>
      <c r="T54" s="640"/>
      <c r="U54" s="641"/>
    </row>
    <row r="55" spans="1:21" ht="15" customHeight="1">
      <c r="A55" s="626"/>
      <c r="B55" s="649"/>
      <c r="C55" s="620" t="s">
        <v>150</v>
      </c>
      <c r="D55" s="648"/>
      <c r="E55" s="207"/>
      <c r="F55" s="635"/>
      <c r="G55" s="637"/>
      <c r="H55" s="635"/>
      <c r="I55" s="636"/>
      <c r="J55" s="636"/>
      <c r="K55" s="637"/>
      <c r="L55" s="635"/>
      <c r="M55" s="636"/>
      <c r="N55" s="636"/>
      <c r="O55" s="636"/>
      <c r="P55" s="636"/>
      <c r="Q55" s="637"/>
      <c r="R55" s="639" t="s">
        <v>149</v>
      </c>
      <c r="S55" s="640"/>
      <c r="T55" s="640"/>
      <c r="U55" s="641"/>
    </row>
    <row r="56" spans="1:21" ht="15" customHeight="1">
      <c r="A56" s="626"/>
      <c r="B56" s="656" t="s">
        <v>151</v>
      </c>
      <c r="C56" s="656"/>
      <c r="D56" s="656"/>
      <c r="E56" s="207"/>
      <c r="F56" s="635"/>
      <c r="G56" s="637"/>
      <c r="H56" s="635"/>
      <c r="I56" s="636"/>
      <c r="J56" s="636"/>
      <c r="K56" s="637"/>
      <c r="L56" s="635"/>
      <c r="M56" s="636"/>
      <c r="N56" s="636"/>
      <c r="O56" s="636"/>
      <c r="P56" s="636"/>
      <c r="Q56" s="637"/>
      <c r="R56" s="639" t="s">
        <v>152</v>
      </c>
      <c r="S56" s="640"/>
      <c r="T56" s="640"/>
      <c r="U56" s="641"/>
    </row>
    <row r="57" spans="1:21" ht="15" customHeight="1">
      <c r="A57" s="626"/>
      <c r="B57" s="653" t="s">
        <v>153</v>
      </c>
      <c r="C57" s="620" t="s">
        <v>154</v>
      </c>
      <c r="D57" s="621"/>
      <c r="E57" s="206"/>
      <c r="F57" s="635"/>
      <c r="G57" s="637"/>
      <c r="H57" s="635"/>
      <c r="I57" s="636"/>
      <c r="J57" s="636"/>
      <c r="K57" s="637"/>
      <c r="L57" s="635"/>
      <c r="M57" s="636"/>
      <c r="N57" s="636"/>
      <c r="O57" s="636"/>
      <c r="P57" s="636"/>
      <c r="Q57" s="637"/>
      <c r="R57" s="639" t="s">
        <v>155</v>
      </c>
      <c r="S57" s="640"/>
      <c r="T57" s="640"/>
      <c r="U57" s="641"/>
    </row>
    <row r="58" spans="1:21" ht="15" customHeight="1">
      <c r="A58" s="626"/>
      <c r="B58" s="654"/>
      <c r="C58" s="620" t="s">
        <v>156</v>
      </c>
      <c r="D58" s="621"/>
      <c r="E58" s="206"/>
      <c r="F58" s="635"/>
      <c r="G58" s="637"/>
      <c r="H58" s="635"/>
      <c r="I58" s="636"/>
      <c r="J58" s="636"/>
      <c r="K58" s="637"/>
      <c r="L58" s="635"/>
      <c r="M58" s="636"/>
      <c r="N58" s="636"/>
      <c r="O58" s="636"/>
      <c r="P58" s="636"/>
      <c r="Q58" s="637"/>
      <c r="R58" s="639" t="s">
        <v>157</v>
      </c>
      <c r="S58" s="640"/>
      <c r="T58" s="640"/>
      <c r="U58" s="641"/>
    </row>
    <row r="59" spans="1:21" ht="15" customHeight="1">
      <c r="A59" s="626"/>
      <c r="B59" s="654"/>
      <c r="C59" s="620" t="s">
        <v>158</v>
      </c>
      <c r="D59" s="621"/>
      <c r="E59" s="207"/>
      <c r="F59" s="635"/>
      <c r="G59" s="637"/>
      <c r="H59" s="635"/>
      <c r="I59" s="636"/>
      <c r="J59" s="636"/>
      <c r="K59" s="637"/>
      <c r="L59" s="635"/>
      <c r="M59" s="636"/>
      <c r="N59" s="636"/>
      <c r="O59" s="636"/>
      <c r="P59" s="636"/>
      <c r="Q59" s="637"/>
      <c r="R59" s="639" t="s">
        <v>159</v>
      </c>
      <c r="S59" s="640"/>
      <c r="T59" s="640"/>
      <c r="U59" s="641"/>
    </row>
    <row r="60" spans="1:21" ht="15" customHeight="1">
      <c r="A60" s="626"/>
      <c r="B60" s="655"/>
      <c r="C60" s="620" t="s">
        <v>160</v>
      </c>
      <c r="D60" s="621"/>
      <c r="E60" s="207"/>
      <c r="F60" s="635"/>
      <c r="G60" s="637"/>
      <c r="H60" s="635"/>
      <c r="I60" s="636"/>
      <c r="J60" s="636"/>
      <c r="K60" s="637"/>
      <c r="L60" s="635"/>
      <c r="M60" s="636"/>
      <c r="N60" s="636"/>
      <c r="O60" s="636"/>
      <c r="P60" s="636"/>
      <c r="Q60" s="637"/>
      <c r="R60" s="639" t="s">
        <v>161</v>
      </c>
      <c r="S60" s="640"/>
      <c r="T60" s="640"/>
      <c r="U60" s="641"/>
    </row>
    <row r="61" spans="1:21" ht="15" customHeight="1">
      <c r="A61" s="626"/>
      <c r="B61" s="622" t="s">
        <v>162</v>
      </c>
      <c r="C61" s="623"/>
      <c r="D61" s="624"/>
      <c r="E61" s="207"/>
      <c r="F61" s="635"/>
      <c r="G61" s="637"/>
      <c r="H61" s="635"/>
      <c r="I61" s="636"/>
      <c r="J61" s="636"/>
      <c r="K61" s="637"/>
      <c r="L61" s="635"/>
      <c r="M61" s="636"/>
      <c r="N61" s="636"/>
      <c r="O61" s="636"/>
      <c r="P61" s="636"/>
      <c r="Q61" s="637"/>
      <c r="R61" s="631" t="s">
        <v>163</v>
      </c>
      <c r="S61" s="632"/>
      <c r="T61" s="632"/>
      <c r="U61" s="633"/>
    </row>
    <row r="62" spans="1:21" ht="15" customHeight="1">
      <c r="A62" s="627"/>
      <c r="B62" s="622" t="s">
        <v>164</v>
      </c>
      <c r="C62" s="623"/>
      <c r="D62" s="624"/>
      <c r="E62" s="207"/>
      <c r="F62" s="635"/>
      <c r="G62" s="637"/>
      <c r="H62" s="635"/>
      <c r="I62" s="636"/>
      <c r="J62" s="636"/>
      <c r="K62" s="637"/>
      <c r="L62" s="635"/>
      <c r="M62" s="636"/>
      <c r="N62" s="636"/>
      <c r="O62" s="636"/>
      <c r="P62" s="636"/>
      <c r="Q62" s="637"/>
      <c r="R62" s="634" t="s">
        <v>152</v>
      </c>
      <c r="S62" s="634"/>
      <c r="T62" s="634"/>
      <c r="U62" s="634"/>
    </row>
    <row r="63" spans="1:21" ht="15" customHeight="1">
      <c r="A63" s="628" t="s">
        <v>165</v>
      </c>
      <c r="B63" s="629"/>
      <c r="C63" s="629"/>
      <c r="D63" s="629"/>
      <c r="E63" s="629"/>
      <c r="F63" s="629"/>
      <c r="G63" s="630"/>
      <c r="H63" s="204"/>
      <c r="I63" s="184"/>
      <c r="J63" s="184"/>
      <c r="K63" s="184"/>
      <c r="L63" s="184"/>
      <c r="M63" s="184"/>
      <c r="N63" s="185"/>
      <c r="O63" s="185"/>
      <c r="P63" s="185"/>
      <c r="Q63" s="186"/>
      <c r="R63" s="205"/>
      <c r="S63" s="205"/>
      <c r="T63" s="205"/>
      <c r="U63" s="205"/>
    </row>
    <row r="64" spans="1:21" ht="15" customHeight="1">
      <c r="A64" s="182" t="s">
        <v>166</v>
      </c>
      <c r="B64" s="182"/>
      <c r="C64" s="182"/>
      <c r="D64" s="182"/>
      <c r="E64" s="182"/>
      <c r="F64" s="182"/>
      <c r="G64" s="182"/>
      <c r="H64" s="182"/>
      <c r="I64" s="182"/>
      <c r="J64" s="182"/>
      <c r="K64" s="182"/>
      <c r="L64" s="182"/>
      <c r="M64" s="182"/>
      <c r="N64" s="182"/>
      <c r="O64" s="182"/>
      <c r="P64" s="182"/>
      <c r="Q64" s="182"/>
      <c r="R64" s="182"/>
      <c r="S64" s="182"/>
      <c r="T64" s="182"/>
      <c r="U64" s="182"/>
    </row>
    <row r="65" spans="1:21" ht="27" customHeight="1">
      <c r="A65" s="211">
        <v>1</v>
      </c>
      <c r="B65" s="647" t="s">
        <v>167</v>
      </c>
      <c r="C65" s="647"/>
      <c r="D65" s="647"/>
      <c r="E65" s="647"/>
      <c r="F65" s="647"/>
      <c r="G65" s="647"/>
      <c r="H65" s="647"/>
      <c r="I65" s="647"/>
      <c r="J65" s="647"/>
      <c r="K65" s="647"/>
      <c r="L65" s="647"/>
      <c r="M65" s="647"/>
      <c r="N65" s="647"/>
      <c r="O65" s="647"/>
      <c r="P65" s="647"/>
      <c r="Q65" s="647"/>
      <c r="R65" s="647"/>
      <c r="S65" s="647"/>
      <c r="T65" s="647"/>
      <c r="U65" s="647"/>
    </row>
    <row r="66" spans="1:21" ht="39" customHeight="1">
      <c r="A66" s="211">
        <v>2</v>
      </c>
      <c r="B66" s="616" t="s">
        <v>168</v>
      </c>
      <c r="C66" s="616"/>
      <c r="D66" s="616"/>
      <c r="E66" s="616"/>
      <c r="F66" s="616"/>
      <c r="G66" s="616"/>
      <c r="H66" s="616"/>
      <c r="I66" s="616"/>
      <c r="J66" s="616"/>
      <c r="K66" s="616"/>
      <c r="L66" s="616"/>
      <c r="M66" s="616"/>
      <c r="N66" s="616"/>
      <c r="O66" s="616"/>
      <c r="P66" s="616"/>
      <c r="Q66" s="616"/>
      <c r="R66" s="616"/>
      <c r="S66" s="616"/>
      <c r="T66" s="616"/>
      <c r="U66" s="616"/>
    </row>
    <row r="67" spans="1:21" ht="27" customHeight="1">
      <c r="A67" s="211">
        <v>3</v>
      </c>
      <c r="B67" s="617" t="s">
        <v>169</v>
      </c>
      <c r="C67" s="618"/>
      <c r="D67" s="618"/>
      <c r="E67" s="618"/>
      <c r="F67" s="618"/>
      <c r="G67" s="618"/>
      <c r="H67" s="618"/>
      <c r="I67" s="618"/>
      <c r="J67" s="618"/>
      <c r="K67" s="618"/>
      <c r="L67" s="618"/>
      <c r="M67" s="618"/>
      <c r="N67" s="618"/>
      <c r="O67" s="618"/>
      <c r="P67" s="618"/>
      <c r="Q67" s="618"/>
      <c r="R67" s="618"/>
      <c r="S67" s="618"/>
      <c r="T67" s="618"/>
      <c r="U67" s="618"/>
    </row>
    <row r="68" spans="1:21" ht="27" customHeight="1">
      <c r="A68" s="211">
        <v>4</v>
      </c>
      <c r="B68" s="617" t="s">
        <v>170</v>
      </c>
      <c r="C68" s="618"/>
      <c r="D68" s="618"/>
      <c r="E68" s="618"/>
      <c r="F68" s="618"/>
      <c r="G68" s="618"/>
      <c r="H68" s="618"/>
      <c r="I68" s="618"/>
      <c r="J68" s="618"/>
      <c r="K68" s="618"/>
      <c r="L68" s="618"/>
      <c r="M68" s="618"/>
      <c r="N68" s="618"/>
      <c r="O68" s="618"/>
      <c r="P68" s="618"/>
      <c r="Q68" s="618"/>
      <c r="R68" s="618"/>
      <c r="S68" s="618"/>
      <c r="T68" s="618"/>
      <c r="U68" s="618"/>
    </row>
    <row r="69" spans="1:21" ht="27" customHeight="1">
      <c r="A69" s="211">
        <v>5</v>
      </c>
      <c r="B69" s="616" t="s">
        <v>171</v>
      </c>
      <c r="C69" s="616"/>
      <c r="D69" s="616"/>
      <c r="E69" s="616"/>
      <c r="F69" s="616"/>
      <c r="G69" s="616"/>
      <c r="H69" s="616"/>
      <c r="I69" s="616"/>
      <c r="J69" s="616"/>
      <c r="K69" s="616"/>
      <c r="L69" s="616"/>
      <c r="M69" s="616"/>
      <c r="N69" s="616"/>
      <c r="O69" s="616"/>
      <c r="P69" s="616"/>
      <c r="Q69" s="616"/>
      <c r="R69" s="616"/>
      <c r="S69" s="616"/>
      <c r="T69" s="616"/>
      <c r="U69" s="616"/>
    </row>
  </sheetData>
  <mergeCells count="199">
    <mergeCell ref="E23:F24"/>
    <mergeCell ref="I31:U31"/>
    <mergeCell ref="C36:D36"/>
    <mergeCell ref="C37:D37"/>
    <mergeCell ref="L38:Q38"/>
    <mergeCell ref="L37:Q37"/>
    <mergeCell ref="B25:C27"/>
    <mergeCell ref="B28:C28"/>
    <mergeCell ref="B34:D35"/>
    <mergeCell ref="F34:G35"/>
    <mergeCell ref="M23:N24"/>
    <mergeCell ref="B29:C29"/>
    <mergeCell ref="B30:C32"/>
    <mergeCell ref="F36:G36"/>
    <mergeCell ref="H37:K37"/>
    <mergeCell ref="D27:U27"/>
    <mergeCell ref="F33:G33"/>
    <mergeCell ref="D28:U28"/>
    <mergeCell ref="D29:U29"/>
    <mergeCell ref="G30:H30"/>
    <mergeCell ref="H34:K35"/>
    <mergeCell ref="F31:G31"/>
    <mergeCell ref="D32:U32"/>
    <mergeCell ref="R34:U35"/>
    <mergeCell ref="F62:G62"/>
    <mergeCell ref="H59:K59"/>
    <mergeCell ref="L56:Q56"/>
    <mergeCell ref="L57:Q57"/>
    <mergeCell ref="L58:Q58"/>
    <mergeCell ref="L59:Q59"/>
    <mergeCell ref="H56:K56"/>
    <mergeCell ref="H57:K57"/>
    <mergeCell ref="H58:K58"/>
    <mergeCell ref="L60:Q60"/>
    <mergeCell ref="F56:G56"/>
    <mergeCell ref="F57:G57"/>
    <mergeCell ref="L61:Q61"/>
    <mergeCell ref="L62:Q62"/>
    <mergeCell ref="H60:K60"/>
    <mergeCell ref="H61:K61"/>
    <mergeCell ref="H62:K62"/>
    <mergeCell ref="A2:U2"/>
    <mergeCell ref="A3:U3"/>
    <mergeCell ref="A4:U4"/>
    <mergeCell ref="E5:F5"/>
    <mergeCell ref="I18:U18"/>
    <mergeCell ref="D15:U15"/>
    <mergeCell ref="D16:U16"/>
    <mergeCell ref="F14:H14"/>
    <mergeCell ref="B15:C15"/>
    <mergeCell ref="B16:C16"/>
    <mergeCell ref="B17:C19"/>
    <mergeCell ref="G17:H17"/>
    <mergeCell ref="F18:G18"/>
    <mergeCell ref="D19:U19"/>
    <mergeCell ref="A15:A27"/>
    <mergeCell ref="B7:C7"/>
    <mergeCell ref="K6:N6"/>
    <mergeCell ref="D21:E21"/>
    <mergeCell ref="H23:L23"/>
    <mergeCell ref="H24:L24"/>
    <mergeCell ref="I26:U26"/>
    <mergeCell ref="F26:G26"/>
    <mergeCell ref="F21:U21"/>
    <mergeCell ref="D23:D24"/>
    <mergeCell ref="P6:Q6"/>
    <mergeCell ref="S6:T6"/>
    <mergeCell ref="K8:U8"/>
    <mergeCell ref="K9:U9"/>
    <mergeCell ref="K10:U10"/>
    <mergeCell ref="B20:C21"/>
    <mergeCell ref="B23:C24"/>
    <mergeCell ref="F54:G54"/>
    <mergeCell ref="H54:K54"/>
    <mergeCell ref="L54:Q54"/>
    <mergeCell ref="C54:D54"/>
    <mergeCell ref="F53:G53"/>
    <mergeCell ref="H46:K46"/>
    <mergeCell ref="L46:Q46"/>
    <mergeCell ref="R46:U46"/>
    <mergeCell ref="L44:Q44"/>
    <mergeCell ref="R51:U51"/>
    <mergeCell ref="H53:K53"/>
    <mergeCell ref="L53:Q53"/>
    <mergeCell ref="F37:G37"/>
    <mergeCell ref="B33:E33"/>
    <mergeCell ref="L47:Q47"/>
    <mergeCell ref="G25:H25"/>
    <mergeCell ref="L51:Q51"/>
    <mergeCell ref="R36:U36"/>
    <mergeCell ref="R37:U37"/>
    <mergeCell ref="R38:U38"/>
    <mergeCell ref="R39:U39"/>
    <mergeCell ref="R40:U40"/>
    <mergeCell ref="C41:D41"/>
    <mergeCell ref="F41:G41"/>
    <mergeCell ref="H41:K41"/>
    <mergeCell ref="L41:Q41"/>
    <mergeCell ref="C40:D40"/>
    <mergeCell ref="L39:Q39"/>
    <mergeCell ref="L40:Q40"/>
    <mergeCell ref="C38:D38"/>
    <mergeCell ref="C39:D39"/>
    <mergeCell ref="R59:U59"/>
    <mergeCell ref="F58:G58"/>
    <mergeCell ref="R54:U54"/>
    <mergeCell ref="F52:G52"/>
    <mergeCell ref="H45:K45"/>
    <mergeCell ref="H47:K47"/>
    <mergeCell ref="R49:U49"/>
    <mergeCell ref="B57:B60"/>
    <mergeCell ref="F51:G51"/>
    <mergeCell ref="H51:K51"/>
    <mergeCell ref="H49:K49"/>
    <mergeCell ref="H50:K50"/>
    <mergeCell ref="F50:G50"/>
    <mergeCell ref="F49:G49"/>
    <mergeCell ref="R53:U53"/>
    <mergeCell ref="C52:D52"/>
    <mergeCell ref="B56:D56"/>
    <mergeCell ref="R55:U55"/>
    <mergeCell ref="B36:B52"/>
    <mergeCell ref="C46:D46"/>
    <mergeCell ref="R44:U44"/>
    <mergeCell ref="R45:U45"/>
    <mergeCell ref="R47:U47"/>
    <mergeCell ref="R48:U48"/>
    <mergeCell ref="R50:U50"/>
    <mergeCell ref="R58:U58"/>
    <mergeCell ref="L42:Q42"/>
    <mergeCell ref="H36:K36"/>
    <mergeCell ref="H38:K38"/>
    <mergeCell ref="F39:G39"/>
    <mergeCell ref="H39:K39"/>
    <mergeCell ref="R42:U42"/>
    <mergeCell ref="C45:D45"/>
    <mergeCell ref="C47:D47"/>
    <mergeCell ref="R43:U43"/>
    <mergeCell ref="R41:U41"/>
    <mergeCell ref="F45:G45"/>
    <mergeCell ref="F46:G46"/>
    <mergeCell ref="L48:Q48"/>
    <mergeCell ref="F44:G44"/>
    <mergeCell ref="C42:D42"/>
    <mergeCell ref="F42:G42"/>
    <mergeCell ref="H42:K42"/>
    <mergeCell ref="H48:K48"/>
    <mergeCell ref="F43:G43"/>
    <mergeCell ref="F47:G47"/>
    <mergeCell ref="F48:G48"/>
    <mergeCell ref="H44:K44"/>
    <mergeCell ref="E20:U20"/>
    <mergeCell ref="B65:U65"/>
    <mergeCell ref="H52:K52"/>
    <mergeCell ref="L52:Q52"/>
    <mergeCell ref="R52:U52"/>
    <mergeCell ref="F38:G38"/>
    <mergeCell ref="C59:D59"/>
    <mergeCell ref="C55:D55"/>
    <mergeCell ref="F59:G59"/>
    <mergeCell ref="F60:G60"/>
    <mergeCell ref="F61:G61"/>
    <mergeCell ref="L49:Q49"/>
    <mergeCell ref="L45:Q45"/>
    <mergeCell ref="F40:G40"/>
    <mergeCell ref="H40:K40"/>
    <mergeCell ref="C43:D43"/>
    <mergeCell ref="H43:K43"/>
    <mergeCell ref="L55:Q55"/>
    <mergeCell ref="L50:Q50"/>
    <mergeCell ref="B61:D61"/>
    <mergeCell ref="C57:D57"/>
    <mergeCell ref="C60:D60"/>
    <mergeCell ref="B54:B55"/>
    <mergeCell ref="C44:D44"/>
    <mergeCell ref="B66:U66"/>
    <mergeCell ref="B67:U67"/>
    <mergeCell ref="B68:U68"/>
    <mergeCell ref="B69:U69"/>
    <mergeCell ref="A1:C1"/>
    <mergeCell ref="C48:D48"/>
    <mergeCell ref="C49:D49"/>
    <mergeCell ref="C50:D50"/>
    <mergeCell ref="B53:D53"/>
    <mergeCell ref="A28:A62"/>
    <mergeCell ref="A63:G63"/>
    <mergeCell ref="R61:U61"/>
    <mergeCell ref="R62:U62"/>
    <mergeCell ref="B62:D62"/>
    <mergeCell ref="L43:Q43"/>
    <mergeCell ref="L34:Q35"/>
    <mergeCell ref="L36:Q36"/>
    <mergeCell ref="R56:U56"/>
    <mergeCell ref="R57:U57"/>
    <mergeCell ref="R60:U60"/>
    <mergeCell ref="F55:G55"/>
    <mergeCell ref="H55:K55"/>
    <mergeCell ref="C58:D58"/>
    <mergeCell ref="C51:D51"/>
  </mergeCells>
  <phoneticPr fontId="5"/>
  <dataValidations count="5">
    <dataValidation type="list" allowBlank="1" showInputMessage="1" showErrorMessage="1" sqref="E18 E26 E31" xr:uid="{3B5BE05F-6104-4B3C-A730-5A895DD84062}">
      <formula1>"都,道,府,県"</formula1>
    </dataValidation>
    <dataValidation type="list" allowBlank="1" showInputMessage="1" showErrorMessage="1" sqref="H18 H26 H31" xr:uid="{3E740FEB-ADA8-4802-A4B8-3218EB475A98}">
      <formula1>"市,郡,区"</formula1>
    </dataValidation>
    <dataValidation type="list" allowBlank="1" showInputMessage="1" showErrorMessage="1" sqref="E44" xr:uid="{AA9B0D24-398C-49AB-838B-B5CD0D97186C}">
      <formula1>"　,○"</formula1>
    </dataValidation>
    <dataValidation type="list" allowBlank="1" showInputMessage="1" showErrorMessage="1" sqref="E45 E36:E37 E41:E42 F33 E57:E58 F36:K62" xr:uid="{D9EFAB4A-C2AE-414D-8CE5-EE2A56D2DE27}">
      <formula1>"○"</formula1>
    </dataValidation>
    <dataValidation type="list" allowBlank="1" showInputMessage="1" showErrorMessage="1" sqref="E5:F5" xr:uid="{60404FE2-4CAB-489A-82A9-536C5F4757AF}">
      <formula1>"指定,指定更新,指定変更"</formula1>
    </dataValidation>
  </dataValidations>
  <printOptions horizontalCentered="1"/>
  <pageMargins left="0.19685039370078741" right="0.19685039370078741" top="0.39370078740157483" bottom="0.19685039370078741" header="0.31496062992125984" footer="0.19685039370078741"/>
  <pageSetup paperSize="9" scale="84" orientation="portrait" r:id="rId1"/>
  <rowBreaks count="1" manualBreakCount="1">
    <brk id="63" max="2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127AE-F63A-404C-978F-D873AA63EF60}">
  <sheetPr codeName="Sheet25"/>
  <dimension ref="A1:O78"/>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507</v>
      </c>
      <c r="B1" s="6"/>
      <c r="C1" s="6"/>
      <c r="D1" s="6"/>
      <c r="E1" s="6"/>
      <c r="F1" s="6"/>
      <c r="G1" s="6"/>
      <c r="H1" s="6"/>
      <c r="I1" s="6"/>
      <c r="J1" s="6"/>
      <c r="K1" s="6"/>
      <c r="L1" s="6"/>
      <c r="M1" s="6"/>
      <c r="N1" s="6"/>
      <c r="O1" s="6"/>
    </row>
    <row r="2" spans="1:15" ht="15" customHeight="1">
      <c r="A2" s="75"/>
      <c r="B2" s="75"/>
      <c r="C2" s="75"/>
      <c r="D2" s="75"/>
      <c r="E2" s="116"/>
      <c r="F2" s="116"/>
      <c r="G2" s="115"/>
      <c r="H2" s="117"/>
      <c r="I2" s="117"/>
      <c r="J2" s="117"/>
      <c r="K2" s="117"/>
      <c r="L2" s="106"/>
      <c r="M2" s="106"/>
      <c r="N2" s="5"/>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74"/>
      <c r="B15" s="880" t="s">
        <v>248</v>
      </c>
      <c r="C15" s="881"/>
      <c r="D15" s="833" t="s">
        <v>249</v>
      </c>
      <c r="E15" s="834"/>
      <c r="F15" s="843"/>
      <c r="G15" s="843"/>
      <c r="H15" s="876"/>
      <c r="I15" s="876"/>
      <c r="J15" s="876"/>
      <c r="K15" s="843"/>
      <c r="L15" s="843"/>
      <c r="M15" s="844"/>
      <c r="N15" s="6"/>
      <c r="O15" s="6"/>
    </row>
    <row r="16" spans="1:15" ht="15" customHeight="1">
      <c r="A16" s="874"/>
      <c r="B16" s="882"/>
      <c r="C16" s="883"/>
      <c r="D16" s="851" t="s">
        <v>250</v>
      </c>
      <c r="E16" s="877"/>
      <c r="F16" s="42"/>
      <c r="G16" s="42"/>
      <c r="H16" s="42"/>
      <c r="I16" s="42"/>
      <c r="J16" s="42"/>
      <c r="K16" s="42"/>
      <c r="L16" s="42"/>
      <c r="M16" s="43"/>
      <c r="N16" s="6"/>
      <c r="O16" s="6"/>
    </row>
    <row r="17" spans="1:15" ht="15" customHeight="1">
      <c r="A17" s="875"/>
      <c r="B17" s="884"/>
      <c r="C17" s="885"/>
      <c r="D17" s="878"/>
      <c r="E17" s="879"/>
      <c r="F17" s="44"/>
      <c r="G17" s="44"/>
      <c r="H17" s="44"/>
      <c r="I17" s="44"/>
      <c r="J17" s="44"/>
      <c r="K17" s="44"/>
      <c r="L17" s="44"/>
      <c r="M17" s="45"/>
      <c r="N17" s="6"/>
      <c r="O17" s="6"/>
    </row>
    <row r="18" spans="1:15" ht="15" customHeight="1">
      <c r="A18" s="848" t="s">
        <v>503</v>
      </c>
      <c r="B18" s="15" t="s">
        <v>232</v>
      </c>
      <c r="C18" s="893"/>
      <c r="D18" s="894"/>
      <c r="E18" s="895"/>
      <c r="F18" s="816" t="s">
        <v>241</v>
      </c>
      <c r="G18" s="886"/>
      <c r="H18" s="52"/>
      <c r="I18" s="886"/>
      <c r="J18" s="52"/>
      <c r="K18" s="886"/>
      <c r="L18" s="52"/>
      <c r="M18" s="53"/>
      <c r="N18" s="6"/>
      <c r="O18" s="6"/>
    </row>
    <row r="19" spans="1:15" ht="15" customHeight="1">
      <c r="A19" s="849"/>
      <c r="B19" s="21" t="s">
        <v>242</v>
      </c>
      <c r="C19" s="830"/>
      <c r="D19" s="831"/>
      <c r="E19" s="832"/>
      <c r="F19" s="816"/>
      <c r="G19" s="887"/>
      <c r="H19" s="54" t="s">
        <v>243</v>
      </c>
      <c r="I19" s="887"/>
      <c r="J19" s="54" t="s">
        <v>244</v>
      </c>
      <c r="K19" s="887"/>
      <c r="L19" s="55" t="s">
        <v>245</v>
      </c>
      <c r="M19" s="56"/>
      <c r="N19" s="6"/>
      <c r="O19" s="6"/>
    </row>
    <row r="20" spans="1:15" ht="15" customHeight="1">
      <c r="A20" s="849"/>
      <c r="B20" s="808" t="s">
        <v>246</v>
      </c>
      <c r="C20" s="11" t="s">
        <v>378</v>
      </c>
      <c r="D20" s="38"/>
      <c r="E20" s="13" t="s">
        <v>235</v>
      </c>
      <c r="F20" s="38"/>
      <c r="G20" s="12" t="s">
        <v>379</v>
      </c>
      <c r="H20" s="12"/>
      <c r="I20" s="12"/>
      <c r="J20" s="12"/>
      <c r="K20" s="12"/>
      <c r="L20" s="12"/>
      <c r="M20" s="14"/>
      <c r="N20" s="6"/>
      <c r="O20" s="6"/>
    </row>
    <row r="21" spans="1:15" ht="15" customHeight="1">
      <c r="A21" s="849"/>
      <c r="B21" s="809"/>
      <c r="C21" s="40"/>
      <c r="D21" s="16"/>
      <c r="E21" s="39"/>
      <c r="F21" s="17"/>
      <c r="G21" s="828"/>
      <c r="H21" s="828"/>
      <c r="I21" s="828"/>
      <c r="J21" s="828"/>
      <c r="K21" s="828"/>
      <c r="L21" s="828"/>
      <c r="M21" s="829"/>
      <c r="N21" s="6"/>
      <c r="O21" s="6"/>
    </row>
    <row r="22" spans="1:15" ht="15" customHeight="1">
      <c r="A22" s="849"/>
      <c r="B22" s="810"/>
      <c r="C22" s="830"/>
      <c r="D22" s="831"/>
      <c r="E22" s="831"/>
      <c r="F22" s="831"/>
      <c r="G22" s="831"/>
      <c r="H22" s="831"/>
      <c r="I22" s="831"/>
      <c r="J22" s="831"/>
      <c r="K22" s="831"/>
      <c r="L22" s="831"/>
      <c r="M22" s="832"/>
      <c r="N22" s="6"/>
      <c r="O22" s="6"/>
    </row>
    <row r="23" spans="1:15" ht="15" customHeight="1">
      <c r="A23" s="902" t="s">
        <v>252</v>
      </c>
      <c r="B23" s="903"/>
      <c r="C23" s="903"/>
      <c r="D23" s="904"/>
      <c r="E23" s="904"/>
      <c r="F23" s="905"/>
      <c r="G23" s="906"/>
      <c r="H23" s="890" t="s">
        <v>253</v>
      </c>
      <c r="I23" s="891"/>
      <c r="J23" s="891"/>
      <c r="K23" s="891"/>
      <c r="L23" s="891"/>
      <c r="M23" s="892"/>
      <c r="N23" s="5"/>
      <c r="O23" s="6"/>
    </row>
    <row r="24" spans="1:15" ht="15" hidden="1" customHeight="1">
      <c r="A24" s="871" t="s">
        <v>254</v>
      </c>
      <c r="B24" s="872"/>
      <c r="C24" s="872"/>
      <c r="D24" s="872"/>
      <c r="E24" s="872"/>
      <c r="F24" s="872"/>
      <c r="G24" s="872"/>
      <c r="H24" s="872"/>
      <c r="I24" s="872"/>
      <c r="J24" s="872"/>
      <c r="K24" s="872"/>
      <c r="L24" s="872"/>
      <c r="M24" s="873"/>
      <c r="N24" s="6"/>
      <c r="O24" s="6"/>
    </row>
    <row r="25" spans="1:15" ht="15" hidden="1" customHeight="1">
      <c r="A25" s="851" t="s">
        <v>255</v>
      </c>
      <c r="B25" s="852"/>
      <c r="C25" s="816" t="s">
        <v>256</v>
      </c>
      <c r="D25" s="816"/>
      <c r="E25" s="808" t="s">
        <v>257</v>
      </c>
      <c r="F25" s="817"/>
      <c r="G25" s="13"/>
      <c r="H25" s="13"/>
      <c r="I25" s="13"/>
      <c r="J25" s="13"/>
      <c r="K25" s="13"/>
      <c r="L25" s="13"/>
      <c r="M25" s="26"/>
      <c r="N25" s="6"/>
      <c r="O25" s="6"/>
    </row>
    <row r="26" spans="1:15" ht="15" hidden="1" customHeight="1">
      <c r="A26" s="855"/>
      <c r="B26" s="856"/>
      <c r="C26" s="19" t="s">
        <v>258</v>
      </c>
      <c r="D26" s="19" t="s">
        <v>259</v>
      </c>
      <c r="E26" s="19" t="s">
        <v>258</v>
      </c>
      <c r="F26" s="19" t="s">
        <v>259</v>
      </c>
      <c r="G26" s="6"/>
      <c r="H26" s="6"/>
      <c r="I26" s="6"/>
      <c r="J26" s="6"/>
      <c r="K26" s="6"/>
      <c r="L26" s="6"/>
      <c r="M26" s="27"/>
      <c r="N26" s="6"/>
      <c r="O26" s="6"/>
    </row>
    <row r="27" spans="1:15" ht="15" hidden="1" customHeight="1">
      <c r="A27" s="808" t="s">
        <v>340</v>
      </c>
      <c r="B27" s="888"/>
      <c r="C27" s="19"/>
      <c r="D27" s="19"/>
      <c r="E27" s="19"/>
      <c r="F27" s="19"/>
      <c r="G27" s="6"/>
      <c r="H27" s="6"/>
      <c r="I27" s="6"/>
      <c r="J27" s="6"/>
      <c r="K27" s="6"/>
      <c r="L27" s="6"/>
      <c r="M27" s="27"/>
      <c r="N27" s="6"/>
      <c r="O27" s="6"/>
    </row>
    <row r="28" spans="1:15" ht="15" hidden="1" customHeight="1">
      <c r="A28" s="810" t="s">
        <v>341</v>
      </c>
      <c r="B28" s="889"/>
      <c r="C28" s="19"/>
      <c r="D28" s="19"/>
      <c r="E28" s="19"/>
      <c r="F28" s="19"/>
      <c r="G28" s="6"/>
      <c r="H28" s="6"/>
      <c r="I28" s="6"/>
      <c r="J28" s="6"/>
      <c r="K28" s="6"/>
      <c r="L28" s="6"/>
      <c r="M28" s="27"/>
      <c r="N28" s="6"/>
      <c r="O28" s="6"/>
    </row>
    <row r="29" spans="1:15" ht="15" hidden="1" customHeight="1">
      <c r="A29" s="20" t="s">
        <v>342</v>
      </c>
      <c r="B29" s="28"/>
      <c r="C29" s="816"/>
      <c r="D29" s="816"/>
      <c r="E29" s="816"/>
      <c r="F29" s="816"/>
      <c r="G29" s="6"/>
      <c r="H29" s="6"/>
      <c r="I29" s="6"/>
      <c r="J29" s="6"/>
      <c r="K29" s="6"/>
      <c r="L29" s="6"/>
      <c r="M29" s="27"/>
      <c r="N29" s="6"/>
      <c r="O29" s="6"/>
    </row>
    <row r="30" spans="1:15" ht="15" hidden="1" customHeight="1">
      <c r="A30" s="20" t="s">
        <v>343</v>
      </c>
      <c r="B30" s="28"/>
      <c r="C30" s="919"/>
      <c r="D30" s="919"/>
      <c r="E30" s="919"/>
      <c r="F30" s="919"/>
      <c r="G30" s="22"/>
      <c r="H30" s="22"/>
      <c r="I30" s="22"/>
      <c r="J30" s="22"/>
      <c r="K30" s="22"/>
      <c r="L30" s="22"/>
      <c r="M30" s="23"/>
      <c r="N30" s="5"/>
      <c r="O30" s="6"/>
    </row>
    <row r="31" spans="1:15" ht="15" customHeight="1">
      <c r="A31" s="871" t="s">
        <v>264</v>
      </c>
      <c r="B31" s="872"/>
      <c r="C31" s="872"/>
      <c r="D31" s="872"/>
      <c r="E31" s="872"/>
      <c r="F31" s="872"/>
      <c r="G31" s="872"/>
      <c r="H31" s="872"/>
      <c r="I31" s="872"/>
      <c r="J31" s="872"/>
      <c r="K31" s="872"/>
      <c r="L31" s="872"/>
      <c r="M31" s="873"/>
      <c r="N31" s="5"/>
      <c r="O31" s="6"/>
    </row>
    <row r="32" spans="1:15" ht="15" customHeight="1">
      <c r="A32" s="1039" t="s">
        <v>508</v>
      </c>
      <c r="B32" s="1210"/>
      <c r="C32" s="20" t="s">
        <v>301</v>
      </c>
      <c r="D32" s="41"/>
      <c r="E32" s="20" t="s">
        <v>302</v>
      </c>
      <c r="F32" s="18"/>
      <c r="G32" s="24"/>
      <c r="H32" s="24"/>
      <c r="I32" s="24"/>
      <c r="J32" s="24"/>
      <c r="K32" s="24"/>
      <c r="L32" s="24"/>
      <c r="M32" s="25"/>
      <c r="N32" s="5"/>
      <c r="O32" s="6"/>
    </row>
    <row r="33" spans="1:15" ht="15" customHeight="1">
      <c r="A33" s="851" t="s">
        <v>265</v>
      </c>
      <c r="B33" s="852"/>
      <c r="C33" s="2" t="s">
        <v>81</v>
      </c>
      <c r="D33" s="19" t="s">
        <v>266</v>
      </c>
      <c r="E33" s="19" t="s">
        <v>267</v>
      </c>
      <c r="F33" s="19" t="s">
        <v>268</v>
      </c>
      <c r="G33" s="19" t="s">
        <v>269</v>
      </c>
      <c r="H33" s="857" t="s">
        <v>270</v>
      </c>
      <c r="I33" s="858"/>
      <c r="J33" s="857" t="s">
        <v>271</v>
      </c>
      <c r="K33" s="858"/>
      <c r="L33" s="857" t="s">
        <v>272</v>
      </c>
      <c r="M33" s="858"/>
      <c r="N33" s="6"/>
      <c r="O33" s="6"/>
    </row>
    <row r="34" spans="1:15" ht="15" customHeight="1">
      <c r="A34" s="853"/>
      <c r="B34" s="854"/>
      <c r="C34" s="46"/>
      <c r="D34" s="46"/>
      <c r="E34" s="46"/>
      <c r="F34" s="46"/>
      <c r="G34" s="46"/>
      <c r="H34" s="900"/>
      <c r="I34" s="901"/>
      <c r="J34" s="900"/>
      <c r="K34" s="901"/>
      <c r="L34" s="900"/>
      <c r="M34" s="901"/>
      <c r="N34" s="6"/>
      <c r="O34" s="6"/>
    </row>
    <row r="35" spans="1:15" ht="15" customHeight="1">
      <c r="A35" s="855"/>
      <c r="B35" s="856"/>
      <c r="C35" s="857" t="s">
        <v>273</v>
      </c>
      <c r="D35" s="859"/>
      <c r="E35" s="858"/>
      <c r="F35" s="842"/>
      <c r="G35" s="843"/>
      <c r="H35" s="843"/>
      <c r="I35" s="843"/>
      <c r="J35" s="843"/>
      <c r="K35" s="843"/>
      <c r="L35" s="843"/>
      <c r="M35" s="844"/>
      <c r="N35" s="6"/>
      <c r="O35" s="6"/>
    </row>
    <row r="36" spans="1:15" ht="15" customHeight="1">
      <c r="A36" s="863" t="s">
        <v>274</v>
      </c>
      <c r="B36" s="819"/>
      <c r="C36" s="29" t="s">
        <v>275</v>
      </c>
      <c r="D36" s="47"/>
      <c r="E36" s="30" t="s">
        <v>276</v>
      </c>
      <c r="F36" s="49"/>
      <c r="G36" s="31" t="s">
        <v>277</v>
      </c>
      <c r="H36" s="916"/>
      <c r="I36" s="916"/>
      <c r="J36" s="917" t="s">
        <v>276</v>
      </c>
      <c r="K36" s="917"/>
      <c r="L36" s="916"/>
      <c r="M36" s="918"/>
      <c r="N36" s="5"/>
      <c r="O36" s="6"/>
    </row>
    <row r="37" spans="1:15" ht="15" customHeight="1">
      <c r="A37" s="864"/>
      <c r="B37" s="865"/>
      <c r="C37" s="32" t="s">
        <v>278</v>
      </c>
      <c r="D37" s="47"/>
      <c r="E37" s="30" t="s">
        <v>276</v>
      </c>
      <c r="F37" s="49"/>
      <c r="G37" s="31" t="s">
        <v>277</v>
      </c>
      <c r="H37" s="916"/>
      <c r="I37" s="916"/>
      <c r="J37" s="917" t="s">
        <v>276</v>
      </c>
      <c r="K37" s="917"/>
      <c r="L37" s="916"/>
      <c r="M37" s="918"/>
      <c r="N37" s="5"/>
      <c r="O37" s="6"/>
    </row>
    <row r="38" spans="1:15" ht="15" customHeight="1">
      <c r="A38" s="866"/>
      <c r="B38" s="820"/>
      <c r="C38" s="34" t="s">
        <v>279</v>
      </c>
      <c r="D38" s="48"/>
      <c r="E38" s="35" t="s">
        <v>276</v>
      </c>
      <c r="F38" s="49"/>
      <c r="G38" s="31" t="s">
        <v>277</v>
      </c>
      <c r="H38" s="916"/>
      <c r="I38" s="916"/>
      <c r="J38" s="917" t="s">
        <v>276</v>
      </c>
      <c r="K38" s="917"/>
      <c r="L38" s="916"/>
      <c r="M38" s="918"/>
      <c r="N38" s="5"/>
      <c r="O38" s="6"/>
    </row>
    <row r="39" spans="1:15" ht="15" customHeight="1">
      <c r="A39" s="833" t="s">
        <v>286</v>
      </c>
      <c r="B39" s="834"/>
      <c r="C39" s="837"/>
      <c r="D39" s="838"/>
      <c r="E39" s="838"/>
      <c r="F39" s="838"/>
      <c r="G39" s="838"/>
      <c r="H39" s="838"/>
      <c r="I39" s="838"/>
      <c r="J39" s="838"/>
      <c r="K39" s="838"/>
      <c r="L39" s="838"/>
      <c r="M39" s="839"/>
      <c r="N39" s="6"/>
      <c r="O39" s="6"/>
    </row>
    <row r="40" spans="1:15" ht="15" customHeight="1">
      <c r="A40" s="833" t="s">
        <v>287</v>
      </c>
      <c r="B40" s="834"/>
      <c r="C40" s="837"/>
      <c r="D40" s="838"/>
      <c r="E40" s="838"/>
      <c r="F40" s="838"/>
      <c r="G40" s="838"/>
      <c r="H40" s="838"/>
      <c r="I40" s="838"/>
      <c r="J40" s="838"/>
      <c r="K40" s="838"/>
      <c r="L40" s="838"/>
      <c r="M40" s="839"/>
      <c r="N40" s="5"/>
      <c r="O40" s="6"/>
    </row>
    <row r="41" spans="1:15" ht="35.1" customHeight="1">
      <c r="A41" s="835" t="s">
        <v>288</v>
      </c>
      <c r="B41" s="836"/>
      <c r="C41" s="837"/>
      <c r="D41" s="838"/>
      <c r="E41" s="838"/>
      <c r="F41" s="838"/>
      <c r="G41" s="838"/>
      <c r="H41" s="838"/>
      <c r="I41" s="838"/>
      <c r="J41" s="838"/>
      <c r="K41" s="838"/>
      <c r="L41" s="838"/>
      <c r="M41" s="839"/>
      <c r="N41" s="5"/>
      <c r="O41" s="6"/>
    </row>
    <row r="42" spans="1:15" ht="15" customHeight="1">
      <c r="A42" s="907" t="s">
        <v>316</v>
      </c>
      <c r="B42" s="908"/>
      <c r="C42" s="62" t="s">
        <v>317</v>
      </c>
      <c r="D42" s="920"/>
      <c r="E42" s="920"/>
      <c r="F42" s="920"/>
      <c r="G42" s="1041" t="s">
        <v>505</v>
      </c>
      <c r="H42" s="1041"/>
      <c r="I42" s="922"/>
      <c r="J42" s="922"/>
      <c r="K42" s="922"/>
      <c r="L42" s="922"/>
      <c r="M42" s="922"/>
      <c r="N42" s="5"/>
      <c r="O42" s="6"/>
    </row>
    <row r="43" spans="1:15" ht="15" customHeight="1">
      <c r="A43" s="6" t="s">
        <v>225</v>
      </c>
      <c r="B43" s="6"/>
      <c r="C43" s="6"/>
      <c r="D43" s="6"/>
      <c r="E43" s="6"/>
      <c r="F43" s="6"/>
      <c r="G43" s="6"/>
      <c r="H43" s="6"/>
      <c r="I43" s="6"/>
      <c r="J43" s="6"/>
      <c r="K43" s="6"/>
      <c r="L43" s="6"/>
      <c r="M43" s="6"/>
      <c r="N43" s="6"/>
      <c r="O43" s="6"/>
    </row>
    <row r="44" spans="1:15" ht="18" customHeight="1">
      <c r="A44" s="840" t="s">
        <v>289</v>
      </c>
      <c r="B44" s="840"/>
      <c r="C44" s="840"/>
      <c r="D44" s="840"/>
      <c r="E44" s="840"/>
      <c r="F44" s="840"/>
      <c r="G44" s="840"/>
      <c r="H44" s="840"/>
      <c r="I44" s="840"/>
      <c r="J44" s="840"/>
      <c r="K44" s="840"/>
      <c r="L44" s="840"/>
      <c r="M44" s="840"/>
      <c r="N44" s="5"/>
      <c r="O44" s="6"/>
    </row>
    <row r="45" spans="1:15" ht="30" customHeight="1">
      <c r="A45" s="911" t="s">
        <v>290</v>
      </c>
      <c r="B45" s="912"/>
      <c r="C45" s="912"/>
      <c r="D45" s="912"/>
      <c r="E45" s="912"/>
      <c r="F45" s="912"/>
      <c r="G45" s="912"/>
      <c r="H45" s="912"/>
      <c r="I45" s="912"/>
      <c r="J45" s="912"/>
      <c r="K45" s="912"/>
      <c r="L45" s="912"/>
      <c r="M45" s="912"/>
      <c r="N45" s="6"/>
      <c r="O45" s="6"/>
    </row>
    <row r="46" spans="1:15" ht="15" customHeight="1">
      <c r="A46" s="5" t="s">
        <v>291</v>
      </c>
      <c r="B46" s="6"/>
      <c r="C46" s="6"/>
      <c r="D46" s="6"/>
      <c r="E46" s="6"/>
      <c r="F46" s="6"/>
      <c r="G46" s="6"/>
      <c r="H46" s="6"/>
      <c r="I46" s="6"/>
      <c r="J46" s="6"/>
      <c r="K46" s="6"/>
      <c r="L46" s="6"/>
      <c r="M46" s="6"/>
      <c r="N46" s="6"/>
      <c r="O46" s="6"/>
    </row>
    <row r="47" spans="1:15" ht="15" customHeight="1">
      <c r="A47" s="37" t="s">
        <v>506</v>
      </c>
    </row>
    <row r="48" spans="1:15" ht="15" customHeight="1">
      <c r="A48" s="848" t="s">
        <v>503</v>
      </c>
      <c r="B48" s="9" t="s">
        <v>232</v>
      </c>
      <c r="C48" s="893"/>
      <c r="D48" s="894"/>
      <c r="E48" s="895"/>
      <c r="F48" s="816" t="s">
        <v>241</v>
      </c>
      <c r="G48" s="886"/>
      <c r="H48" s="52"/>
      <c r="I48" s="886"/>
      <c r="J48" s="52"/>
      <c r="K48" s="886"/>
      <c r="L48" s="52"/>
      <c r="M48" s="53"/>
    </row>
    <row r="49" spans="1:13" ht="15" customHeight="1">
      <c r="A49" s="849"/>
      <c r="B49" s="58" t="s">
        <v>242</v>
      </c>
      <c r="C49" s="830"/>
      <c r="D49" s="831"/>
      <c r="E49" s="832"/>
      <c r="F49" s="816"/>
      <c r="G49" s="887"/>
      <c r="H49" s="54" t="s">
        <v>243</v>
      </c>
      <c r="I49" s="887"/>
      <c r="J49" s="54" t="s">
        <v>244</v>
      </c>
      <c r="K49" s="887"/>
      <c r="L49" s="55" t="s">
        <v>245</v>
      </c>
      <c r="M49" s="56"/>
    </row>
    <row r="50" spans="1:13" ht="15" customHeight="1">
      <c r="A50" s="849"/>
      <c r="B50" s="808" t="s">
        <v>246</v>
      </c>
      <c r="C50" s="11" t="s">
        <v>378</v>
      </c>
      <c r="D50" s="38"/>
      <c r="E50" s="13" t="s">
        <v>235</v>
      </c>
      <c r="F50" s="38"/>
      <c r="G50" s="12" t="s">
        <v>379</v>
      </c>
      <c r="H50" s="12"/>
      <c r="I50" s="12"/>
      <c r="J50" s="12"/>
      <c r="K50" s="12"/>
      <c r="L50" s="12"/>
      <c r="M50" s="14"/>
    </row>
    <row r="51" spans="1:13" ht="15" customHeight="1">
      <c r="A51" s="849"/>
      <c r="B51" s="809"/>
      <c r="C51" s="40"/>
      <c r="D51" s="16"/>
      <c r="E51" s="39"/>
      <c r="F51" s="17"/>
      <c r="G51" s="828"/>
      <c r="H51" s="828"/>
      <c r="I51" s="828"/>
      <c r="J51" s="828"/>
      <c r="K51" s="828"/>
      <c r="L51" s="828"/>
      <c r="M51" s="829"/>
    </row>
    <row r="52" spans="1:13" ht="15" customHeight="1">
      <c r="A52" s="849"/>
      <c r="B52" s="810"/>
      <c r="C52" s="830"/>
      <c r="D52" s="831"/>
      <c r="E52" s="831"/>
      <c r="F52" s="831"/>
      <c r="G52" s="831"/>
      <c r="H52" s="831"/>
      <c r="I52" s="831"/>
      <c r="J52" s="831"/>
      <c r="K52" s="831"/>
      <c r="L52" s="831"/>
      <c r="M52" s="832"/>
    </row>
    <row r="53" spans="1:13" ht="15" customHeight="1">
      <c r="A53" s="849"/>
      <c r="B53" s="15" t="s">
        <v>232</v>
      </c>
      <c r="C53" s="893"/>
      <c r="D53" s="894"/>
      <c r="E53" s="895"/>
      <c r="F53" s="816" t="s">
        <v>241</v>
      </c>
      <c r="G53" s="886"/>
      <c r="H53" s="52"/>
      <c r="I53" s="886"/>
      <c r="J53" s="52"/>
      <c r="K53" s="886"/>
      <c r="L53" s="52"/>
      <c r="M53" s="53"/>
    </row>
    <row r="54" spans="1:13" ht="15" customHeight="1">
      <c r="A54" s="849"/>
      <c r="B54" s="21" t="s">
        <v>242</v>
      </c>
      <c r="C54" s="830"/>
      <c r="D54" s="831"/>
      <c r="E54" s="832"/>
      <c r="F54" s="816"/>
      <c r="G54" s="887"/>
      <c r="H54" s="54" t="s">
        <v>243</v>
      </c>
      <c r="I54" s="887"/>
      <c r="J54" s="54" t="s">
        <v>244</v>
      </c>
      <c r="K54" s="887"/>
      <c r="L54" s="55" t="s">
        <v>245</v>
      </c>
      <c r="M54" s="56"/>
    </row>
    <row r="55" spans="1:13" ht="15" customHeight="1">
      <c r="A55" s="849"/>
      <c r="B55" s="808" t="s">
        <v>246</v>
      </c>
      <c r="C55" s="11" t="s">
        <v>378</v>
      </c>
      <c r="D55" s="38"/>
      <c r="E55" s="13" t="s">
        <v>235</v>
      </c>
      <c r="F55" s="38"/>
      <c r="G55" s="12" t="s">
        <v>379</v>
      </c>
      <c r="H55" s="12"/>
      <c r="I55" s="12"/>
      <c r="J55" s="12"/>
      <c r="K55" s="12"/>
      <c r="L55" s="12"/>
      <c r="M55" s="14"/>
    </row>
    <row r="56" spans="1:13" ht="15" customHeight="1">
      <c r="A56" s="849"/>
      <c r="B56" s="809"/>
      <c r="C56" s="40"/>
      <c r="D56" s="16"/>
      <c r="E56" s="39"/>
      <c r="F56" s="17"/>
      <c r="G56" s="828"/>
      <c r="H56" s="828"/>
      <c r="I56" s="828"/>
      <c r="J56" s="828"/>
      <c r="K56" s="828"/>
      <c r="L56" s="828"/>
      <c r="M56" s="829"/>
    </row>
    <row r="57" spans="1:13" ht="15" customHeight="1">
      <c r="A57" s="849"/>
      <c r="B57" s="810"/>
      <c r="C57" s="830"/>
      <c r="D57" s="831"/>
      <c r="E57" s="831"/>
      <c r="F57" s="831"/>
      <c r="G57" s="831"/>
      <c r="H57" s="831"/>
      <c r="I57" s="831"/>
      <c r="J57" s="831"/>
      <c r="K57" s="831"/>
      <c r="L57" s="831"/>
      <c r="M57" s="832"/>
    </row>
    <row r="58" spans="1:13" ht="15" customHeight="1">
      <c r="A58" s="849"/>
      <c r="B58" s="15" t="s">
        <v>232</v>
      </c>
      <c r="C58" s="893"/>
      <c r="D58" s="894"/>
      <c r="E58" s="895"/>
      <c r="F58" s="816" t="s">
        <v>241</v>
      </c>
      <c r="G58" s="886"/>
      <c r="H58" s="52"/>
      <c r="I58" s="886"/>
      <c r="J58" s="52"/>
      <c r="K58" s="886"/>
      <c r="L58" s="52"/>
      <c r="M58" s="53"/>
    </row>
    <row r="59" spans="1:13" ht="15" customHeight="1">
      <c r="A59" s="849"/>
      <c r="B59" s="21" t="s">
        <v>242</v>
      </c>
      <c r="C59" s="830"/>
      <c r="D59" s="831"/>
      <c r="E59" s="832"/>
      <c r="F59" s="816"/>
      <c r="G59" s="887"/>
      <c r="H59" s="54" t="s">
        <v>243</v>
      </c>
      <c r="I59" s="887"/>
      <c r="J59" s="54" t="s">
        <v>244</v>
      </c>
      <c r="K59" s="887"/>
      <c r="L59" s="55" t="s">
        <v>245</v>
      </c>
      <c r="M59" s="56"/>
    </row>
    <row r="60" spans="1:13" ht="15" customHeight="1">
      <c r="A60" s="849"/>
      <c r="B60" s="808" t="s">
        <v>246</v>
      </c>
      <c r="C60" s="11" t="s">
        <v>378</v>
      </c>
      <c r="D60" s="38"/>
      <c r="E60" s="13" t="s">
        <v>235</v>
      </c>
      <c r="F60" s="38"/>
      <c r="G60" s="12" t="s">
        <v>379</v>
      </c>
      <c r="H60" s="12"/>
      <c r="I60" s="12"/>
      <c r="J60" s="12"/>
      <c r="K60" s="12"/>
      <c r="L60" s="12"/>
      <c r="M60" s="14"/>
    </row>
    <row r="61" spans="1:13" ht="15" customHeight="1">
      <c r="A61" s="849"/>
      <c r="B61" s="809"/>
      <c r="C61" s="40"/>
      <c r="D61" s="16"/>
      <c r="E61" s="39"/>
      <c r="F61" s="17"/>
      <c r="G61" s="828"/>
      <c r="H61" s="828"/>
      <c r="I61" s="828"/>
      <c r="J61" s="828"/>
      <c r="K61" s="828"/>
      <c r="L61" s="828"/>
      <c r="M61" s="829"/>
    </row>
    <row r="62" spans="1:13" ht="15" customHeight="1">
      <c r="A62" s="849"/>
      <c r="B62" s="810"/>
      <c r="C62" s="830"/>
      <c r="D62" s="831"/>
      <c r="E62" s="831"/>
      <c r="F62" s="831"/>
      <c r="G62" s="831"/>
      <c r="H62" s="831"/>
      <c r="I62" s="831"/>
      <c r="J62" s="831"/>
      <c r="K62" s="831"/>
      <c r="L62" s="831"/>
      <c r="M62" s="832"/>
    </row>
    <row r="63" spans="1:13" ht="15" customHeight="1">
      <c r="A63" s="849"/>
      <c r="B63" s="15" t="s">
        <v>232</v>
      </c>
      <c r="C63" s="893"/>
      <c r="D63" s="894"/>
      <c r="E63" s="895"/>
      <c r="F63" s="816" t="s">
        <v>241</v>
      </c>
      <c r="G63" s="886"/>
      <c r="H63" s="52"/>
      <c r="I63" s="886"/>
      <c r="J63" s="52"/>
      <c r="K63" s="886"/>
      <c r="L63" s="52"/>
      <c r="M63" s="53"/>
    </row>
    <row r="64" spans="1:13" ht="15" customHeight="1">
      <c r="A64" s="849"/>
      <c r="B64" s="21" t="s">
        <v>242</v>
      </c>
      <c r="C64" s="830"/>
      <c r="D64" s="831"/>
      <c r="E64" s="832"/>
      <c r="F64" s="816"/>
      <c r="G64" s="887"/>
      <c r="H64" s="54" t="s">
        <v>243</v>
      </c>
      <c r="I64" s="887"/>
      <c r="J64" s="54" t="s">
        <v>244</v>
      </c>
      <c r="K64" s="887"/>
      <c r="L64" s="55" t="s">
        <v>245</v>
      </c>
      <c r="M64" s="56"/>
    </row>
    <row r="65" spans="1:13" ht="15" customHeight="1">
      <c r="A65" s="849"/>
      <c r="B65" s="808" t="s">
        <v>246</v>
      </c>
      <c r="C65" s="11" t="s">
        <v>378</v>
      </c>
      <c r="D65" s="38"/>
      <c r="E65" s="13" t="s">
        <v>235</v>
      </c>
      <c r="F65" s="38"/>
      <c r="G65" s="12" t="s">
        <v>379</v>
      </c>
      <c r="H65" s="12"/>
      <c r="I65" s="12"/>
      <c r="J65" s="12"/>
      <c r="K65" s="12"/>
      <c r="L65" s="12"/>
      <c r="M65" s="14"/>
    </row>
    <row r="66" spans="1:13" ht="15" customHeight="1">
      <c r="A66" s="849"/>
      <c r="B66" s="809"/>
      <c r="C66" s="40"/>
      <c r="D66" s="16"/>
      <c r="E66" s="39"/>
      <c r="F66" s="17"/>
      <c r="G66" s="828"/>
      <c r="H66" s="828"/>
      <c r="I66" s="828"/>
      <c r="J66" s="828"/>
      <c r="K66" s="828"/>
      <c r="L66" s="828"/>
      <c r="M66" s="829"/>
    </row>
    <row r="67" spans="1:13" ht="15" customHeight="1">
      <c r="A67" s="849"/>
      <c r="B67" s="810"/>
      <c r="C67" s="830"/>
      <c r="D67" s="831"/>
      <c r="E67" s="831"/>
      <c r="F67" s="831"/>
      <c r="G67" s="831"/>
      <c r="H67" s="831"/>
      <c r="I67" s="831"/>
      <c r="J67" s="831"/>
      <c r="K67" s="831"/>
      <c r="L67" s="831"/>
      <c r="M67" s="832"/>
    </row>
    <row r="68" spans="1:13" ht="15" customHeight="1">
      <c r="A68" s="849"/>
      <c r="B68" s="15" t="s">
        <v>232</v>
      </c>
      <c r="C68" s="893"/>
      <c r="D68" s="894"/>
      <c r="E68" s="895"/>
      <c r="F68" s="816" t="s">
        <v>241</v>
      </c>
      <c r="G68" s="886"/>
      <c r="H68" s="52"/>
      <c r="I68" s="886"/>
      <c r="J68" s="52"/>
      <c r="K68" s="886"/>
      <c r="L68" s="52"/>
      <c r="M68" s="53"/>
    </row>
    <row r="69" spans="1:13" ht="15" customHeight="1">
      <c r="A69" s="849"/>
      <c r="B69" s="21" t="s">
        <v>242</v>
      </c>
      <c r="C69" s="830"/>
      <c r="D69" s="831"/>
      <c r="E69" s="832"/>
      <c r="F69" s="816"/>
      <c r="G69" s="887"/>
      <c r="H69" s="54" t="s">
        <v>243</v>
      </c>
      <c r="I69" s="887"/>
      <c r="J69" s="54" t="s">
        <v>244</v>
      </c>
      <c r="K69" s="887"/>
      <c r="L69" s="55" t="s">
        <v>245</v>
      </c>
      <c r="M69" s="56"/>
    </row>
    <row r="70" spans="1:13" ht="15" customHeight="1">
      <c r="A70" s="849"/>
      <c r="B70" s="808" t="s">
        <v>246</v>
      </c>
      <c r="C70" s="11" t="s">
        <v>378</v>
      </c>
      <c r="D70" s="38"/>
      <c r="E70" s="13" t="s">
        <v>235</v>
      </c>
      <c r="F70" s="38"/>
      <c r="G70" s="12" t="s">
        <v>379</v>
      </c>
      <c r="H70" s="12"/>
      <c r="I70" s="12"/>
      <c r="J70" s="12"/>
      <c r="K70" s="12"/>
      <c r="L70" s="12"/>
      <c r="M70" s="14"/>
    </row>
    <row r="71" spans="1:13" ht="15" customHeight="1">
      <c r="A71" s="849"/>
      <c r="B71" s="809"/>
      <c r="C71" s="40"/>
      <c r="D71" s="16"/>
      <c r="E71" s="39"/>
      <c r="F71" s="17"/>
      <c r="G71" s="828"/>
      <c r="H71" s="828"/>
      <c r="I71" s="828"/>
      <c r="J71" s="828"/>
      <c r="K71" s="828"/>
      <c r="L71" s="828"/>
      <c r="M71" s="829"/>
    </row>
    <row r="72" spans="1:13" ht="15" customHeight="1">
      <c r="A72" s="849"/>
      <c r="B72" s="810"/>
      <c r="C72" s="830"/>
      <c r="D72" s="831"/>
      <c r="E72" s="831"/>
      <c r="F72" s="831"/>
      <c r="G72" s="831"/>
      <c r="H72" s="831"/>
      <c r="I72" s="831"/>
      <c r="J72" s="831"/>
      <c r="K72" s="831"/>
      <c r="L72" s="831"/>
      <c r="M72" s="832"/>
    </row>
    <row r="73" spans="1:13" ht="15" customHeight="1">
      <c r="A73" s="849"/>
      <c r="B73" s="15" t="s">
        <v>232</v>
      </c>
      <c r="C73" s="893"/>
      <c r="D73" s="894"/>
      <c r="E73" s="895"/>
      <c r="F73" s="816" t="s">
        <v>241</v>
      </c>
      <c r="G73" s="886"/>
      <c r="H73" s="52"/>
      <c r="I73" s="886"/>
      <c r="J73" s="52"/>
      <c r="K73" s="886"/>
      <c r="L73" s="52"/>
      <c r="M73" s="53"/>
    </row>
    <row r="74" spans="1:13" ht="15" customHeight="1">
      <c r="A74" s="849"/>
      <c r="B74" s="21" t="s">
        <v>242</v>
      </c>
      <c r="C74" s="830"/>
      <c r="D74" s="831"/>
      <c r="E74" s="832"/>
      <c r="F74" s="816"/>
      <c r="G74" s="887"/>
      <c r="H74" s="54" t="s">
        <v>243</v>
      </c>
      <c r="I74" s="887"/>
      <c r="J74" s="54" t="s">
        <v>244</v>
      </c>
      <c r="K74" s="887"/>
      <c r="L74" s="55" t="s">
        <v>245</v>
      </c>
      <c r="M74" s="56"/>
    </row>
    <row r="75" spans="1:13" ht="15" customHeight="1">
      <c r="A75" s="849"/>
      <c r="B75" s="808" t="s">
        <v>246</v>
      </c>
      <c r="C75" s="11" t="s">
        <v>378</v>
      </c>
      <c r="D75" s="38"/>
      <c r="E75" s="13" t="s">
        <v>235</v>
      </c>
      <c r="F75" s="38"/>
      <c r="G75" s="12" t="s">
        <v>379</v>
      </c>
      <c r="H75" s="12"/>
      <c r="I75" s="12"/>
      <c r="J75" s="12"/>
      <c r="K75" s="12"/>
      <c r="L75" s="12"/>
      <c r="M75" s="14"/>
    </row>
    <row r="76" spans="1:13" ht="15" customHeight="1">
      <c r="A76" s="849"/>
      <c r="B76" s="809"/>
      <c r="C76" s="40"/>
      <c r="D76" s="16"/>
      <c r="E76" s="39"/>
      <c r="F76" s="17"/>
      <c r="G76" s="828"/>
      <c r="H76" s="828"/>
      <c r="I76" s="828"/>
      <c r="J76" s="828"/>
      <c r="K76" s="828"/>
      <c r="L76" s="828"/>
      <c r="M76" s="829"/>
    </row>
    <row r="77" spans="1:13" ht="15" customHeight="1">
      <c r="A77" s="850"/>
      <c r="B77" s="810"/>
      <c r="C77" s="830"/>
      <c r="D77" s="831"/>
      <c r="E77" s="831"/>
      <c r="F77" s="831"/>
      <c r="G77" s="831"/>
      <c r="H77" s="831"/>
      <c r="I77" s="831"/>
      <c r="J77" s="831"/>
      <c r="K77" s="831"/>
      <c r="L77" s="831"/>
      <c r="M77" s="832"/>
    </row>
    <row r="78" spans="1:13" ht="5.0999999999999996" customHeight="1"/>
  </sheetData>
  <mergeCells count="132">
    <mergeCell ref="F68:F69"/>
    <mergeCell ref="G68:G69"/>
    <mergeCell ref="I68:I69"/>
    <mergeCell ref="K68:K69"/>
    <mergeCell ref="C69:E69"/>
    <mergeCell ref="B60:B62"/>
    <mergeCell ref="G61:M61"/>
    <mergeCell ref="G56:M56"/>
    <mergeCell ref="C57:M57"/>
    <mergeCell ref="C58:E58"/>
    <mergeCell ref="F58:F59"/>
    <mergeCell ref="G58:G59"/>
    <mergeCell ref="I58:I59"/>
    <mergeCell ref="K58:K59"/>
    <mergeCell ref="C59:E59"/>
    <mergeCell ref="B65:B67"/>
    <mergeCell ref="G66:M66"/>
    <mergeCell ref="C67:M67"/>
    <mergeCell ref="C68:E68"/>
    <mergeCell ref="B75:B77"/>
    <mergeCell ref="G76:M76"/>
    <mergeCell ref="C77:M77"/>
    <mergeCell ref="B70:B72"/>
    <mergeCell ref="G71:M71"/>
    <mergeCell ref="C72:M72"/>
    <mergeCell ref="C73:E73"/>
    <mergeCell ref="F73:F74"/>
    <mergeCell ref="G73:G74"/>
    <mergeCell ref="I73:I74"/>
    <mergeCell ref="K73:K74"/>
    <mergeCell ref="C74:E74"/>
    <mergeCell ref="C53:E53"/>
    <mergeCell ref="F53:F54"/>
    <mergeCell ref="G53:G54"/>
    <mergeCell ref="I53:I54"/>
    <mergeCell ref="K53:K54"/>
    <mergeCell ref="C54:E54"/>
    <mergeCell ref="A45:M45"/>
    <mergeCell ref="A48:A77"/>
    <mergeCell ref="C48:E48"/>
    <mergeCell ref="F48:F49"/>
    <mergeCell ref="G48:G49"/>
    <mergeCell ref="I48:I49"/>
    <mergeCell ref="K48:K49"/>
    <mergeCell ref="C49:E49"/>
    <mergeCell ref="B50:B52"/>
    <mergeCell ref="G51:M51"/>
    <mergeCell ref="C62:M62"/>
    <mergeCell ref="C63:E63"/>
    <mergeCell ref="F63:F64"/>
    <mergeCell ref="G63:G64"/>
    <mergeCell ref="I63:I64"/>
    <mergeCell ref="K63:K64"/>
    <mergeCell ref="C64:E64"/>
    <mergeCell ref="B55:B57"/>
    <mergeCell ref="A44:M44"/>
    <mergeCell ref="L37:M37"/>
    <mergeCell ref="H38:I38"/>
    <mergeCell ref="J38:K38"/>
    <mergeCell ref="L38:M38"/>
    <mergeCell ref="A39:B39"/>
    <mergeCell ref="C39:M39"/>
    <mergeCell ref="C52:M52"/>
    <mergeCell ref="A36:B38"/>
    <mergeCell ref="H36:I36"/>
    <mergeCell ref="J36:K36"/>
    <mergeCell ref="L36:M36"/>
    <mergeCell ref="H37:I37"/>
    <mergeCell ref="J37:K37"/>
    <mergeCell ref="A40:B40"/>
    <mergeCell ref="C40:M40"/>
    <mergeCell ref="A41:B41"/>
    <mergeCell ref="C41:M41"/>
    <mergeCell ref="A42:B42"/>
    <mergeCell ref="D42:F42"/>
    <mergeCell ref="G42:H42"/>
    <mergeCell ref="I42:M42"/>
    <mergeCell ref="C29:D29"/>
    <mergeCell ref="E29:F29"/>
    <mergeCell ref="C30:D30"/>
    <mergeCell ref="E30:F30"/>
    <mergeCell ref="A31:M31"/>
    <mergeCell ref="A33:B35"/>
    <mergeCell ref="H33:I33"/>
    <mergeCell ref="J33:K33"/>
    <mergeCell ref="L33:M33"/>
    <mergeCell ref="H34:I34"/>
    <mergeCell ref="J34:K34"/>
    <mergeCell ref="L34:M34"/>
    <mergeCell ref="C35:E35"/>
    <mergeCell ref="F35:M35"/>
    <mergeCell ref="A32:B32"/>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9:M9"/>
    <mergeCell ref="C8:M8"/>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4"/>
  <dataValidations count="7">
    <dataValidation type="list" allowBlank="1" showInputMessage="1" showErrorMessage="1" sqref="D71 D6 D21 D13 D51 D56 D61 D66 D76" xr:uid="{AA2ED058-890B-4D7B-BCDD-363253CA57AA}">
      <formula1>"都,道,府,県"</formula1>
    </dataValidation>
    <dataValidation type="list" allowBlank="1" showInputMessage="1" showErrorMessage="1" sqref="F71 F6 F21 F13 F51 F56 F61 F66 F76" xr:uid="{4CB55898-56A6-4C31-8C9E-473A138B351F}">
      <formula1>"市,郡,区"</formula1>
    </dataValidation>
    <dataValidation imeMode="fullKatakana" allowBlank="1" showInputMessage="1" showErrorMessage="1" sqref="C3:M3 C10:E10 C18:E18 C48:E48 C53:E53 C58:E58 C63:E63 C68:E68 C73:E73" xr:uid="{4D0DE8B0-73F2-421F-89D9-CAE9B5261DEA}"/>
    <dataValidation imeMode="disabled" allowBlank="1" showInputMessage="1" showErrorMessage="1" sqref="D5 F5 D12 F12" xr:uid="{53F134BD-F55B-4281-8BDC-FC529C7C2A4F}"/>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xr:uid="{59D41D76-8AE2-492E-B87A-9D173EF0C447}">
      <formula1>0</formula1>
    </dataValidation>
    <dataValidation type="list" allowBlank="1" showInputMessage="1" showErrorMessage="1" sqref="C34:M34 D32" xr:uid="{CB223F86-9C6D-470C-9569-C8AA485D88ED}">
      <formula1>"○"</formula1>
    </dataValidation>
    <dataValidation type="whole" operator="greaterThanOrEqual" allowBlank="1" showInputMessage="1" showErrorMessage="1" sqref="C32:E32" xr:uid="{5637F6CD-F98D-438C-9854-CFADD8EA0D3B}">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39EB-C84A-4971-8048-51D869DB1AC6}">
  <sheetPr codeName="Sheet24"/>
  <dimension ref="A1:O76"/>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6" t="s">
        <v>509</v>
      </c>
      <c r="B1" s="6"/>
      <c r="C1" s="6"/>
      <c r="D1" s="6"/>
      <c r="E1" s="6"/>
      <c r="F1" s="6"/>
      <c r="G1" s="6"/>
      <c r="H1" s="6"/>
      <c r="I1" s="6"/>
      <c r="J1" s="6"/>
      <c r="K1" s="6"/>
      <c r="L1" s="6"/>
      <c r="M1" s="6"/>
      <c r="N1" s="6"/>
      <c r="O1" s="6"/>
    </row>
    <row r="2" spans="1:15" ht="15" customHeight="1">
      <c r="A2" s="75"/>
      <c r="B2" s="75"/>
      <c r="C2" s="75"/>
      <c r="D2" s="75"/>
      <c r="E2" s="116"/>
      <c r="F2" s="116"/>
      <c r="G2" s="115"/>
      <c r="H2" s="117"/>
      <c r="I2" s="117"/>
      <c r="J2" s="117"/>
      <c r="K2" s="117"/>
      <c r="L2" s="106"/>
      <c r="M2" s="106"/>
      <c r="N2" s="5"/>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74"/>
      <c r="B15" s="880" t="s">
        <v>248</v>
      </c>
      <c r="C15" s="881"/>
      <c r="D15" s="833" t="s">
        <v>249</v>
      </c>
      <c r="E15" s="834"/>
      <c r="F15" s="843"/>
      <c r="G15" s="843"/>
      <c r="H15" s="876"/>
      <c r="I15" s="876"/>
      <c r="J15" s="876"/>
      <c r="K15" s="843"/>
      <c r="L15" s="843"/>
      <c r="M15" s="844"/>
      <c r="N15" s="6"/>
      <c r="O15" s="6"/>
    </row>
    <row r="16" spans="1:15" ht="15" customHeight="1">
      <c r="A16" s="874"/>
      <c r="B16" s="882"/>
      <c r="C16" s="883"/>
      <c r="D16" s="851" t="s">
        <v>250</v>
      </c>
      <c r="E16" s="877"/>
      <c r="F16" s="42"/>
      <c r="G16" s="42"/>
      <c r="H16" s="42"/>
      <c r="I16" s="42"/>
      <c r="J16" s="42"/>
      <c r="K16" s="42"/>
      <c r="L16" s="42"/>
      <c r="M16" s="43"/>
      <c r="N16" s="6"/>
      <c r="O16" s="6"/>
    </row>
    <row r="17" spans="1:15" ht="15" customHeight="1">
      <c r="A17" s="875"/>
      <c r="B17" s="884"/>
      <c r="C17" s="885"/>
      <c r="D17" s="878"/>
      <c r="E17" s="879"/>
      <c r="F17" s="44"/>
      <c r="G17" s="44"/>
      <c r="H17" s="44"/>
      <c r="I17" s="44"/>
      <c r="J17" s="44"/>
      <c r="K17" s="44"/>
      <c r="L17" s="44"/>
      <c r="M17" s="45"/>
      <c r="N17" s="6"/>
      <c r="O17" s="6"/>
    </row>
    <row r="18" spans="1:15" ht="15" customHeight="1">
      <c r="A18" s="848" t="s">
        <v>503</v>
      </c>
      <c r="B18" s="15" t="s">
        <v>232</v>
      </c>
      <c r="C18" s="893"/>
      <c r="D18" s="894"/>
      <c r="E18" s="895"/>
      <c r="F18" s="816" t="s">
        <v>241</v>
      </c>
      <c r="G18" s="886"/>
      <c r="H18" s="52"/>
      <c r="I18" s="886"/>
      <c r="J18" s="52"/>
      <c r="K18" s="886"/>
      <c r="L18" s="52"/>
      <c r="M18" s="53"/>
      <c r="N18" s="6"/>
      <c r="O18" s="6"/>
    </row>
    <row r="19" spans="1:15" ht="15" customHeight="1">
      <c r="A19" s="849"/>
      <c r="B19" s="21" t="s">
        <v>242</v>
      </c>
      <c r="C19" s="830"/>
      <c r="D19" s="831"/>
      <c r="E19" s="832"/>
      <c r="F19" s="816"/>
      <c r="G19" s="887"/>
      <c r="H19" s="54" t="s">
        <v>243</v>
      </c>
      <c r="I19" s="887"/>
      <c r="J19" s="54" t="s">
        <v>244</v>
      </c>
      <c r="K19" s="887"/>
      <c r="L19" s="55" t="s">
        <v>245</v>
      </c>
      <c r="M19" s="56"/>
      <c r="N19" s="6"/>
      <c r="O19" s="6"/>
    </row>
    <row r="20" spans="1:15" ht="15" customHeight="1">
      <c r="A20" s="849"/>
      <c r="B20" s="808" t="s">
        <v>246</v>
      </c>
      <c r="C20" s="11" t="s">
        <v>378</v>
      </c>
      <c r="D20" s="38"/>
      <c r="E20" s="13" t="s">
        <v>235</v>
      </c>
      <c r="F20" s="38"/>
      <c r="G20" s="12" t="s">
        <v>379</v>
      </c>
      <c r="H20" s="12"/>
      <c r="I20" s="12"/>
      <c r="J20" s="12"/>
      <c r="K20" s="12"/>
      <c r="L20" s="12"/>
      <c r="M20" s="14"/>
      <c r="N20" s="6"/>
      <c r="O20" s="6"/>
    </row>
    <row r="21" spans="1:15" ht="15" customHeight="1">
      <c r="A21" s="849"/>
      <c r="B21" s="809"/>
      <c r="C21" s="40"/>
      <c r="D21" s="16"/>
      <c r="E21" s="39"/>
      <c r="F21" s="17"/>
      <c r="G21" s="828"/>
      <c r="H21" s="828"/>
      <c r="I21" s="828"/>
      <c r="J21" s="828"/>
      <c r="K21" s="828"/>
      <c r="L21" s="828"/>
      <c r="M21" s="829"/>
      <c r="N21" s="6"/>
      <c r="O21" s="6"/>
    </row>
    <row r="22" spans="1:15" ht="15" customHeight="1">
      <c r="A22" s="849"/>
      <c r="B22" s="810"/>
      <c r="C22" s="830"/>
      <c r="D22" s="831"/>
      <c r="E22" s="831"/>
      <c r="F22" s="831"/>
      <c r="G22" s="831"/>
      <c r="H22" s="831"/>
      <c r="I22" s="831"/>
      <c r="J22" s="831"/>
      <c r="K22" s="831"/>
      <c r="L22" s="831"/>
      <c r="M22" s="832"/>
      <c r="N22" s="6"/>
      <c r="O22" s="6"/>
    </row>
    <row r="23" spans="1:15" ht="15" customHeight="1">
      <c r="A23" s="902" t="s">
        <v>252</v>
      </c>
      <c r="B23" s="903"/>
      <c r="C23" s="903"/>
      <c r="D23" s="904"/>
      <c r="E23" s="904"/>
      <c r="F23" s="905"/>
      <c r="G23" s="906"/>
      <c r="H23" s="890" t="s">
        <v>253</v>
      </c>
      <c r="I23" s="891"/>
      <c r="J23" s="891"/>
      <c r="K23" s="891"/>
      <c r="L23" s="891"/>
      <c r="M23" s="892"/>
      <c r="N23" s="5"/>
      <c r="O23" s="6"/>
    </row>
    <row r="24" spans="1:15" ht="15" hidden="1" customHeight="1">
      <c r="A24" s="871" t="s">
        <v>254</v>
      </c>
      <c r="B24" s="872"/>
      <c r="C24" s="872"/>
      <c r="D24" s="872"/>
      <c r="E24" s="872"/>
      <c r="F24" s="872"/>
      <c r="G24" s="872"/>
      <c r="H24" s="872"/>
      <c r="I24" s="872"/>
      <c r="J24" s="872"/>
      <c r="K24" s="872"/>
      <c r="L24" s="872"/>
      <c r="M24" s="873"/>
      <c r="N24" s="6"/>
      <c r="O24" s="6"/>
    </row>
    <row r="25" spans="1:15" ht="15" hidden="1" customHeight="1">
      <c r="A25" s="851" t="s">
        <v>255</v>
      </c>
      <c r="B25" s="852"/>
      <c r="C25" s="816" t="s">
        <v>256</v>
      </c>
      <c r="D25" s="816"/>
      <c r="E25" s="808" t="s">
        <v>257</v>
      </c>
      <c r="F25" s="817"/>
      <c r="G25" s="13"/>
      <c r="H25" s="13"/>
      <c r="I25" s="13"/>
      <c r="J25" s="13"/>
      <c r="K25" s="13"/>
      <c r="L25" s="13"/>
      <c r="M25" s="26"/>
      <c r="N25" s="6"/>
      <c r="O25" s="6"/>
    </row>
    <row r="26" spans="1:15" ht="15" hidden="1" customHeight="1">
      <c r="A26" s="855"/>
      <c r="B26" s="856"/>
      <c r="C26" s="19" t="s">
        <v>258</v>
      </c>
      <c r="D26" s="19" t="s">
        <v>259</v>
      </c>
      <c r="E26" s="19" t="s">
        <v>258</v>
      </c>
      <c r="F26" s="19" t="s">
        <v>259</v>
      </c>
      <c r="G26" s="6"/>
      <c r="H26" s="6"/>
      <c r="I26" s="6"/>
      <c r="J26" s="6"/>
      <c r="K26" s="6"/>
      <c r="L26" s="6"/>
      <c r="M26" s="27"/>
      <c r="N26" s="6"/>
      <c r="O26" s="6"/>
    </row>
    <row r="27" spans="1:15" ht="15" hidden="1" customHeight="1">
      <c r="A27" s="808" t="s">
        <v>340</v>
      </c>
      <c r="B27" s="888"/>
      <c r="C27" s="19"/>
      <c r="D27" s="19"/>
      <c r="E27" s="19"/>
      <c r="F27" s="19"/>
      <c r="G27" s="6"/>
      <c r="H27" s="6"/>
      <c r="I27" s="6"/>
      <c r="J27" s="6"/>
      <c r="K27" s="6"/>
      <c r="L27" s="6"/>
      <c r="M27" s="27"/>
      <c r="N27" s="6"/>
      <c r="O27" s="6"/>
    </row>
    <row r="28" spans="1:15" ht="15" hidden="1" customHeight="1">
      <c r="A28" s="810" t="s">
        <v>341</v>
      </c>
      <c r="B28" s="889"/>
      <c r="C28" s="19"/>
      <c r="D28" s="19"/>
      <c r="E28" s="19"/>
      <c r="F28" s="19"/>
      <c r="G28" s="6"/>
      <c r="H28" s="6"/>
      <c r="I28" s="6"/>
      <c r="J28" s="6"/>
      <c r="K28" s="6"/>
      <c r="L28" s="6"/>
      <c r="M28" s="27"/>
      <c r="N28" s="6"/>
      <c r="O28" s="6"/>
    </row>
    <row r="29" spans="1:15" ht="15" hidden="1" customHeight="1">
      <c r="A29" s="20" t="s">
        <v>342</v>
      </c>
      <c r="B29" s="28"/>
      <c r="C29" s="816"/>
      <c r="D29" s="816"/>
      <c r="E29" s="816"/>
      <c r="F29" s="816"/>
      <c r="G29" s="6"/>
      <c r="H29" s="6"/>
      <c r="I29" s="6"/>
      <c r="J29" s="6"/>
      <c r="K29" s="6"/>
      <c r="L29" s="6"/>
      <c r="M29" s="27"/>
      <c r="N29" s="6"/>
      <c r="O29" s="6"/>
    </row>
    <row r="30" spans="1:15" ht="15" hidden="1" customHeight="1">
      <c r="A30" s="20" t="s">
        <v>343</v>
      </c>
      <c r="B30" s="28"/>
      <c r="C30" s="919"/>
      <c r="D30" s="919"/>
      <c r="E30" s="919"/>
      <c r="F30" s="919"/>
      <c r="G30" s="22"/>
      <c r="H30" s="22"/>
      <c r="I30" s="22"/>
      <c r="J30" s="22"/>
      <c r="K30" s="22"/>
      <c r="L30" s="22"/>
      <c r="M30" s="23"/>
      <c r="N30" s="5"/>
      <c r="O30" s="6"/>
    </row>
    <row r="31" spans="1:15" ht="15" customHeight="1">
      <c r="A31" s="871" t="s">
        <v>264</v>
      </c>
      <c r="B31" s="872"/>
      <c r="C31" s="872"/>
      <c r="D31" s="872"/>
      <c r="E31" s="872"/>
      <c r="F31" s="872"/>
      <c r="G31" s="872"/>
      <c r="H31" s="872"/>
      <c r="I31" s="872"/>
      <c r="J31" s="872"/>
      <c r="K31" s="872"/>
      <c r="L31" s="872"/>
      <c r="M31" s="873"/>
      <c r="N31" s="5"/>
      <c r="O31" s="6"/>
    </row>
    <row r="32" spans="1:15" ht="15" customHeight="1">
      <c r="A32" s="851" t="s">
        <v>265</v>
      </c>
      <c r="B32" s="852"/>
      <c r="C32" s="2" t="s">
        <v>81</v>
      </c>
      <c r="D32" s="19" t="s">
        <v>266</v>
      </c>
      <c r="E32" s="19" t="s">
        <v>267</v>
      </c>
      <c r="F32" s="19" t="s">
        <v>268</v>
      </c>
      <c r="G32" s="19" t="s">
        <v>269</v>
      </c>
      <c r="H32" s="857" t="s">
        <v>270</v>
      </c>
      <c r="I32" s="858"/>
      <c r="J32" s="857" t="s">
        <v>271</v>
      </c>
      <c r="K32" s="858"/>
      <c r="L32" s="857" t="s">
        <v>272</v>
      </c>
      <c r="M32" s="858"/>
      <c r="N32" s="6"/>
      <c r="O32" s="6"/>
    </row>
    <row r="33" spans="1:15" ht="15" customHeight="1">
      <c r="A33" s="853"/>
      <c r="B33" s="854"/>
      <c r="C33" s="46"/>
      <c r="D33" s="46"/>
      <c r="E33" s="46"/>
      <c r="F33" s="46"/>
      <c r="G33" s="46"/>
      <c r="H33" s="900"/>
      <c r="I33" s="901"/>
      <c r="J33" s="900"/>
      <c r="K33" s="901"/>
      <c r="L33" s="900"/>
      <c r="M33" s="901"/>
      <c r="N33" s="6"/>
      <c r="O33" s="6"/>
    </row>
    <row r="34" spans="1:15" ht="15" customHeight="1">
      <c r="A34" s="855"/>
      <c r="B34" s="856"/>
      <c r="C34" s="857" t="s">
        <v>273</v>
      </c>
      <c r="D34" s="859"/>
      <c r="E34" s="858"/>
      <c r="F34" s="842"/>
      <c r="G34" s="843"/>
      <c r="H34" s="843"/>
      <c r="I34" s="843"/>
      <c r="J34" s="843"/>
      <c r="K34" s="843"/>
      <c r="L34" s="843"/>
      <c r="M34" s="844"/>
      <c r="N34" s="6"/>
      <c r="O34" s="6"/>
    </row>
    <row r="35" spans="1:15" ht="15" customHeight="1">
      <c r="A35" s="863" t="s">
        <v>274</v>
      </c>
      <c r="B35" s="819"/>
      <c r="C35" s="29" t="s">
        <v>275</v>
      </c>
      <c r="D35" s="47"/>
      <c r="E35" s="30" t="s">
        <v>276</v>
      </c>
      <c r="F35" s="49"/>
      <c r="G35" s="31" t="s">
        <v>277</v>
      </c>
      <c r="H35" s="916"/>
      <c r="I35" s="916"/>
      <c r="J35" s="917" t="s">
        <v>276</v>
      </c>
      <c r="K35" s="917"/>
      <c r="L35" s="916"/>
      <c r="M35" s="918"/>
      <c r="N35" s="5"/>
      <c r="O35" s="6"/>
    </row>
    <row r="36" spans="1:15" ht="15" customHeight="1">
      <c r="A36" s="864"/>
      <c r="B36" s="865"/>
      <c r="C36" s="32" t="s">
        <v>278</v>
      </c>
      <c r="D36" s="47"/>
      <c r="E36" s="30" t="s">
        <v>276</v>
      </c>
      <c r="F36" s="49"/>
      <c r="G36" s="31" t="s">
        <v>277</v>
      </c>
      <c r="H36" s="916"/>
      <c r="I36" s="916"/>
      <c r="J36" s="917" t="s">
        <v>276</v>
      </c>
      <c r="K36" s="917"/>
      <c r="L36" s="916"/>
      <c r="M36" s="918"/>
      <c r="N36" s="5"/>
      <c r="O36" s="6"/>
    </row>
    <row r="37" spans="1:15" ht="15" customHeight="1">
      <c r="A37" s="866"/>
      <c r="B37" s="820"/>
      <c r="C37" s="34" t="s">
        <v>279</v>
      </c>
      <c r="D37" s="48"/>
      <c r="E37" s="35" t="s">
        <v>276</v>
      </c>
      <c r="F37" s="49"/>
      <c r="G37" s="31" t="s">
        <v>277</v>
      </c>
      <c r="H37" s="916"/>
      <c r="I37" s="916"/>
      <c r="J37" s="917" t="s">
        <v>276</v>
      </c>
      <c r="K37" s="917"/>
      <c r="L37" s="916"/>
      <c r="M37" s="918"/>
      <c r="N37" s="5"/>
      <c r="O37" s="6"/>
    </row>
    <row r="38" spans="1:15" ht="15" customHeight="1">
      <c r="A38" s="833" t="s">
        <v>286</v>
      </c>
      <c r="B38" s="834"/>
      <c r="C38" s="837"/>
      <c r="D38" s="838"/>
      <c r="E38" s="838"/>
      <c r="F38" s="838"/>
      <c r="G38" s="838"/>
      <c r="H38" s="838"/>
      <c r="I38" s="838"/>
      <c r="J38" s="838"/>
      <c r="K38" s="838"/>
      <c r="L38" s="838"/>
      <c r="M38" s="839"/>
      <c r="N38" s="6"/>
      <c r="O38" s="6"/>
    </row>
    <row r="39" spans="1:15" ht="15" customHeight="1">
      <c r="A39" s="833" t="s">
        <v>287</v>
      </c>
      <c r="B39" s="834"/>
      <c r="C39" s="837"/>
      <c r="D39" s="838"/>
      <c r="E39" s="838"/>
      <c r="F39" s="838"/>
      <c r="G39" s="838"/>
      <c r="H39" s="838"/>
      <c r="I39" s="838"/>
      <c r="J39" s="838"/>
      <c r="K39" s="838"/>
      <c r="L39" s="838"/>
      <c r="M39" s="839"/>
      <c r="N39" s="5"/>
      <c r="O39" s="6"/>
    </row>
    <row r="40" spans="1:15" ht="35.1" customHeight="1">
      <c r="A40" s="835" t="s">
        <v>288</v>
      </c>
      <c r="B40" s="836"/>
      <c r="C40" s="837"/>
      <c r="D40" s="838"/>
      <c r="E40" s="838"/>
      <c r="F40" s="838"/>
      <c r="G40" s="838"/>
      <c r="H40" s="838"/>
      <c r="I40" s="838"/>
      <c r="J40" s="838"/>
      <c r="K40" s="838"/>
      <c r="L40" s="838"/>
      <c r="M40" s="839"/>
      <c r="N40" s="5"/>
      <c r="O40" s="6"/>
    </row>
    <row r="41" spans="1:15" ht="15" customHeight="1">
      <c r="A41" s="6" t="s">
        <v>225</v>
      </c>
      <c r="B41" s="6"/>
      <c r="C41" s="6"/>
      <c r="D41" s="6"/>
      <c r="E41" s="6"/>
      <c r="F41" s="6"/>
      <c r="G41" s="6"/>
      <c r="H41" s="6"/>
      <c r="I41" s="6"/>
      <c r="J41" s="6"/>
      <c r="K41" s="6"/>
      <c r="L41" s="6"/>
      <c r="M41" s="6"/>
      <c r="N41" s="6"/>
      <c r="O41" s="6"/>
    </row>
    <row r="42" spans="1:15" ht="18" customHeight="1">
      <c r="A42" s="840" t="s">
        <v>289</v>
      </c>
      <c r="B42" s="840"/>
      <c r="C42" s="840"/>
      <c r="D42" s="840"/>
      <c r="E42" s="840"/>
      <c r="F42" s="840"/>
      <c r="G42" s="840"/>
      <c r="H42" s="840"/>
      <c r="I42" s="840"/>
      <c r="J42" s="840"/>
      <c r="K42" s="840"/>
      <c r="L42" s="840"/>
      <c r="M42" s="840"/>
      <c r="N42" s="5"/>
      <c r="O42" s="6"/>
    </row>
    <row r="43" spans="1:15" ht="30" customHeight="1">
      <c r="A43" s="911" t="s">
        <v>290</v>
      </c>
      <c r="B43" s="912"/>
      <c r="C43" s="912"/>
      <c r="D43" s="912"/>
      <c r="E43" s="912"/>
      <c r="F43" s="912"/>
      <c r="G43" s="912"/>
      <c r="H43" s="912"/>
      <c r="I43" s="912"/>
      <c r="J43" s="912"/>
      <c r="K43" s="912"/>
      <c r="L43" s="912"/>
      <c r="M43" s="912"/>
      <c r="N43" s="6"/>
      <c r="O43" s="6"/>
    </row>
    <row r="44" spans="1:15" ht="15" customHeight="1">
      <c r="A44" s="5" t="s">
        <v>291</v>
      </c>
      <c r="B44" s="6"/>
      <c r="C44" s="6"/>
      <c r="D44" s="6"/>
      <c r="E44" s="6"/>
      <c r="F44" s="6"/>
      <c r="G44" s="6"/>
      <c r="H44" s="6"/>
      <c r="I44" s="6"/>
      <c r="J44" s="6"/>
      <c r="K44" s="6"/>
      <c r="L44" s="6"/>
      <c r="M44" s="6"/>
      <c r="N44" s="6"/>
      <c r="O44" s="6"/>
    </row>
    <row r="45" spans="1:15" ht="15" customHeight="1">
      <c r="A45" s="37" t="s">
        <v>506</v>
      </c>
    </row>
    <row r="46" spans="1:15" ht="15" customHeight="1">
      <c r="A46" s="848" t="s">
        <v>503</v>
      </c>
      <c r="B46" s="9" t="s">
        <v>232</v>
      </c>
      <c r="C46" s="893"/>
      <c r="D46" s="894"/>
      <c r="E46" s="895"/>
      <c r="F46" s="816" t="s">
        <v>241</v>
      </c>
      <c r="G46" s="886"/>
      <c r="H46" s="52"/>
      <c r="I46" s="886"/>
      <c r="J46" s="52"/>
      <c r="K46" s="886"/>
      <c r="L46" s="52"/>
      <c r="M46" s="53"/>
    </row>
    <row r="47" spans="1:15" ht="15" customHeight="1">
      <c r="A47" s="849"/>
      <c r="B47" s="58" t="s">
        <v>242</v>
      </c>
      <c r="C47" s="830"/>
      <c r="D47" s="831"/>
      <c r="E47" s="832"/>
      <c r="F47" s="816"/>
      <c r="G47" s="887"/>
      <c r="H47" s="54" t="s">
        <v>243</v>
      </c>
      <c r="I47" s="887"/>
      <c r="J47" s="54" t="s">
        <v>244</v>
      </c>
      <c r="K47" s="887"/>
      <c r="L47" s="55" t="s">
        <v>245</v>
      </c>
      <c r="M47" s="56"/>
    </row>
    <row r="48" spans="1:15" ht="15" customHeight="1">
      <c r="A48" s="849"/>
      <c r="B48" s="808" t="s">
        <v>246</v>
      </c>
      <c r="C48" s="11" t="s">
        <v>378</v>
      </c>
      <c r="D48" s="38"/>
      <c r="E48" s="13" t="s">
        <v>235</v>
      </c>
      <c r="F48" s="38"/>
      <c r="G48" s="12" t="s">
        <v>379</v>
      </c>
      <c r="H48" s="12"/>
      <c r="I48" s="12"/>
      <c r="J48" s="12"/>
      <c r="K48" s="12"/>
      <c r="L48" s="12"/>
      <c r="M48" s="14"/>
    </row>
    <row r="49" spans="1:13" ht="15" customHeight="1">
      <c r="A49" s="849"/>
      <c r="B49" s="809"/>
      <c r="C49" s="40"/>
      <c r="D49" s="16"/>
      <c r="E49" s="39"/>
      <c r="F49" s="17"/>
      <c r="G49" s="828"/>
      <c r="H49" s="828"/>
      <c r="I49" s="828"/>
      <c r="J49" s="828"/>
      <c r="K49" s="828"/>
      <c r="L49" s="828"/>
      <c r="M49" s="829"/>
    </row>
    <row r="50" spans="1:13" ht="15" customHeight="1">
      <c r="A50" s="849"/>
      <c r="B50" s="810"/>
      <c r="C50" s="830"/>
      <c r="D50" s="831"/>
      <c r="E50" s="831"/>
      <c r="F50" s="831"/>
      <c r="G50" s="831"/>
      <c r="H50" s="831"/>
      <c r="I50" s="831"/>
      <c r="J50" s="831"/>
      <c r="K50" s="831"/>
      <c r="L50" s="831"/>
      <c r="M50" s="832"/>
    </row>
    <row r="51" spans="1:13" ht="15" customHeight="1">
      <c r="A51" s="849"/>
      <c r="B51" s="15" t="s">
        <v>232</v>
      </c>
      <c r="C51" s="893"/>
      <c r="D51" s="894"/>
      <c r="E51" s="895"/>
      <c r="F51" s="816" t="s">
        <v>241</v>
      </c>
      <c r="G51" s="886"/>
      <c r="H51" s="52"/>
      <c r="I51" s="886"/>
      <c r="J51" s="52"/>
      <c r="K51" s="886"/>
      <c r="L51" s="52"/>
      <c r="M51" s="53"/>
    </row>
    <row r="52" spans="1:13" ht="15" customHeight="1">
      <c r="A52" s="849"/>
      <c r="B52" s="21" t="s">
        <v>242</v>
      </c>
      <c r="C52" s="830"/>
      <c r="D52" s="831"/>
      <c r="E52" s="832"/>
      <c r="F52" s="816"/>
      <c r="G52" s="887"/>
      <c r="H52" s="54" t="s">
        <v>243</v>
      </c>
      <c r="I52" s="887"/>
      <c r="J52" s="54" t="s">
        <v>244</v>
      </c>
      <c r="K52" s="887"/>
      <c r="L52" s="55" t="s">
        <v>245</v>
      </c>
      <c r="M52" s="56"/>
    </row>
    <row r="53" spans="1:13" ht="15" customHeight="1">
      <c r="A53" s="849"/>
      <c r="B53" s="808" t="s">
        <v>246</v>
      </c>
      <c r="C53" s="11" t="s">
        <v>378</v>
      </c>
      <c r="D53" s="38"/>
      <c r="E53" s="13" t="s">
        <v>235</v>
      </c>
      <c r="F53" s="38"/>
      <c r="G53" s="12" t="s">
        <v>379</v>
      </c>
      <c r="H53" s="12"/>
      <c r="I53" s="12"/>
      <c r="J53" s="12"/>
      <c r="K53" s="12"/>
      <c r="L53" s="12"/>
      <c r="M53" s="14"/>
    </row>
    <row r="54" spans="1:13" ht="15" customHeight="1">
      <c r="A54" s="849"/>
      <c r="B54" s="809"/>
      <c r="C54" s="40"/>
      <c r="D54" s="16"/>
      <c r="E54" s="39"/>
      <c r="F54" s="17"/>
      <c r="G54" s="828"/>
      <c r="H54" s="828"/>
      <c r="I54" s="828"/>
      <c r="J54" s="828"/>
      <c r="K54" s="828"/>
      <c r="L54" s="828"/>
      <c r="M54" s="829"/>
    </row>
    <row r="55" spans="1:13" ht="15" customHeight="1">
      <c r="A55" s="849"/>
      <c r="B55" s="810"/>
      <c r="C55" s="830"/>
      <c r="D55" s="831"/>
      <c r="E55" s="831"/>
      <c r="F55" s="831"/>
      <c r="G55" s="831"/>
      <c r="H55" s="831"/>
      <c r="I55" s="831"/>
      <c r="J55" s="831"/>
      <c r="K55" s="831"/>
      <c r="L55" s="831"/>
      <c r="M55" s="832"/>
    </row>
    <row r="56" spans="1:13" ht="15" customHeight="1">
      <c r="A56" s="849"/>
      <c r="B56" s="15" t="s">
        <v>232</v>
      </c>
      <c r="C56" s="893"/>
      <c r="D56" s="894"/>
      <c r="E56" s="895"/>
      <c r="F56" s="816" t="s">
        <v>241</v>
      </c>
      <c r="G56" s="886"/>
      <c r="H56" s="52"/>
      <c r="I56" s="886"/>
      <c r="J56" s="52"/>
      <c r="K56" s="886"/>
      <c r="L56" s="52"/>
      <c r="M56" s="53"/>
    </row>
    <row r="57" spans="1:13" ht="15" customHeight="1">
      <c r="A57" s="849"/>
      <c r="B57" s="21" t="s">
        <v>242</v>
      </c>
      <c r="C57" s="830"/>
      <c r="D57" s="831"/>
      <c r="E57" s="832"/>
      <c r="F57" s="816"/>
      <c r="G57" s="887"/>
      <c r="H57" s="54" t="s">
        <v>243</v>
      </c>
      <c r="I57" s="887"/>
      <c r="J57" s="54" t="s">
        <v>244</v>
      </c>
      <c r="K57" s="887"/>
      <c r="L57" s="55" t="s">
        <v>245</v>
      </c>
      <c r="M57" s="56"/>
    </row>
    <row r="58" spans="1:13" ht="15" customHeight="1">
      <c r="A58" s="849"/>
      <c r="B58" s="808" t="s">
        <v>246</v>
      </c>
      <c r="C58" s="11" t="s">
        <v>378</v>
      </c>
      <c r="D58" s="38"/>
      <c r="E58" s="13" t="s">
        <v>235</v>
      </c>
      <c r="F58" s="38"/>
      <c r="G58" s="12" t="s">
        <v>379</v>
      </c>
      <c r="H58" s="12"/>
      <c r="I58" s="12"/>
      <c r="J58" s="12"/>
      <c r="K58" s="12"/>
      <c r="L58" s="12"/>
      <c r="M58" s="14"/>
    </row>
    <row r="59" spans="1:13" ht="15" customHeight="1">
      <c r="A59" s="849"/>
      <c r="B59" s="809"/>
      <c r="C59" s="40"/>
      <c r="D59" s="16"/>
      <c r="E59" s="39"/>
      <c r="F59" s="17"/>
      <c r="G59" s="828"/>
      <c r="H59" s="828"/>
      <c r="I59" s="828"/>
      <c r="J59" s="828"/>
      <c r="K59" s="828"/>
      <c r="L59" s="828"/>
      <c r="M59" s="829"/>
    </row>
    <row r="60" spans="1:13" ht="15" customHeight="1">
      <c r="A60" s="849"/>
      <c r="B60" s="810"/>
      <c r="C60" s="830"/>
      <c r="D60" s="831"/>
      <c r="E60" s="831"/>
      <c r="F60" s="831"/>
      <c r="G60" s="831"/>
      <c r="H60" s="831"/>
      <c r="I60" s="831"/>
      <c r="J60" s="831"/>
      <c r="K60" s="831"/>
      <c r="L60" s="831"/>
      <c r="M60" s="832"/>
    </row>
    <row r="61" spans="1:13" ht="15" customHeight="1">
      <c r="A61" s="849"/>
      <c r="B61" s="15" t="s">
        <v>232</v>
      </c>
      <c r="C61" s="893"/>
      <c r="D61" s="894"/>
      <c r="E61" s="895"/>
      <c r="F61" s="816" t="s">
        <v>241</v>
      </c>
      <c r="G61" s="886"/>
      <c r="H61" s="52"/>
      <c r="I61" s="886"/>
      <c r="J61" s="52"/>
      <c r="K61" s="886"/>
      <c r="L61" s="52"/>
      <c r="M61" s="53"/>
    </row>
    <row r="62" spans="1:13" ht="15" customHeight="1">
      <c r="A62" s="849"/>
      <c r="B62" s="21" t="s">
        <v>242</v>
      </c>
      <c r="C62" s="830"/>
      <c r="D62" s="831"/>
      <c r="E62" s="832"/>
      <c r="F62" s="816"/>
      <c r="G62" s="887"/>
      <c r="H62" s="54" t="s">
        <v>243</v>
      </c>
      <c r="I62" s="887"/>
      <c r="J62" s="54" t="s">
        <v>244</v>
      </c>
      <c r="K62" s="887"/>
      <c r="L62" s="55" t="s">
        <v>245</v>
      </c>
      <c r="M62" s="56"/>
    </row>
    <row r="63" spans="1:13" ht="15" customHeight="1">
      <c r="A63" s="849"/>
      <c r="B63" s="808" t="s">
        <v>246</v>
      </c>
      <c r="C63" s="11" t="s">
        <v>378</v>
      </c>
      <c r="D63" s="38"/>
      <c r="E63" s="13" t="s">
        <v>235</v>
      </c>
      <c r="F63" s="38"/>
      <c r="G63" s="12" t="s">
        <v>379</v>
      </c>
      <c r="H63" s="12"/>
      <c r="I63" s="12"/>
      <c r="J63" s="12"/>
      <c r="K63" s="12"/>
      <c r="L63" s="12"/>
      <c r="M63" s="14"/>
    </row>
    <row r="64" spans="1:13" ht="15" customHeight="1">
      <c r="A64" s="849"/>
      <c r="B64" s="809"/>
      <c r="C64" s="40"/>
      <c r="D64" s="16"/>
      <c r="E64" s="39"/>
      <c r="F64" s="17"/>
      <c r="G64" s="828"/>
      <c r="H64" s="828"/>
      <c r="I64" s="828"/>
      <c r="J64" s="828"/>
      <c r="K64" s="828"/>
      <c r="L64" s="828"/>
      <c r="M64" s="829"/>
    </row>
    <row r="65" spans="1:13" ht="15" customHeight="1">
      <c r="A65" s="849"/>
      <c r="B65" s="810"/>
      <c r="C65" s="830"/>
      <c r="D65" s="831"/>
      <c r="E65" s="831"/>
      <c r="F65" s="831"/>
      <c r="G65" s="831"/>
      <c r="H65" s="831"/>
      <c r="I65" s="831"/>
      <c r="J65" s="831"/>
      <c r="K65" s="831"/>
      <c r="L65" s="831"/>
      <c r="M65" s="832"/>
    </row>
    <row r="66" spans="1:13" ht="15" customHeight="1">
      <c r="A66" s="849"/>
      <c r="B66" s="15" t="s">
        <v>232</v>
      </c>
      <c r="C66" s="893"/>
      <c r="D66" s="894"/>
      <c r="E66" s="895"/>
      <c r="F66" s="816" t="s">
        <v>241</v>
      </c>
      <c r="G66" s="886"/>
      <c r="H66" s="52"/>
      <c r="I66" s="886"/>
      <c r="J66" s="52"/>
      <c r="K66" s="886"/>
      <c r="L66" s="52"/>
      <c r="M66" s="53"/>
    </row>
    <row r="67" spans="1:13" ht="15" customHeight="1">
      <c r="A67" s="849"/>
      <c r="B67" s="21" t="s">
        <v>242</v>
      </c>
      <c r="C67" s="830"/>
      <c r="D67" s="831"/>
      <c r="E67" s="832"/>
      <c r="F67" s="816"/>
      <c r="G67" s="887"/>
      <c r="H67" s="54" t="s">
        <v>243</v>
      </c>
      <c r="I67" s="887"/>
      <c r="J67" s="54" t="s">
        <v>244</v>
      </c>
      <c r="K67" s="887"/>
      <c r="L67" s="55" t="s">
        <v>245</v>
      </c>
      <c r="M67" s="56"/>
    </row>
    <row r="68" spans="1:13" ht="15" customHeight="1">
      <c r="A68" s="849"/>
      <c r="B68" s="808" t="s">
        <v>246</v>
      </c>
      <c r="C68" s="11" t="s">
        <v>378</v>
      </c>
      <c r="D68" s="38"/>
      <c r="E68" s="13" t="s">
        <v>235</v>
      </c>
      <c r="F68" s="38"/>
      <c r="G68" s="12" t="s">
        <v>379</v>
      </c>
      <c r="H68" s="12"/>
      <c r="I68" s="12"/>
      <c r="J68" s="12"/>
      <c r="K68" s="12"/>
      <c r="L68" s="12"/>
      <c r="M68" s="14"/>
    </row>
    <row r="69" spans="1:13" ht="15" customHeight="1">
      <c r="A69" s="849"/>
      <c r="B69" s="809"/>
      <c r="C69" s="40"/>
      <c r="D69" s="16"/>
      <c r="E69" s="39"/>
      <c r="F69" s="17"/>
      <c r="G69" s="828"/>
      <c r="H69" s="828"/>
      <c r="I69" s="828"/>
      <c r="J69" s="828"/>
      <c r="K69" s="828"/>
      <c r="L69" s="828"/>
      <c r="M69" s="829"/>
    </row>
    <row r="70" spans="1:13" ht="15" customHeight="1">
      <c r="A70" s="849"/>
      <c r="B70" s="810"/>
      <c r="C70" s="830"/>
      <c r="D70" s="831"/>
      <c r="E70" s="831"/>
      <c r="F70" s="831"/>
      <c r="G70" s="831"/>
      <c r="H70" s="831"/>
      <c r="I70" s="831"/>
      <c r="J70" s="831"/>
      <c r="K70" s="831"/>
      <c r="L70" s="831"/>
      <c r="M70" s="832"/>
    </row>
    <row r="71" spans="1:13" ht="15" customHeight="1">
      <c r="A71" s="849"/>
      <c r="B71" s="15" t="s">
        <v>232</v>
      </c>
      <c r="C71" s="893"/>
      <c r="D71" s="894"/>
      <c r="E71" s="895"/>
      <c r="F71" s="816" t="s">
        <v>241</v>
      </c>
      <c r="G71" s="886"/>
      <c r="H71" s="52"/>
      <c r="I71" s="886"/>
      <c r="J71" s="52"/>
      <c r="K71" s="886"/>
      <c r="L71" s="52"/>
      <c r="M71" s="53"/>
    </row>
    <row r="72" spans="1:13" ht="15" customHeight="1">
      <c r="A72" s="849"/>
      <c r="B72" s="21" t="s">
        <v>242</v>
      </c>
      <c r="C72" s="830"/>
      <c r="D72" s="831"/>
      <c r="E72" s="832"/>
      <c r="F72" s="816"/>
      <c r="G72" s="887"/>
      <c r="H72" s="54" t="s">
        <v>243</v>
      </c>
      <c r="I72" s="887"/>
      <c r="J72" s="54" t="s">
        <v>244</v>
      </c>
      <c r="K72" s="887"/>
      <c r="L72" s="55" t="s">
        <v>245</v>
      </c>
      <c r="M72" s="56"/>
    </row>
    <row r="73" spans="1:13" ht="15" customHeight="1">
      <c r="A73" s="849"/>
      <c r="B73" s="808" t="s">
        <v>246</v>
      </c>
      <c r="C73" s="11" t="s">
        <v>378</v>
      </c>
      <c r="D73" s="38"/>
      <c r="E73" s="13" t="s">
        <v>235</v>
      </c>
      <c r="F73" s="38"/>
      <c r="G73" s="12" t="s">
        <v>379</v>
      </c>
      <c r="H73" s="12"/>
      <c r="I73" s="12"/>
      <c r="J73" s="12"/>
      <c r="K73" s="12"/>
      <c r="L73" s="12"/>
      <c r="M73" s="14"/>
    </row>
    <row r="74" spans="1:13" ht="15" customHeight="1">
      <c r="A74" s="849"/>
      <c r="B74" s="809"/>
      <c r="C74" s="40"/>
      <c r="D74" s="16"/>
      <c r="E74" s="39"/>
      <c r="F74" s="17"/>
      <c r="G74" s="828"/>
      <c r="H74" s="828"/>
      <c r="I74" s="828"/>
      <c r="J74" s="828"/>
      <c r="K74" s="828"/>
      <c r="L74" s="828"/>
      <c r="M74" s="829"/>
    </row>
    <row r="75" spans="1:13" ht="15" customHeight="1">
      <c r="A75" s="850"/>
      <c r="B75" s="810"/>
      <c r="C75" s="830"/>
      <c r="D75" s="831"/>
      <c r="E75" s="831"/>
      <c r="F75" s="831"/>
      <c r="G75" s="831"/>
      <c r="H75" s="831"/>
      <c r="I75" s="831"/>
      <c r="J75" s="831"/>
      <c r="K75" s="831"/>
      <c r="L75" s="831"/>
      <c r="M75" s="832"/>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K56:K57"/>
    <mergeCell ref="C57:E57"/>
    <mergeCell ref="B58:B60"/>
    <mergeCell ref="G59:M59"/>
    <mergeCell ref="C60:M60"/>
    <mergeCell ref="C61:E61"/>
    <mergeCell ref="F61:F62"/>
    <mergeCell ref="G61:G62"/>
    <mergeCell ref="I61:I62"/>
    <mergeCell ref="K61:K62"/>
    <mergeCell ref="C62:E62"/>
    <mergeCell ref="C50:M50"/>
    <mergeCell ref="C51:E51"/>
    <mergeCell ref="F51:F52"/>
    <mergeCell ref="G51:G52"/>
    <mergeCell ref="I51:I52"/>
    <mergeCell ref="K51:K52"/>
    <mergeCell ref="C52:E52"/>
    <mergeCell ref="A43:M43"/>
    <mergeCell ref="A46:A75"/>
    <mergeCell ref="C46:E46"/>
    <mergeCell ref="F46:F47"/>
    <mergeCell ref="G46:G47"/>
    <mergeCell ref="I46:I47"/>
    <mergeCell ref="K46:K47"/>
    <mergeCell ref="C47:E47"/>
    <mergeCell ref="B48:B50"/>
    <mergeCell ref="G49:M49"/>
    <mergeCell ref="B53:B55"/>
    <mergeCell ref="G54:M54"/>
    <mergeCell ref="C55:M55"/>
    <mergeCell ref="C56:E56"/>
    <mergeCell ref="F56:F57"/>
    <mergeCell ref="G56:G57"/>
    <mergeCell ref="I56:I57"/>
    <mergeCell ref="A35:B37"/>
    <mergeCell ref="H35:I35"/>
    <mergeCell ref="J35:K35"/>
    <mergeCell ref="L35:M35"/>
    <mergeCell ref="H36:I36"/>
    <mergeCell ref="J36:K36"/>
    <mergeCell ref="A42:M42"/>
    <mergeCell ref="A38:B38"/>
    <mergeCell ref="C38:M38"/>
    <mergeCell ref="A39:B39"/>
    <mergeCell ref="C39:M39"/>
    <mergeCell ref="A40:B40"/>
    <mergeCell ref="C40:M40"/>
    <mergeCell ref="L36:M36"/>
    <mergeCell ref="H37:I37"/>
    <mergeCell ref="J37:K37"/>
    <mergeCell ref="L37:M37"/>
    <mergeCell ref="A31:M31"/>
    <mergeCell ref="A32:B34"/>
    <mergeCell ref="H32:I32"/>
    <mergeCell ref="J32:K32"/>
    <mergeCell ref="L32:M32"/>
    <mergeCell ref="H33:I33"/>
    <mergeCell ref="A27:B27"/>
    <mergeCell ref="A28:B28"/>
    <mergeCell ref="C29:D29"/>
    <mergeCell ref="E29:F29"/>
    <mergeCell ref="C30:D30"/>
    <mergeCell ref="E30:F30"/>
    <mergeCell ref="J33:K33"/>
    <mergeCell ref="L33:M33"/>
    <mergeCell ref="C34:E34"/>
    <mergeCell ref="F34:M34"/>
    <mergeCell ref="A23:G23"/>
    <mergeCell ref="H23:M23"/>
    <mergeCell ref="A24:M24"/>
    <mergeCell ref="A25:B26"/>
    <mergeCell ref="C25:D25"/>
    <mergeCell ref="E25:F25"/>
    <mergeCell ref="A18:A22"/>
    <mergeCell ref="C18:E18"/>
    <mergeCell ref="F18:F19"/>
    <mergeCell ref="G18:G19"/>
    <mergeCell ref="I18:I19"/>
    <mergeCell ref="K18:K19"/>
    <mergeCell ref="C19:E19"/>
    <mergeCell ref="B20:B22"/>
    <mergeCell ref="G21:M21"/>
    <mergeCell ref="C22:M22"/>
    <mergeCell ref="A10:A17"/>
    <mergeCell ref="C10:E10"/>
    <mergeCell ref="F10:F11"/>
    <mergeCell ref="G10:G11"/>
    <mergeCell ref="I10:I11"/>
    <mergeCell ref="K10:K11"/>
    <mergeCell ref="C11:E11"/>
    <mergeCell ref="A3:A9"/>
    <mergeCell ref="C3:M3"/>
    <mergeCell ref="C4:M4"/>
    <mergeCell ref="B5:B7"/>
    <mergeCell ref="G6:M6"/>
    <mergeCell ref="C7:M7"/>
    <mergeCell ref="B12:B14"/>
    <mergeCell ref="G13:M13"/>
    <mergeCell ref="C14:M14"/>
    <mergeCell ref="B15:C17"/>
    <mergeCell ref="D15:E15"/>
    <mergeCell ref="F15:M15"/>
    <mergeCell ref="D16:E17"/>
    <mergeCell ref="C9:M9"/>
    <mergeCell ref="C8:M8"/>
  </mergeCells>
  <phoneticPr fontId="4"/>
  <dataValidations count="6">
    <dataValidation type="list" allowBlank="1" showInputMessage="1" showErrorMessage="1" sqref="C33:M33" xr:uid="{1E1470B3-D1EA-4BD1-B2EA-155317BBCB99}">
      <formula1>"○"</formula1>
    </dataValidation>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xr:uid="{7428DB73-6CE9-4170-AE7C-317EEC32DD47}">
      <formula1>0</formula1>
    </dataValidation>
    <dataValidation imeMode="disabled" allowBlank="1" showInputMessage="1" showErrorMessage="1" sqref="D5 F5 D12 F12" xr:uid="{5278FDB7-D7E8-4674-8C75-FE482DDC9B4A}"/>
    <dataValidation imeMode="fullKatakana" allowBlank="1" showInputMessage="1" showErrorMessage="1" sqref="C3:M3 C10:E10 C18:E18 C46:E46 C51:E51 C56:E56 C61:E61 C66:E66 C71:E71" xr:uid="{98A1D657-42FA-400E-9C0A-C43CF873EA83}"/>
    <dataValidation type="list" allowBlank="1" showInputMessage="1" showErrorMessage="1" sqref="F69 F6 F21 F13 F49 F54 F59 F64 F74" xr:uid="{8740C76A-7673-45BA-9E23-1ED4AA5F9509}">
      <formula1>"市,郡,区"</formula1>
    </dataValidation>
    <dataValidation type="list" allowBlank="1" showInputMessage="1" showErrorMessage="1" sqref="D69 D6 D21 D13 D49 D54 D59 D64 D74" xr:uid="{1DBCA8D3-E276-40F4-B304-8F1AA42ABF3D}">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7828F-B474-4638-A68F-CF7D3E4CC65F}">
  <sheetPr codeName="Sheet35"/>
  <dimension ref="A1:O86"/>
  <sheetViews>
    <sheetView workbookViewId="0"/>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27" t="s">
        <v>510</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437</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14"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8" t="s">
        <v>503</v>
      </c>
      <c r="B15" s="15" t="s">
        <v>232</v>
      </c>
      <c r="C15" s="893"/>
      <c r="D15" s="894"/>
      <c r="E15" s="895"/>
      <c r="F15" s="816" t="s">
        <v>241</v>
      </c>
      <c r="G15" s="886"/>
      <c r="H15" s="52"/>
      <c r="I15" s="886"/>
      <c r="J15" s="52"/>
      <c r="K15" s="886"/>
      <c r="L15" s="52"/>
      <c r="M15" s="53"/>
      <c r="N15" s="6"/>
      <c r="O15" s="6"/>
    </row>
    <row r="16" spans="1:15" ht="15" customHeight="1">
      <c r="A16" s="849"/>
      <c r="B16" s="21" t="s">
        <v>242</v>
      </c>
      <c r="C16" s="830"/>
      <c r="D16" s="831"/>
      <c r="E16" s="832"/>
      <c r="F16" s="816"/>
      <c r="G16" s="887"/>
      <c r="H16" s="54" t="s">
        <v>243</v>
      </c>
      <c r="I16" s="887"/>
      <c r="J16" s="54" t="s">
        <v>244</v>
      </c>
      <c r="K16" s="887"/>
      <c r="L16" s="55" t="s">
        <v>245</v>
      </c>
      <c r="M16" s="56"/>
      <c r="N16" s="6"/>
      <c r="O16" s="6"/>
    </row>
    <row r="17" spans="1:15" ht="15" customHeight="1">
      <c r="A17" s="849"/>
      <c r="B17" s="808" t="s">
        <v>246</v>
      </c>
      <c r="C17" s="11" t="s">
        <v>378</v>
      </c>
      <c r="D17" s="38"/>
      <c r="E17" s="13" t="s">
        <v>235</v>
      </c>
      <c r="F17" s="38"/>
      <c r="G17" s="12" t="s">
        <v>379</v>
      </c>
      <c r="H17" s="12"/>
      <c r="I17" s="12"/>
      <c r="J17" s="12"/>
      <c r="K17" s="12"/>
      <c r="L17" s="12"/>
      <c r="M17" s="14"/>
      <c r="N17" s="6"/>
      <c r="O17" s="6"/>
    </row>
    <row r="18" spans="1:15" ht="15" customHeight="1">
      <c r="A18" s="849"/>
      <c r="B18" s="809"/>
      <c r="C18" s="40"/>
      <c r="D18" s="16"/>
      <c r="E18" s="39"/>
      <c r="F18" s="17"/>
      <c r="G18" s="828"/>
      <c r="H18" s="828"/>
      <c r="I18" s="828"/>
      <c r="J18" s="828"/>
      <c r="K18" s="828"/>
      <c r="L18" s="828"/>
      <c r="M18" s="829"/>
      <c r="N18" s="6"/>
      <c r="O18" s="6"/>
    </row>
    <row r="19" spans="1:15" ht="15" customHeight="1">
      <c r="A19" s="849"/>
      <c r="B19" s="809"/>
      <c r="C19" s="1211"/>
      <c r="D19" s="1212"/>
      <c r="E19" s="1212"/>
      <c r="F19" s="1212"/>
      <c r="G19" s="1212"/>
      <c r="H19" s="1212"/>
      <c r="I19" s="1212"/>
      <c r="J19" s="1212"/>
      <c r="K19" s="1212"/>
      <c r="L19" s="1212"/>
      <c r="M19" s="1213"/>
      <c r="N19" s="6"/>
      <c r="O19" s="6"/>
    </row>
    <row r="20" spans="1:15" ht="15" customHeight="1">
      <c r="A20" s="1041" t="s">
        <v>511</v>
      </c>
      <c r="B20" s="1041"/>
      <c r="C20" s="46" t="s">
        <v>317</v>
      </c>
      <c r="D20" s="969"/>
      <c r="E20" s="969"/>
      <c r="F20" s="969"/>
      <c r="G20" s="969"/>
      <c r="H20" s="969"/>
      <c r="I20" s="969"/>
      <c r="J20" s="969"/>
      <c r="K20" s="969"/>
      <c r="L20" s="969"/>
      <c r="M20" s="969"/>
      <c r="N20" s="6"/>
      <c r="O20" s="6"/>
    </row>
    <row r="21" spans="1:15" ht="15" customHeight="1">
      <c r="A21" s="1041"/>
      <c r="B21" s="1041"/>
      <c r="C21" s="46" t="s">
        <v>512</v>
      </c>
      <c r="D21" s="969"/>
      <c r="E21" s="969"/>
      <c r="F21" s="969"/>
      <c r="G21" s="969"/>
      <c r="H21" s="969"/>
      <c r="I21" s="969"/>
      <c r="J21" s="969"/>
      <c r="K21" s="969"/>
      <c r="L21" s="969"/>
      <c r="M21" s="969"/>
      <c r="N21" s="6"/>
      <c r="O21" s="6"/>
    </row>
    <row r="22" spans="1:15" ht="15" customHeight="1">
      <c r="A22" s="902" t="s">
        <v>252</v>
      </c>
      <c r="B22" s="903"/>
      <c r="C22" s="903"/>
      <c r="D22" s="904"/>
      <c r="E22" s="904"/>
      <c r="F22" s="905"/>
      <c r="G22" s="906"/>
      <c r="H22" s="890" t="s">
        <v>253</v>
      </c>
      <c r="I22" s="891"/>
      <c r="J22" s="891"/>
      <c r="K22" s="891"/>
      <c r="L22" s="891"/>
      <c r="M22" s="892"/>
      <c r="N22" s="5"/>
      <c r="O22" s="6"/>
    </row>
    <row r="23" spans="1:15" ht="15" hidden="1" customHeight="1">
      <c r="A23" s="871" t="s">
        <v>254</v>
      </c>
      <c r="B23" s="872"/>
      <c r="C23" s="872"/>
      <c r="D23" s="872"/>
      <c r="E23" s="872"/>
      <c r="F23" s="872"/>
      <c r="G23" s="872"/>
      <c r="H23" s="872"/>
      <c r="I23" s="872"/>
      <c r="J23" s="872"/>
      <c r="K23" s="872"/>
      <c r="L23" s="872"/>
      <c r="M23" s="873"/>
      <c r="N23" s="6"/>
      <c r="O23" s="6"/>
    </row>
    <row r="24" spans="1:15" ht="15" hidden="1" customHeight="1">
      <c r="A24" s="851" t="s">
        <v>255</v>
      </c>
      <c r="B24" s="852"/>
      <c r="C24" s="816" t="s">
        <v>256</v>
      </c>
      <c r="D24" s="816"/>
      <c r="E24" s="808" t="s">
        <v>257</v>
      </c>
      <c r="F24" s="817"/>
      <c r="G24" s="13"/>
      <c r="H24" s="13"/>
      <c r="I24" s="13"/>
      <c r="J24" s="13"/>
      <c r="K24" s="13"/>
      <c r="L24" s="13"/>
      <c r="M24" s="26"/>
      <c r="N24" s="6"/>
      <c r="O24" s="6"/>
    </row>
    <row r="25" spans="1:15" ht="15" hidden="1" customHeight="1">
      <c r="A25" s="855"/>
      <c r="B25" s="856"/>
      <c r="C25" s="19" t="s">
        <v>258</v>
      </c>
      <c r="D25" s="19" t="s">
        <v>259</v>
      </c>
      <c r="E25" s="19" t="s">
        <v>258</v>
      </c>
      <c r="F25" s="19" t="s">
        <v>259</v>
      </c>
      <c r="G25" s="6"/>
      <c r="H25" s="6"/>
      <c r="I25" s="6"/>
      <c r="J25" s="6"/>
      <c r="K25" s="6"/>
      <c r="L25" s="6"/>
      <c r="M25" s="27"/>
      <c r="N25" s="6"/>
      <c r="O25" s="6"/>
    </row>
    <row r="26" spans="1:15" ht="15" hidden="1" customHeight="1">
      <c r="A26" s="808" t="s">
        <v>340</v>
      </c>
      <c r="B26" s="888"/>
      <c r="C26" s="19"/>
      <c r="D26" s="19"/>
      <c r="E26" s="19"/>
      <c r="F26" s="19"/>
      <c r="G26" s="6"/>
      <c r="H26" s="6"/>
      <c r="I26" s="6"/>
      <c r="J26" s="6"/>
      <c r="K26" s="6"/>
      <c r="L26" s="6"/>
      <c r="M26" s="27"/>
      <c r="N26" s="6"/>
      <c r="O26" s="6"/>
    </row>
    <row r="27" spans="1:15" ht="15" hidden="1" customHeight="1">
      <c r="A27" s="810" t="s">
        <v>341</v>
      </c>
      <c r="B27" s="889"/>
      <c r="C27" s="19"/>
      <c r="D27" s="19"/>
      <c r="E27" s="19"/>
      <c r="F27" s="19"/>
      <c r="G27" s="6"/>
      <c r="H27" s="6"/>
      <c r="I27" s="6"/>
      <c r="J27" s="6"/>
      <c r="K27" s="6"/>
      <c r="L27" s="6"/>
      <c r="M27" s="27"/>
      <c r="N27" s="6"/>
      <c r="O27" s="6"/>
    </row>
    <row r="28" spans="1:15" ht="15" hidden="1" customHeight="1">
      <c r="A28" s="20" t="s">
        <v>342</v>
      </c>
      <c r="B28" s="28"/>
      <c r="C28" s="816"/>
      <c r="D28" s="816"/>
      <c r="E28" s="816"/>
      <c r="F28" s="816"/>
      <c r="G28" s="6"/>
      <c r="H28" s="6"/>
      <c r="I28" s="6"/>
      <c r="J28" s="6"/>
      <c r="K28" s="6"/>
      <c r="L28" s="6"/>
      <c r="M28" s="27"/>
      <c r="N28" s="6"/>
      <c r="O28" s="6"/>
    </row>
    <row r="29" spans="1:15" ht="15" hidden="1" customHeight="1">
      <c r="A29" s="20" t="s">
        <v>343</v>
      </c>
      <c r="B29" s="28"/>
      <c r="C29" s="919"/>
      <c r="D29" s="919"/>
      <c r="E29" s="919"/>
      <c r="F29" s="919"/>
      <c r="G29" s="22"/>
      <c r="H29" s="22"/>
      <c r="I29" s="22"/>
      <c r="J29" s="22"/>
      <c r="K29" s="22"/>
      <c r="L29" s="22"/>
      <c r="M29" s="23"/>
      <c r="N29" s="5"/>
      <c r="O29" s="6"/>
    </row>
    <row r="30" spans="1:15" ht="15" customHeight="1">
      <c r="A30" s="871" t="s">
        <v>264</v>
      </c>
      <c r="B30" s="872"/>
      <c r="C30" s="1095"/>
      <c r="D30" s="1095"/>
      <c r="E30" s="1095"/>
      <c r="F30" s="872"/>
      <c r="G30" s="1095"/>
      <c r="H30" s="1095"/>
      <c r="I30" s="1095"/>
      <c r="J30" s="1095"/>
      <c r="K30" s="1095"/>
      <c r="L30" s="1095"/>
      <c r="M30" s="1141"/>
      <c r="N30" s="5"/>
      <c r="O30" s="6"/>
    </row>
    <row r="31" spans="1:15" ht="15" customHeight="1">
      <c r="A31" s="1231" t="s">
        <v>439</v>
      </c>
      <c r="B31" s="1232"/>
      <c r="C31" s="1032" t="s">
        <v>440</v>
      </c>
      <c r="D31" s="1033"/>
      <c r="E31" s="1034"/>
      <c r="F31" s="1140"/>
      <c r="G31" s="1140"/>
      <c r="H31" s="103"/>
      <c r="I31" s="103"/>
      <c r="J31" s="103"/>
      <c r="K31" s="103"/>
      <c r="L31" s="103"/>
      <c r="M31" s="108"/>
      <c r="N31" s="5"/>
      <c r="O31" s="6"/>
    </row>
    <row r="32" spans="1:15" ht="15" customHeight="1">
      <c r="A32" s="1233"/>
      <c r="B32" s="1234"/>
      <c r="C32" s="1228" t="s">
        <v>441</v>
      </c>
      <c r="D32" s="1229"/>
      <c r="E32" s="1230"/>
      <c r="F32" s="1217"/>
      <c r="G32" s="1217"/>
      <c r="H32" s="106"/>
      <c r="I32" s="106"/>
      <c r="J32" s="106"/>
      <c r="K32" s="106"/>
      <c r="L32" s="106"/>
      <c r="M32" s="110"/>
      <c r="N32" s="5"/>
      <c r="O32" s="6"/>
    </row>
    <row r="33" spans="1:15" ht="30" customHeight="1">
      <c r="A33" s="1218" t="s">
        <v>513</v>
      </c>
      <c r="B33" s="1219"/>
      <c r="C33" s="224" t="s">
        <v>514</v>
      </c>
      <c r="D33" s="224"/>
      <c r="E33" s="224" t="s">
        <v>515</v>
      </c>
      <c r="F33" s="224"/>
      <c r="G33" s="224" t="s">
        <v>516</v>
      </c>
      <c r="H33" s="1215"/>
      <c r="I33" s="1215"/>
      <c r="J33" s="1227" t="s">
        <v>517</v>
      </c>
      <c r="K33" s="1227"/>
      <c r="L33" s="1215"/>
      <c r="M33" s="1215"/>
      <c r="N33" s="5"/>
      <c r="O33" s="6"/>
    </row>
    <row r="34" spans="1:15" ht="30" customHeight="1">
      <c r="A34" s="1220"/>
      <c r="B34" s="1221"/>
      <c r="C34" s="224" t="s">
        <v>518</v>
      </c>
      <c r="D34" s="224"/>
      <c r="E34" s="224" t="s">
        <v>519</v>
      </c>
      <c r="F34" s="224"/>
      <c r="G34" s="118" t="s">
        <v>520</v>
      </c>
      <c r="H34" s="1215"/>
      <c r="I34" s="1215"/>
      <c r="J34" s="1227" t="s">
        <v>521</v>
      </c>
      <c r="K34" s="1227"/>
      <c r="L34" s="1215"/>
      <c r="M34" s="1215"/>
      <c r="N34" s="5"/>
      <c r="O34" s="6"/>
    </row>
    <row r="35" spans="1:15" ht="30" customHeight="1">
      <c r="A35" s="1220"/>
      <c r="B35" s="1221"/>
      <c r="C35" s="224" t="s">
        <v>522</v>
      </c>
      <c r="D35" s="224"/>
      <c r="E35" s="119" t="s">
        <v>523</v>
      </c>
      <c r="F35" s="224"/>
      <c r="G35" s="118" t="s">
        <v>524</v>
      </c>
      <c r="H35" s="1215"/>
      <c r="I35" s="1215"/>
      <c r="J35" s="1216" t="s">
        <v>525</v>
      </c>
      <c r="K35" s="1216"/>
      <c r="L35" s="1215"/>
      <c r="M35" s="1215"/>
      <c r="N35" s="5"/>
      <c r="O35" s="6"/>
    </row>
    <row r="36" spans="1:15" ht="30" customHeight="1">
      <c r="A36" s="1222"/>
      <c r="B36" s="1223"/>
      <c r="C36" s="224" t="s">
        <v>526</v>
      </c>
      <c r="D36" s="224"/>
      <c r="E36" s="1224"/>
      <c r="F36" s="1225"/>
      <c r="G36" s="1225"/>
      <c r="H36" s="1225"/>
      <c r="I36" s="1225"/>
      <c r="J36" s="1225"/>
      <c r="K36" s="1225"/>
      <c r="L36" s="1225"/>
      <c r="M36" s="1226"/>
      <c r="N36" s="5"/>
      <c r="O36" s="6"/>
    </row>
    <row r="37" spans="1:15" ht="15" customHeight="1">
      <c r="A37" s="833" t="s">
        <v>527</v>
      </c>
      <c r="B37" s="834"/>
      <c r="C37" s="837"/>
      <c r="D37" s="838"/>
      <c r="E37" s="838"/>
      <c r="F37" s="838"/>
      <c r="G37" s="838"/>
      <c r="H37" s="838"/>
      <c r="I37" s="838"/>
      <c r="J37" s="838"/>
      <c r="K37" s="838"/>
      <c r="L37" s="838"/>
      <c r="M37" s="839"/>
      <c r="N37" s="5"/>
      <c r="O37" s="6"/>
    </row>
    <row r="38" spans="1:15" ht="24.95" customHeight="1">
      <c r="A38" s="933" t="s">
        <v>307</v>
      </c>
      <c r="B38" s="934"/>
      <c r="C38" s="943"/>
      <c r="D38" s="944"/>
      <c r="E38" s="944"/>
      <c r="F38" s="944"/>
      <c r="G38" s="944"/>
      <c r="H38" s="944"/>
      <c r="I38" s="944"/>
      <c r="J38" s="944"/>
      <c r="K38" s="944"/>
      <c r="L38" s="944"/>
      <c r="M38" s="945"/>
    </row>
    <row r="39" spans="1:15" ht="15" customHeight="1">
      <c r="A39" s="833" t="s">
        <v>286</v>
      </c>
      <c r="B39" s="834"/>
      <c r="C39" s="837"/>
      <c r="D39" s="838"/>
      <c r="E39" s="838"/>
      <c r="F39" s="838"/>
      <c r="G39" s="838"/>
      <c r="H39" s="838"/>
      <c r="I39" s="838"/>
      <c r="J39" s="838"/>
      <c r="K39" s="838"/>
      <c r="L39" s="838"/>
      <c r="M39" s="839"/>
      <c r="N39" s="6"/>
      <c r="O39" s="6"/>
    </row>
    <row r="40" spans="1:15" ht="15" customHeight="1">
      <c r="A40" s="833" t="s">
        <v>287</v>
      </c>
      <c r="B40" s="834"/>
      <c r="C40" s="837"/>
      <c r="D40" s="838"/>
      <c r="E40" s="838"/>
      <c r="F40" s="838"/>
      <c r="G40" s="838"/>
      <c r="H40" s="838"/>
      <c r="I40" s="838"/>
      <c r="J40" s="838"/>
      <c r="K40" s="838"/>
      <c r="L40" s="838"/>
      <c r="M40" s="839"/>
      <c r="N40" s="5"/>
      <c r="O40" s="6"/>
    </row>
    <row r="41" spans="1:15" ht="15" customHeight="1">
      <c r="A41" s="907" t="s">
        <v>316</v>
      </c>
      <c r="B41" s="908"/>
      <c r="C41" s="62" t="s">
        <v>317</v>
      </c>
      <c r="D41" s="920"/>
      <c r="E41" s="920"/>
      <c r="F41" s="920"/>
      <c r="G41" s="1041" t="s">
        <v>505</v>
      </c>
      <c r="H41" s="1041"/>
      <c r="I41" s="922"/>
      <c r="J41" s="922"/>
      <c r="K41" s="922"/>
      <c r="L41" s="922"/>
      <c r="M41" s="922"/>
      <c r="N41" s="5"/>
      <c r="O41" s="6"/>
    </row>
    <row r="42" spans="1:15" ht="15" customHeight="1">
      <c r="A42" s="1214" t="s">
        <v>399</v>
      </c>
      <c r="B42" s="1214"/>
      <c r="C42" s="62" t="s">
        <v>317</v>
      </c>
      <c r="D42" s="1041"/>
      <c r="E42" s="1041"/>
      <c r="F42" s="1041"/>
      <c r="G42" s="1041"/>
      <c r="H42" s="1041"/>
      <c r="I42" s="1041"/>
      <c r="J42" s="1041"/>
      <c r="K42" s="1041"/>
      <c r="L42" s="1041"/>
      <c r="M42" s="1041"/>
      <c r="N42" s="5"/>
      <c r="O42" s="6"/>
    </row>
    <row r="43" spans="1:15" ht="15" customHeight="1">
      <c r="A43" s="6" t="s">
        <v>225</v>
      </c>
      <c r="B43" s="6"/>
      <c r="C43" s="77"/>
      <c r="D43" s="77"/>
      <c r="E43" s="77"/>
      <c r="F43" s="77"/>
      <c r="G43" s="77"/>
      <c r="H43" s="77"/>
      <c r="I43" s="77"/>
      <c r="J43" s="77"/>
      <c r="K43" s="77"/>
      <c r="L43" s="77"/>
      <c r="M43" s="77"/>
      <c r="N43" s="6"/>
      <c r="O43" s="6"/>
    </row>
    <row r="44" spans="1:15" ht="18" customHeight="1">
      <c r="A44" s="840" t="s">
        <v>289</v>
      </c>
      <c r="B44" s="840"/>
      <c r="C44" s="840"/>
      <c r="D44" s="840"/>
      <c r="E44" s="840"/>
      <c r="F44" s="840"/>
      <c r="G44" s="840"/>
      <c r="H44" s="840"/>
      <c r="I44" s="840"/>
      <c r="J44" s="840"/>
      <c r="K44" s="840"/>
      <c r="L44" s="840"/>
      <c r="M44" s="840"/>
      <c r="N44" s="5"/>
      <c r="O44" s="6"/>
    </row>
    <row r="45" spans="1:15" ht="18" customHeight="1">
      <c r="A45" s="840" t="s">
        <v>303</v>
      </c>
      <c r="B45" s="840"/>
      <c r="C45" s="840"/>
      <c r="D45" s="840"/>
      <c r="E45" s="840"/>
      <c r="F45" s="840"/>
      <c r="G45" s="840"/>
      <c r="H45" s="840"/>
      <c r="I45" s="840"/>
      <c r="J45" s="840"/>
      <c r="K45" s="840"/>
      <c r="L45" s="840"/>
      <c r="M45" s="840"/>
      <c r="N45" s="5"/>
      <c r="O45" s="6"/>
    </row>
    <row r="46" spans="1:15" ht="30" customHeight="1">
      <c r="A46" s="911" t="s">
        <v>304</v>
      </c>
      <c r="B46" s="912"/>
      <c r="C46" s="912"/>
      <c r="D46" s="912"/>
      <c r="E46" s="912"/>
      <c r="F46" s="912"/>
      <c r="G46" s="912"/>
      <c r="H46" s="912"/>
      <c r="I46" s="912"/>
      <c r="J46" s="912"/>
      <c r="K46" s="912"/>
      <c r="L46" s="912"/>
      <c r="M46" s="912"/>
      <c r="N46" s="6"/>
      <c r="O46" s="6"/>
    </row>
    <row r="47" spans="1:15" ht="15" customHeight="1">
      <c r="A47" s="5" t="s">
        <v>291</v>
      </c>
      <c r="B47" s="6"/>
      <c r="C47" s="6"/>
      <c r="D47" s="6"/>
      <c r="E47" s="6"/>
      <c r="F47" s="6"/>
      <c r="G47" s="6"/>
      <c r="H47" s="6"/>
      <c r="I47" s="6"/>
      <c r="J47" s="6"/>
      <c r="K47" s="6"/>
      <c r="L47" s="6"/>
      <c r="M47" s="6"/>
      <c r="N47" s="6"/>
      <c r="O47" s="6"/>
    </row>
    <row r="48" spans="1:15" ht="15" customHeight="1">
      <c r="A48" s="37" t="s">
        <v>506</v>
      </c>
    </row>
    <row r="49" spans="1:13" ht="15" customHeight="1">
      <c r="A49" s="848" t="s">
        <v>503</v>
      </c>
      <c r="B49" s="9" t="s">
        <v>232</v>
      </c>
      <c r="C49" s="893"/>
      <c r="D49" s="894"/>
      <c r="E49" s="895"/>
      <c r="F49" s="816" t="s">
        <v>241</v>
      </c>
      <c r="G49" s="886"/>
      <c r="H49" s="52"/>
      <c r="I49" s="886"/>
      <c r="J49" s="52"/>
      <c r="K49" s="886"/>
      <c r="L49" s="52"/>
      <c r="M49" s="53"/>
    </row>
    <row r="50" spans="1:13" ht="15" customHeight="1">
      <c r="A50" s="849"/>
      <c r="B50" s="58" t="s">
        <v>242</v>
      </c>
      <c r="C50" s="830"/>
      <c r="D50" s="831"/>
      <c r="E50" s="832"/>
      <c r="F50" s="816"/>
      <c r="G50" s="887"/>
      <c r="H50" s="54" t="s">
        <v>243</v>
      </c>
      <c r="I50" s="887"/>
      <c r="J50" s="54" t="s">
        <v>244</v>
      </c>
      <c r="K50" s="887"/>
      <c r="L50" s="55" t="s">
        <v>245</v>
      </c>
      <c r="M50" s="56"/>
    </row>
    <row r="51" spans="1:13" ht="15" customHeight="1">
      <c r="A51" s="849"/>
      <c r="B51" s="808" t="s">
        <v>246</v>
      </c>
      <c r="C51" s="11" t="s">
        <v>378</v>
      </c>
      <c r="D51" s="38"/>
      <c r="E51" s="13" t="s">
        <v>235</v>
      </c>
      <c r="F51" s="38"/>
      <c r="G51" s="12" t="s">
        <v>379</v>
      </c>
      <c r="H51" s="12"/>
      <c r="I51" s="12"/>
      <c r="J51" s="12"/>
      <c r="K51" s="12"/>
      <c r="L51" s="12"/>
      <c r="M51" s="14"/>
    </row>
    <row r="52" spans="1:13" ht="15" customHeight="1">
      <c r="A52" s="849"/>
      <c r="B52" s="809"/>
      <c r="C52" s="40"/>
      <c r="D52" s="16"/>
      <c r="E52" s="39"/>
      <c r="F52" s="17"/>
      <c r="G52" s="828"/>
      <c r="H52" s="828"/>
      <c r="I52" s="828"/>
      <c r="J52" s="828"/>
      <c r="K52" s="828"/>
      <c r="L52" s="828"/>
      <c r="M52" s="829"/>
    </row>
    <row r="53" spans="1:13" ht="15" customHeight="1">
      <c r="A53" s="849"/>
      <c r="B53" s="810"/>
      <c r="C53" s="830"/>
      <c r="D53" s="831"/>
      <c r="E53" s="831"/>
      <c r="F53" s="831"/>
      <c r="G53" s="831"/>
      <c r="H53" s="831"/>
      <c r="I53" s="831"/>
      <c r="J53" s="831"/>
      <c r="K53" s="831"/>
      <c r="L53" s="831"/>
      <c r="M53" s="832"/>
    </row>
    <row r="54" spans="1:13" ht="15" customHeight="1">
      <c r="A54" s="849"/>
      <c r="B54" s="15" t="s">
        <v>232</v>
      </c>
      <c r="C54" s="893"/>
      <c r="D54" s="894"/>
      <c r="E54" s="895"/>
      <c r="F54" s="816" t="s">
        <v>241</v>
      </c>
      <c r="G54" s="886"/>
      <c r="H54" s="52"/>
      <c r="I54" s="886"/>
      <c r="J54" s="52"/>
      <c r="K54" s="886"/>
      <c r="L54" s="52"/>
      <c r="M54" s="53"/>
    </row>
    <row r="55" spans="1:13" ht="15" customHeight="1">
      <c r="A55" s="849"/>
      <c r="B55" s="21" t="s">
        <v>242</v>
      </c>
      <c r="C55" s="830"/>
      <c r="D55" s="831"/>
      <c r="E55" s="832"/>
      <c r="F55" s="816"/>
      <c r="G55" s="887"/>
      <c r="H55" s="54" t="s">
        <v>243</v>
      </c>
      <c r="I55" s="887"/>
      <c r="J55" s="54" t="s">
        <v>244</v>
      </c>
      <c r="K55" s="887"/>
      <c r="L55" s="55" t="s">
        <v>245</v>
      </c>
      <c r="M55" s="56"/>
    </row>
    <row r="56" spans="1:13" ht="15" customHeight="1">
      <c r="A56" s="849"/>
      <c r="B56" s="808" t="s">
        <v>246</v>
      </c>
      <c r="C56" s="11" t="s">
        <v>378</v>
      </c>
      <c r="D56" s="38"/>
      <c r="E56" s="13" t="s">
        <v>235</v>
      </c>
      <c r="F56" s="38"/>
      <c r="G56" s="12" t="s">
        <v>379</v>
      </c>
      <c r="H56" s="12"/>
      <c r="I56" s="12"/>
      <c r="J56" s="12"/>
      <c r="K56" s="12"/>
      <c r="L56" s="12"/>
      <c r="M56" s="14"/>
    </row>
    <row r="57" spans="1:13" ht="15" customHeight="1">
      <c r="A57" s="849"/>
      <c r="B57" s="809"/>
      <c r="C57" s="40"/>
      <c r="D57" s="16"/>
      <c r="E57" s="39"/>
      <c r="F57" s="17"/>
      <c r="G57" s="828"/>
      <c r="H57" s="828"/>
      <c r="I57" s="828"/>
      <c r="J57" s="828"/>
      <c r="K57" s="828"/>
      <c r="L57" s="828"/>
      <c r="M57" s="829"/>
    </row>
    <row r="58" spans="1:13" ht="15" customHeight="1">
      <c r="A58" s="849"/>
      <c r="B58" s="810"/>
      <c r="C58" s="830"/>
      <c r="D58" s="831"/>
      <c r="E58" s="831"/>
      <c r="F58" s="831"/>
      <c r="G58" s="831"/>
      <c r="H58" s="831"/>
      <c r="I58" s="831"/>
      <c r="J58" s="831"/>
      <c r="K58" s="831"/>
      <c r="L58" s="831"/>
      <c r="M58" s="832"/>
    </row>
    <row r="59" spans="1:13" ht="15" customHeight="1">
      <c r="A59" s="849"/>
      <c r="B59" s="15" t="s">
        <v>232</v>
      </c>
      <c r="C59" s="893"/>
      <c r="D59" s="894"/>
      <c r="E59" s="895"/>
      <c r="F59" s="816" t="s">
        <v>241</v>
      </c>
      <c r="G59" s="886"/>
      <c r="H59" s="52"/>
      <c r="I59" s="886"/>
      <c r="J59" s="52"/>
      <c r="K59" s="886"/>
      <c r="L59" s="52"/>
      <c r="M59" s="53"/>
    </row>
    <row r="60" spans="1:13" ht="15" customHeight="1">
      <c r="A60" s="849"/>
      <c r="B60" s="21" t="s">
        <v>242</v>
      </c>
      <c r="C60" s="830"/>
      <c r="D60" s="831"/>
      <c r="E60" s="832"/>
      <c r="F60" s="816"/>
      <c r="G60" s="887"/>
      <c r="H60" s="54" t="s">
        <v>243</v>
      </c>
      <c r="I60" s="887"/>
      <c r="J60" s="54" t="s">
        <v>244</v>
      </c>
      <c r="K60" s="887"/>
      <c r="L60" s="55" t="s">
        <v>245</v>
      </c>
      <c r="M60" s="56"/>
    </row>
    <row r="61" spans="1:13" ht="15" customHeight="1">
      <c r="A61" s="849"/>
      <c r="B61" s="808" t="s">
        <v>246</v>
      </c>
      <c r="C61" s="11" t="s">
        <v>378</v>
      </c>
      <c r="D61" s="38"/>
      <c r="E61" s="13" t="s">
        <v>235</v>
      </c>
      <c r="F61" s="38"/>
      <c r="G61" s="12" t="s">
        <v>379</v>
      </c>
      <c r="H61" s="12"/>
      <c r="I61" s="12"/>
      <c r="J61" s="12"/>
      <c r="K61" s="12"/>
      <c r="L61" s="12"/>
      <c r="M61" s="14"/>
    </row>
    <row r="62" spans="1:13" ht="15" customHeight="1">
      <c r="A62" s="849"/>
      <c r="B62" s="809"/>
      <c r="C62" s="40"/>
      <c r="D62" s="16"/>
      <c r="E62" s="39"/>
      <c r="F62" s="17"/>
      <c r="G62" s="828"/>
      <c r="H62" s="828"/>
      <c r="I62" s="828"/>
      <c r="J62" s="828"/>
      <c r="K62" s="828"/>
      <c r="L62" s="828"/>
      <c r="M62" s="829"/>
    </row>
    <row r="63" spans="1:13" ht="15" customHeight="1">
      <c r="A63" s="849"/>
      <c r="B63" s="810"/>
      <c r="C63" s="830"/>
      <c r="D63" s="831"/>
      <c r="E63" s="831"/>
      <c r="F63" s="831"/>
      <c r="G63" s="831"/>
      <c r="H63" s="831"/>
      <c r="I63" s="831"/>
      <c r="J63" s="831"/>
      <c r="K63" s="831"/>
      <c r="L63" s="831"/>
      <c r="M63" s="832"/>
    </row>
    <row r="64" spans="1:13" ht="15" customHeight="1">
      <c r="A64" s="849"/>
      <c r="B64" s="15" t="s">
        <v>232</v>
      </c>
      <c r="C64" s="893"/>
      <c r="D64" s="894"/>
      <c r="E64" s="895"/>
      <c r="F64" s="816" t="s">
        <v>241</v>
      </c>
      <c r="G64" s="886"/>
      <c r="H64" s="52"/>
      <c r="I64" s="886"/>
      <c r="J64" s="52"/>
      <c r="K64" s="886"/>
      <c r="L64" s="52"/>
      <c r="M64" s="53"/>
    </row>
    <row r="65" spans="1:13" ht="15" customHeight="1">
      <c r="A65" s="849"/>
      <c r="B65" s="21" t="s">
        <v>242</v>
      </c>
      <c r="C65" s="830"/>
      <c r="D65" s="831"/>
      <c r="E65" s="832"/>
      <c r="F65" s="816"/>
      <c r="G65" s="887"/>
      <c r="H65" s="54" t="s">
        <v>243</v>
      </c>
      <c r="I65" s="887"/>
      <c r="J65" s="54" t="s">
        <v>244</v>
      </c>
      <c r="K65" s="887"/>
      <c r="L65" s="55" t="s">
        <v>245</v>
      </c>
      <c r="M65" s="56"/>
    </row>
    <row r="66" spans="1:13" ht="15" customHeight="1">
      <c r="A66" s="849"/>
      <c r="B66" s="808" t="s">
        <v>246</v>
      </c>
      <c r="C66" s="11" t="s">
        <v>378</v>
      </c>
      <c r="D66" s="38"/>
      <c r="E66" s="13" t="s">
        <v>235</v>
      </c>
      <c r="F66" s="38"/>
      <c r="G66" s="12" t="s">
        <v>379</v>
      </c>
      <c r="H66" s="12"/>
      <c r="I66" s="12"/>
      <c r="J66" s="12"/>
      <c r="K66" s="12"/>
      <c r="L66" s="12"/>
      <c r="M66" s="14"/>
    </row>
    <row r="67" spans="1:13" ht="15" customHeight="1">
      <c r="A67" s="849"/>
      <c r="B67" s="809"/>
      <c r="C67" s="40"/>
      <c r="D67" s="16"/>
      <c r="E67" s="39"/>
      <c r="F67" s="17"/>
      <c r="G67" s="828"/>
      <c r="H67" s="828"/>
      <c r="I67" s="828"/>
      <c r="J67" s="828"/>
      <c r="K67" s="828"/>
      <c r="L67" s="828"/>
      <c r="M67" s="829"/>
    </row>
    <row r="68" spans="1:13" ht="15" customHeight="1">
      <c r="A68" s="849"/>
      <c r="B68" s="810"/>
      <c r="C68" s="830"/>
      <c r="D68" s="831"/>
      <c r="E68" s="831"/>
      <c r="F68" s="831"/>
      <c r="G68" s="831"/>
      <c r="H68" s="831"/>
      <c r="I68" s="831"/>
      <c r="J68" s="831"/>
      <c r="K68" s="831"/>
      <c r="L68" s="831"/>
      <c r="M68" s="832"/>
    </row>
    <row r="69" spans="1:13" ht="15" customHeight="1">
      <c r="A69" s="849"/>
      <c r="B69" s="15" t="s">
        <v>232</v>
      </c>
      <c r="C69" s="893"/>
      <c r="D69" s="894"/>
      <c r="E69" s="895"/>
      <c r="F69" s="816" t="s">
        <v>241</v>
      </c>
      <c r="G69" s="886"/>
      <c r="H69" s="52"/>
      <c r="I69" s="886"/>
      <c r="J69" s="52"/>
      <c r="K69" s="886"/>
      <c r="L69" s="52"/>
      <c r="M69" s="53"/>
    </row>
    <row r="70" spans="1:13" ht="15" customHeight="1">
      <c r="A70" s="849"/>
      <c r="B70" s="21" t="s">
        <v>242</v>
      </c>
      <c r="C70" s="830"/>
      <c r="D70" s="831"/>
      <c r="E70" s="832"/>
      <c r="F70" s="816"/>
      <c r="G70" s="887"/>
      <c r="H70" s="54" t="s">
        <v>243</v>
      </c>
      <c r="I70" s="887"/>
      <c r="J70" s="54" t="s">
        <v>244</v>
      </c>
      <c r="K70" s="887"/>
      <c r="L70" s="55" t="s">
        <v>245</v>
      </c>
      <c r="M70" s="56"/>
    </row>
    <row r="71" spans="1:13" ht="15" customHeight="1">
      <c r="A71" s="849"/>
      <c r="B71" s="808" t="s">
        <v>246</v>
      </c>
      <c r="C71" s="11" t="s">
        <v>378</v>
      </c>
      <c r="D71" s="38"/>
      <c r="E71" s="13" t="s">
        <v>235</v>
      </c>
      <c r="F71" s="38"/>
      <c r="G71" s="12" t="s">
        <v>379</v>
      </c>
      <c r="H71" s="12"/>
      <c r="I71" s="12"/>
      <c r="J71" s="12"/>
      <c r="K71" s="12"/>
      <c r="L71" s="12"/>
      <c r="M71" s="14"/>
    </row>
    <row r="72" spans="1:13" ht="15" customHeight="1">
      <c r="A72" s="849"/>
      <c r="B72" s="809"/>
      <c r="C72" s="40"/>
      <c r="D72" s="16"/>
      <c r="E72" s="39"/>
      <c r="F72" s="17"/>
      <c r="G72" s="828"/>
      <c r="H72" s="828"/>
      <c r="I72" s="828"/>
      <c r="J72" s="828"/>
      <c r="K72" s="828"/>
      <c r="L72" s="828"/>
      <c r="M72" s="829"/>
    </row>
    <row r="73" spans="1:13" ht="15" customHeight="1">
      <c r="A73" s="849"/>
      <c r="B73" s="810"/>
      <c r="C73" s="830"/>
      <c r="D73" s="831"/>
      <c r="E73" s="831"/>
      <c r="F73" s="831"/>
      <c r="G73" s="831"/>
      <c r="H73" s="831"/>
      <c r="I73" s="831"/>
      <c r="J73" s="831"/>
      <c r="K73" s="831"/>
      <c r="L73" s="831"/>
      <c r="M73" s="832"/>
    </row>
    <row r="74" spans="1:13" ht="15" customHeight="1">
      <c r="A74" s="849"/>
      <c r="B74" s="15" t="s">
        <v>232</v>
      </c>
      <c r="C74" s="893"/>
      <c r="D74" s="894"/>
      <c r="E74" s="895"/>
      <c r="F74" s="816" t="s">
        <v>241</v>
      </c>
      <c r="G74" s="886"/>
      <c r="H74" s="52"/>
      <c r="I74" s="886"/>
      <c r="J74" s="52"/>
      <c r="K74" s="886"/>
      <c r="L74" s="52"/>
      <c r="M74" s="53"/>
    </row>
    <row r="75" spans="1:13" ht="15" customHeight="1">
      <c r="A75" s="849"/>
      <c r="B75" s="21" t="s">
        <v>242</v>
      </c>
      <c r="C75" s="830"/>
      <c r="D75" s="831"/>
      <c r="E75" s="832"/>
      <c r="F75" s="816"/>
      <c r="G75" s="887"/>
      <c r="H75" s="54" t="s">
        <v>243</v>
      </c>
      <c r="I75" s="887"/>
      <c r="J75" s="54" t="s">
        <v>244</v>
      </c>
      <c r="K75" s="887"/>
      <c r="L75" s="55" t="s">
        <v>245</v>
      </c>
      <c r="M75" s="56"/>
    </row>
    <row r="76" spans="1:13" ht="15" customHeight="1">
      <c r="A76" s="849"/>
      <c r="B76" s="808" t="s">
        <v>246</v>
      </c>
      <c r="C76" s="11" t="s">
        <v>378</v>
      </c>
      <c r="D76" s="38"/>
      <c r="E76" s="13" t="s">
        <v>235</v>
      </c>
      <c r="F76" s="38"/>
      <c r="G76" s="12" t="s">
        <v>379</v>
      </c>
      <c r="H76" s="12"/>
      <c r="I76" s="12"/>
      <c r="J76" s="12"/>
      <c r="K76" s="12"/>
      <c r="L76" s="12"/>
      <c r="M76" s="14"/>
    </row>
    <row r="77" spans="1:13" ht="15" customHeight="1">
      <c r="A77" s="849"/>
      <c r="B77" s="809"/>
      <c r="C77" s="40"/>
      <c r="D77" s="16"/>
      <c r="E77" s="39"/>
      <c r="F77" s="17"/>
      <c r="G77" s="828"/>
      <c r="H77" s="828"/>
      <c r="I77" s="828"/>
      <c r="J77" s="828"/>
      <c r="K77" s="828"/>
      <c r="L77" s="828"/>
      <c r="M77" s="829"/>
    </row>
    <row r="78" spans="1:13" ht="15" customHeight="1">
      <c r="A78" s="850"/>
      <c r="B78" s="810"/>
      <c r="C78" s="830"/>
      <c r="D78" s="831"/>
      <c r="E78" s="831"/>
      <c r="F78" s="831"/>
      <c r="G78" s="831"/>
      <c r="H78" s="831"/>
      <c r="I78" s="831"/>
      <c r="J78" s="831"/>
      <c r="K78" s="831"/>
      <c r="L78" s="831"/>
      <c r="M78" s="832"/>
    </row>
    <row r="79" spans="1:13" ht="5.0999999999999996" customHeight="1">
      <c r="A79" s="76"/>
      <c r="B79" s="6"/>
      <c r="C79" s="77"/>
      <c r="D79" s="77"/>
      <c r="E79" s="77"/>
      <c r="F79" s="77"/>
      <c r="G79" s="77"/>
      <c r="H79" s="77"/>
      <c r="I79" s="77"/>
      <c r="J79" s="77"/>
      <c r="K79" s="77"/>
      <c r="L79" s="77"/>
      <c r="M79" s="77"/>
    </row>
    <row r="80" spans="1:13" ht="15" customHeight="1">
      <c r="A80" s="37" t="s">
        <v>322</v>
      </c>
    </row>
    <row r="81" spans="1:13" ht="15" customHeight="1">
      <c r="A81" s="1108" t="s">
        <v>316</v>
      </c>
      <c r="B81" s="1108"/>
      <c r="C81" s="62" t="s">
        <v>317</v>
      </c>
      <c r="D81" s="920"/>
      <c r="E81" s="920"/>
      <c r="F81" s="920"/>
      <c r="G81" s="1041" t="s">
        <v>505</v>
      </c>
      <c r="H81" s="1041"/>
      <c r="I81" s="922"/>
      <c r="J81" s="922"/>
      <c r="K81" s="922"/>
      <c r="L81" s="922"/>
      <c r="M81" s="922"/>
    </row>
    <row r="82" spans="1:13" ht="15" customHeight="1">
      <c r="A82" s="1108"/>
      <c r="B82" s="1108"/>
      <c r="C82" s="62" t="s">
        <v>317</v>
      </c>
      <c r="D82" s="920"/>
      <c r="E82" s="920"/>
      <c r="F82" s="920"/>
      <c r="G82" s="1041" t="s">
        <v>505</v>
      </c>
      <c r="H82" s="1041"/>
      <c r="I82" s="922"/>
      <c r="J82" s="922"/>
      <c r="K82" s="922"/>
      <c r="L82" s="922"/>
      <c r="M82" s="922"/>
    </row>
    <row r="83" spans="1:13" ht="15" customHeight="1">
      <c r="A83" s="1108"/>
      <c r="B83" s="1108"/>
      <c r="C83" s="62" t="s">
        <v>317</v>
      </c>
      <c r="D83" s="920"/>
      <c r="E83" s="920"/>
      <c r="F83" s="920"/>
      <c r="G83" s="1041" t="s">
        <v>505</v>
      </c>
      <c r="H83" s="1041"/>
      <c r="I83" s="922"/>
      <c r="J83" s="922"/>
      <c r="K83" s="922"/>
      <c r="L83" s="922"/>
      <c r="M83" s="922"/>
    </row>
    <row r="84" spans="1:13" ht="15" customHeight="1">
      <c r="A84" s="1136" t="s">
        <v>399</v>
      </c>
      <c r="B84" s="1136"/>
      <c r="C84" s="62" t="s">
        <v>317</v>
      </c>
      <c r="D84" s="1043"/>
      <c r="E84" s="1044"/>
      <c r="F84" s="1044"/>
      <c r="G84" s="1044"/>
      <c r="H84" s="1044"/>
      <c r="I84" s="1044"/>
      <c r="J84" s="1044"/>
      <c r="K84" s="1044"/>
      <c r="L84" s="1044"/>
      <c r="M84" s="1045"/>
    </row>
    <row r="85" spans="1:13" ht="15" customHeight="1">
      <c r="A85" s="1136"/>
      <c r="B85" s="1136"/>
      <c r="C85" s="62" t="s">
        <v>317</v>
      </c>
      <c r="D85" s="1043"/>
      <c r="E85" s="1044"/>
      <c r="F85" s="1044"/>
      <c r="G85" s="1044"/>
      <c r="H85" s="1044"/>
      <c r="I85" s="1044"/>
      <c r="J85" s="1044"/>
      <c r="K85" s="1044"/>
      <c r="L85" s="1044"/>
      <c r="M85" s="1045"/>
    </row>
    <row r="86" spans="1:13" ht="15" customHeight="1">
      <c r="A86" s="1136"/>
      <c r="B86" s="1136"/>
      <c r="C86" s="62" t="s">
        <v>317</v>
      </c>
      <c r="D86" s="1043"/>
      <c r="E86" s="1044"/>
      <c r="F86" s="1044"/>
      <c r="G86" s="1044"/>
      <c r="H86" s="1044"/>
      <c r="I86" s="1044"/>
      <c r="J86" s="1044"/>
      <c r="K86" s="1044"/>
      <c r="L86" s="1044"/>
      <c r="M86" s="1045"/>
    </row>
  </sheetData>
  <mergeCells count="146">
    <mergeCell ref="A22:G22"/>
    <mergeCell ref="H22:M22"/>
    <mergeCell ref="A23:M23"/>
    <mergeCell ref="A24:B25"/>
    <mergeCell ref="C24:D24"/>
    <mergeCell ref="E24:F24"/>
    <mergeCell ref="L34:M34"/>
    <mergeCell ref="J35:K35"/>
    <mergeCell ref="L35:M35"/>
    <mergeCell ref="F31:G31"/>
    <mergeCell ref="F32:G32"/>
    <mergeCell ref="H33:I33"/>
    <mergeCell ref="H34:I34"/>
    <mergeCell ref="H35:I35"/>
    <mergeCell ref="A33:B36"/>
    <mergeCell ref="E36:M36"/>
    <mergeCell ref="J33:K33"/>
    <mergeCell ref="L33:M33"/>
    <mergeCell ref="J34:K34"/>
    <mergeCell ref="C31:E31"/>
    <mergeCell ref="C32:E32"/>
    <mergeCell ref="A31:B32"/>
    <mergeCell ref="A30:M30"/>
    <mergeCell ref="A26:B26"/>
    <mergeCell ref="C28:D28"/>
    <mergeCell ref="E28:F28"/>
    <mergeCell ref="C29:D29"/>
    <mergeCell ref="E29:F29"/>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B71:B73"/>
    <mergeCell ref="G72:M72"/>
    <mergeCell ref="C73:M73"/>
    <mergeCell ref="C74:E74"/>
    <mergeCell ref="F74:F75"/>
    <mergeCell ref="G74:G75"/>
    <mergeCell ref="I74:I75"/>
    <mergeCell ref="K74:K75"/>
    <mergeCell ref="C75:E75"/>
    <mergeCell ref="B66:B68"/>
    <mergeCell ref="G67:M67"/>
    <mergeCell ref="C68:M68"/>
    <mergeCell ref="C69:E69"/>
    <mergeCell ref="F69:F70"/>
    <mergeCell ref="G69:G70"/>
    <mergeCell ref="I69:I70"/>
    <mergeCell ref="K69:K70"/>
    <mergeCell ref="C70:E70"/>
    <mergeCell ref="K59:K60"/>
    <mergeCell ref="C60:E60"/>
    <mergeCell ref="B61:B63"/>
    <mergeCell ref="G62:M62"/>
    <mergeCell ref="C63:M63"/>
    <mergeCell ref="C64:E64"/>
    <mergeCell ref="F64:F65"/>
    <mergeCell ref="G64:G65"/>
    <mergeCell ref="I64:I65"/>
    <mergeCell ref="K64:K65"/>
    <mergeCell ref="C65:E65"/>
    <mergeCell ref="C53:M53"/>
    <mergeCell ref="C54:E54"/>
    <mergeCell ref="F54:F55"/>
    <mergeCell ref="G54:G55"/>
    <mergeCell ref="I54:I55"/>
    <mergeCell ref="K54:K55"/>
    <mergeCell ref="C55:E55"/>
    <mergeCell ref="A46:M46"/>
    <mergeCell ref="A49:A78"/>
    <mergeCell ref="C49:E49"/>
    <mergeCell ref="F49:F50"/>
    <mergeCell ref="G49:G50"/>
    <mergeCell ref="I49:I50"/>
    <mergeCell ref="K49:K50"/>
    <mergeCell ref="C50:E50"/>
    <mergeCell ref="B51:B53"/>
    <mergeCell ref="G52:M52"/>
    <mergeCell ref="B56:B58"/>
    <mergeCell ref="G57:M57"/>
    <mergeCell ref="C58:M58"/>
    <mergeCell ref="C59:E59"/>
    <mergeCell ref="F59:F60"/>
    <mergeCell ref="G59:G60"/>
    <mergeCell ref="I59:I60"/>
    <mergeCell ref="K15:K16"/>
    <mergeCell ref="C16:E16"/>
    <mergeCell ref="B17:B19"/>
    <mergeCell ref="G18:M18"/>
    <mergeCell ref="C19:M19"/>
    <mergeCell ref="A44:M44"/>
    <mergeCell ref="A42:B42"/>
    <mergeCell ref="D42:M42"/>
    <mergeCell ref="A41:B41"/>
    <mergeCell ref="D41:F41"/>
    <mergeCell ref="G41:H41"/>
    <mergeCell ref="I41:M41"/>
    <mergeCell ref="A37:B37"/>
    <mergeCell ref="C37:M37"/>
    <mergeCell ref="A39:B39"/>
    <mergeCell ref="C39:M39"/>
    <mergeCell ref="A40:B40"/>
    <mergeCell ref="C40:M40"/>
    <mergeCell ref="A38:B38"/>
    <mergeCell ref="C38:M38"/>
    <mergeCell ref="A20:B21"/>
    <mergeCell ref="D20:M20"/>
    <mergeCell ref="D21:M21"/>
    <mergeCell ref="A27:B27"/>
    <mergeCell ref="C8:M8"/>
    <mergeCell ref="A45:M45"/>
    <mergeCell ref="A3:A9"/>
    <mergeCell ref="C3:M3"/>
    <mergeCell ref="C4:M4"/>
    <mergeCell ref="B5:B7"/>
    <mergeCell ref="G6:M6"/>
    <mergeCell ref="C7:M7"/>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s>
  <phoneticPr fontId="4"/>
  <dataValidations count="7">
    <dataValidation type="list" allowBlank="1" showInputMessage="1" showErrorMessage="1" sqref="D72 D6 D18 D13 D52 D57 D62 D67 D77" xr:uid="{C296275F-CB65-447E-93C1-40452F564A9B}">
      <formula1>"都,道,府,県"</formula1>
    </dataValidation>
    <dataValidation type="list" allowBlank="1" showInputMessage="1" showErrorMessage="1" sqref="F72 F6 F18 F13 F52 F57 F62 F67 F77" xr:uid="{A1FA13E4-1FFD-4736-BAAA-8B2CB3B5A390}">
      <formula1>"市,郡,区"</formula1>
    </dataValidation>
    <dataValidation imeMode="fullKatakana" allowBlank="1" showInputMessage="1" showErrorMessage="1" sqref="C3:M3 C10:E10 C15:E15 C49:E49 C54:E54 C59:E59 C64:E64 C69:E69 C74:E74" xr:uid="{01CCD876-0742-4851-99E8-AA9D74613AC8}"/>
    <dataValidation imeMode="disabled" allowBlank="1" showInputMessage="1" showErrorMessage="1" sqref="D5 F5 D12 F12" xr:uid="{22995ADE-1FE2-4540-A383-4600F2EA765C}"/>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xr:uid="{CFD9F25D-926F-43C3-B359-B6752EC4CA02}">
      <formula1>0</formula1>
    </dataValidation>
    <dataValidation type="whole" operator="greaterThanOrEqual" allowBlank="1" showInputMessage="1" showErrorMessage="1" sqref="C37:M37 C38" xr:uid="{8FB752BA-6E9F-42B5-8BD5-2CE4AEE6E743}">
      <formula1>0</formula1>
    </dataValidation>
    <dataValidation type="list" allowBlank="1" showInputMessage="1" showErrorMessage="1" sqref="D33:D36 F33:F35 H33:I35 L33:M35" xr:uid="{A4137794-E4F1-4778-A6A0-DED1FFEA49AD}">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2AF3-6B4C-43B2-A328-5639587423E2}">
  <sheetPr codeName="Sheet36"/>
  <dimension ref="A1:O84"/>
  <sheetViews>
    <sheetView workbookViewId="0"/>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27" t="s">
        <v>528</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437</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378</v>
      </c>
      <c r="D5" s="50"/>
      <c r="E5" s="13" t="s">
        <v>235</v>
      </c>
      <c r="F5" s="50"/>
      <c r="G5" s="12" t="s">
        <v>379</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14"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378</v>
      </c>
      <c r="D12" s="50"/>
      <c r="E12" s="13" t="s">
        <v>235</v>
      </c>
      <c r="F12" s="50"/>
      <c r="G12" s="12" t="s">
        <v>379</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8" t="s">
        <v>503</v>
      </c>
      <c r="B15" s="15" t="s">
        <v>232</v>
      </c>
      <c r="C15" s="893"/>
      <c r="D15" s="894"/>
      <c r="E15" s="895"/>
      <c r="F15" s="816" t="s">
        <v>241</v>
      </c>
      <c r="G15" s="886"/>
      <c r="H15" s="52"/>
      <c r="I15" s="886"/>
      <c r="J15" s="52"/>
      <c r="K15" s="886"/>
      <c r="L15" s="52"/>
      <c r="M15" s="53"/>
      <c r="N15" s="6"/>
      <c r="O15" s="6"/>
    </row>
    <row r="16" spans="1:15" ht="15" customHeight="1">
      <c r="A16" s="849"/>
      <c r="B16" s="21" t="s">
        <v>242</v>
      </c>
      <c r="C16" s="830"/>
      <c r="D16" s="831"/>
      <c r="E16" s="832"/>
      <c r="F16" s="816"/>
      <c r="G16" s="887"/>
      <c r="H16" s="54" t="s">
        <v>243</v>
      </c>
      <c r="I16" s="887"/>
      <c r="J16" s="54" t="s">
        <v>244</v>
      </c>
      <c r="K16" s="887"/>
      <c r="L16" s="55" t="s">
        <v>245</v>
      </c>
      <c r="M16" s="56"/>
      <c r="N16" s="6"/>
      <c r="O16" s="6"/>
    </row>
    <row r="17" spans="1:15" ht="15" customHeight="1">
      <c r="A17" s="849"/>
      <c r="B17" s="808" t="s">
        <v>246</v>
      </c>
      <c r="C17" s="11" t="s">
        <v>378</v>
      </c>
      <c r="D17" s="38"/>
      <c r="E17" s="13" t="s">
        <v>235</v>
      </c>
      <c r="F17" s="38"/>
      <c r="G17" s="12" t="s">
        <v>379</v>
      </c>
      <c r="H17" s="12"/>
      <c r="I17" s="12"/>
      <c r="J17" s="12"/>
      <c r="K17" s="12"/>
      <c r="L17" s="12"/>
      <c r="M17" s="14"/>
      <c r="N17" s="6"/>
      <c r="O17" s="6"/>
    </row>
    <row r="18" spans="1:15" ht="15" customHeight="1">
      <c r="A18" s="849"/>
      <c r="B18" s="809"/>
      <c r="C18" s="40"/>
      <c r="D18" s="16"/>
      <c r="E18" s="39"/>
      <c r="F18" s="17"/>
      <c r="G18" s="828"/>
      <c r="H18" s="828"/>
      <c r="I18" s="828"/>
      <c r="J18" s="828"/>
      <c r="K18" s="828"/>
      <c r="L18" s="828"/>
      <c r="M18" s="829"/>
      <c r="N18" s="6"/>
      <c r="O18" s="6"/>
    </row>
    <row r="19" spans="1:15" ht="15" customHeight="1">
      <c r="A19" s="849"/>
      <c r="B19" s="809"/>
      <c r="C19" s="1211"/>
      <c r="D19" s="1212"/>
      <c r="E19" s="1212"/>
      <c r="F19" s="1212"/>
      <c r="G19" s="1212"/>
      <c r="H19" s="1212"/>
      <c r="I19" s="1212"/>
      <c r="J19" s="1212"/>
      <c r="K19" s="1212"/>
      <c r="L19" s="1212"/>
      <c r="M19" s="1213"/>
      <c r="N19" s="6"/>
      <c r="O19" s="6"/>
    </row>
    <row r="20" spans="1:15" ht="15" customHeight="1">
      <c r="A20" s="1041" t="s">
        <v>511</v>
      </c>
      <c r="B20" s="1041"/>
      <c r="C20" s="46" t="s">
        <v>317</v>
      </c>
      <c r="D20" s="969"/>
      <c r="E20" s="969"/>
      <c r="F20" s="969"/>
      <c r="G20" s="969"/>
      <c r="H20" s="969"/>
      <c r="I20" s="969"/>
      <c r="J20" s="969"/>
      <c r="K20" s="969"/>
      <c r="L20" s="969"/>
      <c r="M20" s="969"/>
      <c r="N20" s="6"/>
      <c r="O20" s="6"/>
    </row>
    <row r="21" spans="1:15" ht="15" customHeight="1">
      <c r="A21" s="1041"/>
      <c r="B21" s="1041"/>
      <c r="C21" s="46" t="s">
        <v>512</v>
      </c>
      <c r="D21" s="969"/>
      <c r="E21" s="969"/>
      <c r="F21" s="969"/>
      <c r="G21" s="969"/>
      <c r="H21" s="969"/>
      <c r="I21" s="969"/>
      <c r="J21" s="969"/>
      <c r="K21" s="969"/>
      <c r="L21" s="969"/>
      <c r="M21" s="969"/>
      <c r="N21" s="6"/>
      <c r="O21" s="6"/>
    </row>
    <row r="22" spans="1:15" ht="15" customHeight="1">
      <c r="A22" s="902" t="s">
        <v>252</v>
      </c>
      <c r="B22" s="903"/>
      <c r="C22" s="903"/>
      <c r="D22" s="904"/>
      <c r="E22" s="904"/>
      <c r="F22" s="905"/>
      <c r="G22" s="906"/>
      <c r="H22" s="890" t="s">
        <v>253</v>
      </c>
      <c r="I22" s="891"/>
      <c r="J22" s="891"/>
      <c r="K22" s="891"/>
      <c r="L22" s="891"/>
      <c r="M22" s="892"/>
      <c r="N22" s="5"/>
      <c r="O22" s="6"/>
    </row>
    <row r="23" spans="1:15" ht="15" hidden="1" customHeight="1">
      <c r="A23" s="871" t="s">
        <v>254</v>
      </c>
      <c r="B23" s="872"/>
      <c r="C23" s="872"/>
      <c r="D23" s="872"/>
      <c r="E23" s="872"/>
      <c r="F23" s="872"/>
      <c r="G23" s="872"/>
      <c r="H23" s="872"/>
      <c r="I23" s="872"/>
      <c r="J23" s="872"/>
      <c r="K23" s="872"/>
      <c r="L23" s="872"/>
      <c r="M23" s="873"/>
      <c r="N23" s="6"/>
      <c r="O23" s="6"/>
    </row>
    <row r="24" spans="1:15" ht="15" hidden="1" customHeight="1">
      <c r="A24" s="851" t="s">
        <v>255</v>
      </c>
      <c r="B24" s="852"/>
      <c r="C24" s="816" t="s">
        <v>256</v>
      </c>
      <c r="D24" s="816"/>
      <c r="E24" s="808" t="s">
        <v>257</v>
      </c>
      <c r="F24" s="817"/>
      <c r="G24" s="13"/>
      <c r="H24" s="13"/>
      <c r="I24" s="13"/>
      <c r="J24" s="13"/>
      <c r="K24" s="13"/>
      <c r="L24" s="13"/>
      <c r="M24" s="26"/>
      <c r="N24" s="6"/>
      <c r="O24" s="6"/>
    </row>
    <row r="25" spans="1:15" ht="15" hidden="1" customHeight="1">
      <c r="A25" s="855"/>
      <c r="B25" s="856"/>
      <c r="C25" s="19" t="s">
        <v>258</v>
      </c>
      <c r="D25" s="19" t="s">
        <v>259</v>
      </c>
      <c r="E25" s="19" t="s">
        <v>258</v>
      </c>
      <c r="F25" s="19" t="s">
        <v>259</v>
      </c>
      <c r="G25" s="6"/>
      <c r="H25" s="6"/>
      <c r="I25" s="6"/>
      <c r="J25" s="6"/>
      <c r="K25" s="6"/>
      <c r="L25" s="6"/>
      <c r="M25" s="27"/>
      <c r="N25" s="6"/>
      <c r="O25" s="6"/>
    </row>
    <row r="26" spans="1:15" ht="15" hidden="1" customHeight="1">
      <c r="A26" s="808" t="s">
        <v>340</v>
      </c>
      <c r="B26" s="888"/>
      <c r="C26" s="19"/>
      <c r="D26" s="19"/>
      <c r="E26" s="19"/>
      <c r="F26" s="19"/>
      <c r="G26" s="6"/>
      <c r="H26" s="6"/>
      <c r="I26" s="6"/>
      <c r="J26" s="6"/>
      <c r="K26" s="6"/>
      <c r="L26" s="6"/>
      <c r="M26" s="27"/>
      <c r="N26" s="6"/>
      <c r="O26" s="6"/>
    </row>
    <row r="27" spans="1:15" ht="15" hidden="1" customHeight="1">
      <c r="A27" s="810" t="s">
        <v>341</v>
      </c>
      <c r="B27" s="889"/>
      <c r="C27" s="19"/>
      <c r="D27" s="19"/>
      <c r="E27" s="19"/>
      <c r="F27" s="19"/>
      <c r="G27" s="6"/>
      <c r="H27" s="6"/>
      <c r="I27" s="6"/>
      <c r="J27" s="6"/>
      <c r="K27" s="6"/>
      <c r="L27" s="6"/>
      <c r="M27" s="27"/>
      <c r="N27" s="6"/>
      <c r="O27" s="6"/>
    </row>
    <row r="28" spans="1:15" ht="15" hidden="1" customHeight="1">
      <c r="A28" s="20" t="s">
        <v>342</v>
      </c>
      <c r="B28" s="28"/>
      <c r="C28" s="816"/>
      <c r="D28" s="816"/>
      <c r="E28" s="816"/>
      <c r="F28" s="816"/>
      <c r="G28" s="6"/>
      <c r="H28" s="6"/>
      <c r="I28" s="6"/>
      <c r="J28" s="6"/>
      <c r="K28" s="6"/>
      <c r="L28" s="6"/>
      <c r="M28" s="27"/>
      <c r="N28" s="6"/>
      <c r="O28" s="6"/>
    </row>
    <row r="29" spans="1:15" ht="15" hidden="1" customHeight="1">
      <c r="A29" s="20" t="s">
        <v>343</v>
      </c>
      <c r="B29" s="28"/>
      <c r="C29" s="919"/>
      <c r="D29" s="919"/>
      <c r="E29" s="919"/>
      <c r="F29" s="919"/>
      <c r="G29" s="22"/>
      <c r="H29" s="22"/>
      <c r="I29" s="22"/>
      <c r="J29" s="22"/>
      <c r="K29" s="22"/>
      <c r="L29" s="22"/>
      <c r="M29" s="23"/>
      <c r="N29" s="5"/>
      <c r="O29" s="6"/>
    </row>
    <row r="30" spans="1:15" ht="15" customHeight="1">
      <c r="A30" s="871" t="s">
        <v>264</v>
      </c>
      <c r="B30" s="872"/>
      <c r="C30" s="1095"/>
      <c r="D30" s="1095"/>
      <c r="E30" s="1095"/>
      <c r="F30" s="872"/>
      <c r="G30" s="1095"/>
      <c r="H30" s="1095"/>
      <c r="I30" s="1095"/>
      <c r="J30" s="1095"/>
      <c r="K30" s="1095"/>
      <c r="L30" s="1095"/>
      <c r="M30" s="1141"/>
      <c r="N30" s="5"/>
      <c r="O30" s="6"/>
    </row>
    <row r="31" spans="1:15" ht="15" customHeight="1">
      <c r="A31" s="1231" t="s">
        <v>439</v>
      </c>
      <c r="B31" s="1232"/>
      <c r="C31" s="1032" t="s">
        <v>440</v>
      </c>
      <c r="D31" s="1033"/>
      <c r="E31" s="1034"/>
      <c r="F31" s="1140"/>
      <c r="G31" s="1140"/>
      <c r="H31" s="103"/>
      <c r="I31" s="103"/>
      <c r="J31" s="103"/>
      <c r="K31" s="103"/>
      <c r="L31" s="103"/>
      <c r="M31" s="108"/>
      <c r="N31" s="5"/>
      <c r="O31" s="6"/>
    </row>
    <row r="32" spans="1:15" ht="15" customHeight="1">
      <c r="A32" s="1233"/>
      <c r="B32" s="1234"/>
      <c r="C32" s="1228" t="s">
        <v>441</v>
      </c>
      <c r="D32" s="1229"/>
      <c r="E32" s="1230"/>
      <c r="F32" s="1217"/>
      <c r="G32" s="1217"/>
      <c r="H32" s="106"/>
      <c r="I32" s="106"/>
      <c r="J32" s="106"/>
      <c r="K32" s="106"/>
      <c r="L32" s="106"/>
      <c r="M32" s="110"/>
      <c r="N32" s="5"/>
      <c r="O32" s="6"/>
    </row>
    <row r="33" spans="1:15" ht="30" customHeight="1">
      <c r="A33" s="1218" t="s">
        <v>513</v>
      </c>
      <c r="B33" s="1219"/>
      <c r="C33" s="224" t="s">
        <v>522</v>
      </c>
      <c r="D33" s="224"/>
      <c r="E33" s="224" t="s">
        <v>516</v>
      </c>
      <c r="F33" s="224"/>
      <c r="G33" s="224" t="s">
        <v>529</v>
      </c>
      <c r="H33" s="1215"/>
      <c r="I33" s="1215"/>
      <c r="J33" s="1227" t="s">
        <v>530</v>
      </c>
      <c r="K33" s="1227"/>
      <c r="L33" s="1215"/>
      <c r="M33" s="1215"/>
      <c r="N33" s="5"/>
      <c r="O33" s="6"/>
    </row>
    <row r="34" spans="1:15" ht="42.75" customHeight="1">
      <c r="A34" s="1220"/>
      <c r="B34" s="1221"/>
      <c r="C34" s="224" t="s">
        <v>531</v>
      </c>
      <c r="D34" s="224"/>
      <c r="E34" s="118" t="s">
        <v>532</v>
      </c>
      <c r="F34" s="224"/>
      <c r="G34" s="118" t="s">
        <v>533</v>
      </c>
      <c r="H34" s="1215"/>
      <c r="I34" s="1215"/>
      <c r="J34" s="1235" t="s">
        <v>524</v>
      </c>
      <c r="K34" s="1235"/>
      <c r="L34" s="1215"/>
      <c r="M34" s="1215"/>
      <c r="N34" s="5"/>
      <c r="O34" s="6"/>
    </row>
    <row r="35" spans="1:15" ht="15" customHeight="1">
      <c r="A35" s="1220"/>
      <c r="B35" s="1221"/>
      <c r="C35" s="1010" t="s">
        <v>534</v>
      </c>
      <c r="D35" s="1236"/>
      <c r="E35" s="1236"/>
      <c r="F35" s="1236"/>
      <c r="G35" s="1236"/>
      <c r="H35" s="1236"/>
      <c r="I35" s="1236"/>
      <c r="J35" s="1236"/>
      <c r="K35" s="1236"/>
      <c r="L35" s="1236"/>
      <c r="M35" s="1011"/>
      <c r="N35" s="5"/>
      <c r="O35" s="6"/>
    </row>
    <row r="36" spans="1:15" ht="15" customHeight="1">
      <c r="A36" s="833" t="s">
        <v>527</v>
      </c>
      <c r="B36" s="834"/>
      <c r="C36" s="837"/>
      <c r="D36" s="838"/>
      <c r="E36" s="838"/>
      <c r="F36" s="838"/>
      <c r="G36" s="838"/>
      <c r="H36" s="838"/>
      <c r="I36" s="838"/>
      <c r="J36" s="838"/>
      <c r="K36" s="838"/>
      <c r="L36" s="838"/>
      <c r="M36" s="839"/>
      <c r="N36" s="5"/>
      <c r="O36" s="6"/>
    </row>
    <row r="37" spans="1:15" ht="24.95" customHeight="1">
      <c r="A37" s="933" t="s">
        <v>307</v>
      </c>
      <c r="B37" s="934"/>
      <c r="C37" s="943"/>
      <c r="D37" s="944"/>
      <c r="E37" s="944"/>
      <c r="F37" s="944"/>
      <c r="G37" s="944"/>
      <c r="H37" s="944"/>
      <c r="I37" s="944"/>
      <c r="J37" s="944"/>
      <c r="K37" s="944"/>
      <c r="L37" s="944"/>
      <c r="M37" s="945"/>
    </row>
    <row r="38" spans="1:15" ht="15" customHeight="1">
      <c r="A38" s="833" t="s">
        <v>286</v>
      </c>
      <c r="B38" s="834"/>
      <c r="C38" s="837"/>
      <c r="D38" s="838"/>
      <c r="E38" s="838"/>
      <c r="F38" s="838"/>
      <c r="G38" s="838"/>
      <c r="H38" s="838"/>
      <c r="I38" s="838"/>
      <c r="J38" s="838"/>
      <c r="K38" s="838"/>
      <c r="L38" s="838"/>
      <c r="M38" s="839"/>
      <c r="N38" s="6"/>
      <c r="O38" s="6"/>
    </row>
    <row r="39" spans="1:15" ht="15" customHeight="1">
      <c r="A39" s="833" t="s">
        <v>287</v>
      </c>
      <c r="B39" s="834"/>
      <c r="C39" s="837"/>
      <c r="D39" s="838"/>
      <c r="E39" s="838"/>
      <c r="F39" s="838"/>
      <c r="G39" s="838"/>
      <c r="H39" s="838"/>
      <c r="I39" s="838"/>
      <c r="J39" s="838"/>
      <c r="K39" s="838"/>
      <c r="L39" s="838"/>
      <c r="M39" s="839"/>
      <c r="N39" s="5"/>
      <c r="O39" s="6"/>
    </row>
    <row r="40" spans="1:15" ht="15" customHeight="1">
      <c r="A40" s="1214" t="s">
        <v>399</v>
      </c>
      <c r="B40" s="1214"/>
      <c r="C40" s="62" t="s">
        <v>317</v>
      </c>
      <c r="D40" s="1041"/>
      <c r="E40" s="1041"/>
      <c r="F40" s="1041"/>
      <c r="G40" s="1041"/>
      <c r="H40" s="1041"/>
      <c r="I40" s="1041"/>
      <c r="J40" s="1041"/>
      <c r="K40" s="1041"/>
      <c r="L40" s="1041"/>
      <c r="M40" s="1041"/>
      <c r="N40" s="5"/>
      <c r="O40" s="6"/>
    </row>
    <row r="41" spans="1:15" ht="15" customHeight="1">
      <c r="A41" s="6" t="s">
        <v>225</v>
      </c>
      <c r="B41" s="6"/>
      <c r="C41" s="77"/>
      <c r="D41" s="77"/>
      <c r="E41" s="77"/>
      <c r="F41" s="77"/>
      <c r="G41" s="77"/>
      <c r="H41" s="77"/>
      <c r="I41" s="77"/>
      <c r="J41" s="77"/>
      <c r="K41" s="77"/>
      <c r="L41" s="77"/>
      <c r="M41" s="77"/>
      <c r="N41" s="6"/>
      <c r="O41" s="6"/>
    </row>
    <row r="42" spans="1:15" ht="18" customHeight="1">
      <c r="A42" s="840" t="s">
        <v>289</v>
      </c>
      <c r="B42" s="840"/>
      <c r="C42" s="840"/>
      <c r="D42" s="840"/>
      <c r="E42" s="840"/>
      <c r="F42" s="840"/>
      <c r="G42" s="840"/>
      <c r="H42" s="840"/>
      <c r="I42" s="840"/>
      <c r="J42" s="840"/>
      <c r="K42" s="840"/>
      <c r="L42" s="840"/>
      <c r="M42" s="840"/>
      <c r="N42" s="5"/>
      <c r="O42" s="6"/>
    </row>
    <row r="43" spans="1:15" ht="18" customHeight="1">
      <c r="A43" s="840" t="s">
        <v>303</v>
      </c>
      <c r="B43" s="840"/>
      <c r="C43" s="840"/>
      <c r="D43" s="840"/>
      <c r="E43" s="840"/>
      <c r="F43" s="840"/>
      <c r="G43" s="840"/>
      <c r="H43" s="840"/>
      <c r="I43" s="840"/>
      <c r="J43" s="840"/>
      <c r="K43" s="840"/>
      <c r="L43" s="840"/>
      <c r="M43" s="840"/>
      <c r="N43" s="5"/>
      <c r="O43" s="6"/>
    </row>
    <row r="44" spans="1:15" ht="30" customHeight="1">
      <c r="A44" s="911" t="s">
        <v>304</v>
      </c>
      <c r="B44" s="912"/>
      <c r="C44" s="912"/>
      <c r="D44" s="912"/>
      <c r="E44" s="912"/>
      <c r="F44" s="912"/>
      <c r="G44" s="912"/>
      <c r="H44" s="912"/>
      <c r="I44" s="912"/>
      <c r="J44" s="912"/>
      <c r="K44" s="912"/>
      <c r="L44" s="912"/>
      <c r="M44" s="912"/>
      <c r="N44" s="6"/>
      <c r="O44" s="6"/>
    </row>
    <row r="45" spans="1:15" ht="15" customHeight="1">
      <c r="A45" s="5" t="s">
        <v>291</v>
      </c>
      <c r="B45" s="6"/>
      <c r="C45" s="6"/>
      <c r="D45" s="6"/>
      <c r="E45" s="6"/>
      <c r="F45" s="6"/>
      <c r="G45" s="6"/>
      <c r="H45" s="6"/>
      <c r="I45" s="6"/>
      <c r="J45" s="6"/>
      <c r="K45" s="6"/>
      <c r="L45" s="6"/>
      <c r="M45" s="6"/>
      <c r="N45" s="6"/>
      <c r="O45" s="6"/>
    </row>
    <row r="46" spans="1:15" ht="15" customHeight="1">
      <c r="A46" s="37" t="s">
        <v>506</v>
      </c>
    </row>
    <row r="47" spans="1:15" ht="15" customHeight="1">
      <c r="A47" s="848" t="s">
        <v>503</v>
      </c>
      <c r="B47" s="9" t="s">
        <v>232</v>
      </c>
      <c r="C47" s="893"/>
      <c r="D47" s="894"/>
      <c r="E47" s="895"/>
      <c r="F47" s="816" t="s">
        <v>241</v>
      </c>
      <c r="G47" s="886"/>
      <c r="H47" s="52"/>
      <c r="I47" s="886"/>
      <c r="J47" s="52"/>
      <c r="K47" s="886"/>
      <c r="L47" s="52"/>
      <c r="M47" s="53"/>
    </row>
    <row r="48" spans="1:15" ht="15" customHeight="1">
      <c r="A48" s="849"/>
      <c r="B48" s="58" t="s">
        <v>242</v>
      </c>
      <c r="C48" s="830"/>
      <c r="D48" s="831"/>
      <c r="E48" s="832"/>
      <c r="F48" s="816"/>
      <c r="G48" s="887"/>
      <c r="H48" s="54" t="s">
        <v>243</v>
      </c>
      <c r="I48" s="887"/>
      <c r="J48" s="54" t="s">
        <v>244</v>
      </c>
      <c r="K48" s="887"/>
      <c r="L48" s="55" t="s">
        <v>245</v>
      </c>
      <c r="M48" s="56"/>
    </row>
    <row r="49" spans="1:13" ht="15" customHeight="1">
      <c r="A49" s="849"/>
      <c r="B49" s="808" t="s">
        <v>246</v>
      </c>
      <c r="C49" s="11" t="s">
        <v>378</v>
      </c>
      <c r="D49" s="38"/>
      <c r="E49" s="13" t="s">
        <v>235</v>
      </c>
      <c r="F49" s="38"/>
      <c r="G49" s="12" t="s">
        <v>379</v>
      </c>
      <c r="H49" s="12"/>
      <c r="I49" s="12"/>
      <c r="J49" s="12"/>
      <c r="K49" s="12"/>
      <c r="L49" s="12"/>
      <c r="M49" s="14"/>
    </row>
    <row r="50" spans="1:13" ht="15" customHeight="1">
      <c r="A50" s="849"/>
      <c r="B50" s="809"/>
      <c r="C50" s="40"/>
      <c r="D50" s="16"/>
      <c r="E50" s="39"/>
      <c r="F50" s="17"/>
      <c r="G50" s="828"/>
      <c r="H50" s="828"/>
      <c r="I50" s="828"/>
      <c r="J50" s="828"/>
      <c r="K50" s="828"/>
      <c r="L50" s="828"/>
      <c r="M50" s="829"/>
    </row>
    <row r="51" spans="1:13" ht="15" customHeight="1">
      <c r="A51" s="849"/>
      <c r="B51" s="810"/>
      <c r="C51" s="830"/>
      <c r="D51" s="831"/>
      <c r="E51" s="831"/>
      <c r="F51" s="831"/>
      <c r="G51" s="831"/>
      <c r="H51" s="831"/>
      <c r="I51" s="831"/>
      <c r="J51" s="831"/>
      <c r="K51" s="831"/>
      <c r="L51" s="831"/>
      <c r="M51" s="832"/>
    </row>
    <row r="52" spans="1:13" ht="15" customHeight="1">
      <c r="A52" s="849"/>
      <c r="B52" s="15" t="s">
        <v>232</v>
      </c>
      <c r="C52" s="893"/>
      <c r="D52" s="894"/>
      <c r="E52" s="895"/>
      <c r="F52" s="816" t="s">
        <v>241</v>
      </c>
      <c r="G52" s="886"/>
      <c r="H52" s="52"/>
      <c r="I52" s="886"/>
      <c r="J52" s="52"/>
      <c r="K52" s="886"/>
      <c r="L52" s="52"/>
      <c r="M52" s="53"/>
    </row>
    <row r="53" spans="1:13" ht="15" customHeight="1">
      <c r="A53" s="849"/>
      <c r="B53" s="21" t="s">
        <v>242</v>
      </c>
      <c r="C53" s="830"/>
      <c r="D53" s="831"/>
      <c r="E53" s="832"/>
      <c r="F53" s="816"/>
      <c r="G53" s="887"/>
      <c r="H53" s="54" t="s">
        <v>243</v>
      </c>
      <c r="I53" s="887"/>
      <c r="J53" s="54" t="s">
        <v>244</v>
      </c>
      <c r="K53" s="887"/>
      <c r="L53" s="55" t="s">
        <v>245</v>
      </c>
      <c r="M53" s="56"/>
    </row>
    <row r="54" spans="1:13" ht="15" customHeight="1">
      <c r="A54" s="849"/>
      <c r="B54" s="808" t="s">
        <v>246</v>
      </c>
      <c r="C54" s="11" t="s">
        <v>378</v>
      </c>
      <c r="D54" s="38"/>
      <c r="E54" s="13" t="s">
        <v>235</v>
      </c>
      <c r="F54" s="38"/>
      <c r="G54" s="12" t="s">
        <v>379</v>
      </c>
      <c r="H54" s="12"/>
      <c r="I54" s="12"/>
      <c r="J54" s="12"/>
      <c r="K54" s="12"/>
      <c r="L54" s="12"/>
      <c r="M54" s="14"/>
    </row>
    <row r="55" spans="1:13" ht="15" customHeight="1">
      <c r="A55" s="849"/>
      <c r="B55" s="809"/>
      <c r="C55" s="40"/>
      <c r="D55" s="16"/>
      <c r="E55" s="39"/>
      <c r="F55" s="17"/>
      <c r="G55" s="828"/>
      <c r="H55" s="828"/>
      <c r="I55" s="828"/>
      <c r="J55" s="828"/>
      <c r="K55" s="828"/>
      <c r="L55" s="828"/>
      <c r="M55" s="829"/>
    </row>
    <row r="56" spans="1:13" ht="15" customHeight="1">
      <c r="A56" s="849"/>
      <c r="B56" s="810"/>
      <c r="C56" s="830"/>
      <c r="D56" s="831"/>
      <c r="E56" s="831"/>
      <c r="F56" s="831"/>
      <c r="G56" s="831"/>
      <c r="H56" s="831"/>
      <c r="I56" s="831"/>
      <c r="J56" s="831"/>
      <c r="K56" s="831"/>
      <c r="L56" s="831"/>
      <c r="M56" s="832"/>
    </row>
    <row r="57" spans="1:13" ht="15" customHeight="1">
      <c r="A57" s="849"/>
      <c r="B57" s="15" t="s">
        <v>232</v>
      </c>
      <c r="C57" s="893"/>
      <c r="D57" s="894"/>
      <c r="E57" s="895"/>
      <c r="F57" s="816" t="s">
        <v>241</v>
      </c>
      <c r="G57" s="886"/>
      <c r="H57" s="52"/>
      <c r="I57" s="886"/>
      <c r="J57" s="52"/>
      <c r="K57" s="886"/>
      <c r="L57" s="52"/>
      <c r="M57" s="53"/>
    </row>
    <row r="58" spans="1:13" ht="15" customHeight="1">
      <c r="A58" s="849"/>
      <c r="B58" s="21" t="s">
        <v>242</v>
      </c>
      <c r="C58" s="830"/>
      <c r="D58" s="831"/>
      <c r="E58" s="832"/>
      <c r="F58" s="816"/>
      <c r="G58" s="887"/>
      <c r="H58" s="54" t="s">
        <v>243</v>
      </c>
      <c r="I58" s="887"/>
      <c r="J58" s="54" t="s">
        <v>244</v>
      </c>
      <c r="K58" s="887"/>
      <c r="L58" s="55" t="s">
        <v>245</v>
      </c>
      <c r="M58" s="56"/>
    </row>
    <row r="59" spans="1:13" ht="15" customHeight="1">
      <c r="A59" s="849"/>
      <c r="B59" s="808" t="s">
        <v>246</v>
      </c>
      <c r="C59" s="11" t="s">
        <v>378</v>
      </c>
      <c r="D59" s="38"/>
      <c r="E59" s="13" t="s">
        <v>235</v>
      </c>
      <c r="F59" s="38"/>
      <c r="G59" s="12" t="s">
        <v>379</v>
      </c>
      <c r="H59" s="12"/>
      <c r="I59" s="12"/>
      <c r="J59" s="12"/>
      <c r="K59" s="12"/>
      <c r="L59" s="12"/>
      <c r="M59" s="14"/>
    </row>
    <row r="60" spans="1:13" ht="15" customHeight="1">
      <c r="A60" s="849"/>
      <c r="B60" s="809"/>
      <c r="C60" s="40"/>
      <c r="D60" s="16"/>
      <c r="E60" s="39"/>
      <c r="F60" s="17"/>
      <c r="G60" s="828"/>
      <c r="H60" s="828"/>
      <c r="I60" s="828"/>
      <c r="J60" s="828"/>
      <c r="K60" s="828"/>
      <c r="L60" s="828"/>
      <c r="M60" s="829"/>
    </row>
    <row r="61" spans="1:13" ht="15" customHeight="1">
      <c r="A61" s="849"/>
      <c r="B61" s="810"/>
      <c r="C61" s="830"/>
      <c r="D61" s="831"/>
      <c r="E61" s="831"/>
      <c r="F61" s="831"/>
      <c r="G61" s="831"/>
      <c r="H61" s="831"/>
      <c r="I61" s="831"/>
      <c r="J61" s="831"/>
      <c r="K61" s="831"/>
      <c r="L61" s="831"/>
      <c r="M61" s="832"/>
    </row>
    <row r="62" spans="1:13" ht="15" customHeight="1">
      <c r="A62" s="849"/>
      <c r="B62" s="15" t="s">
        <v>232</v>
      </c>
      <c r="C62" s="893"/>
      <c r="D62" s="894"/>
      <c r="E62" s="895"/>
      <c r="F62" s="816" t="s">
        <v>241</v>
      </c>
      <c r="G62" s="886"/>
      <c r="H62" s="52"/>
      <c r="I62" s="886"/>
      <c r="J62" s="52"/>
      <c r="K62" s="886"/>
      <c r="L62" s="52"/>
      <c r="M62" s="53"/>
    </row>
    <row r="63" spans="1:13" ht="15" customHeight="1">
      <c r="A63" s="849"/>
      <c r="B63" s="21" t="s">
        <v>242</v>
      </c>
      <c r="C63" s="830"/>
      <c r="D63" s="831"/>
      <c r="E63" s="832"/>
      <c r="F63" s="816"/>
      <c r="G63" s="887"/>
      <c r="H63" s="54" t="s">
        <v>243</v>
      </c>
      <c r="I63" s="887"/>
      <c r="J63" s="54" t="s">
        <v>244</v>
      </c>
      <c r="K63" s="887"/>
      <c r="L63" s="55" t="s">
        <v>245</v>
      </c>
      <c r="M63" s="56"/>
    </row>
    <row r="64" spans="1:13" ht="15" customHeight="1">
      <c r="A64" s="849"/>
      <c r="B64" s="808" t="s">
        <v>246</v>
      </c>
      <c r="C64" s="11" t="s">
        <v>378</v>
      </c>
      <c r="D64" s="38"/>
      <c r="E64" s="13" t="s">
        <v>235</v>
      </c>
      <c r="F64" s="38"/>
      <c r="G64" s="12" t="s">
        <v>379</v>
      </c>
      <c r="H64" s="12"/>
      <c r="I64" s="12"/>
      <c r="J64" s="12"/>
      <c r="K64" s="12"/>
      <c r="L64" s="12"/>
      <c r="M64" s="14"/>
    </row>
    <row r="65" spans="1:13" ht="15" customHeight="1">
      <c r="A65" s="849"/>
      <c r="B65" s="809"/>
      <c r="C65" s="40"/>
      <c r="D65" s="16"/>
      <c r="E65" s="39"/>
      <c r="F65" s="17"/>
      <c r="G65" s="828"/>
      <c r="H65" s="828"/>
      <c r="I65" s="828"/>
      <c r="J65" s="828"/>
      <c r="K65" s="828"/>
      <c r="L65" s="828"/>
      <c r="M65" s="829"/>
    </row>
    <row r="66" spans="1:13" ht="15" customHeight="1">
      <c r="A66" s="849"/>
      <c r="B66" s="810"/>
      <c r="C66" s="830"/>
      <c r="D66" s="831"/>
      <c r="E66" s="831"/>
      <c r="F66" s="831"/>
      <c r="G66" s="831"/>
      <c r="H66" s="831"/>
      <c r="I66" s="831"/>
      <c r="J66" s="831"/>
      <c r="K66" s="831"/>
      <c r="L66" s="831"/>
      <c r="M66" s="832"/>
    </row>
    <row r="67" spans="1:13" ht="15" customHeight="1">
      <c r="A67" s="849"/>
      <c r="B67" s="15" t="s">
        <v>232</v>
      </c>
      <c r="C67" s="893"/>
      <c r="D67" s="894"/>
      <c r="E67" s="895"/>
      <c r="F67" s="816" t="s">
        <v>241</v>
      </c>
      <c r="G67" s="886"/>
      <c r="H67" s="52"/>
      <c r="I67" s="886"/>
      <c r="J67" s="52"/>
      <c r="K67" s="886"/>
      <c r="L67" s="52"/>
      <c r="M67" s="53"/>
    </row>
    <row r="68" spans="1:13" ht="15" customHeight="1">
      <c r="A68" s="849"/>
      <c r="B68" s="21" t="s">
        <v>242</v>
      </c>
      <c r="C68" s="830"/>
      <c r="D68" s="831"/>
      <c r="E68" s="832"/>
      <c r="F68" s="816"/>
      <c r="G68" s="887"/>
      <c r="H68" s="54" t="s">
        <v>243</v>
      </c>
      <c r="I68" s="887"/>
      <c r="J68" s="54" t="s">
        <v>244</v>
      </c>
      <c r="K68" s="887"/>
      <c r="L68" s="55" t="s">
        <v>245</v>
      </c>
      <c r="M68" s="56"/>
    </row>
    <row r="69" spans="1:13" ht="15" customHeight="1">
      <c r="A69" s="849"/>
      <c r="B69" s="808" t="s">
        <v>246</v>
      </c>
      <c r="C69" s="11" t="s">
        <v>378</v>
      </c>
      <c r="D69" s="38"/>
      <c r="E69" s="13" t="s">
        <v>235</v>
      </c>
      <c r="F69" s="38"/>
      <c r="G69" s="12" t="s">
        <v>379</v>
      </c>
      <c r="H69" s="12"/>
      <c r="I69" s="12"/>
      <c r="J69" s="12"/>
      <c r="K69" s="12"/>
      <c r="L69" s="12"/>
      <c r="M69" s="14"/>
    </row>
    <row r="70" spans="1:13" ht="15" customHeight="1">
      <c r="A70" s="849"/>
      <c r="B70" s="809"/>
      <c r="C70" s="40"/>
      <c r="D70" s="16"/>
      <c r="E70" s="39"/>
      <c r="F70" s="17"/>
      <c r="G70" s="828"/>
      <c r="H70" s="828"/>
      <c r="I70" s="828"/>
      <c r="J70" s="828"/>
      <c r="K70" s="828"/>
      <c r="L70" s="828"/>
      <c r="M70" s="829"/>
    </row>
    <row r="71" spans="1:13" ht="15" customHeight="1">
      <c r="A71" s="849"/>
      <c r="B71" s="810"/>
      <c r="C71" s="830"/>
      <c r="D71" s="831"/>
      <c r="E71" s="831"/>
      <c r="F71" s="831"/>
      <c r="G71" s="831"/>
      <c r="H71" s="831"/>
      <c r="I71" s="831"/>
      <c r="J71" s="831"/>
      <c r="K71" s="831"/>
      <c r="L71" s="831"/>
      <c r="M71" s="832"/>
    </row>
    <row r="72" spans="1:13" ht="15" customHeight="1">
      <c r="A72" s="849"/>
      <c r="B72" s="15" t="s">
        <v>232</v>
      </c>
      <c r="C72" s="893"/>
      <c r="D72" s="894"/>
      <c r="E72" s="895"/>
      <c r="F72" s="816" t="s">
        <v>241</v>
      </c>
      <c r="G72" s="886"/>
      <c r="H72" s="52"/>
      <c r="I72" s="886"/>
      <c r="J72" s="52"/>
      <c r="K72" s="886"/>
      <c r="L72" s="52"/>
      <c r="M72" s="53"/>
    </row>
    <row r="73" spans="1:13" ht="15" customHeight="1">
      <c r="A73" s="849"/>
      <c r="B73" s="21" t="s">
        <v>242</v>
      </c>
      <c r="C73" s="830"/>
      <c r="D73" s="831"/>
      <c r="E73" s="832"/>
      <c r="F73" s="816"/>
      <c r="G73" s="887"/>
      <c r="H73" s="54" t="s">
        <v>243</v>
      </c>
      <c r="I73" s="887"/>
      <c r="J73" s="54" t="s">
        <v>244</v>
      </c>
      <c r="K73" s="887"/>
      <c r="L73" s="55" t="s">
        <v>245</v>
      </c>
      <c r="M73" s="56"/>
    </row>
    <row r="74" spans="1:13" ht="15" customHeight="1">
      <c r="A74" s="849"/>
      <c r="B74" s="808" t="s">
        <v>246</v>
      </c>
      <c r="C74" s="11" t="s">
        <v>378</v>
      </c>
      <c r="D74" s="38"/>
      <c r="E74" s="13" t="s">
        <v>235</v>
      </c>
      <c r="F74" s="38"/>
      <c r="G74" s="12" t="s">
        <v>379</v>
      </c>
      <c r="H74" s="12"/>
      <c r="I74" s="12"/>
      <c r="J74" s="12"/>
      <c r="K74" s="12"/>
      <c r="L74" s="12"/>
      <c r="M74" s="14"/>
    </row>
    <row r="75" spans="1:13" ht="15" customHeight="1">
      <c r="A75" s="849"/>
      <c r="B75" s="809"/>
      <c r="C75" s="40"/>
      <c r="D75" s="16"/>
      <c r="E75" s="39"/>
      <c r="F75" s="17"/>
      <c r="G75" s="828"/>
      <c r="H75" s="828"/>
      <c r="I75" s="828"/>
      <c r="J75" s="828"/>
      <c r="K75" s="828"/>
      <c r="L75" s="828"/>
      <c r="M75" s="829"/>
    </row>
    <row r="76" spans="1:13" ht="15" customHeight="1">
      <c r="A76" s="850"/>
      <c r="B76" s="810"/>
      <c r="C76" s="830"/>
      <c r="D76" s="831"/>
      <c r="E76" s="831"/>
      <c r="F76" s="831"/>
      <c r="G76" s="831"/>
      <c r="H76" s="831"/>
      <c r="I76" s="831"/>
      <c r="J76" s="831"/>
      <c r="K76" s="831"/>
      <c r="L76" s="831"/>
      <c r="M76" s="832"/>
    </row>
    <row r="77" spans="1:13" ht="5.0999999999999996" customHeight="1">
      <c r="A77" s="76"/>
      <c r="B77" s="6"/>
      <c r="C77" s="77"/>
      <c r="D77" s="77"/>
      <c r="E77" s="77"/>
      <c r="F77" s="77"/>
      <c r="G77" s="77"/>
      <c r="H77" s="77"/>
      <c r="I77" s="77"/>
      <c r="J77" s="77"/>
      <c r="K77" s="77"/>
      <c r="L77" s="77"/>
      <c r="M77" s="77"/>
    </row>
    <row r="78" spans="1:13" ht="15" customHeight="1">
      <c r="A78" s="37" t="s">
        <v>535</v>
      </c>
    </row>
    <row r="79" spans="1:13" ht="15" customHeight="1">
      <c r="A79" s="1237" t="s">
        <v>399</v>
      </c>
      <c r="B79" s="1238"/>
      <c r="C79" s="62" t="s">
        <v>317</v>
      </c>
      <c r="D79" s="1043"/>
      <c r="E79" s="1044"/>
      <c r="F79" s="1044"/>
      <c r="G79" s="1044"/>
      <c r="H79" s="1044"/>
      <c r="I79" s="1044"/>
      <c r="J79" s="1044"/>
      <c r="K79" s="1044"/>
      <c r="L79" s="1044"/>
      <c r="M79" s="1045"/>
    </row>
    <row r="80" spans="1:13" ht="15" customHeight="1">
      <c r="A80" s="1239"/>
      <c r="B80" s="1240"/>
      <c r="C80" s="62" t="s">
        <v>317</v>
      </c>
      <c r="D80" s="1043"/>
      <c r="E80" s="1044"/>
      <c r="F80" s="1044"/>
      <c r="G80" s="1044"/>
      <c r="H80" s="1044"/>
      <c r="I80" s="1044"/>
      <c r="J80" s="1044"/>
      <c r="K80" s="1044"/>
      <c r="L80" s="1044"/>
      <c r="M80" s="1045"/>
    </row>
    <row r="81" spans="1:13" ht="15" customHeight="1">
      <c r="A81" s="1239"/>
      <c r="B81" s="1240"/>
      <c r="C81" s="62" t="s">
        <v>317</v>
      </c>
      <c r="D81" s="1043"/>
      <c r="E81" s="1044"/>
      <c r="F81" s="1044"/>
      <c r="G81" s="1044"/>
      <c r="H81" s="1044"/>
      <c r="I81" s="1044"/>
      <c r="J81" s="1044"/>
      <c r="K81" s="1044"/>
      <c r="L81" s="1044"/>
      <c r="M81" s="1045"/>
    </row>
    <row r="82" spans="1:13" ht="15" customHeight="1">
      <c r="A82" s="1239"/>
      <c r="B82" s="1240"/>
      <c r="C82" s="62" t="s">
        <v>317</v>
      </c>
      <c r="D82" s="1043"/>
      <c r="E82" s="1044"/>
      <c r="F82" s="1044"/>
      <c r="G82" s="1044"/>
      <c r="H82" s="1044"/>
      <c r="I82" s="1044"/>
      <c r="J82" s="1044"/>
      <c r="K82" s="1044"/>
      <c r="L82" s="1044"/>
      <c r="M82" s="1045"/>
    </row>
    <row r="83" spans="1:13" ht="15" customHeight="1">
      <c r="A83" s="1239"/>
      <c r="B83" s="1240"/>
      <c r="C83" s="62" t="s">
        <v>317</v>
      </c>
      <c r="D83" s="1043"/>
      <c r="E83" s="1044"/>
      <c r="F83" s="1044"/>
      <c r="G83" s="1044"/>
      <c r="H83" s="1044"/>
      <c r="I83" s="1044"/>
      <c r="J83" s="1044"/>
      <c r="K83" s="1044"/>
      <c r="L83" s="1044"/>
      <c r="M83" s="1045"/>
    </row>
    <row r="84" spans="1:13" ht="15" customHeight="1">
      <c r="A84" s="1241"/>
      <c r="B84" s="1242"/>
      <c r="C84" s="62" t="s">
        <v>317</v>
      </c>
      <c r="D84" s="1043"/>
      <c r="E84" s="1044"/>
      <c r="F84" s="1044"/>
      <c r="G84" s="1044"/>
      <c r="H84" s="1044"/>
      <c r="I84" s="1044"/>
      <c r="J84" s="1044"/>
      <c r="K84" s="1044"/>
      <c r="L84" s="1044"/>
      <c r="M84" s="1045"/>
    </row>
  </sheetData>
  <mergeCells count="132">
    <mergeCell ref="B69:B71"/>
    <mergeCell ref="G70:M70"/>
    <mergeCell ref="C71:M71"/>
    <mergeCell ref="C72:E72"/>
    <mergeCell ref="F72:F73"/>
    <mergeCell ref="G72:G73"/>
    <mergeCell ref="I72:I73"/>
    <mergeCell ref="K72:K73"/>
    <mergeCell ref="C73:E73"/>
    <mergeCell ref="D79:M79"/>
    <mergeCell ref="D80:M80"/>
    <mergeCell ref="D81:M81"/>
    <mergeCell ref="A79:B84"/>
    <mergeCell ref="D82:M82"/>
    <mergeCell ref="D83:M83"/>
    <mergeCell ref="D84:M84"/>
    <mergeCell ref="B74:B76"/>
    <mergeCell ref="G75:M75"/>
    <mergeCell ref="C76:M76"/>
    <mergeCell ref="I57:I58"/>
    <mergeCell ref="K57:K58"/>
    <mergeCell ref="C58:E58"/>
    <mergeCell ref="F67:F68"/>
    <mergeCell ref="G67:G68"/>
    <mergeCell ref="I67:I68"/>
    <mergeCell ref="K67:K68"/>
    <mergeCell ref="C68:E68"/>
    <mergeCell ref="B59:B61"/>
    <mergeCell ref="G60:M60"/>
    <mergeCell ref="C61:M61"/>
    <mergeCell ref="C62:E62"/>
    <mergeCell ref="F62:F63"/>
    <mergeCell ref="G62:G63"/>
    <mergeCell ref="I62:I63"/>
    <mergeCell ref="K62:K63"/>
    <mergeCell ref="C63:E63"/>
    <mergeCell ref="B64:B66"/>
    <mergeCell ref="G65:M65"/>
    <mergeCell ref="C66:M66"/>
    <mergeCell ref="C67:E67"/>
    <mergeCell ref="A42:M42"/>
    <mergeCell ref="A47:A76"/>
    <mergeCell ref="C47:E47"/>
    <mergeCell ref="F47:F48"/>
    <mergeCell ref="G47:G48"/>
    <mergeCell ref="I47:I48"/>
    <mergeCell ref="K47:K48"/>
    <mergeCell ref="C48:E48"/>
    <mergeCell ref="B49:B51"/>
    <mergeCell ref="G50:M50"/>
    <mergeCell ref="C51:M51"/>
    <mergeCell ref="C52:E52"/>
    <mergeCell ref="F52:F53"/>
    <mergeCell ref="G52:G53"/>
    <mergeCell ref="I52:I53"/>
    <mergeCell ref="K52:K53"/>
    <mergeCell ref="C53:E53"/>
    <mergeCell ref="B54:B56"/>
    <mergeCell ref="G55:M55"/>
    <mergeCell ref="C56:M56"/>
    <mergeCell ref="C57:E57"/>
    <mergeCell ref="F57:F58"/>
    <mergeCell ref="A43:M43"/>
    <mergeCell ref="G57:G58"/>
    <mergeCell ref="A40:B40"/>
    <mergeCell ref="D40:M40"/>
    <mergeCell ref="A36:B36"/>
    <mergeCell ref="C36:M36"/>
    <mergeCell ref="A38:B38"/>
    <mergeCell ref="C38:M38"/>
    <mergeCell ref="A39:B39"/>
    <mergeCell ref="C39:M39"/>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2:G22"/>
    <mergeCell ref="H22:M22"/>
    <mergeCell ref="A23:M23"/>
    <mergeCell ref="A15:A19"/>
    <mergeCell ref="C15:E15"/>
    <mergeCell ref="F15:F16"/>
    <mergeCell ref="G15:G16"/>
    <mergeCell ref="I15:I16"/>
    <mergeCell ref="K15:K16"/>
    <mergeCell ref="C16:E16"/>
    <mergeCell ref="B17:B19"/>
    <mergeCell ref="G18:M18"/>
    <mergeCell ref="C19:M19"/>
    <mergeCell ref="C8:M8"/>
    <mergeCell ref="A44:M44"/>
    <mergeCell ref="A37:B37"/>
    <mergeCell ref="C37:M37"/>
    <mergeCell ref="A3:A9"/>
    <mergeCell ref="C3:M3"/>
    <mergeCell ref="C4:M4"/>
    <mergeCell ref="B5:B7"/>
    <mergeCell ref="G6:M6"/>
    <mergeCell ref="C7:M7"/>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s>
  <phoneticPr fontId="4"/>
  <dataValidations count="7">
    <dataValidation type="whole" operator="greaterThanOrEqual" allowBlank="1" showInputMessage="1" showErrorMessage="1" sqref="C36:M36 C37" xr:uid="{B8AB5A42-F27D-47A4-8F4B-4D16861D1550}">
      <formula1>0</formula1>
    </dataValidation>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xr:uid="{BA0141A9-F92C-4645-8B36-552158E3B0D6}">
      <formula1>0</formula1>
    </dataValidation>
    <dataValidation imeMode="disabled" allowBlank="1" showInputMessage="1" showErrorMessage="1" sqref="D5 F5 D12 F12" xr:uid="{DEBF20D8-A841-47B4-8204-B8528B1B76E5}"/>
    <dataValidation imeMode="fullKatakana" allowBlank="1" showInputMessage="1" showErrorMessage="1" sqref="C3:M3 C10:E10 C15:E15 C47:E47 C52:E52 C57:E57 C62:E62 C67:E67 C72:E72" xr:uid="{82F1597E-2D12-48F1-BAB0-7B0EBD4CAC85}"/>
    <dataValidation type="list" allowBlank="1" showInputMessage="1" showErrorMessage="1" sqref="F70 F6 F18 F13 F50 F55 F60 F65 F75" xr:uid="{8E97FB29-77C3-4B42-85AB-4529EF3841C1}">
      <formula1>"市,郡,区"</formula1>
    </dataValidation>
    <dataValidation type="list" allowBlank="1" showInputMessage="1" showErrorMessage="1" sqref="D70 D6 D18 D13 D50 D55 D60 D65 D75" xr:uid="{006DE189-0B8D-435B-B83A-356C2CDE86C9}">
      <formula1>"都,道,府,県"</formula1>
    </dataValidation>
    <dataValidation type="list" allowBlank="1" showInputMessage="1" showErrorMessage="1" sqref="D33:D34 F33:F34 H33:I34 L33:M34" xr:uid="{E8CACBA1-6823-4CBF-9A82-A6D8F16DFE0F}">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F80C-F8DE-42A8-B1DC-0B1188F8B07C}">
  <dimension ref="A1:AN64"/>
  <sheetViews>
    <sheetView showGridLines="0" view="pageBreakPreview" zoomScaleNormal="100" zoomScaleSheetLayoutView="100" workbookViewId="0">
      <selection activeCell="X22" sqref="X22"/>
    </sheetView>
  </sheetViews>
  <sheetFormatPr defaultColWidth="8.25" defaultRowHeight="21" customHeight="1"/>
  <cols>
    <col min="1" max="1" width="2.625" style="260" customWidth="1"/>
    <col min="2" max="2" width="15" style="254" customWidth="1"/>
    <col min="3" max="5" width="6.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18"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538</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48"/>
      <c r="AI5" s="1248"/>
      <c r="AJ5" s="1248"/>
      <c r="AK5" s="263" t="s">
        <v>544</v>
      </c>
      <c r="AL5" s="265"/>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50"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50"/>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50"/>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50"/>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70"/>
      <c r="C11" s="271"/>
      <c r="D11" s="272"/>
      <c r="E11" s="273"/>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70"/>
      <c r="C12" s="271"/>
      <c r="D12" s="272"/>
      <c r="E12" s="273"/>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70"/>
      <c r="C13" s="271"/>
      <c r="D13" s="272"/>
      <c r="E13" s="273"/>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70"/>
      <c r="C14" s="271"/>
      <c r="D14" s="272"/>
      <c r="E14" s="273"/>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70"/>
      <c r="C15" s="271"/>
      <c r="D15" s="272"/>
      <c r="E15" s="273"/>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70"/>
      <c r="C16" s="271"/>
      <c r="D16" s="272"/>
      <c r="E16" s="273"/>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70"/>
      <c r="C17" s="271"/>
      <c r="D17" s="272"/>
      <c r="E17" s="273"/>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70"/>
      <c r="C18" s="271"/>
      <c r="D18" s="272"/>
      <c r="E18" s="273"/>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70"/>
      <c r="C19" s="271"/>
      <c r="D19" s="272"/>
      <c r="E19" s="273"/>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70"/>
      <c r="C20" s="271"/>
      <c r="D20" s="272"/>
      <c r="E20" s="273"/>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70"/>
      <c r="C21" s="271"/>
      <c r="D21" s="272"/>
      <c r="E21" s="273"/>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70"/>
      <c r="C22" s="271"/>
      <c r="D22" s="272"/>
      <c r="E22" s="273"/>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70"/>
      <c r="C23" s="271"/>
      <c r="D23" s="272"/>
      <c r="E23" s="273"/>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70"/>
      <c r="C24" s="271"/>
      <c r="D24" s="272"/>
      <c r="E24" s="273"/>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70"/>
      <c r="C25" s="271"/>
      <c r="D25" s="272"/>
      <c r="E25" s="273"/>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70"/>
      <c r="C26" s="271"/>
      <c r="D26" s="272"/>
      <c r="E26" s="273"/>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70"/>
      <c r="C27" s="271"/>
      <c r="D27" s="272"/>
      <c r="E27" s="273"/>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70"/>
      <c r="C28" s="271"/>
      <c r="D28" s="272"/>
      <c r="E28" s="273"/>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70"/>
      <c r="C29" s="271"/>
      <c r="D29" s="272"/>
      <c r="E29" s="273"/>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70"/>
      <c r="C30" s="271"/>
      <c r="D30" s="272"/>
      <c r="E30" s="273"/>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39"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39" ht="15" customHeight="1">
      <c r="A34" s="280" t="s">
        <v>562</v>
      </c>
      <c r="B34" s="281"/>
      <c r="C34" s="282"/>
      <c r="D34" s="282"/>
      <c r="E34" s="282"/>
      <c r="F34" s="283"/>
      <c r="G34" s="282"/>
      <c r="H34" s="284"/>
      <c r="I34" s="284"/>
      <c r="J34" s="284"/>
      <c r="K34" s="284"/>
      <c r="L34" s="284"/>
      <c r="M34" s="284"/>
      <c r="N34" s="284"/>
      <c r="O34" s="284"/>
      <c r="P34" s="284"/>
      <c r="Q34" s="284"/>
      <c r="R34" s="284">
        <v>6</v>
      </c>
      <c r="S34" s="284"/>
      <c r="T34" s="284"/>
      <c r="U34" s="284"/>
      <c r="V34" s="284"/>
      <c r="W34" s="284"/>
      <c r="X34" s="284">
        <v>7</v>
      </c>
      <c r="Y34" s="284"/>
      <c r="Z34" s="284"/>
      <c r="AA34" s="284"/>
      <c r="AB34" s="284"/>
      <c r="AC34" s="284"/>
      <c r="AD34" s="284">
        <v>8</v>
      </c>
      <c r="AE34" s="284"/>
      <c r="AF34" s="284"/>
      <c r="AG34" s="285"/>
      <c r="AH34" s="285"/>
      <c r="AI34" s="285"/>
      <c r="AJ34" s="285">
        <v>9</v>
      </c>
      <c r="AK34" s="286"/>
      <c r="AL34" s="286"/>
      <c r="AM34" s="257"/>
    </row>
    <row r="35" spans="1:39" s="280" customFormat="1" ht="15" customHeight="1">
      <c r="A35" s="280" t="s">
        <v>563</v>
      </c>
      <c r="B35" s="287"/>
      <c r="C35" s="287"/>
      <c r="D35" s="287"/>
      <c r="E35" s="287"/>
      <c r="F35" s="287"/>
      <c r="G35" s="287"/>
      <c r="H35" s="256"/>
      <c r="I35" s="256"/>
      <c r="J35" s="256"/>
      <c r="K35" s="256"/>
      <c r="L35" s="256"/>
      <c r="M35" s="256"/>
      <c r="N35" s="256"/>
      <c r="O35" s="256"/>
      <c r="P35" s="256"/>
      <c r="Q35" s="256"/>
      <c r="R35" s="256"/>
      <c r="S35" s="256"/>
      <c r="T35" s="256"/>
      <c r="U35" s="256"/>
      <c r="V35" s="256"/>
      <c r="W35" s="256"/>
      <c r="X35" s="256"/>
      <c r="Y35" s="256"/>
      <c r="Z35" s="256"/>
      <c r="AA35" s="256"/>
      <c r="AB35" s="256"/>
      <c r="AC35" s="256"/>
      <c r="AD35" s="256"/>
      <c r="AE35" s="256"/>
      <c r="AF35" s="256"/>
      <c r="AG35" s="256"/>
      <c r="AH35" s="256"/>
      <c r="AI35" s="256"/>
      <c r="AJ35" s="256"/>
      <c r="AK35" s="256"/>
      <c r="AL35" s="256"/>
      <c r="AM35" s="256"/>
    </row>
    <row r="36" spans="1:39" s="280" customFormat="1" ht="15" customHeight="1">
      <c r="A36" s="280" t="s">
        <v>564</v>
      </c>
      <c r="B36" s="287"/>
      <c r="C36" s="287"/>
      <c r="D36" s="287"/>
      <c r="E36" s="287"/>
      <c r="F36" s="287"/>
      <c r="G36" s="287"/>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row>
    <row r="37" spans="1:39" s="280" customFormat="1" ht="15" customHeight="1">
      <c r="A37" s="280" t="s">
        <v>565</v>
      </c>
      <c r="B37" s="287"/>
      <c r="C37" s="287"/>
      <c r="D37" s="287"/>
      <c r="E37" s="287"/>
      <c r="F37" s="287"/>
      <c r="G37" s="287"/>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row>
    <row r="38" spans="1:39" s="280" customFormat="1" ht="15" customHeight="1">
      <c r="A38" s="280" t="s">
        <v>566</v>
      </c>
      <c r="B38" s="287"/>
      <c r="C38" s="287"/>
      <c r="D38" s="287"/>
      <c r="E38" s="287"/>
      <c r="F38" s="287"/>
      <c r="G38" s="287"/>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row>
    <row r="39" spans="1:39" ht="15" customHeight="1">
      <c r="A39" s="280" t="s">
        <v>567</v>
      </c>
      <c r="B39" s="288"/>
      <c r="C39" s="280"/>
      <c r="D39" s="280"/>
      <c r="E39" s="280"/>
      <c r="F39" s="280"/>
      <c r="G39" s="280"/>
    </row>
    <row r="40" spans="1:39" ht="15" customHeight="1">
      <c r="A40" s="280" t="s">
        <v>568</v>
      </c>
      <c r="B40" s="288"/>
      <c r="C40" s="280"/>
      <c r="D40" s="280"/>
      <c r="E40" s="280"/>
      <c r="F40" s="280"/>
      <c r="G40" s="280"/>
    </row>
    <row r="41" spans="1:39" ht="15" customHeight="1">
      <c r="A41" s="280"/>
      <c r="B41" s="289" t="s">
        <v>569</v>
      </c>
      <c r="C41" s="1250" t="s">
        <v>570</v>
      </c>
      <c r="D41" s="1250"/>
      <c r="E41" s="1250"/>
      <c r="F41" s="280"/>
      <c r="G41" s="280"/>
    </row>
    <row r="42" spans="1:39" ht="15" customHeight="1">
      <c r="A42" s="280"/>
      <c r="B42" s="290" t="s">
        <v>571</v>
      </c>
      <c r="C42" s="1260" t="s">
        <v>572</v>
      </c>
      <c r="D42" s="1260"/>
      <c r="E42" s="1260"/>
      <c r="F42" s="280"/>
      <c r="G42" s="280"/>
    </row>
    <row r="43" spans="1:39" ht="15" customHeight="1">
      <c r="A43" s="280"/>
      <c r="B43" s="290" t="s">
        <v>573</v>
      </c>
      <c r="C43" s="1260" t="s">
        <v>574</v>
      </c>
      <c r="D43" s="1260"/>
      <c r="E43" s="1260"/>
      <c r="F43" s="280"/>
      <c r="G43" s="280"/>
    </row>
    <row r="44" spans="1:39" ht="15" customHeight="1">
      <c r="A44" s="280"/>
      <c r="B44" s="290" t="s">
        <v>575</v>
      </c>
      <c r="C44" s="1260" t="s">
        <v>576</v>
      </c>
      <c r="D44" s="1260"/>
      <c r="E44" s="1260"/>
      <c r="F44" s="280"/>
      <c r="G44" s="280"/>
    </row>
    <row r="45" spans="1:39" ht="15" customHeight="1">
      <c r="A45" s="280"/>
      <c r="B45" s="290" t="s">
        <v>577</v>
      </c>
      <c r="C45" s="1260" t="s">
        <v>578</v>
      </c>
      <c r="D45" s="1260"/>
      <c r="E45" s="1260"/>
      <c r="F45" s="280"/>
      <c r="G45" s="280"/>
    </row>
    <row r="46" spans="1:39" ht="15" customHeight="1">
      <c r="A46" s="280"/>
      <c r="B46" s="280" t="s">
        <v>579</v>
      </c>
      <c r="C46" s="280"/>
      <c r="D46" s="280"/>
      <c r="E46" s="280"/>
      <c r="F46" s="280"/>
      <c r="G46" s="280"/>
    </row>
    <row r="47" spans="1:39" ht="15" customHeight="1">
      <c r="A47" s="280"/>
      <c r="B47" s="280" t="s">
        <v>580</v>
      </c>
      <c r="C47" s="280"/>
      <c r="D47" s="280"/>
      <c r="E47" s="280"/>
      <c r="F47" s="280"/>
      <c r="G47" s="280"/>
    </row>
    <row r="48" spans="1:39" ht="15" customHeight="1">
      <c r="A48" s="280"/>
      <c r="B48" s="280" t="s">
        <v>581</v>
      </c>
      <c r="C48" s="280"/>
      <c r="D48" s="280"/>
      <c r="E48" s="280"/>
      <c r="F48" s="280"/>
      <c r="G48" s="280"/>
    </row>
    <row r="49" spans="1:7" ht="15" customHeight="1">
      <c r="A49" s="280" t="s">
        <v>582</v>
      </c>
      <c r="B49" s="288"/>
      <c r="C49" s="280"/>
      <c r="D49" s="280"/>
      <c r="E49" s="280"/>
      <c r="F49" s="280"/>
      <c r="G49" s="280"/>
    </row>
    <row r="50" spans="1:7" ht="15" customHeight="1">
      <c r="A50" s="280" t="s">
        <v>583</v>
      </c>
      <c r="B50" s="288"/>
      <c r="C50" s="280"/>
      <c r="D50" s="280"/>
      <c r="E50" s="280"/>
      <c r="F50" s="280"/>
      <c r="G50" s="280"/>
    </row>
    <row r="51" spans="1:7" ht="15" customHeight="1">
      <c r="A51" s="280" t="s">
        <v>584</v>
      </c>
      <c r="B51" s="288"/>
      <c r="C51" s="280"/>
      <c r="D51" s="280"/>
      <c r="E51" s="280"/>
      <c r="F51" s="280"/>
      <c r="G51" s="280"/>
    </row>
    <row r="52" spans="1:7" ht="15" customHeight="1">
      <c r="A52" s="280" t="s">
        <v>585</v>
      </c>
      <c r="B52" s="288"/>
      <c r="C52" s="280"/>
      <c r="D52" s="280"/>
      <c r="E52" s="280"/>
      <c r="F52" s="280"/>
      <c r="G52" s="280"/>
    </row>
    <row r="53" spans="1:7" ht="15" customHeight="1">
      <c r="A53" s="280" t="s">
        <v>586</v>
      </c>
      <c r="B53" s="288"/>
      <c r="C53" s="280"/>
      <c r="D53" s="280"/>
      <c r="E53" s="280"/>
      <c r="F53" s="280"/>
      <c r="G53" s="280"/>
    </row>
    <row r="54" spans="1:7" ht="15" customHeight="1">
      <c r="A54" s="280" t="s">
        <v>587</v>
      </c>
      <c r="B54" s="288"/>
      <c r="C54" s="280"/>
      <c r="D54" s="280"/>
      <c r="E54" s="280"/>
      <c r="F54" s="280"/>
      <c r="G54" s="280"/>
    </row>
    <row r="55" spans="1:7" ht="15" customHeight="1">
      <c r="A55" s="280"/>
      <c r="B55" s="280" t="s">
        <v>588</v>
      </c>
      <c r="C55" s="280"/>
      <c r="D55" s="280"/>
      <c r="E55" s="280"/>
      <c r="F55" s="280"/>
      <c r="G55" s="280"/>
    </row>
    <row r="56" spans="1:7" ht="15" customHeight="1">
      <c r="A56" s="280"/>
      <c r="B56" s="280" t="s">
        <v>589</v>
      </c>
      <c r="C56" s="280"/>
      <c r="D56" s="280"/>
      <c r="E56" s="280"/>
      <c r="F56" s="280"/>
      <c r="G56" s="280"/>
    </row>
    <row r="57" spans="1:7" ht="15" customHeight="1">
      <c r="A57" s="280" t="s">
        <v>590</v>
      </c>
      <c r="B57" s="288"/>
      <c r="C57" s="280"/>
      <c r="D57" s="280"/>
      <c r="E57" s="280"/>
      <c r="F57" s="280"/>
      <c r="G57" s="280"/>
    </row>
    <row r="58" spans="1:7" ht="15" customHeight="1">
      <c r="A58" s="280" t="s">
        <v>591</v>
      </c>
      <c r="B58" s="288"/>
      <c r="C58" s="280"/>
      <c r="D58" s="280"/>
      <c r="E58" s="280"/>
      <c r="F58" s="280"/>
      <c r="G58" s="280"/>
    </row>
    <row r="59" spans="1:7" ht="15" customHeight="1">
      <c r="A59" s="280" t="s">
        <v>592</v>
      </c>
      <c r="B59" s="288"/>
      <c r="C59" s="280"/>
      <c r="D59" s="280"/>
      <c r="E59" s="280"/>
      <c r="F59" s="280"/>
      <c r="G59" s="280"/>
    </row>
    <row r="60" spans="1:7" ht="15" customHeight="1">
      <c r="A60" s="280" t="s">
        <v>593</v>
      </c>
      <c r="B60" s="288"/>
      <c r="C60" s="280"/>
      <c r="D60" s="280"/>
      <c r="E60" s="280"/>
      <c r="F60" s="280"/>
      <c r="G60" s="280"/>
    </row>
    <row r="61" spans="1:7" ht="15" customHeight="1">
      <c r="A61" s="280" t="s">
        <v>594</v>
      </c>
      <c r="B61" s="288"/>
      <c r="C61" s="280"/>
      <c r="D61" s="280"/>
      <c r="E61" s="280"/>
      <c r="F61" s="280"/>
      <c r="G61" s="280"/>
    </row>
    <row r="62" spans="1:7" ht="15" customHeight="1">
      <c r="A62" s="280" t="s">
        <v>595</v>
      </c>
      <c r="B62" s="288"/>
      <c r="C62" s="280"/>
      <c r="D62" s="280"/>
      <c r="E62" s="280"/>
      <c r="F62" s="280"/>
      <c r="G62" s="280"/>
    </row>
    <row r="63" spans="1:7" ht="15" customHeight="1">
      <c r="A63" s="280" t="s">
        <v>596</v>
      </c>
      <c r="B63" s="288"/>
      <c r="C63" s="280"/>
      <c r="D63" s="280"/>
      <c r="E63" s="280"/>
      <c r="F63" s="280"/>
      <c r="G63" s="280"/>
    </row>
    <row r="64" spans="1:7" ht="15" customHeight="1">
      <c r="A64" s="280" t="s">
        <v>597</v>
      </c>
      <c r="B64" s="288"/>
      <c r="C64" s="280"/>
      <c r="D64" s="280"/>
      <c r="E64" s="280"/>
      <c r="F64" s="280"/>
      <c r="G64" s="280"/>
    </row>
  </sheetData>
  <mergeCells count="51">
    <mergeCell ref="C42:E42"/>
    <mergeCell ref="C43:E43"/>
    <mergeCell ref="C44:E44"/>
    <mergeCell ref="C45:E45"/>
    <mergeCell ref="AM29:AN29"/>
    <mergeCell ref="AM30:AN30"/>
    <mergeCell ref="A31:E31"/>
    <mergeCell ref="AM31:AN32"/>
    <mergeCell ref="A32:E32"/>
    <mergeCell ref="C41:E41"/>
    <mergeCell ref="AM28:AN28"/>
    <mergeCell ref="AM17:AN17"/>
    <mergeCell ref="AM18:AN18"/>
    <mergeCell ref="AM19:AN19"/>
    <mergeCell ref="AM20:AN20"/>
    <mergeCell ref="AM21:AN21"/>
    <mergeCell ref="AM22:AN22"/>
    <mergeCell ref="AM23:AN23"/>
    <mergeCell ref="AM24:AN24"/>
    <mergeCell ref="AM25:AN25"/>
    <mergeCell ref="AM26:AN26"/>
    <mergeCell ref="AM27:AN27"/>
    <mergeCell ref="AM16:AN16"/>
    <mergeCell ref="AL7:AL10"/>
    <mergeCell ref="AM7:AN10"/>
    <mergeCell ref="F8:L8"/>
    <mergeCell ref="M8:S8"/>
    <mergeCell ref="T8:Z8"/>
    <mergeCell ref="AA8:AG8"/>
    <mergeCell ref="AH8:AJ8"/>
    <mergeCell ref="AM11:AN11"/>
    <mergeCell ref="AM12:AN12"/>
    <mergeCell ref="AM13:AN13"/>
    <mergeCell ref="AM14:AN14"/>
    <mergeCell ref="AM15:AN15"/>
    <mergeCell ref="AK3:AN3"/>
    <mergeCell ref="AK4:AN4"/>
    <mergeCell ref="AH5:AJ5"/>
    <mergeCell ref="A7:A10"/>
    <mergeCell ref="B7:B10"/>
    <mergeCell ref="C7:C10"/>
    <mergeCell ref="D7:D10"/>
    <mergeCell ref="E7:E10"/>
    <mergeCell ref="F7:AJ7"/>
    <mergeCell ref="AK7:AK10"/>
    <mergeCell ref="AK1:AN1"/>
    <mergeCell ref="M2:P2"/>
    <mergeCell ref="Q2:R2"/>
    <mergeCell ref="S2:T2"/>
    <mergeCell ref="U2:V2"/>
    <mergeCell ref="AK2:AN2"/>
  </mergeCells>
  <phoneticPr fontId="4"/>
  <dataValidations count="3">
    <dataValidation type="list" allowBlank="1" showInputMessage="1" showErrorMessage="1" sqref="AK4:AN4" xr:uid="{489AC5F7-5D1A-42C5-A6B2-C958607D0CBF}">
      <formula1>"予定,実績"</formula1>
    </dataValidation>
    <dataValidation type="list" allowBlank="1" showInputMessage="1" showErrorMessage="1" sqref="AK3:AN3" xr:uid="{25231F62-BB9F-497F-8152-0CAE8BCD12C5}">
      <formula1>"４週,歴月"</formula1>
    </dataValidation>
    <dataValidation type="list" allowBlank="1" showInputMessage="1" showErrorMessage="1" sqref="C11:C30" xr:uid="{34D6AEF2-99B4-4781-A19F-B7992D73F242}">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90" fitToWidth="0" fitToHeight="0" orientation="landscape" r:id="rId1"/>
  <headerFooter alignWithMargins="0">
    <oddHeader>&amp;L&amp;"ＭＳ ゴシック,標準"&amp;10（参考様式）</oddHeader>
  </headerFooter>
  <rowBreaks count="1" manualBreakCount="1">
    <brk id="33" max="3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5A37-523D-49BA-9AA1-98AB7BE211D3}">
  <sheetPr>
    <tabColor theme="5" tint="0.79998168889431442"/>
  </sheetPr>
  <dimension ref="A1:AN86"/>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5" style="254" customWidth="1"/>
    <col min="3" max="3" width="7.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598</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40</v>
      </c>
      <c r="AI5" s="1263"/>
      <c r="AJ5" s="1263"/>
      <c r="AK5" s="263" t="s">
        <v>544</v>
      </c>
      <c r="AL5" s="291">
        <v>160</v>
      </c>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9"/>
      <c r="AL11" s="295"/>
      <c r="AM11" s="1257"/>
      <c r="AN11" s="1257"/>
    </row>
    <row r="12" spans="1:40" ht="18" customHeight="1">
      <c r="A12" s="269">
        <v>2</v>
      </c>
      <c r="B12" s="292" t="s">
        <v>602</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0" si="0">IF($AK$3="４週",AK12/4,AK12/(DAY(EOMONTH($F$9,0))/7))</f>
        <v>0</v>
      </c>
      <c r="AM12" s="1257"/>
      <c r="AN12" s="1257"/>
    </row>
    <row r="13" spans="1:40" ht="18" customHeight="1">
      <c r="A13" s="269">
        <v>3</v>
      </c>
      <c r="B13" s="292" t="s">
        <v>602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+SUM(F13:AJ13)</f>
        <v>0</v>
      </c>
      <c r="AL13" s="276">
        <f t="shared" si="0"/>
        <v>0</v>
      </c>
      <c r="AM13" s="1257"/>
      <c r="AN13" s="1257"/>
    </row>
    <row r="14" spans="1:40" ht="18" customHeight="1">
      <c r="A14" s="269">
        <v>4</v>
      </c>
      <c r="B14" s="292" t="s">
        <v>603</v>
      </c>
      <c r="C14" s="271" t="s">
        <v>575</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ref="AK14:AK30" si="1">+SUM(F14:AJ14)</f>
        <v>0</v>
      </c>
      <c r="AL14" s="276">
        <f t="shared" si="0"/>
        <v>0</v>
      </c>
      <c r="AM14" s="1257"/>
      <c r="AN14" s="1257"/>
    </row>
    <row r="15" spans="1:40" ht="18" customHeight="1">
      <c r="A15" s="269">
        <v>5</v>
      </c>
      <c r="B15" s="292" t="s">
        <v>603</v>
      </c>
      <c r="C15" s="271" t="s">
        <v>575</v>
      </c>
      <c r="D15" s="293"/>
      <c r="E15" s="294" t="s">
        <v>604</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row>
    <row r="16" spans="1:40" ht="18" customHeight="1">
      <c r="A16" s="269">
        <v>6</v>
      </c>
      <c r="B16" s="292" t="s">
        <v>603</v>
      </c>
      <c r="C16" s="271" t="s">
        <v>577</v>
      </c>
      <c r="D16" s="293"/>
      <c r="E16" s="294" t="s">
        <v>605</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row>
    <row r="17" spans="1:40" ht="18" customHeight="1">
      <c r="A17" s="269">
        <v>7</v>
      </c>
      <c r="B17" s="292" t="s">
        <v>603</v>
      </c>
      <c r="C17" s="271" t="s">
        <v>577</v>
      </c>
      <c r="D17" s="293"/>
      <c r="E17" s="294" t="s">
        <v>606</v>
      </c>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row>
    <row r="18" spans="1:40" ht="18" customHeight="1">
      <c r="A18" s="269">
        <v>8</v>
      </c>
      <c r="B18" s="292" t="s">
        <v>603</v>
      </c>
      <c r="C18" s="271" t="s">
        <v>577</v>
      </c>
      <c r="D18" s="293"/>
      <c r="E18" s="294" t="s">
        <v>607</v>
      </c>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row>
    <row r="19" spans="1:40" ht="18" customHeight="1">
      <c r="A19" s="269">
        <v>9</v>
      </c>
      <c r="B19" s="292" t="s">
        <v>603</v>
      </c>
      <c r="C19" s="271" t="s">
        <v>577</v>
      </c>
      <c r="D19" s="293"/>
      <c r="E19" s="294" t="s">
        <v>608</v>
      </c>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row>
    <row r="20" spans="1:40" ht="18" customHeight="1">
      <c r="A20" s="269">
        <v>10</v>
      </c>
      <c r="B20" s="292" t="s">
        <v>603</v>
      </c>
      <c r="C20" s="271" t="s">
        <v>577</v>
      </c>
      <c r="D20" s="293"/>
      <c r="E20" s="294" t="s">
        <v>609</v>
      </c>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+SUM(F31:AJ31)</f>
        <v>0</v>
      </c>
      <c r="AL31" s="276">
        <f>IF($AK$3="４週",AK31/4,AK31/(DAY(EOMONTH($F$9,0))/7))</f>
        <v>0</v>
      </c>
      <c r="AM31" s="1249"/>
      <c r="AN31" s="1249"/>
    </row>
    <row r="32" spans="1:40" ht="18" customHeight="1">
      <c r="A32" s="1261" t="s">
        <v>561</v>
      </c>
      <c r="B32" s="1261"/>
      <c r="C32" s="1261"/>
      <c r="D32" s="1261"/>
      <c r="E32" s="1262"/>
      <c r="F32" s="278">
        <v>12</v>
      </c>
      <c r="G32" s="278">
        <v>20</v>
      </c>
      <c r="H32" s="278">
        <v>12</v>
      </c>
      <c r="I32" s="278">
        <v>20</v>
      </c>
      <c r="J32" s="278">
        <v>12</v>
      </c>
      <c r="K32" s="278">
        <v>20</v>
      </c>
      <c r="L32" s="278">
        <v>12</v>
      </c>
      <c r="M32" s="278">
        <v>20</v>
      </c>
      <c r="N32" s="278">
        <v>12</v>
      </c>
      <c r="O32" s="278">
        <v>20</v>
      </c>
      <c r="P32" s="278">
        <v>12</v>
      </c>
      <c r="Q32" s="278">
        <v>20</v>
      </c>
      <c r="R32" s="278">
        <v>12</v>
      </c>
      <c r="S32" s="278">
        <v>20</v>
      </c>
      <c r="T32" s="278">
        <v>12</v>
      </c>
      <c r="U32" s="278">
        <v>20</v>
      </c>
      <c r="V32" s="278">
        <v>12</v>
      </c>
      <c r="W32" s="278">
        <v>20</v>
      </c>
      <c r="X32" s="278">
        <v>12</v>
      </c>
      <c r="Y32" s="278">
        <v>20</v>
      </c>
      <c r="Z32" s="278">
        <v>12</v>
      </c>
      <c r="AA32" s="278">
        <v>20</v>
      </c>
      <c r="AB32" s="278">
        <v>12</v>
      </c>
      <c r="AC32" s="278">
        <v>20</v>
      </c>
      <c r="AD32" s="278">
        <v>12</v>
      </c>
      <c r="AE32" s="278">
        <v>20</v>
      </c>
      <c r="AF32" s="278">
        <v>12</v>
      </c>
      <c r="AG32" s="278">
        <v>20</v>
      </c>
      <c r="AH32" s="278">
        <v>12</v>
      </c>
      <c r="AI32" s="278">
        <v>20</v>
      </c>
      <c r="AJ32" s="278">
        <v>10</v>
      </c>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5.0999999999999996" customHeight="1">
      <c r="A34" s="287"/>
      <c r="B34" s="287"/>
      <c r="C34" s="287"/>
      <c r="D34" s="296"/>
      <c r="E34" s="296"/>
      <c r="F34" s="296"/>
      <c r="G34" s="296"/>
      <c r="H34" s="296"/>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97"/>
      <c r="AK34" s="280"/>
      <c r="AL34" s="266"/>
      <c r="AM34" s="266"/>
      <c r="AN34" s="257"/>
    </row>
    <row r="35" spans="1:40" ht="5.0999999999999996" customHeight="1">
      <c r="A35" s="287"/>
      <c r="B35" s="287"/>
      <c r="C35" s="287"/>
      <c r="D35" s="296"/>
      <c r="E35" s="296"/>
      <c r="F35" s="296"/>
      <c r="G35" s="296"/>
      <c r="H35" s="296"/>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97"/>
      <c r="AK35" s="280"/>
      <c r="AL35" s="266"/>
      <c r="AM35" s="266"/>
      <c r="AN35" s="257"/>
    </row>
    <row r="36" spans="1:40" ht="5.0999999999999996" customHeight="1">
      <c r="A36" s="287"/>
      <c r="B36" s="287"/>
      <c r="C36" s="287"/>
      <c r="D36" s="296"/>
      <c r="E36" s="296"/>
      <c r="F36" s="296"/>
      <c r="G36" s="296"/>
      <c r="H36" s="296"/>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97"/>
      <c r="AK36" s="280"/>
      <c r="AL36" s="266"/>
      <c r="AM36" s="266"/>
      <c r="AN36" s="257"/>
    </row>
    <row r="37" spans="1:40" ht="18" customHeight="1">
      <c r="A37" s="256" t="s">
        <v>610</v>
      </c>
      <c r="B37" s="280"/>
      <c r="D37" s="280"/>
      <c r="E37" s="280"/>
      <c r="F37" s="280"/>
      <c r="G37" s="280"/>
      <c r="H37" s="280"/>
      <c r="I37" s="280"/>
      <c r="J37" s="280"/>
      <c r="K37" s="280"/>
    </row>
    <row r="38" spans="1:40" ht="18" customHeight="1">
      <c r="A38" s="298" t="s">
        <v>611</v>
      </c>
      <c r="B38" s="298"/>
      <c r="M38" s="256" t="s">
        <v>612</v>
      </c>
      <c r="N38" s="280"/>
      <c r="P38" s="280"/>
      <c r="Q38" s="280"/>
      <c r="R38" s="280"/>
      <c r="S38" s="280"/>
      <c r="T38" s="280"/>
      <c r="U38" s="299" t="str">
        <f>IF(COUNTIF(M40:M43,"○")&gt;1,"いずれか１つを選択してください。","")</f>
        <v/>
      </c>
      <c r="V38" s="280"/>
      <c r="W38" s="280"/>
      <c r="X38" s="280"/>
      <c r="Y38" s="280"/>
      <c r="Z38" s="280"/>
      <c r="AA38" s="280"/>
      <c r="AB38" s="280"/>
      <c r="AC38" s="280"/>
      <c r="AD38" s="280"/>
      <c r="AE38" s="280"/>
      <c r="AF38" s="280"/>
      <c r="AG38" s="280"/>
      <c r="AH38" s="280"/>
      <c r="AI38" s="280"/>
      <c r="AJ38" s="280"/>
      <c r="AK38" s="297"/>
      <c r="AL38" s="280"/>
      <c r="AM38" s="266"/>
      <c r="AN38" s="266"/>
    </row>
    <row r="39" spans="1:40" ht="18.75" customHeight="1">
      <c r="A39" s="1268"/>
      <c r="B39" s="1268"/>
      <c r="C39" s="1268"/>
      <c r="D39" s="300">
        <f>IF(S2=1,10,IF(S2=2,11,IF(S2=3,12,S2-3)))</f>
        <v>2</v>
      </c>
      <c r="E39" s="300">
        <f>IF(S2=1,11,IF(S2=2,12,S2-2))</f>
        <v>3</v>
      </c>
      <c r="F39" s="1269">
        <f>IF(S2=1,12,S2-1)</f>
        <v>4</v>
      </c>
      <c r="G39" s="1269"/>
      <c r="H39" s="1269"/>
      <c r="I39" s="1250" t="s">
        <v>613</v>
      </c>
      <c r="J39" s="1250"/>
      <c r="K39" s="1250"/>
      <c r="M39" s="1254" t="s">
        <v>614</v>
      </c>
      <c r="N39" s="1261"/>
      <c r="O39" s="1261"/>
      <c r="P39" s="1261"/>
      <c r="Q39" s="1261"/>
      <c r="R39" s="1261"/>
      <c r="S39" s="1261"/>
      <c r="T39" s="1261"/>
      <c r="U39" s="1261"/>
      <c r="V39" s="1261"/>
      <c r="W39" s="1261"/>
      <c r="X39" s="1261"/>
      <c r="Y39" s="1261"/>
      <c r="Z39" s="1261"/>
      <c r="AA39" s="1261"/>
      <c r="AB39" s="1261"/>
      <c r="AC39" s="1261"/>
      <c r="AD39" s="1261"/>
      <c r="AE39" s="1261"/>
      <c r="AF39" s="1261"/>
      <c r="AG39" s="1261"/>
      <c r="AH39" s="1270" t="s">
        <v>615</v>
      </c>
      <c r="AI39" s="1271"/>
      <c r="AJ39" s="1271"/>
      <c r="AK39" s="1271"/>
      <c r="AL39" s="1272"/>
      <c r="AM39" s="1258" t="s">
        <v>616</v>
      </c>
      <c r="AN39" s="1258"/>
    </row>
    <row r="40" spans="1:40" ht="18" customHeight="1">
      <c r="A40" s="1258" t="s">
        <v>617</v>
      </c>
      <c r="B40" s="1258"/>
      <c r="C40" s="1258"/>
      <c r="D40" s="301">
        <v>80</v>
      </c>
      <c r="E40" s="301">
        <v>80</v>
      </c>
      <c r="F40" s="1273">
        <v>81</v>
      </c>
      <c r="G40" s="1273"/>
      <c r="H40" s="1273"/>
      <c r="I40" s="1254">
        <f>SUM(D40:F40)</f>
        <v>241</v>
      </c>
      <c r="J40" s="1261"/>
      <c r="K40" s="1262"/>
      <c r="M40" s="1278" t="s">
        <v>36</v>
      </c>
      <c r="N40" s="1251" t="s">
        <v>618</v>
      </c>
      <c r="O40" s="1281"/>
      <c r="P40" s="1282"/>
      <c r="Q40" s="1287" t="s">
        <v>619</v>
      </c>
      <c r="R40" s="1288"/>
      <c r="S40" s="1288"/>
      <c r="T40" s="1288"/>
      <c r="U40" s="1288"/>
      <c r="V40" s="1288"/>
      <c r="W40" s="1288"/>
      <c r="X40" s="1288"/>
      <c r="Y40" s="1288"/>
      <c r="Z40" s="1288"/>
      <c r="AA40" s="1288"/>
      <c r="AB40" s="1288"/>
      <c r="AC40" s="1288"/>
      <c r="AD40" s="1288"/>
      <c r="AE40" s="1288"/>
      <c r="AF40" s="1288"/>
      <c r="AG40" s="1289"/>
      <c r="AH40" s="1277">
        <f>SUM(F32:AJ32)</f>
        <v>490</v>
      </c>
      <c r="AI40" s="1256"/>
      <c r="AJ40" s="302" t="s">
        <v>620</v>
      </c>
      <c r="AK40" s="1277">
        <f>ROUNDUP(AH40/450,0)</f>
        <v>2</v>
      </c>
      <c r="AL40" s="1256"/>
      <c r="AM40" s="1250">
        <f>MIN(AH40:AK42)</f>
        <v>1</v>
      </c>
      <c r="AN40" s="1250"/>
    </row>
    <row r="41" spans="1:40" ht="18" customHeight="1">
      <c r="A41" s="1258" t="s">
        <v>621</v>
      </c>
      <c r="B41" s="1258"/>
      <c r="C41" s="1258"/>
      <c r="D41" s="301">
        <v>10</v>
      </c>
      <c r="E41" s="301">
        <v>15</v>
      </c>
      <c r="F41" s="1273">
        <v>14</v>
      </c>
      <c r="G41" s="1273"/>
      <c r="H41" s="1273"/>
      <c r="I41" s="1254">
        <f>SUM(D41:H41)*0.1</f>
        <v>3.9000000000000004</v>
      </c>
      <c r="J41" s="1261"/>
      <c r="K41" s="1262"/>
      <c r="M41" s="1279"/>
      <c r="N41" s="1252"/>
      <c r="O41" s="1283"/>
      <c r="P41" s="1284"/>
      <c r="Q41" s="1274" t="s">
        <v>622</v>
      </c>
      <c r="R41" s="1275"/>
      <c r="S41" s="1275"/>
      <c r="T41" s="1275"/>
      <c r="U41" s="1275"/>
      <c r="V41" s="1275"/>
      <c r="W41" s="1275"/>
      <c r="X41" s="1275"/>
      <c r="Y41" s="1275"/>
      <c r="Z41" s="1275"/>
      <c r="AA41" s="1275"/>
      <c r="AB41" s="1275"/>
      <c r="AC41" s="1275"/>
      <c r="AD41" s="1275"/>
      <c r="AE41" s="1275"/>
      <c r="AF41" s="1275"/>
      <c r="AG41" s="1276"/>
      <c r="AH41" s="1254">
        <f>COUNTA(B12:B30)</f>
        <v>9</v>
      </c>
      <c r="AI41" s="1261"/>
      <c r="AJ41" s="303" t="s">
        <v>623</v>
      </c>
      <c r="AK41" s="1277">
        <f>ROUNDUP(AH41/10,0)</f>
        <v>1</v>
      </c>
      <c r="AL41" s="1256"/>
      <c r="AM41" s="1250"/>
      <c r="AN41" s="1250"/>
    </row>
    <row r="42" spans="1:40" ht="18" customHeight="1">
      <c r="A42" s="1250" t="s">
        <v>613</v>
      </c>
      <c r="B42" s="1250"/>
      <c r="C42" s="1250"/>
      <c r="D42" s="289">
        <f>D40+D41*0.1</f>
        <v>81</v>
      </c>
      <c r="E42" s="289">
        <f>E40+E41*0.1</f>
        <v>81.5</v>
      </c>
      <c r="F42" s="1254">
        <f t="shared" ref="F42" si="3">F40+F41*0.1</f>
        <v>82.4</v>
      </c>
      <c r="G42" s="1261"/>
      <c r="H42" s="1262"/>
      <c r="I42" s="1254">
        <f>SUM(D42:H42)</f>
        <v>244.9</v>
      </c>
      <c r="J42" s="1261"/>
      <c r="K42" s="1262"/>
      <c r="M42" s="1280"/>
      <c r="N42" s="1253"/>
      <c r="O42" s="1285"/>
      <c r="P42" s="1286"/>
      <c r="Q42" s="1274" t="s">
        <v>624</v>
      </c>
      <c r="R42" s="1275"/>
      <c r="S42" s="1275"/>
      <c r="T42" s="1275"/>
      <c r="U42" s="1275"/>
      <c r="V42" s="1275"/>
      <c r="W42" s="1275"/>
      <c r="X42" s="1275"/>
      <c r="Y42" s="1275"/>
      <c r="Z42" s="1275"/>
      <c r="AA42" s="1275"/>
      <c r="AB42" s="1275"/>
      <c r="AC42" s="1275"/>
      <c r="AD42" s="1275"/>
      <c r="AE42" s="1275"/>
      <c r="AF42" s="1275"/>
      <c r="AG42" s="1276"/>
      <c r="AH42" s="1277">
        <f>ROUNDDOWN(I44,1)</f>
        <v>81.599999999999994</v>
      </c>
      <c r="AI42" s="1256"/>
      <c r="AJ42" s="304" t="s">
        <v>623</v>
      </c>
      <c r="AK42" s="1277">
        <f>ROUNDUP(IF(X44="",AH42/40,IF(X44="○",AH42/50)),0)</f>
        <v>3</v>
      </c>
      <c r="AL42" s="1256"/>
      <c r="AM42" s="1250"/>
      <c r="AN42" s="1250"/>
    </row>
    <row r="43" spans="1:40" ht="18" customHeight="1">
      <c r="A43" s="257" t="s">
        <v>625</v>
      </c>
      <c r="B43" s="260"/>
      <c r="H43" s="280" t="s">
        <v>626</v>
      </c>
      <c r="M43" s="301"/>
      <c r="N43" s="1274" t="s">
        <v>627</v>
      </c>
      <c r="O43" s="1275"/>
      <c r="P43" s="1275"/>
      <c r="Q43" s="1275"/>
      <c r="R43" s="1275"/>
      <c r="S43" s="1275"/>
      <c r="T43" s="1275"/>
      <c r="U43" s="1275"/>
      <c r="V43" s="1275"/>
      <c r="W43" s="1275"/>
      <c r="X43" s="1275"/>
      <c r="Y43" s="1275"/>
      <c r="Z43" s="1275"/>
      <c r="AA43" s="1275"/>
      <c r="AB43" s="1275"/>
      <c r="AC43" s="1275"/>
      <c r="AD43" s="1275"/>
      <c r="AE43" s="1275"/>
      <c r="AF43" s="1275"/>
      <c r="AG43" s="1276"/>
      <c r="AH43" s="1290"/>
      <c r="AI43" s="1290"/>
      <c r="AJ43" s="1290"/>
      <c r="AK43" s="1290"/>
      <c r="AL43" s="1290"/>
      <c r="AM43" s="1254" cm="1">
        <f t="array" ref="AM43">ROUNDUP(_xlfn.IFS(AM40&lt;2,1,AND(AM40&lt;=2,AM40&lt;6),AM40-1,AM40&gt;=6,AM40/2*3),1)</f>
        <v>1</v>
      </c>
      <c r="AN43" s="1262"/>
    </row>
    <row r="44" spans="1:40" ht="18" customHeight="1">
      <c r="B44" s="257"/>
      <c r="I44" s="1250">
        <f>I42/3</f>
        <v>81.63333333333334</v>
      </c>
      <c r="J44" s="1250"/>
      <c r="K44" s="1250"/>
      <c r="M44" s="305" t="s">
        <v>628</v>
      </c>
      <c r="N44" s="306"/>
      <c r="O44" s="307"/>
      <c r="P44" s="307"/>
      <c r="Q44" s="307"/>
      <c r="R44" s="307"/>
      <c r="S44" s="307"/>
      <c r="T44" s="307"/>
      <c r="U44" s="307"/>
      <c r="V44" s="307"/>
      <c r="W44" s="307"/>
      <c r="X44" s="1291"/>
      <c r="Y44" s="1292"/>
      <c r="Z44" s="307"/>
      <c r="AA44" s="307"/>
      <c r="AB44" s="307"/>
      <c r="AC44" s="307"/>
      <c r="AD44" s="307"/>
      <c r="AE44" s="307"/>
      <c r="AF44" s="307"/>
      <c r="AG44" s="307"/>
      <c r="AH44" s="307"/>
      <c r="AI44" s="307"/>
      <c r="AJ44" s="307"/>
      <c r="AK44" s="307"/>
      <c r="AL44" s="307"/>
      <c r="AM44" s="307"/>
      <c r="AN44" s="307"/>
    </row>
    <row r="45" spans="1:40" ht="14.25" customHeight="1">
      <c r="B45" s="257"/>
      <c r="I45" s="266"/>
      <c r="J45" s="266"/>
      <c r="K45" s="266"/>
      <c r="M45" s="280" t="s">
        <v>629</v>
      </c>
      <c r="N45" s="299"/>
      <c r="O45" s="308"/>
      <c r="P45" s="308"/>
      <c r="Q45" s="308"/>
      <c r="R45" s="308"/>
      <c r="S45" s="308"/>
      <c r="T45" s="308"/>
      <c r="U45" s="308"/>
      <c r="V45" s="308"/>
      <c r="W45" s="308"/>
      <c r="X45" s="309"/>
      <c r="Y45" s="309"/>
      <c r="Z45" s="308"/>
      <c r="AA45" s="308"/>
      <c r="AB45" s="308"/>
      <c r="AC45" s="308"/>
      <c r="AD45" s="308"/>
      <c r="AE45" s="308"/>
      <c r="AF45" s="308"/>
      <c r="AG45" s="308"/>
      <c r="AH45" s="308"/>
      <c r="AI45" s="308"/>
      <c r="AJ45" s="308"/>
      <c r="AK45" s="308"/>
      <c r="AL45" s="308"/>
      <c r="AM45" s="308"/>
      <c r="AN45" s="308"/>
    </row>
    <row r="46" spans="1:40" ht="13.5" customHeight="1">
      <c r="B46" s="257"/>
      <c r="I46" s="266"/>
      <c r="J46" s="266"/>
      <c r="K46" s="266"/>
      <c r="M46" s="280" t="s">
        <v>630</v>
      </c>
      <c r="N46" s="299"/>
      <c r="O46" s="308"/>
      <c r="P46" s="308"/>
      <c r="Q46" s="308"/>
      <c r="R46" s="308"/>
      <c r="S46" s="308"/>
      <c r="T46" s="308"/>
      <c r="U46" s="308"/>
      <c r="V46" s="308"/>
      <c r="W46" s="308"/>
      <c r="X46" s="309"/>
      <c r="Y46" s="309"/>
      <c r="Z46" s="308"/>
      <c r="AA46" s="308"/>
      <c r="AB46" s="308"/>
      <c r="AC46" s="308"/>
      <c r="AD46" s="308"/>
      <c r="AE46" s="308"/>
      <c r="AF46" s="308"/>
      <c r="AG46" s="308"/>
      <c r="AH46" s="308"/>
      <c r="AI46" s="308"/>
      <c r="AJ46" s="308"/>
      <c r="AK46" s="308"/>
      <c r="AL46" s="308"/>
      <c r="AM46" s="308"/>
      <c r="AN46" s="308"/>
    </row>
    <row r="47" spans="1:40" ht="13.5" customHeight="1">
      <c r="A47" s="287"/>
      <c r="B47" s="287"/>
      <c r="C47" s="287"/>
      <c r="D47" s="287"/>
      <c r="E47" s="287"/>
      <c r="F47" s="287"/>
      <c r="G47" s="287"/>
      <c r="H47" s="287"/>
      <c r="I47" s="287"/>
      <c r="J47" s="280"/>
      <c r="K47" s="280"/>
      <c r="L47" s="280"/>
      <c r="M47" s="1293" t="s">
        <v>631</v>
      </c>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row>
    <row r="48" spans="1:40" ht="4.5" customHeight="1">
      <c r="A48" s="287"/>
      <c r="B48" s="287"/>
      <c r="C48" s="287"/>
      <c r="D48" s="287"/>
      <c r="E48" s="287"/>
      <c r="F48" s="287"/>
      <c r="G48" s="287"/>
      <c r="H48" s="287"/>
      <c r="I48" s="287"/>
      <c r="J48" s="280"/>
      <c r="K48" s="280"/>
      <c r="L48" s="280"/>
      <c r="M48" s="297"/>
      <c r="N48" s="280"/>
      <c r="W48" s="266"/>
      <c r="X48" s="280"/>
      <c r="Y48" s="280"/>
      <c r="Z48" s="280"/>
      <c r="AA48" s="280"/>
      <c r="AB48" s="280"/>
      <c r="AC48" s="280"/>
      <c r="AD48" s="280"/>
      <c r="AE48" s="280"/>
      <c r="AF48" s="280"/>
      <c r="AG48" s="280"/>
      <c r="AH48" s="280"/>
      <c r="AI48" s="280"/>
      <c r="AJ48" s="297"/>
      <c r="AK48" s="280"/>
      <c r="AL48" s="266"/>
      <c r="AM48" s="266"/>
      <c r="AN48" s="257"/>
    </row>
    <row r="49" spans="1:40" ht="21" customHeight="1">
      <c r="A49" s="256" t="s">
        <v>632</v>
      </c>
      <c r="B49" s="260"/>
      <c r="C49" s="261"/>
      <c r="D49" s="261"/>
      <c r="E49" s="261"/>
      <c r="F49" s="261"/>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61"/>
      <c r="AM49" s="261"/>
      <c r="AN49" s="257"/>
    </row>
    <row r="50" spans="1:40" ht="24.95" customHeight="1">
      <c r="A50" s="257"/>
      <c r="B50" s="266"/>
      <c r="C50" s="1294" t="s">
        <v>601</v>
      </c>
      <c r="D50" s="1295"/>
      <c r="E50" s="1296" t="str">
        <f>IF(VLOOKUP($AK$1,選択肢!$A$1:$J$32,E55,FALSE)=0,"-",VLOOKUP($AK$1,選択肢!$A$1:$J$32,E55,FALSE))</f>
        <v>サービス提供責任者</v>
      </c>
      <c r="F50" s="1296"/>
      <c r="G50" s="1296"/>
      <c r="H50" s="1296"/>
      <c r="I50" s="1294" t="str">
        <f>IF(VLOOKUP($AK$1,選択肢!$A$1:$J$32,I55,FALSE)=0,"-",VLOOKUP($AK$1,選択肢!$A$1:$J$32,I55,FALSE))</f>
        <v>従業者</v>
      </c>
      <c r="J50" s="1295"/>
      <c r="K50" s="1295"/>
      <c r="L50" s="1295"/>
      <c r="M50" s="1295"/>
      <c r="N50" s="1297"/>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c r="AL50" s="1298"/>
      <c r="AM50" s="1298"/>
      <c r="AN50" s="257"/>
    </row>
    <row r="51" spans="1:40" ht="18" customHeight="1">
      <c r="A51" s="257"/>
      <c r="B51" s="266"/>
      <c r="C51" s="310" t="s">
        <v>633</v>
      </c>
      <c r="D51" s="310" t="s">
        <v>634</v>
      </c>
      <c r="E51" s="311" t="s">
        <v>633</v>
      </c>
      <c r="F51" s="1303" t="s">
        <v>634</v>
      </c>
      <c r="G51" s="1303"/>
      <c r="H51" s="1303"/>
      <c r="I51" s="1299" t="s">
        <v>633</v>
      </c>
      <c r="J51" s="1300"/>
      <c r="K51" s="1301"/>
      <c r="L51" s="1299" t="s">
        <v>634</v>
      </c>
      <c r="M51" s="1300"/>
      <c r="N51" s="1301"/>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312"/>
      <c r="AM51" s="312"/>
      <c r="AN51" s="257"/>
    </row>
    <row r="52" spans="1:40" ht="18" customHeight="1">
      <c r="A52" s="257"/>
      <c r="B52" s="289" t="s">
        <v>635</v>
      </c>
      <c r="C52" s="311">
        <f>COUNTIFS($B$11:$B$30,C$50,$C$11:$C$30,"A",$E$11:$E$30,"*")</f>
        <v>1</v>
      </c>
      <c r="D52" s="311">
        <f>COUNTIFS($B$11:$B$30,C$50,$C$11:$C$30,"B",$E$11:$E$30,"*")</f>
        <v>0</v>
      </c>
      <c r="E52" s="311">
        <f>COUNTIFS($B$11:$B$30,E$50,$C$11:$C$30,"A",$E$11:$E$30,"*")</f>
        <v>0</v>
      </c>
      <c r="F52" s="1299">
        <f>COUNTIFS($B$11:$B$30,E$50,$C$11:$C$30,"B",$E$11:$E$30,"*")</f>
        <v>1</v>
      </c>
      <c r="G52" s="1300"/>
      <c r="H52" s="1301"/>
      <c r="I52" s="1299">
        <f>COUNTIFS($B$11:$B$30,I$50,$C$11:$C$30,"A",$E$11:$E$30,"*")</f>
        <v>0</v>
      </c>
      <c r="J52" s="1300"/>
      <c r="K52" s="1301"/>
      <c r="L52" s="1299">
        <f>COUNTIFS($B$11:$B$30,I$50,$C$11:$C$30,"B",$E$11:$E$30,"*")</f>
        <v>0</v>
      </c>
      <c r="M52" s="1300"/>
      <c r="N52" s="1301"/>
      <c r="O52" s="1302"/>
      <c r="P52" s="1302"/>
      <c r="Q52" s="1302"/>
      <c r="R52" s="1302"/>
      <c r="S52" s="1302"/>
      <c r="T52" s="1302"/>
      <c r="U52" s="1302"/>
      <c r="V52" s="1302"/>
      <c r="W52" s="1302"/>
      <c r="X52" s="1302"/>
      <c r="Y52" s="1302"/>
      <c r="Z52" s="1302"/>
      <c r="AA52" s="1302"/>
      <c r="AB52" s="1302"/>
      <c r="AC52" s="1302"/>
      <c r="AD52" s="1302"/>
      <c r="AE52" s="1302"/>
      <c r="AF52" s="1302"/>
      <c r="AG52" s="1302"/>
      <c r="AH52" s="1302"/>
      <c r="AI52" s="1302"/>
      <c r="AJ52" s="1302"/>
      <c r="AK52" s="1302"/>
      <c r="AL52" s="312"/>
      <c r="AM52" s="312"/>
      <c r="AN52" s="257"/>
    </row>
    <row r="53" spans="1:40" ht="18" customHeight="1">
      <c r="A53" s="257"/>
      <c r="B53" s="313" t="s">
        <v>636</v>
      </c>
      <c r="C53" s="314"/>
      <c r="D53" s="314"/>
      <c r="E53" s="311">
        <f>COUNTIFS($B$11:$B$30,E$50,$C$11:$C$30,"C",$E$11:$E$30,"*")</f>
        <v>1</v>
      </c>
      <c r="F53" s="1299">
        <f>COUNTIFS($B$11:$B$30,E$50,$C$11:$C$30,"D",$E$11:$E$30,"*")</f>
        <v>0</v>
      </c>
      <c r="G53" s="1300"/>
      <c r="H53" s="1301"/>
      <c r="I53" s="1299">
        <f>COUNTIFS($B$11:$B$30,I$50,$C$11:$C$30,"C",$E$11:$E$30,"*")</f>
        <v>2</v>
      </c>
      <c r="J53" s="1300"/>
      <c r="K53" s="1301"/>
      <c r="L53" s="1299">
        <f>COUNTIFS($B$11:$B$30,I$50,$C$11:$C$30,"D",$E$11:$E$30,"*")</f>
        <v>5</v>
      </c>
      <c r="M53" s="1300"/>
      <c r="N53" s="1301"/>
      <c r="O53" s="1302"/>
      <c r="P53" s="1302"/>
      <c r="Q53" s="1302"/>
      <c r="R53" s="1302"/>
      <c r="S53" s="1302"/>
      <c r="T53" s="1302"/>
      <c r="U53" s="1302"/>
      <c r="V53" s="1302"/>
      <c r="W53" s="1302"/>
      <c r="X53" s="1302"/>
      <c r="Y53" s="1302"/>
      <c r="Z53" s="1302"/>
      <c r="AA53" s="1302"/>
      <c r="AB53" s="1302"/>
      <c r="AC53" s="1302"/>
      <c r="AD53" s="1302"/>
      <c r="AE53" s="1302"/>
      <c r="AF53" s="1302"/>
      <c r="AG53" s="1302"/>
      <c r="AH53" s="1302"/>
      <c r="AI53" s="1302"/>
      <c r="AJ53" s="1302"/>
      <c r="AK53" s="1302"/>
      <c r="AL53" s="312"/>
      <c r="AM53" s="312"/>
      <c r="AN53" s="257"/>
    </row>
    <row r="54" spans="1:40" ht="18" customHeight="1">
      <c r="A54" s="257"/>
      <c r="B54" s="313" t="s">
        <v>637</v>
      </c>
      <c r="C54" s="1304"/>
      <c r="D54" s="1305"/>
      <c r="E54" s="1299">
        <f>IF($AK$3="４週",SUMIFS($AK$11:$AK$30,$B$11:$B$30,E50)/4/$AH$5,IF($AK$3="歴月",SUMIFS($AK$11:$AK$30,$B$11:$B$30,E50)/$AL$5,"記載する期間を選択してください"))</f>
        <v>0</v>
      </c>
      <c r="F54" s="1300"/>
      <c r="G54" s="1300"/>
      <c r="H54" s="1301"/>
      <c r="I54" s="1299">
        <f>IF($AK$3="４週",SUMIFS($AK$11:$AK$30,$B$11:$B$30,I50)/4/$AH$5,IF($AK$3="歴月",SUMIFS($AK$11:$AK$30,$B$11:$B$30,I50)/$AL$5,"記載する期間を選択してください"))</f>
        <v>0</v>
      </c>
      <c r="J54" s="1300"/>
      <c r="K54" s="1300"/>
      <c r="L54" s="1300"/>
      <c r="M54" s="1300"/>
      <c r="N54" s="1301"/>
      <c r="O54" s="1302"/>
      <c r="P54" s="1302"/>
      <c r="Q54" s="1302"/>
      <c r="R54" s="1302"/>
      <c r="S54" s="1302"/>
      <c r="T54" s="1302"/>
      <c r="U54" s="1302"/>
      <c r="V54" s="1302"/>
      <c r="W54" s="1302"/>
      <c r="X54" s="1302"/>
      <c r="Y54" s="1302"/>
      <c r="Z54" s="1302"/>
      <c r="AA54" s="1302"/>
      <c r="AB54" s="1302"/>
      <c r="AC54" s="1302"/>
      <c r="AD54" s="1302"/>
      <c r="AE54" s="1302"/>
      <c r="AF54" s="1302"/>
      <c r="AG54" s="1302"/>
      <c r="AH54" s="1302"/>
      <c r="AI54" s="1302"/>
      <c r="AJ54" s="1302"/>
      <c r="AK54" s="1302"/>
      <c r="AL54" s="1302"/>
      <c r="AM54" s="1302"/>
      <c r="AN54" s="257"/>
    </row>
    <row r="55" spans="1:40" ht="5.0999999999999996" customHeight="1">
      <c r="A55" s="257"/>
      <c r="B55" s="260"/>
      <c r="C55" s="284">
        <v>2</v>
      </c>
      <c r="D55" s="284"/>
      <c r="E55" s="284">
        <v>3</v>
      </c>
      <c r="F55" s="284"/>
      <c r="G55" s="284"/>
      <c r="H55" s="284"/>
      <c r="I55" s="284">
        <v>4</v>
      </c>
      <c r="J55" s="284"/>
      <c r="K55" s="284"/>
      <c r="L55" s="284"/>
      <c r="M55" s="284"/>
      <c r="N55" s="284"/>
      <c r="O55" s="284">
        <v>5</v>
      </c>
      <c r="P55" s="284"/>
      <c r="Q55" s="284"/>
      <c r="R55" s="284"/>
      <c r="S55" s="284"/>
      <c r="T55" s="284"/>
      <c r="U55" s="284">
        <v>6</v>
      </c>
      <c r="V55" s="284"/>
      <c r="W55" s="284"/>
      <c r="X55" s="284"/>
      <c r="Y55" s="284"/>
      <c r="Z55" s="284"/>
      <c r="AA55" s="284">
        <v>7</v>
      </c>
      <c r="AB55" s="284"/>
      <c r="AC55" s="284"/>
      <c r="AD55" s="284"/>
      <c r="AE55" s="284"/>
      <c r="AF55" s="284"/>
      <c r="AG55" s="284">
        <v>8</v>
      </c>
      <c r="AH55" s="284"/>
      <c r="AI55" s="284"/>
      <c r="AJ55" s="284"/>
      <c r="AK55" s="284"/>
      <c r="AL55" s="284">
        <v>9</v>
      </c>
      <c r="AM55" s="315"/>
      <c r="AN55" s="257"/>
    </row>
    <row r="56" spans="1:40" ht="15" customHeight="1">
      <c r="A56" s="280" t="s">
        <v>562</v>
      </c>
      <c r="B56" s="281"/>
      <c r="C56" s="282"/>
      <c r="D56" s="282"/>
      <c r="E56" s="282"/>
      <c r="F56" s="283"/>
      <c r="G56" s="282"/>
      <c r="H56" s="284"/>
      <c r="I56" s="284"/>
      <c r="J56" s="284"/>
      <c r="K56" s="284"/>
      <c r="L56" s="284"/>
      <c r="M56" s="284"/>
      <c r="N56" s="284"/>
      <c r="O56" s="284"/>
      <c r="P56" s="284"/>
      <c r="Q56" s="284"/>
      <c r="R56" s="284">
        <v>6</v>
      </c>
      <c r="S56" s="284"/>
      <c r="T56" s="284"/>
      <c r="U56" s="284"/>
      <c r="V56" s="284"/>
      <c r="W56" s="284"/>
      <c r="X56" s="284">
        <v>7</v>
      </c>
      <c r="Y56" s="284"/>
      <c r="Z56" s="284"/>
      <c r="AA56" s="284"/>
      <c r="AB56" s="284"/>
      <c r="AC56" s="284"/>
      <c r="AD56" s="284">
        <v>8</v>
      </c>
      <c r="AE56" s="284"/>
      <c r="AF56" s="284"/>
      <c r="AG56" s="285"/>
      <c r="AH56" s="285"/>
      <c r="AI56" s="285"/>
      <c r="AJ56" s="285">
        <v>9</v>
      </c>
      <c r="AK56" s="286"/>
      <c r="AL56" s="286"/>
      <c r="AM56" s="257"/>
    </row>
    <row r="57" spans="1:40" s="280" customFormat="1" ht="15" customHeight="1">
      <c r="A57" s="280" t="s">
        <v>563</v>
      </c>
      <c r="B57" s="287"/>
      <c r="C57" s="287"/>
      <c r="D57" s="287"/>
      <c r="E57" s="287"/>
      <c r="F57" s="287"/>
      <c r="G57" s="287"/>
      <c r="H57" s="256"/>
      <c r="I57" s="256"/>
      <c r="J57" s="256"/>
      <c r="K57" s="256"/>
      <c r="L57" s="256"/>
      <c r="M57" s="256"/>
    </row>
    <row r="58" spans="1:40" s="280" customFormat="1" ht="15" customHeight="1">
      <c r="A58" s="280" t="s">
        <v>564</v>
      </c>
      <c r="B58" s="287"/>
      <c r="C58" s="287"/>
      <c r="D58" s="287"/>
      <c r="E58" s="287"/>
      <c r="F58" s="287"/>
      <c r="G58" s="287"/>
      <c r="H58" s="256"/>
      <c r="I58" s="256"/>
      <c r="J58" s="256"/>
      <c r="K58" s="256"/>
      <c r="L58" s="256"/>
      <c r="M58" s="256"/>
    </row>
    <row r="59" spans="1:40" s="280" customFormat="1" ht="15" customHeight="1">
      <c r="A59" s="280" t="s">
        <v>565</v>
      </c>
      <c r="B59" s="287"/>
      <c r="C59" s="287"/>
      <c r="D59" s="287"/>
      <c r="E59" s="287"/>
      <c r="F59" s="287"/>
      <c r="G59" s="287"/>
      <c r="H59" s="256"/>
      <c r="I59" s="256"/>
      <c r="J59" s="256"/>
      <c r="K59" s="256"/>
      <c r="L59" s="256"/>
      <c r="M59" s="256"/>
    </row>
    <row r="60" spans="1:40" s="280" customFormat="1" ht="15" customHeight="1">
      <c r="A60" s="280" t="s">
        <v>566</v>
      </c>
      <c r="B60" s="287"/>
      <c r="C60" s="287"/>
      <c r="D60" s="287"/>
      <c r="E60" s="287"/>
      <c r="F60" s="287"/>
      <c r="G60" s="287"/>
      <c r="H60" s="256"/>
      <c r="I60" s="256"/>
      <c r="J60" s="256"/>
      <c r="K60" s="256"/>
      <c r="L60" s="256"/>
      <c r="M60" s="256"/>
    </row>
    <row r="61" spans="1:40" ht="15" customHeight="1">
      <c r="A61" s="280" t="s">
        <v>567</v>
      </c>
      <c r="B61" s="288"/>
      <c r="C61" s="280"/>
      <c r="D61" s="280"/>
      <c r="E61" s="280"/>
      <c r="F61" s="280"/>
      <c r="G61" s="280"/>
    </row>
    <row r="62" spans="1:40" ht="15" customHeight="1">
      <c r="A62" s="280" t="s">
        <v>568</v>
      </c>
      <c r="B62" s="288"/>
      <c r="C62" s="280"/>
      <c r="D62" s="280"/>
      <c r="E62" s="280"/>
      <c r="F62" s="280"/>
      <c r="G62" s="280"/>
    </row>
    <row r="63" spans="1:40" ht="15" customHeight="1">
      <c r="A63" s="280"/>
      <c r="B63" s="289" t="s">
        <v>569</v>
      </c>
      <c r="C63" s="1250" t="s">
        <v>570</v>
      </c>
      <c r="D63" s="1250"/>
      <c r="E63" s="1250"/>
      <c r="F63" s="280"/>
      <c r="G63" s="280"/>
    </row>
    <row r="64" spans="1:40" ht="15" customHeight="1">
      <c r="A64" s="280"/>
      <c r="B64" s="290" t="s">
        <v>571</v>
      </c>
      <c r="C64" s="1260" t="s">
        <v>572</v>
      </c>
      <c r="D64" s="1260"/>
      <c r="E64" s="1260"/>
      <c r="F64" s="280"/>
      <c r="G64" s="280"/>
    </row>
    <row r="65" spans="1:7" ht="15" customHeight="1">
      <c r="A65" s="280"/>
      <c r="B65" s="290" t="s">
        <v>573</v>
      </c>
      <c r="C65" s="1260" t="s">
        <v>574</v>
      </c>
      <c r="D65" s="1260"/>
      <c r="E65" s="1260"/>
      <c r="F65" s="280"/>
      <c r="G65" s="280"/>
    </row>
    <row r="66" spans="1:7" ht="15" customHeight="1">
      <c r="A66" s="280"/>
      <c r="B66" s="290" t="s">
        <v>575</v>
      </c>
      <c r="C66" s="1260" t="s">
        <v>576</v>
      </c>
      <c r="D66" s="1260"/>
      <c r="E66" s="1260"/>
      <c r="F66" s="280"/>
      <c r="G66" s="280"/>
    </row>
    <row r="67" spans="1:7" ht="15" customHeight="1">
      <c r="A67" s="280"/>
      <c r="B67" s="290" t="s">
        <v>577</v>
      </c>
      <c r="C67" s="1260" t="s">
        <v>578</v>
      </c>
      <c r="D67" s="1260"/>
      <c r="E67" s="1260"/>
      <c r="F67" s="280"/>
      <c r="G67" s="280"/>
    </row>
    <row r="68" spans="1:7" ht="15" customHeight="1">
      <c r="A68" s="280"/>
      <c r="B68" s="280" t="s">
        <v>579</v>
      </c>
      <c r="C68" s="280"/>
      <c r="D68" s="280"/>
      <c r="E68" s="280"/>
      <c r="F68" s="280"/>
      <c r="G68" s="280"/>
    </row>
    <row r="69" spans="1:7" ht="15" customHeight="1">
      <c r="A69" s="280"/>
      <c r="B69" s="280" t="s">
        <v>580</v>
      </c>
      <c r="C69" s="280"/>
      <c r="D69" s="280"/>
      <c r="E69" s="280"/>
      <c r="F69" s="280"/>
      <c r="G69" s="280"/>
    </row>
    <row r="70" spans="1:7" ht="15" customHeight="1">
      <c r="A70" s="280"/>
      <c r="B70" s="280" t="s">
        <v>581</v>
      </c>
      <c r="C70" s="280"/>
      <c r="D70" s="280"/>
      <c r="E70" s="280"/>
      <c r="F70" s="280"/>
      <c r="G70" s="280"/>
    </row>
    <row r="71" spans="1:7" ht="15" customHeight="1">
      <c r="A71" s="280" t="s">
        <v>582</v>
      </c>
      <c r="B71" s="288"/>
      <c r="C71" s="280"/>
      <c r="D71" s="280"/>
      <c r="E71" s="280"/>
      <c r="F71" s="280"/>
      <c r="G71" s="280"/>
    </row>
    <row r="72" spans="1:7" ht="15" customHeight="1">
      <c r="A72" s="280" t="s">
        <v>583</v>
      </c>
      <c r="B72" s="288"/>
      <c r="C72" s="280"/>
      <c r="D72" s="280"/>
      <c r="E72" s="280"/>
      <c r="F72" s="280"/>
      <c r="G72" s="280"/>
    </row>
    <row r="73" spans="1:7" ht="15" customHeight="1">
      <c r="A73" s="280" t="s">
        <v>584</v>
      </c>
      <c r="B73" s="288"/>
      <c r="C73" s="280"/>
      <c r="D73" s="280"/>
      <c r="E73" s="280"/>
      <c r="F73" s="280"/>
      <c r="G73" s="280"/>
    </row>
    <row r="74" spans="1:7" ht="15" customHeight="1">
      <c r="A74" s="280" t="s">
        <v>585</v>
      </c>
      <c r="B74" s="288"/>
      <c r="C74" s="280"/>
      <c r="D74" s="280"/>
      <c r="E74" s="280"/>
      <c r="F74" s="280"/>
      <c r="G74" s="280"/>
    </row>
    <row r="75" spans="1:7" ht="15" customHeight="1">
      <c r="A75" s="280" t="s">
        <v>586</v>
      </c>
      <c r="B75" s="288"/>
      <c r="C75" s="280"/>
      <c r="D75" s="280"/>
      <c r="E75" s="280"/>
      <c r="F75" s="280"/>
      <c r="G75" s="280"/>
    </row>
    <row r="76" spans="1:7" ht="15" customHeight="1">
      <c r="A76" s="280" t="s">
        <v>587</v>
      </c>
      <c r="B76" s="288"/>
      <c r="C76" s="280"/>
      <c r="D76" s="280"/>
      <c r="E76" s="280"/>
      <c r="F76" s="280"/>
      <c r="G76" s="280"/>
    </row>
    <row r="77" spans="1:7" ht="15" customHeight="1">
      <c r="A77" s="280"/>
      <c r="B77" s="280" t="s">
        <v>588</v>
      </c>
      <c r="C77" s="280"/>
      <c r="D77" s="280"/>
      <c r="E77" s="280"/>
      <c r="F77" s="280"/>
      <c r="G77" s="280"/>
    </row>
    <row r="78" spans="1:7" ht="15" customHeight="1">
      <c r="A78" s="280"/>
      <c r="B78" s="280" t="s">
        <v>589</v>
      </c>
      <c r="C78" s="280"/>
      <c r="D78" s="280"/>
      <c r="E78" s="280"/>
      <c r="F78" s="280"/>
      <c r="G78" s="280"/>
    </row>
    <row r="79" spans="1:7" ht="15" customHeight="1">
      <c r="A79" s="280" t="s">
        <v>590</v>
      </c>
      <c r="B79" s="288"/>
      <c r="C79" s="280"/>
      <c r="D79" s="280"/>
      <c r="E79" s="280"/>
      <c r="F79" s="280"/>
      <c r="G79" s="280"/>
    </row>
    <row r="80" spans="1:7" ht="15" customHeight="1">
      <c r="A80" s="280" t="s">
        <v>591</v>
      </c>
      <c r="B80" s="288"/>
      <c r="C80" s="280"/>
      <c r="D80" s="280"/>
      <c r="E80" s="280"/>
      <c r="F80" s="280"/>
      <c r="G80" s="280"/>
    </row>
    <row r="81" spans="1:7" ht="15" customHeight="1">
      <c r="A81" s="280" t="s">
        <v>592</v>
      </c>
      <c r="B81" s="288"/>
      <c r="C81" s="280"/>
      <c r="D81" s="280"/>
      <c r="E81" s="280"/>
      <c r="F81" s="280"/>
      <c r="G81" s="280"/>
    </row>
    <row r="82" spans="1:7" ht="15" customHeight="1">
      <c r="A82" s="280" t="s">
        <v>593</v>
      </c>
      <c r="B82" s="288"/>
      <c r="C82" s="280"/>
      <c r="D82" s="280"/>
      <c r="E82" s="280"/>
      <c r="F82" s="280"/>
      <c r="G82" s="280"/>
    </row>
    <row r="83" spans="1:7" ht="15" customHeight="1">
      <c r="A83" s="280" t="s">
        <v>594</v>
      </c>
      <c r="B83" s="288"/>
      <c r="C83" s="280"/>
      <c r="D83" s="280"/>
      <c r="E83" s="280"/>
      <c r="F83" s="280"/>
      <c r="G83" s="280"/>
    </row>
    <row r="84" spans="1:7" ht="15" customHeight="1">
      <c r="A84" s="280" t="s">
        <v>595</v>
      </c>
      <c r="B84" s="288"/>
      <c r="C84" s="280"/>
      <c r="D84" s="280"/>
      <c r="E84" s="280"/>
      <c r="F84" s="280"/>
      <c r="G84" s="280"/>
    </row>
    <row r="85" spans="1:7" ht="15" customHeight="1">
      <c r="A85" s="280" t="s">
        <v>596</v>
      </c>
      <c r="B85" s="288"/>
      <c r="C85" s="280"/>
      <c r="D85" s="280"/>
      <c r="E85" s="280"/>
      <c r="F85" s="280"/>
      <c r="G85" s="280"/>
    </row>
    <row r="86" spans="1:7" ht="15" customHeight="1">
      <c r="A86" s="280" t="s">
        <v>597</v>
      </c>
      <c r="B86" s="288"/>
      <c r="C86" s="280"/>
      <c r="D86" s="280"/>
      <c r="E86" s="280"/>
      <c r="F86" s="280"/>
      <c r="G86" s="280"/>
    </row>
  </sheetData>
  <mergeCells count="134">
    <mergeCell ref="AL54:AM54"/>
    <mergeCell ref="C63:E63"/>
    <mergeCell ref="C64:E64"/>
    <mergeCell ref="C65:E65"/>
    <mergeCell ref="X53:Z53"/>
    <mergeCell ref="AA53:AC53"/>
    <mergeCell ref="AD53:AF53"/>
    <mergeCell ref="AG53:AI53"/>
    <mergeCell ref="AJ53:AK53"/>
    <mergeCell ref="C54:D54"/>
    <mergeCell ref="E54:H54"/>
    <mergeCell ref="I54:N54"/>
    <mergeCell ref="O54:T54"/>
    <mergeCell ref="U54:Z54"/>
    <mergeCell ref="F53:H53"/>
    <mergeCell ref="I53:K53"/>
    <mergeCell ref="L53:N53"/>
    <mergeCell ref="O53:Q53"/>
    <mergeCell ref="R53:T53"/>
    <mergeCell ref="U53:W53"/>
    <mergeCell ref="X51:Z51"/>
    <mergeCell ref="AA51:AC51"/>
    <mergeCell ref="AD51:AF51"/>
    <mergeCell ref="AG51:AI51"/>
    <mergeCell ref="AJ51:AK51"/>
    <mergeCell ref="U51:W51"/>
    <mergeCell ref="C66:E66"/>
    <mergeCell ref="C67:E67"/>
    <mergeCell ref="AA54:AF54"/>
    <mergeCell ref="AG54:AK54"/>
    <mergeCell ref="C50:D50"/>
    <mergeCell ref="E50:H50"/>
    <mergeCell ref="I50:N50"/>
    <mergeCell ref="O50:T50"/>
    <mergeCell ref="U50:Z50"/>
    <mergeCell ref="AA50:AF50"/>
    <mergeCell ref="AG50:AK50"/>
    <mergeCell ref="AL50:AM50"/>
    <mergeCell ref="F52:H52"/>
    <mergeCell ref="I52:K52"/>
    <mergeCell ref="L52:N52"/>
    <mergeCell ref="O52:Q52"/>
    <mergeCell ref="R52:T52"/>
    <mergeCell ref="F51:H51"/>
    <mergeCell ref="I51:K51"/>
    <mergeCell ref="L51:N51"/>
    <mergeCell ref="O51:Q51"/>
    <mergeCell ref="R51:T51"/>
    <mergeCell ref="U52:W52"/>
    <mergeCell ref="X52:Z52"/>
    <mergeCell ref="AA52:AC52"/>
    <mergeCell ref="AD52:AF52"/>
    <mergeCell ref="AG52:AI52"/>
    <mergeCell ref="AJ52:AK52"/>
    <mergeCell ref="N43:AG43"/>
    <mergeCell ref="AH43:AL43"/>
    <mergeCell ref="AM43:AN43"/>
    <mergeCell ref="I44:K44"/>
    <mergeCell ref="X44:Y44"/>
    <mergeCell ref="AH40:AI40"/>
    <mergeCell ref="AK40:AL40"/>
    <mergeCell ref="AM40:AN42"/>
    <mergeCell ref="M47:AN47"/>
    <mergeCell ref="A41:C41"/>
    <mergeCell ref="F41:H41"/>
    <mergeCell ref="I41:K41"/>
    <mergeCell ref="Q41:AG41"/>
    <mergeCell ref="AH41:AI41"/>
    <mergeCell ref="AK41:AL41"/>
    <mergeCell ref="A42:C42"/>
    <mergeCell ref="A40:C40"/>
    <mergeCell ref="F40:H40"/>
    <mergeCell ref="I40:K40"/>
    <mergeCell ref="M40:M42"/>
    <mergeCell ref="N40:P42"/>
    <mergeCell ref="Q40:AG40"/>
    <mergeCell ref="F42:H42"/>
    <mergeCell ref="I42:K42"/>
    <mergeCell ref="Q42:AG42"/>
    <mergeCell ref="AH42:AI42"/>
    <mergeCell ref="AK42:AL42"/>
    <mergeCell ref="A39:C39"/>
    <mergeCell ref="F39:H39"/>
    <mergeCell ref="I39:K39"/>
    <mergeCell ref="M39:AG39"/>
    <mergeCell ref="AH39:AL39"/>
    <mergeCell ref="AM39:AN39"/>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B12" xr:uid="{764D5F19-50A7-48FC-97D2-EDB69542A40D}"/>
    <dataValidation type="list" allowBlank="1" showInputMessage="1" showErrorMessage="1" sqref="M40:M43 X44:Y44" xr:uid="{DC7E9667-AF4F-4927-808E-8802F4AF010D}">
      <formula1>"○"</formula1>
    </dataValidation>
    <dataValidation type="list" allowBlank="1" showInputMessage="1" showErrorMessage="1" sqref="C11:C30" xr:uid="{BB358C82-F13C-4AA1-9EB7-2C8B79995541}">
      <formula1>"A,B,C,D"</formula1>
    </dataValidation>
    <dataValidation operator="greaterThanOrEqual" allowBlank="1" showInputMessage="1" showErrorMessage="1" sqref="X38 I47:I48 U38 I34:I37 L34:L36 L47:L48" xr:uid="{837D8BD9-62AB-4957-BE2B-EE479B2A1B94}"/>
    <dataValidation type="whole" operator="greaterThanOrEqual" allowBlank="1" showInputMessage="1" showErrorMessage="1" sqref="D40:F41" xr:uid="{33ABF194-BCCD-4554-9665-D74CFD9F44FB}">
      <formula1>0</formula1>
    </dataValidation>
    <dataValidation type="list" allowBlank="1" showInputMessage="1" showErrorMessage="1" sqref="AK4:AN4" xr:uid="{BB1AEDD5-2290-42BB-896B-8ADD084491EF}">
      <formula1>"予定,実績"</formula1>
    </dataValidation>
    <dataValidation type="list" allowBlank="1" showInputMessage="1" showErrorMessage="1" sqref="AK3:AN3" xr:uid="{AE6AFECE-DAFF-41C7-866B-ADAB338CFD14}">
      <formula1>"４週,歴月"</formula1>
    </dataValidation>
    <dataValidation type="list" allowBlank="1" showInputMessage="1" sqref="B13:B30" xr:uid="{AF446EAB-3344-4B46-84B6-0E3764EA2507}">
      <formula1>INDIRECT($AK$1)</formula1>
    </dataValidation>
  </dataValidations>
  <printOptions horizontalCentered="1" verticalCentered="1"/>
  <pageMargins left="0.19685039370078741" right="0.19685039370078741" top="0.39370078740157483" bottom="0.19685039370078741" header="0.19685039370078741" footer="0.39370078740157483"/>
  <pageSetup paperSize="9" scale="71"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D497-13DA-443A-BF17-FCF790C26D53}">
  <sheetPr>
    <tabColor theme="5" tint="0.79998168889431442"/>
  </sheetPr>
  <dimension ref="A1:AN83"/>
  <sheetViews>
    <sheetView showGridLines="0" topLeftCell="A22" zoomScaleNormal="100" zoomScaleSheetLayoutView="100" workbookViewId="0">
      <selection activeCell="X3" sqref="X3"/>
    </sheetView>
  </sheetViews>
  <sheetFormatPr defaultColWidth="8.25" defaultRowHeight="21" customHeight="1"/>
  <cols>
    <col min="1" max="1" width="2.625" style="260" customWidth="1"/>
    <col min="2" max="2" width="15" style="254" customWidth="1"/>
    <col min="3" max="3" width="7.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638</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40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9"/>
      <c r="AL11" s="295"/>
      <c r="AM11" s="1257"/>
      <c r="AN11" s="1257"/>
    </row>
    <row r="12" spans="1:40" ht="18" customHeight="1">
      <c r="A12" s="269">
        <v>2</v>
      </c>
      <c r="B12" s="292" t="s">
        <v>602</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0" si="0">IF($AK$3="４週",AK12/4,AK12/(DAY(EOMONTH($F$9,0))/7))</f>
        <v>0</v>
      </c>
      <c r="AM12" s="1257"/>
      <c r="AN12" s="1257"/>
    </row>
    <row r="13" spans="1:40" ht="18" customHeight="1">
      <c r="A13" s="269">
        <v>3</v>
      </c>
      <c r="B13" s="292" t="s">
        <v>602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+SUM(F13:AJ13)</f>
        <v>0</v>
      </c>
      <c r="AL13" s="276">
        <f t="shared" si="0"/>
        <v>0</v>
      </c>
      <c r="AM13" s="1257"/>
      <c r="AN13" s="1257"/>
    </row>
    <row r="14" spans="1:40" ht="18" customHeight="1">
      <c r="A14" s="269">
        <v>4</v>
      </c>
      <c r="B14" s="292" t="s">
        <v>603</v>
      </c>
      <c r="C14" s="271" t="s">
        <v>575</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ref="AK14:AK30" si="1">+SUM(F14:AJ14)</f>
        <v>0</v>
      </c>
      <c r="AL14" s="276">
        <f t="shared" si="0"/>
        <v>0</v>
      </c>
      <c r="AM14" s="1257"/>
      <c r="AN14" s="1257"/>
    </row>
    <row r="15" spans="1:40" ht="18" customHeight="1">
      <c r="A15" s="269">
        <v>5</v>
      </c>
      <c r="B15" s="292" t="s">
        <v>603</v>
      </c>
      <c r="C15" s="271" t="s">
        <v>575</v>
      </c>
      <c r="D15" s="293"/>
      <c r="E15" s="294" t="s">
        <v>604</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row>
    <row r="16" spans="1:40" ht="18" customHeight="1">
      <c r="A16" s="269">
        <v>6</v>
      </c>
      <c r="B16" s="292" t="s">
        <v>603</v>
      </c>
      <c r="C16" s="271" t="s">
        <v>577</v>
      </c>
      <c r="D16" s="293"/>
      <c r="E16" s="294" t="s">
        <v>605</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row>
    <row r="17" spans="1:40" ht="18" customHeight="1">
      <c r="A17" s="269">
        <v>7</v>
      </c>
      <c r="B17" s="292" t="s">
        <v>603</v>
      </c>
      <c r="C17" s="271" t="s">
        <v>577</v>
      </c>
      <c r="D17" s="293"/>
      <c r="E17" s="294" t="s">
        <v>606</v>
      </c>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row>
    <row r="18" spans="1:40" ht="18" customHeight="1">
      <c r="A18" s="269">
        <v>8</v>
      </c>
      <c r="B18" s="292" t="s">
        <v>603</v>
      </c>
      <c r="C18" s="271" t="s">
        <v>577</v>
      </c>
      <c r="D18" s="293"/>
      <c r="E18" s="294" t="s">
        <v>607</v>
      </c>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row>
    <row r="19" spans="1:40" ht="18" customHeight="1">
      <c r="A19" s="269">
        <v>9</v>
      </c>
      <c r="B19" s="292" t="s">
        <v>603</v>
      </c>
      <c r="C19" s="271" t="s">
        <v>577</v>
      </c>
      <c r="D19" s="293"/>
      <c r="E19" s="294" t="s">
        <v>608</v>
      </c>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row>
    <row r="20" spans="1:40" ht="18" customHeight="1">
      <c r="A20" s="269">
        <v>10</v>
      </c>
      <c r="B20" s="292" t="s">
        <v>603</v>
      </c>
      <c r="C20" s="271" t="s">
        <v>577</v>
      </c>
      <c r="D20" s="293"/>
      <c r="E20" s="294" t="s">
        <v>609</v>
      </c>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+SUM(F31:AJ31)</f>
        <v>0</v>
      </c>
      <c r="AL31" s="276">
        <f>IF($AK$3="４週",AK31/4,AK31/(DAY(EOMONTH($F$9,0))/7))</f>
        <v>0</v>
      </c>
      <c r="AM31" s="1249"/>
      <c r="AN31" s="1249"/>
    </row>
    <row r="32" spans="1:40" ht="18" customHeight="1">
      <c r="A32" s="1261" t="s">
        <v>561</v>
      </c>
      <c r="B32" s="1261"/>
      <c r="C32" s="1261"/>
      <c r="D32" s="1261"/>
      <c r="E32" s="1262"/>
      <c r="F32" s="278">
        <v>12</v>
      </c>
      <c r="G32" s="278">
        <v>20</v>
      </c>
      <c r="H32" s="278">
        <v>12</v>
      </c>
      <c r="I32" s="278">
        <v>20</v>
      </c>
      <c r="J32" s="278">
        <v>12</v>
      </c>
      <c r="K32" s="278">
        <v>20</v>
      </c>
      <c r="L32" s="278">
        <v>12</v>
      </c>
      <c r="M32" s="278">
        <v>20</v>
      </c>
      <c r="N32" s="278">
        <v>12</v>
      </c>
      <c r="O32" s="278">
        <v>20</v>
      </c>
      <c r="P32" s="278">
        <v>12</v>
      </c>
      <c r="Q32" s="278">
        <v>20</v>
      </c>
      <c r="R32" s="278">
        <v>12</v>
      </c>
      <c r="S32" s="278">
        <v>20</v>
      </c>
      <c r="T32" s="278">
        <v>12</v>
      </c>
      <c r="U32" s="278">
        <v>20</v>
      </c>
      <c r="V32" s="278">
        <v>12</v>
      </c>
      <c r="W32" s="278">
        <v>20</v>
      </c>
      <c r="X32" s="278">
        <v>12</v>
      </c>
      <c r="Y32" s="278">
        <v>20</v>
      </c>
      <c r="Z32" s="278">
        <v>12</v>
      </c>
      <c r="AA32" s="278">
        <v>20</v>
      </c>
      <c r="AB32" s="278">
        <v>12</v>
      </c>
      <c r="AC32" s="278">
        <v>20</v>
      </c>
      <c r="AD32" s="278">
        <v>12</v>
      </c>
      <c r="AE32" s="278">
        <v>20</v>
      </c>
      <c r="AF32" s="278">
        <v>12</v>
      </c>
      <c r="AG32" s="278">
        <v>20</v>
      </c>
      <c r="AH32" s="278">
        <v>12</v>
      </c>
      <c r="AI32" s="278">
        <v>20</v>
      </c>
      <c r="AJ32" s="278">
        <v>20</v>
      </c>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5.0999999999999996" customHeight="1">
      <c r="A34" s="287"/>
      <c r="B34" s="287"/>
      <c r="C34" s="287"/>
      <c r="D34" s="296"/>
      <c r="E34" s="296"/>
      <c r="F34" s="296"/>
      <c r="G34" s="296"/>
      <c r="H34" s="296"/>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97"/>
      <c r="AK34" s="280"/>
      <c r="AL34" s="266"/>
      <c r="AM34" s="266"/>
      <c r="AN34" s="257"/>
    </row>
    <row r="35" spans="1:40" ht="5.0999999999999996" customHeight="1">
      <c r="A35" s="287"/>
      <c r="B35" s="287"/>
      <c r="C35" s="287"/>
      <c r="D35" s="296"/>
      <c r="E35" s="296"/>
      <c r="F35" s="296"/>
      <c r="G35" s="296"/>
      <c r="H35" s="296"/>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97"/>
      <c r="AK35" s="280"/>
      <c r="AL35" s="266"/>
      <c r="AM35" s="266"/>
      <c r="AN35" s="257"/>
    </row>
    <row r="36" spans="1:40" ht="5.0999999999999996" customHeight="1">
      <c r="A36" s="287"/>
      <c r="B36" s="287"/>
      <c r="C36" s="287"/>
      <c r="D36" s="296"/>
      <c r="E36" s="296"/>
      <c r="F36" s="296"/>
      <c r="G36" s="296"/>
      <c r="H36" s="296"/>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97"/>
      <c r="AK36" s="280"/>
      <c r="AL36" s="266"/>
      <c r="AM36" s="266"/>
      <c r="AN36" s="257"/>
    </row>
    <row r="37" spans="1:40" ht="18" customHeight="1">
      <c r="A37" s="256" t="s">
        <v>610</v>
      </c>
      <c r="B37" s="280"/>
      <c r="D37" s="280"/>
      <c r="E37" s="280"/>
      <c r="F37" s="280"/>
      <c r="G37" s="280"/>
      <c r="H37" s="280"/>
      <c r="I37" s="280"/>
      <c r="J37" s="280"/>
      <c r="K37" s="280"/>
    </row>
    <row r="38" spans="1:40" ht="18" customHeight="1">
      <c r="A38" s="298" t="s">
        <v>611</v>
      </c>
      <c r="B38" s="298"/>
      <c r="M38" s="256" t="s">
        <v>612</v>
      </c>
      <c r="N38" s="280"/>
      <c r="P38" s="280"/>
      <c r="Q38" s="280"/>
      <c r="R38" s="280"/>
      <c r="S38" s="280"/>
      <c r="T38" s="280"/>
      <c r="U38" s="299" t="str">
        <f>IF(COUNTIF(M40:M43,"○")&gt;1,"いずれか１つを選択してください。","")</f>
        <v/>
      </c>
      <c r="V38" s="280"/>
      <c r="W38" s="280"/>
      <c r="X38" s="280"/>
      <c r="Y38" s="280"/>
      <c r="Z38" s="280"/>
      <c r="AA38" s="280"/>
      <c r="AB38" s="280"/>
      <c r="AC38" s="280"/>
      <c r="AD38" s="280"/>
      <c r="AE38" s="280"/>
      <c r="AF38" s="280"/>
      <c r="AG38" s="280"/>
      <c r="AH38" s="280"/>
      <c r="AI38" s="280"/>
      <c r="AJ38" s="280"/>
      <c r="AK38" s="297"/>
      <c r="AL38" s="280"/>
      <c r="AM38" s="266"/>
      <c r="AN38" s="266"/>
    </row>
    <row r="39" spans="1:40" ht="18.75" customHeight="1">
      <c r="A39" s="1268"/>
      <c r="B39" s="1268"/>
      <c r="C39" s="1268"/>
      <c r="D39" s="300">
        <f>IF(S2=1,10,IF(S2=2,11,IF(S2=3,12,S2-3)))</f>
        <v>2</v>
      </c>
      <c r="E39" s="300">
        <f>IF(S2=1,11,IF(S2=2,12,S2-2))</f>
        <v>3</v>
      </c>
      <c r="F39" s="1269">
        <f>IF(S2=1,12,S2-1)</f>
        <v>4</v>
      </c>
      <c r="G39" s="1269"/>
      <c r="H39" s="1269"/>
      <c r="I39" s="1250" t="s">
        <v>613</v>
      </c>
      <c r="J39" s="1250"/>
      <c r="K39" s="1250"/>
      <c r="M39" s="1254" t="s">
        <v>614</v>
      </c>
      <c r="N39" s="1261"/>
      <c r="O39" s="1261"/>
      <c r="P39" s="1261"/>
      <c r="Q39" s="1261"/>
      <c r="R39" s="1261"/>
      <c r="S39" s="1261"/>
      <c r="T39" s="1261"/>
      <c r="U39" s="1261"/>
      <c r="V39" s="1261"/>
      <c r="W39" s="1261"/>
      <c r="X39" s="1261"/>
      <c r="Y39" s="1261"/>
      <c r="Z39" s="1261"/>
      <c r="AA39" s="1261"/>
      <c r="AB39" s="1261"/>
      <c r="AC39" s="1261"/>
      <c r="AD39" s="1261"/>
      <c r="AE39" s="1261"/>
      <c r="AF39" s="1261"/>
      <c r="AG39" s="1261"/>
      <c r="AH39" s="1270" t="s">
        <v>615</v>
      </c>
      <c r="AI39" s="1271"/>
      <c r="AJ39" s="1271"/>
      <c r="AK39" s="1271"/>
      <c r="AL39" s="1272"/>
      <c r="AM39" s="1258" t="s">
        <v>616</v>
      </c>
      <c r="AN39" s="1258"/>
    </row>
    <row r="40" spans="1:40" ht="18" customHeight="1">
      <c r="A40" s="1258" t="s">
        <v>639</v>
      </c>
      <c r="B40" s="1258"/>
      <c r="C40" s="1258"/>
      <c r="D40" s="301">
        <v>80</v>
      </c>
      <c r="E40" s="301">
        <v>80</v>
      </c>
      <c r="F40" s="1273">
        <v>81</v>
      </c>
      <c r="G40" s="1273"/>
      <c r="H40" s="1273"/>
      <c r="I40" s="1250">
        <f>SUM(D40:F40)</f>
        <v>241</v>
      </c>
      <c r="J40" s="1250"/>
      <c r="K40" s="1250"/>
      <c r="M40" s="1278" t="s">
        <v>36</v>
      </c>
      <c r="N40" s="1251" t="s">
        <v>618</v>
      </c>
      <c r="O40" s="1281"/>
      <c r="P40" s="1282"/>
      <c r="Q40" s="1287" t="s">
        <v>640</v>
      </c>
      <c r="R40" s="1288"/>
      <c r="S40" s="1288"/>
      <c r="T40" s="1288"/>
      <c r="U40" s="1288"/>
      <c r="V40" s="1288"/>
      <c r="W40" s="1288"/>
      <c r="X40" s="1288"/>
      <c r="Y40" s="1288"/>
      <c r="Z40" s="1288"/>
      <c r="AA40" s="1288"/>
      <c r="AB40" s="1288"/>
      <c r="AC40" s="1288"/>
      <c r="AD40" s="1288"/>
      <c r="AE40" s="1288"/>
      <c r="AF40" s="1288"/>
      <c r="AG40" s="1289"/>
      <c r="AH40" s="1277">
        <f>SUM(F32:AJ32)</f>
        <v>500</v>
      </c>
      <c r="AI40" s="1256"/>
      <c r="AJ40" s="302" t="s">
        <v>620</v>
      </c>
      <c r="AK40" s="1277">
        <f>ROUNDUP(AH40/1000,0)</f>
        <v>1</v>
      </c>
      <c r="AL40" s="1256"/>
      <c r="AM40" s="1264">
        <f>MIN(AH40:AK42)</f>
        <v>1</v>
      </c>
      <c r="AN40" s="1306"/>
    </row>
    <row r="41" spans="1:40" ht="18" customHeight="1">
      <c r="A41" s="1310"/>
      <c r="B41" s="1310"/>
      <c r="C41" s="1310"/>
      <c r="D41" s="266"/>
      <c r="E41" s="266"/>
      <c r="F41" s="316"/>
      <c r="G41" s="316"/>
      <c r="H41" s="305" t="s">
        <v>641</v>
      </c>
      <c r="I41" s="316"/>
      <c r="J41" s="316"/>
      <c r="K41" s="316"/>
      <c r="L41" s="317"/>
      <c r="M41" s="1279"/>
      <c r="N41" s="1252"/>
      <c r="O41" s="1283"/>
      <c r="P41" s="1284"/>
      <c r="Q41" s="1274" t="s">
        <v>642</v>
      </c>
      <c r="R41" s="1275"/>
      <c r="S41" s="1275"/>
      <c r="T41" s="1275"/>
      <c r="U41" s="1275"/>
      <c r="V41" s="1275"/>
      <c r="W41" s="1275"/>
      <c r="X41" s="1275"/>
      <c r="Y41" s="1275"/>
      <c r="Z41" s="1275"/>
      <c r="AA41" s="1275"/>
      <c r="AB41" s="1275"/>
      <c r="AC41" s="1275"/>
      <c r="AD41" s="1275"/>
      <c r="AE41" s="1275"/>
      <c r="AF41" s="1275"/>
      <c r="AG41" s="1276"/>
      <c r="AH41" s="1254">
        <f>COUNTA(B12:B30)</f>
        <v>9</v>
      </c>
      <c r="AI41" s="1262"/>
      <c r="AJ41" s="303" t="s">
        <v>623</v>
      </c>
      <c r="AK41" s="1277">
        <f>ROUNDUP(AH41/20,0)</f>
        <v>1</v>
      </c>
      <c r="AL41" s="1256"/>
      <c r="AM41" s="1265"/>
      <c r="AN41" s="1307"/>
    </row>
    <row r="42" spans="1:40" ht="18" customHeight="1">
      <c r="B42" s="260"/>
      <c r="I42" s="1250">
        <f>I40/3</f>
        <v>80.333333333333329</v>
      </c>
      <c r="J42" s="1250"/>
      <c r="K42" s="1250"/>
      <c r="M42" s="1280"/>
      <c r="N42" s="1253"/>
      <c r="O42" s="1285"/>
      <c r="P42" s="1286"/>
      <c r="Q42" s="1274" t="s">
        <v>643</v>
      </c>
      <c r="R42" s="1275"/>
      <c r="S42" s="1275"/>
      <c r="T42" s="1275"/>
      <c r="U42" s="1275"/>
      <c r="V42" s="1275"/>
      <c r="W42" s="1275"/>
      <c r="X42" s="1275"/>
      <c r="Y42" s="1275"/>
      <c r="Z42" s="1275"/>
      <c r="AA42" s="1275"/>
      <c r="AB42" s="1275"/>
      <c r="AC42" s="1275"/>
      <c r="AD42" s="1275"/>
      <c r="AE42" s="1275"/>
      <c r="AF42" s="1275"/>
      <c r="AG42" s="1276"/>
      <c r="AH42" s="1277">
        <f>ROUNDDOWN(I42,1)</f>
        <v>80.3</v>
      </c>
      <c r="AI42" s="1256"/>
      <c r="AJ42" s="304" t="s">
        <v>623</v>
      </c>
      <c r="AK42" s="1277">
        <f>ROUNDUP(AH42/10,0)</f>
        <v>9</v>
      </c>
      <c r="AL42" s="1256"/>
      <c r="AM42" s="1308"/>
      <c r="AN42" s="1309"/>
    </row>
    <row r="43" spans="1:40" ht="18" customHeight="1">
      <c r="B43" s="260"/>
      <c r="I43" s="266"/>
      <c r="J43" s="266"/>
      <c r="K43" s="266"/>
      <c r="M43" s="301"/>
      <c r="N43" s="1274" t="s">
        <v>627</v>
      </c>
      <c r="O43" s="1275"/>
      <c r="P43" s="1275"/>
      <c r="Q43" s="1275"/>
      <c r="R43" s="1275"/>
      <c r="S43" s="1275"/>
      <c r="T43" s="1275"/>
      <c r="U43" s="1275"/>
      <c r="V43" s="1275"/>
      <c r="W43" s="1275"/>
      <c r="X43" s="1275"/>
      <c r="Y43" s="1275"/>
      <c r="Z43" s="1275"/>
      <c r="AA43" s="1275"/>
      <c r="AB43" s="1275"/>
      <c r="AC43" s="1275"/>
      <c r="AD43" s="1275"/>
      <c r="AE43" s="1275"/>
      <c r="AF43" s="1275"/>
      <c r="AG43" s="1276"/>
      <c r="AH43" s="1311"/>
      <c r="AI43" s="1312"/>
      <c r="AJ43" s="1312"/>
      <c r="AK43" s="1312"/>
      <c r="AL43" s="1313"/>
      <c r="AM43" s="1254" cm="1">
        <f t="array" ref="AM43">ROUNDUP(_xlfn.IFS(AM40&lt;2,1,AND(AM40&lt;=2,AM40&lt;6),AM40-1,AM40&gt;=6,AM40/2*3),1)</f>
        <v>1</v>
      </c>
      <c r="AN43" s="1262"/>
    </row>
    <row r="44" spans="1:40" ht="18" customHeight="1">
      <c r="A44" s="257"/>
      <c r="B44" s="260"/>
      <c r="H44" s="280"/>
      <c r="M44" s="280" t="s">
        <v>644</v>
      </c>
      <c r="W44" s="266"/>
      <c r="X44" s="280"/>
      <c r="Y44" s="280"/>
      <c r="Z44" s="280"/>
      <c r="AA44" s="280"/>
      <c r="AB44" s="280"/>
      <c r="AC44" s="280"/>
      <c r="AD44" s="280"/>
      <c r="AE44" s="280"/>
      <c r="AF44" s="280"/>
      <c r="AG44" s="280"/>
      <c r="AH44" s="280"/>
      <c r="AI44" s="280"/>
      <c r="AJ44" s="297"/>
      <c r="AK44" s="280"/>
      <c r="AL44" s="266"/>
      <c r="AM44" s="266"/>
      <c r="AN44" s="257"/>
    </row>
    <row r="45" spans="1:40" ht="5.0999999999999996" customHeight="1">
      <c r="A45" s="287"/>
      <c r="B45" s="287"/>
      <c r="C45" s="287"/>
      <c r="D45" s="287"/>
      <c r="E45" s="287"/>
      <c r="F45" s="287"/>
      <c r="G45" s="287"/>
      <c r="H45" s="287"/>
      <c r="I45" s="287"/>
      <c r="J45" s="280"/>
      <c r="K45" s="280"/>
      <c r="L45" s="280"/>
      <c r="M45" s="297"/>
      <c r="N45" s="280"/>
      <c r="W45" s="266"/>
      <c r="X45" s="280"/>
      <c r="Y45" s="280"/>
      <c r="Z45" s="280"/>
      <c r="AA45" s="280"/>
      <c r="AB45" s="280"/>
      <c r="AC45" s="280"/>
      <c r="AD45" s="280"/>
      <c r="AE45" s="280"/>
      <c r="AF45" s="280"/>
      <c r="AG45" s="280"/>
      <c r="AH45" s="280"/>
      <c r="AI45" s="280"/>
      <c r="AJ45" s="297"/>
      <c r="AK45" s="280"/>
      <c r="AL45" s="266"/>
      <c r="AM45" s="266"/>
      <c r="AN45" s="257"/>
    </row>
    <row r="46" spans="1:40" ht="21" customHeight="1">
      <c r="A46" s="256" t="s">
        <v>632</v>
      </c>
      <c r="B46" s="260"/>
      <c r="C46" s="261"/>
      <c r="D46" s="261"/>
      <c r="E46" s="261"/>
      <c r="F46" s="261"/>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61"/>
      <c r="AM46" s="261"/>
      <c r="AN46" s="257"/>
    </row>
    <row r="47" spans="1:40" ht="24.95" customHeight="1">
      <c r="A47" s="257"/>
      <c r="B47" s="266"/>
      <c r="C47" s="1294" t="str">
        <f>IF(VLOOKUP($AK$1,選択肢!$A$1:$J$32,C52,FALSE)=0,"-",VLOOKUP($AK$1,選択肢!$A$1:$J$32,C52,FALSE))</f>
        <v>管理者</v>
      </c>
      <c r="D47" s="1295"/>
      <c r="E47" s="1296" t="str">
        <f>IF(VLOOKUP($AK$1,選択肢!$A$1:$J$32,E52,FALSE)=0,"-",VLOOKUP($AK$1,選択肢!$A$1:$J$32,E52,FALSE))</f>
        <v>サービス提供責任者</v>
      </c>
      <c r="F47" s="1296"/>
      <c r="G47" s="1296"/>
      <c r="H47" s="1296"/>
      <c r="I47" s="1294" t="str">
        <f>IF(VLOOKUP($AK$1,選択肢!$A$1:$J$32,I52,FALSE)=0,"-",VLOOKUP($AK$1,選択肢!$A$1:$J$32,I52,FALSE))</f>
        <v>従業者</v>
      </c>
      <c r="J47" s="1295"/>
      <c r="K47" s="1295"/>
      <c r="L47" s="1295"/>
      <c r="M47" s="1295"/>
      <c r="N47" s="1297"/>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257"/>
    </row>
    <row r="48" spans="1:40" ht="18" customHeight="1">
      <c r="A48" s="257"/>
      <c r="B48" s="266"/>
      <c r="C48" s="310" t="s">
        <v>633</v>
      </c>
      <c r="D48" s="310" t="s">
        <v>634</v>
      </c>
      <c r="E48" s="311" t="s">
        <v>633</v>
      </c>
      <c r="F48" s="1303" t="s">
        <v>634</v>
      </c>
      <c r="G48" s="1303"/>
      <c r="H48" s="1303"/>
      <c r="I48" s="1299" t="s">
        <v>633</v>
      </c>
      <c r="J48" s="1300"/>
      <c r="K48" s="1301"/>
      <c r="L48" s="1299" t="s">
        <v>634</v>
      </c>
      <c r="M48" s="1300"/>
      <c r="N48" s="1301"/>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312"/>
      <c r="AM48" s="312"/>
      <c r="AN48" s="257"/>
    </row>
    <row r="49" spans="1:40" ht="18" customHeight="1">
      <c r="A49" s="257"/>
      <c r="B49" s="289" t="s">
        <v>635</v>
      </c>
      <c r="C49" s="311">
        <f>COUNTIFS($B$11:$B$30,C$47,$C$11:$C$30,"A",$E$11:$E$30,"*")</f>
        <v>1</v>
      </c>
      <c r="D49" s="311">
        <f>COUNTIFS($B$11:$B$30,C$47,$C$11:$C$30,"B",$E$11:$E$30,"*")</f>
        <v>0</v>
      </c>
      <c r="E49" s="311">
        <f>COUNTIFS($B$11:$B$30,E$47,$C$11:$C$30,"A",$E$11:$E$30,"*")</f>
        <v>0</v>
      </c>
      <c r="F49" s="1299">
        <f>COUNTIFS($B$11:$B$30,E$47,$C$11:$C$30,"B",$E$11:$E$30,"*")</f>
        <v>1</v>
      </c>
      <c r="G49" s="1300"/>
      <c r="H49" s="1301"/>
      <c r="I49" s="1299">
        <f>COUNTIFS($B$11:$B$30,I$47,$C$11:$C$30,"A",$E$11:$E$30,"*")</f>
        <v>0</v>
      </c>
      <c r="J49" s="1300"/>
      <c r="K49" s="1301"/>
      <c r="L49" s="1299">
        <f>COUNTIFS($B$11:$B$30,I$47,$C$11:$C$30,"B",$E$11:$E$30,"*")</f>
        <v>0</v>
      </c>
      <c r="M49" s="1300"/>
      <c r="N49" s="1301"/>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312"/>
      <c r="AM49" s="312"/>
      <c r="AN49" s="257"/>
    </row>
    <row r="50" spans="1:40" ht="18" customHeight="1">
      <c r="A50" s="257"/>
      <c r="B50" s="313" t="s">
        <v>636</v>
      </c>
      <c r="C50" s="314"/>
      <c r="D50" s="314"/>
      <c r="E50" s="311">
        <f>COUNTIFS($B$11:$B$30,E$47,$C$11:$C$30,"C",$E$11:$E$30,"*")</f>
        <v>1</v>
      </c>
      <c r="F50" s="1299">
        <f>COUNTIFS($B$11:$B$30,E$47,$C$11:$C$30,"D",$E$11:$E$30,"*")</f>
        <v>0</v>
      </c>
      <c r="G50" s="1300"/>
      <c r="H50" s="1301"/>
      <c r="I50" s="1299">
        <f>COUNTIFS($B$11:$B$30,I$47,$C$11:$C$30,"C",$E$11:$E$30,"*")</f>
        <v>2</v>
      </c>
      <c r="J50" s="1300"/>
      <c r="K50" s="1301"/>
      <c r="L50" s="1299">
        <f>COUNTIFS($B$11:$B$30,I$47,$C$11:$C$30,"D",$E$11:$E$30,"*")</f>
        <v>5</v>
      </c>
      <c r="M50" s="1300"/>
      <c r="N50" s="1301"/>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312"/>
      <c r="AM50" s="312"/>
      <c r="AN50" s="257"/>
    </row>
    <row r="51" spans="1:40" ht="18" customHeight="1">
      <c r="A51" s="257"/>
      <c r="B51" s="313" t="s">
        <v>637</v>
      </c>
      <c r="C51" s="1304"/>
      <c r="D51" s="1305"/>
      <c r="E51" s="1299">
        <f>IF($AK$3="４週",SUMIFS($AK$11:$AK$30,$B$11:$B$30,E47)/4/$AH$5,IF($AK$3="歴月",SUMIFS($AK$11:$AK$30,$B$11:$B$30,E47)/$AL$5,"記載する期間を選択してください"))</f>
        <v>0</v>
      </c>
      <c r="F51" s="1300"/>
      <c r="G51" s="1300"/>
      <c r="H51" s="1301"/>
      <c r="I51" s="1299">
        <f>IF($AK$3="４週",SUMIFS($AK$11:$AK$30,$B$11:$B$30,I47)/4/$AH$5,IF($AK$3="歴月",SUMIFS($AK$11:$AK$30,$B$11:$B$30,I47)/$AL$5,"記載する期間を選択してください"))</f>
        <v>0</v>
      </c>
      <c r="J51" s="1300"/>
      <c r="K51" s="1300"/>
      <c r="L51" s="1300"/>
      <c r="M51" s="1300"/>
      <c r="N51" s="1301"/>
      <c r="O51" s="1302"/>
      <c r="P51" s="1302"/>
      <c r="Q51" s="1302"/>
      <c r="R51" s="1302"/>
      <c r="S51" s="1302"/>
      <c r="T51" s="1302"/>
      <c r="U51" s="1302"/>
      <c r="V51" s="1302"/>
      <c r="W51" s="1302"/>
      <c r="X51" s="1302"/>
      <c r="Y51" s="1302"/>
      <c r="Z51" s="1302"/>
      <c r="AA51" s="1302"/>
      <c r="AB51" s="1302"/>
      <c r="AC51" s="1302"/>
      <c r="AD51" s="1302"/>
      <c r="AE51" s="1302"/>
      <c r="AF51" s="1302"/>
      <c r="AG51" s="1302"/>
      <c r="AH51" s="1302"/>
      <c r="AI51" s="1302"/>
      <c r="AJ51" s="1302"/>
      <c r="AK51" s="1302"/>
      <c r="AL51" s="1302"/>
      <c r="AM51" s="1302"/>
      <c r="AN51" s="257"/>
    </row>
    <row r="52" spans="1:40" ht="5.0999999999999996" customHeight="1">
      <c r="A52" s="257"/>
      <c r="B52" s="260"/>
      <c r="C52" s="284">
        <v>2</v>
      </c>
      <c r="D52" s="284"/>
      <c r="E52" s="284">
        <v>3</v>
      </c>
      <c r="F52" s="284"/>
      <c r="G52" s="284"/>
      <c r="H52" s="284"/>
      <c r="I52" s="284">
        <v>4</v>
      </c>
      <c r="J52" s="284"/>
      <c r="K52" s="284"/>
      <c r="L52" s="284"/>
      <c r="M52" s="284"/>
      <c r="N52" s="284"/>
      <c r="O52" s="284">
        <v>5</v>
      </c>
      <c r="P52" s="284"/>
      <c r="Q52" s="284"/>
      <c r="R52" s="284"/>
      <c r="S52" s="284"/>
      <c r="T52" s="284"/>
      <c r="U52" s="284">
        <v>6</v>
      </c>
      <c r="V52" s="284"/>
      <c r="W52" s="284"/>
      <c r="X52" s="284"/>
      <c r="Y52" s="284"/>
      <c r="Z52" s="284"/>
      <c r="AA52" s="284">
        <v>7</v>
      </c>
      <c r="AB52" s="284"/>
      <c r="AC52" s="284"/>
      <c r="AD52" s="284"/>
      <c r="AE52" s="284"/>
      <c r="AF52" s="284"/>
      <c r="AG52" s="284">
        <v>8</v>
      </c>
      <c r="AH52" s="284"/>
      <c r="AI52" s="284"/>
      <c r="AJ52" s="284"/>
      <c r="AK52" s="284"/>
      <c r="AL52" s="284">
        <v>9</v>
      </c>
      <c r="AM52" s="315"/>
      <c r="AN52" s="257"/>
    </row>
    <row r="53" spans="1:40" ht="15" customHeight="1">
      <c r="A53" s="280" t="s">
        <v>562</v>
      </c>
      <c r="B53" s="281"/>
      <c r="C53" s="282"/>
      <c r="D53" s="282"/>
      <c r="E53" s="282"/>
      <c r="F53" s="283"/>
      <c r="G53" s="282"/>
      <c r="H53" s="284"/>
      <c r="I53" s="284"/>
      <c r="J53" s="284"/>
      <c r="K53" s="284"/>
      <c r="L53" s="284"/>
      <c r="M53" s="284"/>
      <c r="N53" s="284"/>
      <c r="O53" s="284"/>
      <c r="P53" s="284"/>
      <c r="Q53" s="284"/>
      <c r="R53" s="284">
        <v>6</v>
      </c>
      <c r="S53" s="284"/>
      <c r="T53" s="284"/>
      <c r="U53" s="284"/>
      <c r="V53" s="284"/>
      <c r="W53" s="284"/>
      <c r="X53" s="284">
        <v>7</v>
      </c>
      <c r="Y53" s="284"/>
      <c r="Z53" s="284"/>
      <c r="AA53" s="284"/>
      <c r="AB53" s="284"/>
      <c r="AC53" s="284"/>
      <c r="AD53" s="284">
        <v>8</v>
      </c>
      <c r="AE53" s="284"/>
      <c r="AF53" s="284"/>
      <c r="AG53" s="285"/>
      <c r="AH53" s="285"/>
      <c r="AI53" s="285"/>
      <c r="AJ53" s="285">
        <v>9</v>
      </c>
      <c r="AK53" s="286"/>
      <c r="AL53" s="286"/>
      <c r="AM53" s="257"/>
    </row>
    <row r="54" spans="1:40" s="280" customFormat="1" ht="15" customHeight="1">
      <c r="A54" s="280" t="s">
        <v>563</v>
      </c>
      <c r="B54" s="287"/>
      <c r="C54" s="287"/>
      <c r="D54" s="287"/>
      <c r="E54" s="287"/>
      <c r="F54" s="287"/>
      <c r="G54" s="287"/>
      <c r="H54" s="256"/>
      <c r="I54" s="256"/>
      <c r="J54" s="256"/>
      <c r="K54" s="256"/>
      <c r="L54" s="256"/>
      <c r="M54" s="256"/>
    </row>
    <row r="55" spans="1:40" s="280" customFormat="1" ht="15" customHeight="1">
      <c r="A55" s="280" t="s">
        <v>564</v>
      </c>
      <c r="B55" s="287"/>
      <c r="C55" s="287"/>
      <c r="D55" s="287"/>
      <c r="E55" s="287"/>
      <c r="F55" s="287"/>
      <c r="G55" s="287"/>
      <c r="H55" s="256"/>
      <c r="I55" s="256"/>
      <c r="J55" s="256"/>
      <c r="K55" s="256"/>
      <c r="L55" s="256"/>
      <c r="M55" s="256"/>
    </row>
    <row r="56" spans="1:40" s="280" customFormat="1" ht="15" customHeight="1">
      <c r="A56" s="280" t="s">
        <v>565</v>
      </c>
      <c r="B56" s="287"/>
      <c r="C56" s="287"/>
      <c r="D56" s="287"/>
      <c r="E56" s="287"/>
      <c r="F56" s="287"/>
      <c r="G56" s="287"/>
      <c r="H56" s="256"/>
      <c r="I56" s="256"/>
      <c r="J56" s="256"/>
      <c r="K56" s="256"/>
      <c r="L56" s="256"/>
      <c r="M56" s="256"/>
    </row>
    <row r="57" spans="1:40" s="280" customFormat="1" ht="15" customHeight="1">
      <c r="A57" s="280" t="s">
        <v>566</v>
      </c>
      <c r="B57" s="287"/>
      <c r="C57" s="287"/>
      <c r="D57" s="287"/>
      <c r="E57" s="287"/>
      <c r="F57" s="287"/>
      <c r="G57" s="287"/>
      <c r="H57" s="256"/>
      <c r="I57" s="256"/>
      <c r="J57" s="256"/>
      <c r="K57" s="256"/>
      <c r="L57" s="256"/>
      <c r="M57" s="256"/>
    </row>
    <row r="58" spans="1:40" ht="15" customHeight="1">
      <c r="A58" s="280" t="s">
        <v>567</v>
      </c>
      <c r="B58" s="288"/>
      <c r="C58" s="280"/>
      <c r="D58" s="280"/>
      <c r="E58" s="280"/>
      <c r="F58" s="280"/>
      <c r="G58" s="280"/>
    </row>
    <row r="59" spans="1:40" ht="15" customHeight="1">
      <c r="A59" s="280" t="s">
        <v>568</v>
      </c>
      <c r="B59" s="288"/>
      <c r="C59" s="280"/>
      <c r="D59" s="280"/>
      <c r="E59" s="280"/>
      <c r="F59" s="280"/>
      <c r="G59" s="280"/>
    </row>
    <row r="60" spans="1:40" ht="15" customHeight="1">
      <c r="A60" s="280"/>
      <c r="B60" s="289" t="s">
        <v>569</v>
      </c>
      <c r="C60" s="1250" t="s">
        <v>570</v>
      </c>
      <c r="D60" s="1250"/>
      <c r="E60" s="1250"/>
      <c r="F60" s="280"/>
      <c r="G60" s="280"/>
    </row>
    <row r="61" spans="1:40" ht="15" customHeight="1">
      <c r="A61" s="280"/>
      <c r="B61" s="290" t="s">
        <v>571</v>
      </c>
      <c r="C61" s="1260" t="s">
        <v>572</v>
      </c>
      <c r="D61" s="1260"/>
      <c r="E61" s="1260"/>
      <c r="F61" s="280"/>
      <c r="G61" s="280"/>
    </row>
    <row r="62" spans="1:40" ht="15" customHeight="1">
      <c r="A62" s="280"/>
      <c r="B62" s="290" t="s">
        <v>573</v>
      </c>
      <c r="C62" s="1260" t="s">
        <v>574</v>
      </c>
      <c r="D62" s="1260"/>
      <c r="E62" s="1260"/>
      <c r="F62" s="280"/>
      <c r="G62" s="280"/>
    </row>
    <row r="63" spans="1:40" ht="15" customHeight="1">
      <c r="A63" s="280"/>
      <c r="B63" s="290" t="s">
        <v>575</v>
      </c>
      <c r="C63" s="1260" t="s">
        <v>576</v>
      </c>
      <c r="D63" s="1260"/>
      <c r="E63" s="1260"/>
      <c r="F63" s="280"/>
      <c r="G63" s="280"/>
    </row>
    <row r="64" spans="1:40" ht="15" customHeight="1">
      <c r="A64" s="280"/>
      <c r="B64" s="290" t="s">
        <v>577</v>
      </c>
      <c r="C64" s="1260" t="s">
        <v>578</v>
      </c>
      <c r="D64" s="1260"/>
      <c r="E64" s="1260"/>
      <c r="F64" s="280"/>
      <c r="G64" s="280"/>
    </row>
    <row r="65" spans="1:7" ht="15" customHeight="1">
      <c r="A65" s="280"/>
      <c r="B65" s="280" t="s">
        <v>579</v>
      </c>
      <c r="C65" s="280"/>
      <c r="D65" s="280"/>
      <c r="E65" s="280"/>
      <c r="F65" s="280"/>
      <c r="G65" s="280"/>
    </row>
    <row r="66" spans="1:7" ht="15" customHeight="1">
      <c r="A66" s="280"/>
      <c r="B66" s="280" t="s">
        <v>580</v>
      </c>
      <c r="C66" s="280"/>
      <c r="D66" s="280"/>
      <c r="E66" s="280"/>
      <c r="F66" s="280"/>
      <c r="G66" s="280"/>
    </row>
    <row r="67" spans="1:7" ht="15" customHeight="1">
      <c r="A67" s="280"/>
      <c r="B67" s="280" t="s">
        <v>581</v>
      </c>
      <c r="C67" s="280"/>
      <c r="D67" s="280"/>
      <c r="E67" s="280"/>
      <c r="F67" s="280"/>
      <c r="G67" s="280"/>
    </row>
    <row r="68" spans="1:7" ht="15" customHeight="1">
      <c r="A68" s="280" t="s">
        <v>582</v>
      </c>
      <c r="B68" s="288"/>
      <c r="C68" s="280"/>
      <c r="D68" s="280"/>
      <c r="E68" s="280"/>
      <c r="F68" s="280"/>
      <c r="G68" s="280"/>
    </row>
    <row r="69" spans="1:7" ht="15" customHeight="1">
      <c r="A69" s="280" t="s">
        <v>583</v>
      </c>
      <c r="B69" s="288"/>
      <c r="C69" s="280"/>
      <c r="D69" s="280"/>
      <c r="E69" s="280"/>
      <c r="F69" s="280"/>
      <c r="G69" s="280"/>
    </row>
    <row r="70" spans="1:7" ht="15" customHeight="1">
      <c r="A70" s="280" t="s">
        <v>584</v>
      </c>
      <c r="B70" s="288"/>
      <c r="C70" s="280"/>
      <c r="D70" s="280"/>
      <c r="E70" s="280"/>
      <c r="F70" s="280"/>
      <c r="G70" s="280"/>
    </row>
    <row r="71" spans="1:7" ht="15" customHeight="1">
      <c r="A71" s="280" t="s">
        <v>585</v>
      </c>
      <c r="B71" s="288"/>
      <c r="C71" s="280"/>
      <c r="D71" s="280"/>
      <c r="E71" s="280"/>
      <c r="F71" s="280"/>
      <c r="G71" s="280"/>
    </row>
    <row r="72" spans="1:7" ht="15" customHeight="1">
      <c r="A72" s="280" t="s">
        <v>586</v>
      </c>
      <c r="B72" s="288"/>
      <c r="C72" s="280"/>
      <c r="D72" s="280"/>
      <c r="E72" s="280"/>
      <c r="F72" s="280"/>
      <c r="G72" s="280"/>
    </row>
    <row r="73" spans="1:7" ht="15" customHeight="1">
      <c r="A73" s="280" t="s">
        <v>587</v>
      </c>
      <c r="B73" s="288"/>
      <c r="C73" s="280"/>
      <c r="D73" s="280"/>
      <c r="E73" s="280"/>
      <c r="F73" s="280"/>
      <c r="G73" s="280"/>
    </row>
    <row r="74" spans="1:7" ht="15" customHeight="1">
      <c r="A74" s="280"/>
      <c r="B74" s="280" t="s">
        <v>588</v>
      </c>
      <c r="C74" s="280"/>
      <c r="D74" s="280"/>
      <c r="E74" s="280"/>
      <c r="F74" s="280"/>
      <c r="G74" s="280"/>
    </row>
    <row r="75" spans="1:7" ht="15" customHeight="1">
      <c r="A75" s="280"/>
      <c r="B75" s="280" t="s">
        <v>589</v>
      </c>
      <c r="C75" s="280"/>
      <c r="D75" s="280"/>
      <c r="E75" s="280"/>
      <c r="F75" s="280"/>
      <c r="G75" s="280"/>
    </row>
    <row r="76" spans="1:7" ht="15" customHeight="1">
      <c r="A76" s="280" t="s">
        <v>590</v>
      </c>
      <c r="B76" s="288"/>
      <c r="C76" s="280"/>
      <c r="D76" s="280"/>
      <c r="E76" s="280"/>
      <c r="F76" s="280"/>
      <c r="G76" s="280"/>
    </row>
    <row r="77" spans="1:7" ht="15" customHeight="1">
      <c r="A77" s="280" t="s">
        <v>591</v>
      </c>
      <c r="B77" s="288"/>
      <c r="C77" s="280"/>
      <c r="D77" s="280"/>
      <c r="E77" s="280"/>
      <c r="F77" s="280"/>
      <c r="G77" s="280"/>
    </row>
    <row r="78" spans="1:7" ht="15" customHeight="1">
      <c r="A78" s="280" t="s">
        <v>592</v>
      </c>
      <c r="B78" s="288"/>
      <c r="C78" s="280"/>
      <c r="D78" s="280"/>
      <c r="E78" s="280"/>
      <c r="F78" s="280"/>
      <c r="G78" s="280"/>
    </row>
    <row r="79" spans="1:7" ht="15" customHeight="1">
      <c r="A79" s="280" t="s">
        <v>593</v>
      </c>
      <c r="B79" s="288"/>
      <c r="C79" s="280"/>
      <c r="D79" s="280"/>
      <c r="E79" s="280"/>
      <c r="F79" s="280"/>
      <c r="G79" s="280"/>
    </row>
    <row r="80" spans="1:7" ht="15" customHeight="1">
      <c r="A80" s="280" t="s">
        <v>594</v>
      </c>
      <c r="B80" s="288"/>
      <c r="C80" s="280"/>
      <c r="D80" s="280"/>
      <c r="E80" s="280"/>
      <c r="F80" s="280"/>
      <c r="G80" s="280"/>
    </row>
    <row r="81" spans="1:7" ht="15" customHeight="1">
      <c r="A81" s="280" t="s">
        <v>595</v>
      </c>
      <c r="B81" s="288"/>
      <c r="C81" s="280"/>
      <c r="D81" s="280"/>
      <c r="E81" s="280"/>
      <c r="F81" s="280"/>
      <c r="G81" s="280"/>
    </row>
    <row r="82" spans="1:7" ht="15" customHeight="1">
      <c r="A82" s="280" t="s">
        <v>596</v>
      </c>
      <c r="B82" s="288"/>
      <c r="C82" s="280"/>
      <c r="D82" s="280"/>
      <c r="E82" s="280"/>
      <c r="F82" s="280"/>
      <c r="G82" s="280"/>
    </row>
    <row r="83" spans="1:7" ht="15" customHeight="1">
      <c r="A83" s="280" t="s">
        <v>597</v>
      </c>
      <c r="B83" s="288"/>
      <c r="C83" s="280"/>
      <c r="D83" s="280"/>
      <c r="E83" s="280"/>
      <c r="F83" s="280"/>
      <c r="G83" s="280"/>
    </row>
  </sheetData>
  <mergeCells count="127">
    <mergeCell ref="AG51:AK51"/>
    <mergeCell ref="AL51:AM51"/>
    <mergeCell ref="C60:E60"/>
    <mergeCell ref="C61:E61"/>
    <mergeCell ref="C62:E62"/>
    <mergeCell ref="X50:Z50"/>
    <mergeCell ref="AA50:AC50"/>
    <mergeCell ref="AD50:AF50"/>
    <mergeCell ref="AG50:AI50"/>
    <mergeCell ref="AJ50:AK50"/>
    <mergeCell ref="C51:D51"/>
    <mergeCell ref="E51:H51"/>
    <mergeCell ref="I51:N51"/>
    <mergeCell ref="O51:T51"/>
    <mergeCell ref="U51:Z51"/>
    <mergeCell ref="F50:H50"/>
    <mergeCell ref="I50:K50"/>
    <mergeCell ref="L50:N50"/>
    <mergeCell ref="O50:Q50"/>
    <mergeCell ref="R50:T50"/>
    <mergeCell ref="U50:W50"/>
    <mergeCell ref="C63:E63"/>
    <mergeCell ref="C64:E64"/>
    <mergeCell ref="AA51:AF51"/>
    <mergeCell ref="AG48:AI48"/>
    <mergeCell ref="AJ48:AK48"/>
    <mergeCell ref="F49:H49"/>
    <mergeCell ref="I49:K49"/>
    <mergeCell ref="L49:N49"/>
    <mergeCell ref="O49:Q49"/>
    <mergeCell ref="R49:T49"/>
    <mergeCell ref="U49:W49"/>
    <mergeCell ref="X49:Z49"/>
    <mergeCell ref="AA49:AC49"/>
    <mergeCell ref="AD49:AF49"/>
    <mergeCell ref="AG49:AI49"/>
    <mergeCell ref="AJ49:AK49"/>
    <mergeCell ref="F48:H48"/>
    <mergeCell ref="I48:K48"/>
    <mergeCell ref="L48:N48"/>
    <mergeCell ref="O48:Q48"/>
    <mergeCell ref="R48:T48"/>
    <mergeCell ref="U48:W48"/>
    <mergeCell ref="X48:Z48"/>
    <mergeCell ref="AA48:AC48"/>
    <mergeCell ref="AD48:AF48"/>
    <mergeCell ref="N43:AG43"/>
    <mergeCell ref="AH43:AL43"/>
    <mergeCell ref="AM43:AN43"/>
    <mergeCell ref="C47:D47"/>
    <mergeCell ref="E47:H47"/>
    <mergeCell ref="I47:N47"/>
    <mergeCell ref="O47:T47"/>
    <mergeCell ref="U47:Z47"/>
    <mergeCell ref="AA47:AF47"/>
    <mergeCell ref="AG47:AK47"/>
    <mergeCell ref="AL47:AM47"/>
    <mergeCell ref="AH40:AI40"/>
    <mergeCell ref="AK40:AL40"/>
    <mergeCell ref="AM40:AN42"/>
    <mergeCell ref="A41:C41"/>
    <mergeCell ref="Q41:AG41"/>
    <mergeCell ref="AH41:AI41"/>
    <mergeCell ref="AK41:AL41"/>
    <mergeCell ref="I42:K42"/>
    <mergeCell ref="Q42:AG42"/>
    <mergeCell ref="AH42:AI42"/>
    <mergeCell ref="A40:C40"/>
    <mergeCell ref="F40:H40"/>
    <mergeCell ref="I40:K40"/>
    <mergeCell ref="M40:M42"/>
    <mergeCell ref="N40:P42"/>
    <mergeCell ref="Q40:AG40"/>
    <mergeCell ref="AK42:AL42"/>
    <mergeCell ref="A39:C39"/>
    <mergeCell ref="F39:H39"/>
    <mergeCell ref="I39:K39"/>
    <mergeCell ref="M39:AG39"/>
    <mergeCell ref="AH39:AL39"/>
    <mergeCell ref="AM39:AN39"/>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B12" xr:uid="{5350B5C0-3C10-4A43-BDF8-0CC18F4BC2C7}"/>
    <dataValidation type="list" allowBlank="1" showInputMessage="1" showErrorMessage="1" sqref="M40:M43" xr:uid="{CB8C04CC-4AED-460D-B30B-78B064B3047A}">
      <formula1>"○"</formula1>
    </dataValidation>
    <dataValidation type="list" allowBlank="1" showInputMessage="1" sqref="B13:B30" xr:uid="{A79A108D-3F6E-4349-8841-0ADED071BFFA}">
      <formula1>INDIRECT($AK$1)</formula1>
    </dataValidation>
    <dataValidation type="list" allowBlank="1" showInputMessage="1" showErrorMessage="1" sqref="AK3:AN3" xr:uid="{B64C3775-5DB1-45AB-BBB7-C64FF1E7B438}">
      <formula1>"４週,歴月"</formula1>
    </dataValidation>
    <dataValidation type="list" allowBlank="1" showInputMessage="1" showErrorMessage="1" sqref="AK4:AN4" xr:uid="{BD307C04-0D90-4C22-8138-37272B188B5D}">
      <formula1>"予定,実績"</formula1>
    </dataValidation>
    <dataValidation type="whole" operator="greaterThanOrEqual" allowBlank="1" showInputMessage="1" showErrorMessage="1" sqref="D40:E41 F40" xr:uid="{A706F338-3F38-404B-BD54-E5EF7339C21F}">
      <formula1>0</formula1>
    </dataValidation>
    <dataValidation operator="greaterThanOrEqual" allowBlank="1" showInputMessage="1" showErrorMessage="1" sqref="X38 I45 U38 I34:I37 L34:L36 L45" xr:uid="{F48C7116-5BB2-4CE4-9B6B-AD8E05EE19F4}"/>
    <dataValidation type="list" allowBlank="1" showInputMessage="1" showErrorMessage="1" sqref="C11:C30" xr:uid="{6E660014-9885-4016-A713-4D6737AC0FA6}">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76"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EEEF-F00C-4F06-9CFF-8DF311925109}">
  <sheetPr>
    <tabColor theme="5" tint="0.79998168889431442"/>
  </sheetPr>
  <dimension ref="A1:AN82"/>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5" style="254" customWidth="1"/>
    <col min="3" max="3" width="7.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645</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100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9"/>
      <c r="AL11" s="295"/>
      <c r="AM11" s="1257"/>
      <c r="AN11" s="1257"/>
    </row>
    <row r="12" spans="1:40" ht="18" customHeight="1">
      <c r="A12" s="269">
        <v>2</v>
      </c>
      <c r="B12" s="292" t="s">
        <v>602</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0" si="0">IF($AK$3="４週",AK12/4,AK12/(DAY(EOMONTH($F$9,0))/7))</f>
        <v>0</v>
      </c>
      <c r="AM12" s="1257"/>
      <c r="AN12" s="1257"/>
    </row>
    <row r="13" spans="1:40" ht="18" customHeight="1">
      <c r="A13" s="269">
        <v>3</v>
      </c>
      <c r="B13" s="292" t="s">
        <v>602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+SUM(F13:AJ13)</f>
        <v>0</v>
      </c>
      <c r="AL13" s="276">
        <f t="shared" si="0"/>
        <v>0</v>
      </c>
      <c r="AM13" s="1257"/>
      <c r="AN13" s="1257"/>
    </row>
    <row r="14" spans="1:40" ht="18" customHeight="1">
      <c r="A14" s="269">
        <v>4</v>
      </c>
      <c r="B14" s="292" t="s">
        <v>603</v>
      </c>
      <c r="C14" s="271" t="s">
        <v>575</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ref="AK14:AK30" si="1">+SUM(F14:AJ14)</f>
        <v>0</v>
      </c>
      <c r="AL14" s="276">
        <f t="shared" si="0"/>
        <v>0</v>
      </c>
      <c r="AM14" s="1257"/>
      <c r="AN14" s="1257"/>
    </row>
    <row r="15" spans="1:40" ht="18" customHeight="1">
      <c r="A15" s="269">
        <v>5</v>
      </c>
      <c r="B15" s="292" t="s">
        <v>603</v>
      </c>
      <c r="C15" s="271" t="s">
        <v>575</v>
      </c>
      <c r="D15" s="293"/>
      <c r="E15" s="294" t="s">
        <v>604</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row>
    <row r="16" spans="1:40" ht="18" customHeight="1">
      <c r="A16" s="269">
        <v>6</v>
      </c>
      <c r="B16" s="292" t="s">
        <v>603</v>
      </c>
      <c r="C16" s="271" t="s">
        <v>577</v>
      </c>
      <c r="D16" s="293"/>
      <c r="E16" s="294" t="s">
        <v>605</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row>
    <row r="17" spans="1:40" ht="18" customHeight="1">
      <c r="A17" s="269">
        <v>7</v>
      </c>
      <c r="B17" s="292" t="s">
        <v>603</v>
      </c>
      <c r="C17" s="271" t="s">
        <v>577</v>
      </c>
      <c r="D17" s="293"/>
      <c r="E17" s="294" t="s">
        <v>606</v>
      </c>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row>
    <row r="18" spans="1:40" ht="18" customHeight="1">
      <c r="A18" s="269">
        <v>8</v>
      </c>
      <c r="B18" s="292" t="s">
        <v>603</v>
      </c>
      <c r="C18" s="271" t="s">
        <v>577</v>
      </c>
      <c r="D18" s="293"/>
      <c r="E18" s="294" t="s">
        <v>607</v>
      </c>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row>
    <row r="19" spans="1:40" ht="18" customHeight="1">
      <c r="A19" s="269">
        <v>9</v>
      </c>
      <c r="B19" s="292" t="s">
        <v>603</v>
      </c>
      <c r="C19" s="271" t="s">
        <v>577</v>
      </c>
      <c r="D19" s="293"/>
      <c r="E19" s="294" t="s">
        <v>608</v>
      </c>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row>
    <row r="20" spans="1:40" ht="18" customHeight="1">
      <c r="A20" s="269">
        <v>10</v>
      </c>
      <c r="B20" s="292" t="s">
        <v>646</v>
      </c>
      <c r="C20" s="271" t="s">
        <v>577</v>
      </c>
      <c r="D20" s="293"/>
      <c r="E20" s="294" t="s">
        <v>609</v>
      </c>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+SUM(F31:AJ31)</f>
        <v>0</v>
      </c>
      <c r="AL31" s="276">
        <f>IF($AK$3="４週",AK31/4,AK31/(DAY(EOMONTH($F$9,0))/7))</f>
        <v>0</v>
      </c>
      <c r="AM31" s="1249"/>
      <c r="AN31" s="1249"/>
    </row>
    <row r="32" spans="1:40" ht="18" customHeight="1">
      <c r="A32" s="1261" t="s">
        <v>561</v>
      </c>
      <c r="B32" s="1261"/>
      <c r="C32" s="1261"/>
      <c r="D32" s="1261"/>
      <c r="E32" s="1262"/>
      <c r="F32" s="278">
        <v>12</v>
      </c>
      <c r="G32" s="278">
        <v>20</v>
      </c>
      <c r="H32" s="278">
        <v>12</v>
      </c>
      <c r="I32" s="278">
        <v>20</v>
      </c>
      <c r="J32" s="278">
        <v>12</v>
      </c>
      <c r="K32" s="278">
        <v>20</v>
      </c>
      <c r="L32" s="278">
        <v>12</v>
      </c>
      <c r="M32" s="278">
        <v>20</v>
      </c>
      <c r="N32" s="278">
        <v>12</v>
      </c>
      <c r="O32" s="278">
        <v>20</v>
      </c>
      <c r="P32" s="278">
        <v>12</v>
      </c>
      <c r="Q32" s="278">
        <v>20</v>
      </c>
      <c r="R32" s="278">
        <v>12</v>
      </c>
      <c r="S32" s="278">
        <v>20</v>
      </c>
      <c r="T32" s="278">
        <v>12</v>
      </c>
      <c r="U32" s="278">
        <v>20</v>
      </c>
      <c r="V32" s="278">
        <v>12</v>
      </c>
      <c r="W32" s="278">
        <v>20</v>
      </c>
      <c r="X32" s="278">
        <v>12</v>
      </c>
      <c r="Y32" s="278">
        <v>20</v>
      </c>
      <c r="Z32" s="278">
        <v>12</v>
      </c>
      <c r="AA32" s="278">
        <v>20</v>
      </c>
      <c r="AB32" s="278">
        <v>12</v>
      </c>
      <c r="AC32" s="278">
        <v>20</v>
      </c>
      <c r="AD32" s="278">
        <v>12</v>
      </c>
      <c r="AE32" s="278">
        <v>20</v>
      </c>
      <c r="AF32" s="278">
        <v>12</v>
      </c>
      <c r="AG32" s="278">
        <v>20</v>
      </c>
      <c r="AH32" s="278">
        <v>12</v>
      </c>
      <c r="AI32" s="278">
        <v>20</v>
      </c>
      <c r="AJ32" s="278">
        <v>10</v>
      </c>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5.0999999999999996" customHeight="1">
      <c r="A34" s="287"/>
      <c r="B34" s="287"/>
      <c r="C34" s="287"/>
      <c r="D34" s="296"/>
      <c r="E34" s="296"/>
      <c r="F34" s="296"/>
      <c r="G34" s="296"/>
      <c r="H34" s="296"/>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97"/>
      <c r="AK34" s="280"/>
      <c r="AL34" s="266"/>
      <c r="AM34" s="266"/>
      <c r="AN34" s="257"/>
    </row>
    <row r="35" spans="1:40" ht="5.0999999999999996" customHeight="1">
      <c r="A35" s="287"/>
      <c r="B35" s="287"/>
      <c r="C35" s="287"/>
      <c r="D35" s="296"/>
      <c r="E35" s="296"/>
      <c r="F35" s="296"/>
      <c r="G35" s="296"/>
      <c r="H35" s="296"/>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97"/>
      <c r="AK35" s="280"/>
      <c r="AL35" s="266"/>
      <c r="AM35" s="266"/>
      <c r="AN35" s="257"/>
    </row>
    <row r="36" spans="1:40" ht="5.0999999999999996" customHeight="1">
      <c r="A36" s="287"/>
      <c r="B36" s="287"/>
      <c r="C36" s="287"/>
      <c r="D36" s="296"/>
      <c r="E36" s="296"/>
      <c r="F36" s="296"/>
      <c r="G36" s="296"/>
      <c r="H36" s="296"/>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97"/>
      <c r="AK36" s="280"/>
      <c r="AL36" s="266"/>
      <c r="AM36" s="266"/>
      <c r="AN36" s="257"/>
    </row>
    <row r="37" spans="1:40" ht="18" customHeight="1">
      <c r="A37" s="256" t="s">
        <v>610</v>
      </c>
      <c r="B37" s="280"/>
      <c r="D37" s="280"/>
      <c r="E37" s="280"/>
      <c r="F37" s="280"/>
      <c r="G37" s="280"/>
      <c r="H37" s="280"/>
      <c r="I37" s="280"/>
      <c r="J37" s="280"/>
      <c r="K37" s="280"/>
    </row>
    <row r="38" spans="1:40" ht="18" customHeight="1">
      <c r="A38" s="298" t="s">
        <v>611</v>
      </c>
      <c r="B38" s="298"/>
      <c r="M38" s="256" t="s">
        <v>612</v>
      </c>
      <c r="N38" s="280"/>
      <c r="P38" s="280"/>
      <c r="Q38" s="280"/>
      <c r="R38" s="280"/>
      <c r="S38" s="280"/>
      <c r="T38" s="280"/>
      <c r="U38" s="299" t="str">
        <f>IF(COUNTIF(M40:M43,"○")&gt;1,"いずれか１つを選択してください。","")</f>
        <v/>
      </c>
      <c r="V38" s="280"/>
      <c r="W38" s="280"/>
      <c r="X38" s="280"/>
      <c r="Y38" s="280"/>
      <c r="Z38" s="280"/>
      <c r="AA38" s="280"/>
      <c r="AB38" s="280"/>
      <c r="AC38" s="280"/>
      <c r="AD38" s="280"/>
      <c r="AE38" s="280"/>
      <c r="AF38" s="280"/>
      <c r="AG38" s="280"/>
      <c r="AH38" s="280"/>
      <c r="AI38" s="280"/>
      <c r="AJ38" s="280"/>
      <c r="AK38" s="297"/>
      <c r="AL38" s="280"/>
      <c r="AM38" s="266"/>
      <c r="AN38" s="266"/>
    </row>
    <row r="39" spans="1:40" ht="18.75" customHeight="1">
      <c r="A39" s="1268"/>
      <c r="B39" s="1268"/>
      <c r="C39" s="1268"/>
      <c r="D39" s="300">
        <f>IF(S2=1,10,IF(S2=2,11,IF(S2=3,12,S2-3)))</f>
        <v>2</v>
      </c>
      <c r="E39" s="300">
        <f>IF(S2=1,11,IF(S2=2,12,S2-2))</f>
        <v>3</v>
      </c>
      <c r="F39" s="1269">
        <f>IF(S2=1,12,S2-1)</f>
        <v>4</v>
      </c>
      <c r="G39" s="1269"/>
      <c r="H39" s="1269"/>
      <c r="I39" s="1250" t="s">
        <v>613</v>
      </c>
      <c r="J39" s="1250"/>
      <c r="K39" s="1250"/>
      <c r="M39" s="1254" t="s">
        <v>614</v>
      </c>
      <c r="N39" s="1261"/>
      <c r="O39" s="1261"/>
      <c r="P39" s="1261"/>
      <c r="Q39" s="1261"/>
      <c r="R39" s="1261"/>
      <c r="S39" s="1261"/>
      <c r="T39" s="1261"/>
      <c r="U39" s="1261"/>
      <c r="V39" s="1261"/>
      <c r="W39" s="1261"/>
      <c r="X39" s="1261"/>
      <c r="Y39" s="1261"/>
      <c r="Z39" s="1261"/>
      <c r="AA39" s="1261"/>
      <c r="AB39" s="1261"/>
      <c r="AC39" s="1261"/>
      <c r="AD39" s="1261"/>
      <c r="AE39" s="1261"/>
      <c r="AF39" s="1261"/>
      <c r="AG39" s="1261"/>
      <c r="AH39" s="1270" t="s">
        <v>615</v>
      </c>
      <c r="AI39" s="1271"/>
      <c r="AJ39" s="1271"/>
      <c r="AK39" s="1271"/>
      <c r="AL39" s="1272"/>
      <c r="AM39" s="1258" t="s">
        <v>616</v>
      </c>
      <c r="AN39" s="1258"/>
    </row>
    <row r="40" spans="1:40" ht="18" customHeight="1">
      <c r="A40" s="1258" t="s">
        <v>639</v>
      </c>
      <c r="B40" s="1258"/>
      <c r="C40" s="1258"/>
      <c r="D40" s="301">
        <v>80</v>
      </c>
      <c r="E40" s="301">
        <v>80</v>
      </c>
      <c r="F40" s="1273">
        <v>81</v>
      </c>
      <c r="G40" s="1273"/>
      <c r="H40" s="1273"/>
      <c r="I40" s="1250">
        <f>SUM(D40:F40)</f>
        <v>241</v>
      </c>
      <c r="J40" s="1250"/>
      <c r="K40" s="1250"/>
      <c r="M40" s="1278" t="s">
        <v>36</v>
      </c>
      <c r="N40" s="1251" t="s">
        <v>618</v>
      </c>
      <c r="O40" s="1281"/>
      <c r="P40" s="1282"/>
      <c r="Q40" s="1287" t="s">
        <v>619</v>
      </c>
      <c r="R40" s="1288"/>
      <c r="S40" s="1288"/>
      <c r="T40" s="1288"/>
      <c r="U40" s="1288"/>
      <c r="V40" s="1288"/>
      <c r="W40" s="1288"/>
      <c r="X40" s="1288"/>
      <c r="Y40" s="1288"/>
      <c r="Z40" s="1288"/>
      <c r="AA40" s="1288"/>
      <c r="AB40" s="1288"/>
      <c r="AC40" s="1288"/>
      <c r="AD40" s="1288"/>
      <c r="AE40" s="1288"/>
      <c r="AF40" s="1288"/>
      <c r="AG40" s="1289"/>
      <c r="AH40" s="1277">
        <f>SUM(F32:AJ32)</f>
        <v>490</v>
      </c>
      <c r="AI40" s="1256"/>
      <c r="AJ40" s="302" t="s">
        <v>620</v>
      </c>
      <c r="AK40" s="1277">
        <f>ROUNDUP(AH40/450,0)</f>
        <v>2</v>
      </c>
      <c r="AL40" s="1256"/>
      <c r="AM40" s="1250">
        <f>MIN(AH40:AK42)</f>
        <v>1</v>
      </c>
      <c r="AN40" s="1250"/>
    </row>
    <row r="41" spans="1:40" ht="18" customHeight="1">
      <c r="A41" s="1283"/>
      <c r="B41" s="1283"/>
      <c r="C41" s="1283"/>
      <c r="D41" s="266"/>
      <c r="E41" s="266"/>
      <c r="F41" s="266"/>
      <c r="G41" s="266"/>
      <c r="H41" s="266"/>
      <c r="I41" s="266" t="s">
        <v>647</v>
      </c>
      <c r="J41" s="266"/>
      <c r="K41" s="266"/>
      <c r="M41" s="1279"/>
      <c r="N41" s="1252"/>
      <c r="O41" s="1283"/>
      <c r="P41" s="1284"/>
      <c r="Q41" s="1274" t="s">
        <v>622</v>
      </c>
      <c r="R41" s="1275"/>
      <c r="S41" s="1275"/>
      <c r="T41" s="1275"/>
      <c r="U41" s="1275"/>
      <c r="V41" s="1275"/>
      <c r="W41" s="1275"/>
      <c r="X41" s="1275"/>
      <c r="Y41" s="1275"/>
      <c r="Z41" s="1275"/>
      <c r="AA41" s="1275"/>
      <c r="AB41" s="1275"/>
      <c r="AC41" s="1275"/>
      <c r="AD41" s="1275"/>
      <c r="AE41" s="1275"/>
      <c r="AF41" s="1275"/>
      <c r="AG41" s="1276"/>
      <c r="AH41" s="1254">
        <f>COUNTA(B12:B30)</f>
        <v>9</v>
      </c>
      <c r="AI41" s="1261"/>
      <c r="AJ41" s="303" t="s">
        <v>623</v>
      </c>
      <c r="AK41" s="1277">
        <f>ROUNDUP(AH41/10,0)</f>
        <v>1</v>
      </c>
      <c r="AL41" s="1256"/>
      <c r="AM41" s="1250"/>
      <c r="AN41" s="1250"/>
    </row>
    <row r="42" spans="1:40" ht="18" customHeight="1">
      <c r="A42" s="1310"/>
      <c r="B42" s="1310"/>
      <c r="C42" s="1310"/>
      <c r="D42" s="266"/>
      <c r="E42" s="266"/>
      <c r="F42" s="1310"/>
      <c r="G42" s="1310"/>
      <c r="H42" s="1310"/>
      <c r="I42" s="1250">
        <f>I40/3</f>
        <v>80.333333333333329</v>
      </c>
      <c r="J42" s="1250"/>
      <c r="K42" s="1250"/>
      <c r="M42" s="1280"/>
      <c r="N42" s="1253"/>
      <c r="O42" s="1285"/>
      <c r="P42" s="1286"/>
      <c r="Q42" s="1274" t="s">
        <v>624</v>
      </c>
      <c r="R42" s="1275"/>
      <c r="S42" s="1275"/>
      <c r="T42" s="1275"/>
      <c r="U42" s="1275"/>
      <c r="V42" s="1275"/>
      <c r="W42" s="1275"/>
      <c r="X42" s="1275"/>
      <c r="Y42" s="1275"/>
      <c r="Z42" s="1275"/>
      <c r="AA42" s="1275"/>
      <c r="AB42" s="1275"/>
      <c r="AC42" s="1275"/>
      <c r="AD42" s="1275"/>
      <c r="AE42" s="1275"/>
      <c r="AF42" s="1275"/>
      <c r="AG42" s="1276"/>
      <c r="AH42" s="1277">
        <f>ROUNDDOWN(I42,1)</f>
        <v>80.3</v>
      </c>
      <c r="AI42" s="1256"/>
      <c r="AJ42" s="304" t="s">
        <v>623</v>
      </c>
      <c r="AK42" s="1277">
        <f>ROUNDUP(AH42/40,0)</f>
        <v>3</v>
      </c>
      <c r="AL42" s="1256"/>
      <c r="AM42" s="1250"/>
      <c r="AN42" s="1250"/>
    </row>
    <row r="43" spans="1:40" ht="18" customHeight="1">
      <c r="B43" s="257"/>
      <c r="M43" s="301"/>
      <c r="N43" s="1274" t="s">
        <v>627</v>
      </c>
      <c r="O43" s="1275"/>
      <c r="P43" s="1275"/>
      <c r="Q43" s="1275"/>
      <c r="R43" s="1275"/>
      <c r="S43" s="1275"/>
      <c r="T43" s="1275"/>
      <c r="U43" s="1275"/>
      <c r="V43" s="1275"/>
      <c r="W43" s="1275"/>
      <c r="X43" s="1275"/>
      <c r="Y43" s="1275"/>
      <c r="Z43" s="1275"/>
      <c r="AA43" s="1275"/>
      <c r="AB43" s="1275"/>
      <c r="AC43" s="1275"/>
      <c r="AD43" s="1275"/>
      <c r="AE43" s="1275"/>
      <c r="AF43" s="1275"/>
      <c r="AG43" s="1276"/>
      <c r="AH43" s="1290"/>
      <c r="AI43" s="1290"/>
      <c r="AJ43" s="1290"/>
      <c r="AK43" s="1290"/>
      <c r="AL43" s="1290"/>
      <c r="AM43" s="1254" cm="1">
        <f t="array" ref="AM43">ROUNDUP(_xlfn.IFS(AM40&lt;2,1,AND(AM40&lt;=2,AM40&lt;6),AM40-1,AM40&gt;=6,AM40/2*3),1)</f>
        <v>1</v>
      </c>
      <c r="AN43" s="1262"/>
    </row>
    <row r="44" spans="1:40" ht="5.0999999999999996" customHeight="1">
      <c r="A44" s="287"/>
      <c r="B44" s="287"/>
      <c r="C44" s="287"/>
      <c r="D44" s="287"/>
      <c r="E44" s="287"/>
      <c r="F44" s="287"/>
      <c r="G44" s="287"/>
      <c r="H44" s="287"/>
      <c r="I44" s="287"/>
      <c r="J44" s="280"/>
      <c r="K44" s="280"/>
      <c r="L44" s="280"/>
      <c r="M44" s="297"/>
      <c r="N44" s="280"/>
      <c r="W44" s="266"/>
      <c r="X44" s="280"/>
      <c r="Y44" s="280"/>
      <c r="Z44" s="280"/>
      <c r="AA44" s="280"/>
      <c r="AB44" s="280"/>
      <c r="AC44" s="280"/>
      <c r="AD44" s="280"/>
      <c r="AE44" s="280"/>
      <c r="AF44" s="280"/>
      <c r="AG44" s="280"/>
      <c r="AH44" s="280"/>
      <c r="AI44" s="280"/>
      <c r="AJ44" s="297"/>
      <c r="AK44" s="280"/>
      <c r="AL44" s="266"/>
      <c r="AM44" s="266"/>
      <c r="AN44" s="257"/>
    </row>
    <row r="45" spans="1:40"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0" ht="24.95" customHeight="1">
      <c r="A46" s="257"/>
      <c r="B46" s="266"/>
      <c r="C46" s="1294" t="str">
        <f>IF(VLOOKUP($AK$1,選択肢!$A$1:$J$32,C51,FALSE)=0,"-",VLOOKUP($AK$1,選択肢!$A$1:$J$32,C51,FALSE))</f>
        <v>管理者</v>
      </c>
      <c r="D46" s="1295"/>
      <c r="E46" s="1296" t="str">
        <f>IF(VLOOKUP($AK$1,選択肢!$A$1:$J$32,E51,FALSE)=0,"-",VLOOKUP($AK$1,選択肢!$A$1:$J$32,E51,FALSE))</f>
        <v>サービス提供責任者</v>
      </c>
      <c r="F46" s="1296"/>
      <c r="G46" s="1296"/>
      <c r="H46" s="1296"/>
      <c r="I46" s="1294" t="str">
        <f>IF(VLOOKUP($AK$1,選択肢!$A$1:$J$32,I51,FALSE)=0,"-",VLOOKUP($AK$1,選択肢!$A$1:$J$32,I51,FALSE))</f>
        <v>従業者</v>
      </c>
      <c r="J46" s="1295"/>
      <c r="K46" s="1295"/>
      <c r="L46" s="1295"/>
      <c r="M46" s="1295"/>
      <c r="N46" s="1297"/>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257"/>
    </row>
    <row r="47" spans="1:40" ht="18" customHeight="1">
      <c r="A47" s="257"/>
      <c r="B47" s="266"/>
      <c r="C47" s="310" t="s">
        <v>633</v>
      </c>
      <c r="D47" s="310" t="s">
        <v>634</v>
      </c>
      <c r="E47" s="311" t="s">
        <v>633</v>
      </c>
      <c r="F47" s="1303" t="s">
        <v>634</v>
      </c>
      <c r="G47" s="1303"/>
      <c r="H47" s="1303"/>
      <c r="I47" s="1299" t="s">
        <v>633</v>
      </c>
      <c r="J47" s="1300"/>
      <c r="K47" s="1301"/>
      <c r="L47" s="1299" t="s">
        <v>634</v>
      </c>
      <c r="M47" s="1300"/>
      <c r="N47" s="1301"/>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312"/>
      <c r="AM47" s="312"/>
      <c r="AN47" s="257"/>
    </row>
    <row r="48" spans="1:40" ht="18" customHeight="1">
      <c r="A48" s="257"/>
      <c r="B48" s="289" t="s">
        <v>635</v>
      </c>
      <c r="C48" s="311">
        <f>COUNTIFS($B$11:$B$30,C$46,$C$11:$C$30,"A",$E$11:$E$30,"*")</f>
        <v>1</v>
      </c>
      <c r="D48" s="311">
        <f>COUNTIFS($B$11:$B$30,C$46,$C$11:$C$30,"B",$E$11:$E$30,"*")</f>
        <v>0</v>
      </c>
      <c r="E48" s="311">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312"/>
      <c r="AM48" s="312"/>
      <c r="AN48" s="257"/>
    </row>
    <row r="49" spans="1:40" ht="18" customHeight="1">
      <c r="A49" s="257"/>
      <c r="B49" s="313" t="s">
        <v>636</v>
      </c>
      <c r="C49" s="314"/>
      <c r="D49" s="314"/>
      <c r="E49" s="311">
        <f>COUNTIFS($B$11:$B$30,E$46,$C$11:$C$30,"C",$E$11:$E$30,"*")</f>
        <v>1</v>
      </c>
      <c r="F49" s="1299">
        <f>COUNTIFS($B$11:$B$30,E$46,$C$11:$C$30,"D",$E$11:$E$30,"*")</f>
        <v>0</v>
      </c>
      <c r="G49" s="1300"/>
      <c r="H49" s="1301"/>
      <c r="I49" s="1299">
        <f>COUNTIFS($B$11:$B$30,I$46,$C$11:$C$30,"C",$E$11:$E$30,"*")</f>
        <v>2</v>
      </c>
      <c r="J49" s="1300"/>
      <c r="K49" s="1301"/>
      <c r="L49" s="1299">
        <f>COUNTIFS($B$11:$B$30,I$46,$C$11:$C$30,"D",$E$11:$E$30,"*")</f>
        <v>5</v>
      </c>
      <c r="M49" s="1300"/>
      <c r="N49" s="1301"/>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312"/>
      <c r="AM49" s="312"/>
      <c r="AN49" s="257"/>
    </row>
    <row r="50" spans="1:40" ht="18" customHeight="1">
      <c r="A50" s="257"/>
      <c r="B50" s="313" t="s">
        <v>637</v>
      </c>
      <c r="C50" s="1304"/>
      <c r="D50" s="1305"/>
      <c r="E50" s="1299">
        <f>IF($AK$3="４週",SUMIFS($AK$11:$AK$30,$B$11:$B$30,E46)/4/$AH$5,IF($AK$3="歴月",SUMIFS($AK$11:$AK$30,$B$11:$B$30,E46)/$AL$5,"記載する期間を選択してください"))</f>
        <v>0</v>
      </c>
      <c r="F50" s="1300"/>
      <c r="G50" s="1300"/>
      <c r="H50" s="1301"/>
      <c r="I50" s="1299">
        <f>IF($AK$3="４週",SUMIFS($AK$11:$AK$30,$B$11:$B$30,I46)/4/$AH$5,IF($AK$3="歴月",SUMIFS($AK$11:$AK$30,$B$11:$B$30,I46)/$AL$5,"記載する期間を選択してください"))</f>
        <v>0</v>
      </c>
      <c r="J50" s="1300"/>
      <c r="K50" s="1300"/>
      <c r="L50" s="1300"/>
      <c r="M50" s="1300"/>
      <c r="N50" s="1301"/>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c r="AM50" s="1302"/>
      <c r="AN50" s="257"/>
    </row>
    <row r="51" spans="1:40" ht="5.099999999999999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row>
    <row r="54" spans="1:40" s="280" customFormat="1" ht="15" customHeight="1">
      <c r="A54" s="280" t="s">
        <v>564</v>
      </c>
      <c r="B54" s="287"/>
      <c r="C54" s="287"/>
      <c r="D54" s="287"/>
      <c r="E54" s="287"/>
      <c r="F54" s="287"/>
      <c r="G54" s="287"/>
      <c r="H54" s="256"/>
      <c r="I54" s="256"/>
      <c r="J54" s="256"/>
      <c r="K54" s="256"/>
      <c r="L54" s="256"/>
      <c r="M54" s="256"/>
    </row>
    <row r="55" spans="1:40" s="280" customFormat="1" ht="15" customHeight="1">
      <c r="A55" s="280" t="s">
        <v>565</v>
      </c>
      <c r="B55" s="287"/>
      <c r="C55" s="287"/>
      <c r="D55" s="287"/>
      <c r="E55" s="287"/>
      <c r="F55" s="287"/>
      <c r="G55" s="287"/>
      <c r="H55" s="256"/>
      <c r="I55" s="256"/>
      <c r="J55" s="256"/>
      <c r="K55" s="256"/>
      <c r="L55" s="256"/>
      <c r="M55" s="256"/>
    </row>
    <row r="56" spans="1:40" s="280" customFormat="1" ht="15" customHeight="1">
      <c r="A56" s="280" t="s">
        <v>566</v>
      </c>
      <c r="B56" s="287"/>
      <c r="C56" s="287"/>
      <c r="D56" s="287"/>
      <c r="E56" s="287"/>
      <c r="F56" s="287"/>
      <c r="G56" s="287"/>
      <c r="H56" s="256"/>
      <c r="I56" s="256"/>
      <c r="J56" s="256"/>
      <c r="K56" s="256"/>
      <c r="L56" s="256"/>
      <c r="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289" t="s">
        <v>569</v>
      </c>
      <c r="C59" s="1250" t="s">
        <v>570</v>
      </c>
      <c r="D59" s="1250"/>
      <c r="E59" s="1250"/>
      <c r="F59" s="280"/>
      <c r="G59" s="280"/>
    </row>
    <row r="60" spans="1:40" ht="15" customHeight="1">
      <c r="A60" s="280"/>
      <c r="B60" s="290" t="s">
        <v>571</v>
      </c>
      <c r="C60" s="1260" t="s">
        <v>572</v>
      </c>
      <c r="D60" s="1260"/>
      <c r="E60" s="1260"/>
      <c r="F60" s="280"/>
      <c r="G60" s="280"/>
    </row>
    <row r="61" spans="1:40" ht="15" customHeight="1">
      <c r="A61" s="280"/>
      <c r="B61" s="290" t="s">
        <v>573</v>
      </c>
      <c r="C61" s="1260" t="s">
        <v>574</v>
      </c>
      <c r="D61" s="1260"/>
      <c r="E61" s="1260"/>
      <c r="F61" s="280"/>
      <c r="G61" s="280"/>
    </row>
    <row r="62" spans="1:40" ht="15" customHeight="1">
      <c r="A62" s="280"/>
      <c r="B62" s="290" t="s">
        <v>575</v>
      </c>
      <c r="C62" s="1260" t="s">
        <v>576</v>
      </c>
      <c r="D62" s="1260"/>
      <c r="E62" s="1260"/>
      <c r="F62" s="280"/>
      <c r="G62" s="280"/>
    </row>
    <row r="63" spans="1:40" ht="15" customHeight="1">
      <c r="A63" s="280"/>
      <c r="B63" s="290" t="s">
        <v>577</v>
      </c>
      <c r="C63" s="1260" t="s">
        <v>578</v>
      </c>
      <c r="D63" s="1260"/>
      <c r="E63" s="126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29">
    <mergeCell ref="C63:E63"/>
    <mergeCell ref="AG50:AK50"/>
    <mergeCell ref="AL50:AM50"/>
    <mergeCell ref="C59:E59"/>
    <mergeCell ref="C60:E60"/>
    <mergeCell ref="C61:E61"/>
    <mergeCell ref="C62:E62"/>
    <mergeCell ref="C50:D50"/>
    <mergeCell ref="E50:H50"/>
    <mergeCell ref="I50:N50"/>
    <mergeCell ref="O50:T50"/>
    <mergeCell ref="U50:Z50"/>
    <mergeCell ref="AA50:AF50"/>
    <mergeCell ref="U47:W47"/>
    <mergeCell ref="X47:Z47"/>
    <mergeCell ref="AA49:AC49"/>
    <mergeCell ref="AD49:AF49"/>
    <mergeCell ref="AG49:AI49"/>
    <mergeCell ref="AJ49:AK49"/>
    <mergeCell ref="X48:Z48"/>
    <mergeCell ref="AA48:AC48"/>
    <mergeCell ref="AD48:AF48"/>
    <mergeCell ref="AG48:AI48"/>
    <mergeCell ref="AJ48:AK48"/>
    <mergeCell ref="F49:H49"/>
    <mergeCell ref="I49:K49"/>
    <mergeCell ref="L49:N49"/>
    <mergeCell ref="O49:Q49"/>
    <mergeCell ref="R49:T49"/>
    <mergeCell ref="U49:W49"/>
    <mergeCell ref="X49:Z49"/>
    <mergeCell ref="N43:AG43"/>
    <mergeCell ref="AH43:AL43"/>
    <mergeCell ref="AA47:AC47"/>
    <mergeCell ref="AD47:AF47"/>
    <mergeCell ref="AG47:AI47"/>
    <mergeCell ref="AJ47:AK47"/>
    <mergeCell ref="F48:H48"/>
    <mergeCell ref="I48:K48"/>
    <mergeCell ref="L48:N48"/>
    <mergeCell ref="O48:Q48"/>
    <mergeCell ref="R48:T48"/>
    <mergeCell ref="U48:W48"/>
    <mergeCell ref="F47:H47"/>
    <mergeCell ref="I47:K47"/>
    <mergeCell ref="L47:N47"/>
    <mergeCell ref="O47:Q47"/>
    <mergeCell ref="R47:T47"/>
    <mergeCell ref="AM43:AN43"/>
    <mergeCell ref="C46:D46"/>
    <mergeCell ref="E46:H46"/>
    <mergeCell ref="I46:N46"/>
    <mergeCell ref="O46:T46"/>
    <mergeCell ref="U46:Z46"/>
    <mergeCell ref="AA46:AF46"/>
    <mergeCell ref="AG46:AK46"/>
    <mergeCell ref="AL46:AM46"/>
    <mergeCell ref="AH40:AI40"/>
    <mergeCell ref="AK40:AL40"/>
    <mergeCell ref="AM40:AN42"/>
    <mergeCell ref="A41:C41"/>
    <mergeCell ref="Q41:AG41"/>
    <mergeCell ref="AH41:AI41"/>
    <mergeCell ref="AK41:AL41"/>
    <mergeCell ref="A42:C42"/>
    <mergeCell ref="F42:H42"/>
    <mergeCell ref="I42:K42"/>
    <mergeCell ref="A40:C40"/>
    <mergeCell ref="F40:H40"/>
    <mergeCell ref="I40:K40"/>
    <mergeCell ref="M40:M42"/>
    <mergeCell ref="N40:P42"/>
    <mergeCell ref="Q40:AG40"/>
    <mergeCell ref="Q42:AG42"/>
    <mergeCell ref="AH42:AI42"/>
    <mergeCell ref="AK42:AL42"/>
    <mergeCell ref="A39:C39"/>
    <mergeCell ref="F39:H39"/>
    <mergeCell ref="I39:K39"/>
    <mergeCell ref="M39:AG39"/>
    <mergeCell ref="AH39:AL39"/>
    <mergeCell ref="AM39:AN39"/>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B12" xr:uid="{D07D61F2-9D3A-4936-A88B-F44E6BE1D10E}"/>
    <dataValidation type="list" allowBlank="1" showInputMessage="1" showErrorMessage="1" sqref="M40:M43" xr:uid="{0AA4EFA2-3C86-47C8-80F2-4A7E899F59B1}">
      <formula1>"○"</formula1>
    </dataValidation>
    <dataValidation type="list" allowBlank="1" showInputMessage="1" sqref="B13:B30" xr:uid="{B78743C4-58A0-433C-AA3C-A43F4E2379A5}">
      <formula1>INDIRECT($AK$1)</formula1>
    </dataValidation>
    <dataValidation type="list" allowBlank="1" showInputMessage="1" showErrorMessage="1" sqref="AK3:AN3" xr:uid="{A1329758-8E15-481A-8398-FB0599368658}">
      <formula1>"４週,歴月"</formula1>
    </dataValidation>
    <dataValidation type="list" allowBlank="1" showInputMessage="1" showErrorMessage="1" sqref="AK4:AN4" xr:uid="{58B36B52-12D2-4817-8F78-98FA71691B35}">
      <formula1>"予定,実績"</formula1>
    </dataValidation>
    <dataValidation type="whole" operator="greaterThanOrEqual" allowBlank="1" showInputMessage="1" showErrorMessage="1" sqref="D40:F41" xr:uid="{3481CB71-7CAF-4827-894B-9948D81BB1A0}">
      <formula1>0</formula1>
    </dataValidation>
    <dataValidation operator="greaterThanOrEqual" allowBlank="1" showInputMessage="1" showErrorMessage="1" sqref="X38 I44 U38 I34:I37 L34:L36 L44" xr:uid="{C7C7AF9F-E891-48CF-A176-E4A4DDF27391}"/>
    <dataValidation type="list" allowBlank="1" showInputMessage="1" showErrorMessage="1" sqref="C11:C30" xr:uid="{0C5E7B7D-B615-4168-8B8C-E1D9FC1B740A}">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77"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BCEE-F8F2-4CF4-B9AC-F11A7E886D39}">
  <sheetPr>
    <tabColor theme="5" tint="0.79998168889431442"/>
  </sheetPr>
  <dimension ref="A1:AN82"/>
  <sheetViews>
    <sheetView showGridLines="0" zoomScale="85" zoomScaleNormal="85" zoomScaleSheetLayoutView="100" workbookViewId="0">
      <selection activeCell="X3" sqref="X3"/>
    </sheetView>
  </sheetViews>
  <sheetFormatPr defaultColWidth="8.25" defaultRowHeight="21" customHeight="1"/>
  <cols>
    <col min="1" max="1" width="2.625" style="260" customWidth="1"/>
    <col min="2" max="2" width="15" style="254" customWidth="1"/>
    <col min="3" max="3" width="7.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648</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100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9"/>
      <c r="AL11" s="295"/>
      <c r="AM11" s="1257"/>
      <c r="AN11" s="1257"/>
    </row>
    <row r="12" spans="1:40" ht="18" customHeight="1">
      <c r="A12" s="269">
        <v>2</v>
      </c>
      <c r="B12" s="292" t="s">
        <v>602</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0" si="0">IF($AK$3="４週",AK12/4,AK12/(DAY(EOMONTH($F$9,0))/7))</f>
        <v>0</v>
      </c>
      <c r="AM12" s="1257"/>
      <c r="AN12" s="1257"/>
    </row>
    <row r="13" spans="1:40" ht="18" customHeight="1">
      <c r="A13" s="269">
        <v>3</v>
      </c>
      <c r="B13" s="292" t="s">
        <v>602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+SUM(F13:AJ13)</f>
        <v>0</v>
      </c>
      <c r="AL13" s="276">
        <f t="shared" si="0"/>
        <v>0</v>
      </c>
      <c r="AM13" s="1257"/>
      <c r="AN13" s="1257"/>
    </row>
    <row r="14" spans="1:40" ht="18" customHeight="1">
      <c r="A14" s="269">
        <v>4</v>
      </c>
      <c r="B14" s="292" t="s">
        <v>603</v>
      </c>
      <c r="C14" s="271" t="s">
        <v>575</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ref="AK14:AK30" si="1">+SUM(F14:AJ14)</f>
        <v>0</v>
      </c>
      <c r="AL14" s="276">
        <f t="shared" si="0"/>
        <v>0</v>
      </c>
      <c r="AM14" s="1257"/>
      <c r="AN14" s="1257"/>
    </row>
    <row r="15" spans="1:40" ht="18" customHeight="1">
      <c r="A15" s="269">
        <v>5</v>
      </c>
      <c r="B15" s="292" t="s">
        <v>603</v>
      </c>
      <c r="C15" s="271" t="s">
        <v>575</v>
      </c>
      <c r="D15" s="293"/>
      <c r="E15" s="294" t="s">
        <v>604</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row>
    <row r="16" spans="1:40" ht="18" customHeight="1">
      <c r="A16" s="269">
        <v>6</v>
      </c>
      <c r="B16" s="292" t="s">
        <v>603</v>
      </c>
      <c r="C16" s="271" t="s">
        <v>577</v>
      </c>
      <c r="D16" s="293"/>
      <c r="E16" s="294" t="s">
        <v>605</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row>
    <row r="17" spans="1:40" ht="18" customHeight="1">
      <c r="A17" s="269">
        <v>7</v>
      </c>
      <c r="B17" s="292" t="s">
        <v>603</v>
      </c>
      <c r="C17" s="271" t="s">
        <v>577</v>
      </c>
      <c r="D17" s="293"/>
      <c r="E17" s="294" t="s">
        <v>606</v>
      </c>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row>
    <row r="18" spans="1:40" ht="18" customHeight="1">
      <c r="A18" s="269">
        <v>8</v>
      </c>
      <c r="B18" s="292" t="s">
        <v>603</v>
      </c>
      <c r="C18" s="271" t="s">
        <v>577</v>
      </c>
      <c r="D18" s="293"/>
      <c r="E18" s="294" t="s">
        <v>607</v>
      </c>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row>
    <row r="19" spans="1:40" ht="18" customHeight="1">
      <c r="A19" s="269">
        <v>9</v>
      </c>
      <c r="B19" s="292" t="s">
        <v>603</v>
      </c>
      <c r="C19" s="271" t="s">
        <v>577</v>
      </c>
      <c r="D19" s="293"/>
      <c r="E19" s="294" t="s">
        <v>608</v>
      </c>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row>
    <row r="20" spans="1:40" ht="18" customHeight="1">
      <c r="A20" s="269">
        <v>10</v>
      </c>
      <c r="B20" s="292" t="s">
        <v>603</v>
      </c>
      <c r="C20" s="271" t="s">
        <v>577</v>
      </c>
      <c r="D20" s="293"/>
      <c r="E20" s="294" t="s">
        <v>609</v>
      </c>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+SUM(F31:AJ31)</f>
        <v>0</v>
      </c>
      <c r="AL31" s="276">
        <f>IF($AK$3="４週",AK31/4,AK31/(DAY(EOMONTH($F$9,0))/7))</f>
        <v>0</v>
      </c>
      <c r="AM31" s="1249"/>
      <c r="AN31" s="1249"/>
    </row>
    <row r="32" spans="1:40" ht="18" customHeight="1">
      <c r="A32" s="1261" t="s">
        <v>561</v>
      </c>
      <c r="B32" s="1261"/>
      <c r="C32" s="1261"/>
      <c r="D32" s="1261"/>
      <c r="E32" s="1262"/>
      <c r="F32" s="278">
        <v>12</v>
      </c>
      <c r="G32" s="278">
        <v>20</v>
      </c>
      <c r="H32" s="278">
        <v>12</v>
      </c>
      <c r="I32" s="278">
        <v>20</v>
      </c>
      <c r="J32" s="278">
        <v>12</v>
      </c>
      <c r="K32" s="278">
        <v>20</v>
      </c>
      <c r="L32" s="278">
        <v>12</v>
      </c>
      <c r="M32" s="278">
        <v>20</v>
      </c>
      <c r="N32" s="278">
        <v>12</v>
      </c>
      <c r="O32" s="278">
        <v>20</v>
      </c>
      <c r="P32" s="278">
        <v>12</v>
      </c>
      <c r="Q32" s="278">
        <v>20</v>
      </c>
      <c r="R32" s="278">
        <v>12</v>
      </c>
      <c r="S32" s="278">
        <v>20</v>
      </c>
      <c r="T32" s="278">
        <v>12</v>
      </c>
      <c r="U32" s="278">
        <v>20</v>
      </c>
      <c r="V32" s="278">
        <v>12</v>
      </c>
      <c r="W32" s="278">
        <v>20</v>
      </c>
      <c r="X32" s="278">
        <v>12</v>
      </c>
      <c r="Y32" s="278">
        <v>20</v>
      </c>
      <c r="Z32" s="278">
        <v>12</v>
      </c>
      <c r="AA32" s="278">
        <v>20</v>
      </c>
      <c r="AB32" s="278">
        <v>12</v>
      </c>
      <c r="AC32" s="278">
        <v>20</v>
      </c>
      <c r="AD32" s="278">
        <v>12</v>
      </c>
      <c r="AE32" s="278">
        <v>20</v>
      </c>
      <c r="AF32" s="278">
        <v>12</v>
      </c>
      <c r="AG32" s="278">
        <v>20</v>
      </c>
      <c r="AH32" s="278">
        <v>12</v>
      </c>
      <c r="AI32" s="278">
        <v>20</v>
      </c>
      <c r="AJ32" s="278">
        <v>10</v>
      </c>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5.0999999999999996" customHeight="1">
      <c r="A34" s="287"/>
      <c r="B34" s="287"/>
      <c r="C34" s="287"/>
      <c r="D34" s="296"/>
      <c r="E34" s="296"/>
      <c r="F34" s="296"/>
      <c r="G34" s="296"/>
      <c r="H34" s="296"/>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97"/>
      <c r="AK34" s="280"/>
      <c r="AL34" s="266"/>
      <c r="AM34" s="266"/>
      <c r="AN34" s="257"/>
    </row>
    <row r="35" spans="1:40" ht="5.0999999999999996" customHeight="1">
      <c r="A35" s="287"/>
      <c r="B35" s="287"/>
      <c r="C35" s="287"/>
      <c r="D35" s="296"/>
      <c r="E35" s="296"/>
      <c r="F35" s="296"/>
      <c r="G35" s="296"/>
      <c r="H35" s="296"/>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97"/>
      <c r="AK35" s="280"/>
      <c r="AL35" s="266"/>
      <c r="AM35" s="266"/>
      <c r="AN35" s="257"/>
    </row>
    <row r="36" spans="1:40" ht="5.0999999999999996" customHeight="1">
      <c r="A36" s="287"/>
      <c r="B36" s="287"/>
      <c r="C36" s="287"/>
      <c r="D36" s="296"/>
      <c r="E36" s="296"/>
      <c r="F36" s="296"/>
      <c r="G36" s="296"/>
      <c r="H36" s="296"/>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97"/>
      <c r="AK36" s="280"/>
      <c r="AL36" s="266"/>
      <c r="AM36" s="266"/>
      <c r="AN36" s="257"/>
    </row>
    <row r="37" spans="1:40" ht="18" customHeight="1">
      <c r="A37" s="256" t="s">
        <v>610</v>
      </c>
      <c r="B37" s="280"/>
      <c r="D37" s="280"/>
      <c r="E37" s="280"/>
      <c r="F37" s="280"/>
      <c r="G37" s="280"/>
      <c r="H37" s="280"/>
      <c r="I37" s="280"/>
      <c r="J37" s="280"/>
      <c r="K37" s="280"/>
    </row>
    <row r="38" spans="1:40" ht="18" customHeight="1">
      <c r="A38" s="298" t="s">
        <v>611</v>
      </c>
      <c r="B38" s="298"/>
      <c r="M38" s="256" t="s">
        <v>612</v>
      </c>
      <c r="N38" s="280"/>
      <c r="P38" s="280"/>
      <c r="Q38" s="280"/>
      <c r="R38" s="280"/>
      <c r="S38" s="280"/>
      <c r="T38" s="280"/>
      <c r="U38" s="299" t="str">
        <f>IF(COUNTIF(M40:M43,"○")&gt;1,"いずれか１つを選択してください。","")</f>
        <v/>
      </c>
      <c r="V38" s="280"/>
      <c r="W38" s="280"/>
      <c r="X38" s="280"/>
      <c r="Y38" s="280"/>
      <c r="Z38" s="280"/>
      <c r="AA38" s="280"/>
      <c r="AB38" s="280"/>
      <c r="AC38" s="280"/>
      <c r="AD38" s="280"/>
      <c r="AE38" s="280"/>
      <c r="AF38" s="280"/>
      <c r="AG38" s="280"/>
      <c r="AH38" s="280"/>
      <c r="AI38" s="280"/>
      <c r="AJ38" s="280"/>
      <c r="AK38" s="297"/>
      <c r="AL38" s="280"/>
      <c r="AM38" s="266"/>
      <c r="AN38" s="266"/>
    </row>
    <row r="39" spans="1:40" ht="18.75" customHeight="1">
      <c r="A39" s="1268"/>
      <c r="B39" s="1268"/>
      <c r="C39" s="1268"/>
      <c r="D39" s="300">
        <f>IF(S2=1,10,IF(S2=2,11,IF(S2=3,12,S2-3)))</f>
        <v>2</v>
      </c>
      <c r="E39" s="300">
        <f>IF(S2=1,11,IF(S2=2,12,S2-2))</f>
        <v>3</v>
      </c>
      <c r="F39" s="1269">
        <f>IF(S2=1,12,S2-1)</f>
        <v>4</v>
      </c>
      <c r="G39" s="1269"/>
      <c r="H39" s="1269"/>
      <c r="I39" s="1250" t="s">
        <v>613</v>
      </c>
      <c r="J39" s="1250"/>
      <c r="K39" s="1250"/>
      <c r="M39" s="1254" t="s">
        <v>614</v>
      </c>
      <c r="N39" s="1261"/>
      <c r="O39" s="1261"/>
      <c r="P39" s="1261"/>
      <c r="Q39" s="1261"/>
      <c r="R39" s="1261"/>
      <c r="S39" s="1261"/>
      <c r="T39" s="1261"/>
      <c r="U39" s="1261"/>
      <c r="V39" s="1261"/>
      <c r="W39" s="1261"/>
      <c r="X39" s="1261"/>
      <c r="Y39" s="1261"/>
      <c r="Z39" s="1261"/>
      <c r="AA39" s="1261"/>
      <c r="AB39" s="1261"/>
      <c r="AC39" s="1261"/>
      <c r="AD39" s="1261"/>
      <c r="AE39" s="1261"/>
      <c r="AF39" s="1261"/>
      <c r="AG39" s="1261"/>
      <c r="AH39" s="1270" t="s">
        <v>615</v>
      </c>
      <c r="AI39" s="1271"/>
      <c r="AJ39" s="1271"/>
      <c r="AK39" s="1271"/>
      <c r="AL39" s="1272"/>
      <c r="AM39" s="1258" t="s">
        <v>616</v>
      </c>
      <c r="AN39" s="1258"/>
    </row>
    <row r="40" spans="1:40" ht="18" customHeight="1">
      <c r="A40" s="1258" t="s">
        <v>639</v>
      </c>
      <c r="B40" s="1258"/>
      <c r="C40" s="1258"/>
      <c r="D40" s="301">
        <v>80</v>
      </c>
      <c r="E40" s="301">
        <v>80</v>
      </c>
      <c r="F40" s="1273">
        <v>81</v>
      </c>
      <c r="G40" s="1273"/>
      <c r="H40" s="1273"/>
      <c r="I40" s="1250">
        <f>SUM(D40:F40)</f>
        <v>241</v>
      </c>
      <c r="J40" s="1250"/>
      <c r="K40" s="1250"/>
      <c r="M40" s="1278" t="s">
        <v>36</v>
      </c>
      <c r="N40" s="1251" t="s">
        <v>618</v>
      </c>
      <c r="O40" s="1281"/>
      <c r="P40" s="1282"/>
      <c r="Q40" s="1287" t="s">
        <v>619</v>
      </c>
      <c r="R40" s="1288"/>
      <c r="S40" s="1288"/>
      <c r="T40" s="1288"/>
      <c r="U40" s="1288"/>
      <c r="V40" s="1288"/>
      <c r="W40" s="1288"/>
      <c r="X40" s="1288"/>
      <c r="Y40" s="1288"/>
      <c r="Z40" s="1288"/>
      <c r="AA40" s="1288"/>
      <c r="AB40" s="1288"/>
      <c r="AC40" s="1288"/>
      <c r="AD40" s="1288"/>
      <c r="AE40" s="1288"/>
      <c r="AF40" s="1288"/>
      <c r="AG40" s="1289"/>
      <c r="AH40" s="1277">
        <f>SUM(F32:AJ32)</f>
        <v>490</v>
      </c>
      <c r="AI40" s="1256"/>
      <c r="AJ40" s="302" t="s">
        <v>620</v>
      </c>
      <c r="AK40" s="1277">
        <f>ROUNDUP(AH40/450,0)</f>
        <v>2</v>
      </c>
      <c r="AL40" s="1256"/>
      <c r="AM40" s="1250">
        <f>MIN(AH40:AK42)</f>
        <v>1</v>
      </c>
      <c r="AN40" s="1250"/>
    </row>
    <row r="41" spans="1:40" ht="18" customHeight="1">
      <c r="A41" s="1283"/>
      <c r="B41" s="1283"/>
      <c r="C41" s="1283"/>
      <c r="D41" s="266"/>
      <c r="E41" s="266"/>
      <c r="F41" s="266"/>
      <c r="G41" s="266"/>
      <c r="H41" s="266"/>
      <c r="I41" s="266" t="s">
        <v>647</v>
      </c>
      <c r="J41" s="266"/>
      <c r="K41" s="266"/>
      <c r="M41" s="1279"/>
      <c r="N41" s="1252"/>
      <c r="O41" s="1283"/>
      <c r="P41" s="1284"/>
      <c r="Q41" s="1274" t="s">
        <v>622</v>
      </c>
      <c r="R41" s="1275"/>
      <c r="S41" s="1275"/>
      <c r="T41" s="1275"/>
      <c r="U41" s="1275"/>
      <c r="V41" s="1275"/>
      <c r="W41" s="1275"/>
      <c r="X41" s="1275"/>
      <c r="Y41" s="1275"/>
      <c r="Z41" s="1275"/>
      <c r="AA41" s="1275"/>
      <c r="AB41" s="1275"/>
      <c r="AC41" s="1275"/>
      <c r="AD41" s="1275"/>
      <c r="AE41" s="1275"/>
      <c r="AF41" s="1275"/>
      <c r="AG41" s="1276"/>
      <c r="AH41" s="1254">
        <f>COUNTA(B12:B30)</f>
        <v>9</v>
      </c>
      <c r="AI41" s="1261"/>
      <c r="AJ41" s="303" t="s">
        <v>623</v>
      </c>
      <c r="AK41" s="1277">
        <f>ROUNDUP(AH41/10,0)</f>
        <v>1</v>
      </c>
      <c r="AL41" s="1256"/>
      <c r="AM41" s="1250"/>
      <c r="AN41" s="1250"/>
    </row>
    <row r="42" spans="1:40" ht="18" customHeight="1">
      <c r="A42" s="1310"/>
      <c r="B42" s="1310"/>
      <c r="C42" s="1310"/>
      <c r="D42" s="266"/>
      <c r="E42" s="266"/>
      <c r="F42" s="1310"/>
      <c r="G42" s="1310"/>
      <c r="H42" s="1310"/>
      <c r="I42" s="1250">
        <f>I40/3</f>
        <v>80.333333333333329</v>
      </c>
      <c r="J42" s="1250"/>
      <c r="K42" s="1250"/>
      <c r="M42" s="1280"/>
      <c r="N42" s="1253"/>
      <c r="O42" s="1285"/>
      <c r="P42" s="1286"/>
      <c r="Q42" s="1274" t="s">
        <v>624</v>
      </c>
      <c r="R42" s="1275"/>
      <c r="S42" s="1275"/>
      <c r="T42" s="1275"/>
      <c r="U42" s="1275"/>
      <c r="V42" s="1275"/>
      <c r="W42" s="1275"/>
      <c r="X42" s="1275"/>
      <c r="Y42" s="1275"/>
      <c r="Z42" s="1275"/>
      <c r="AA42" s="1275"/>
      <c r="AB42" s="1275"/>
      <c r="AC42" s="1275"/>
      <c r="AD42" s="1275"/>
      <c r="AE42" s="1275"/>
      <c r="AF42" s="1275"/>
      <c r="AG42" s="1276"/>
      <c r="AH42" s="1277">
        <f>ROUNDDOWN(I42,1)</f>
        <v>80.3</v>
      </c>
      <c r="AI42" s="1256"/>
      <c r="AJ42" s="304" t="s">
        <v>623</v>
      </c>
      <c r="AK42" s="1277">
        <f>ROUNDUP(AH42/40,0)</f>
        <v>3</v>
      </c>
      <c r="AL42" s="1256"/>
      <c r="AM42" s="1250"/>
      <c r="AN42" s="1250"/>
    </row>
    <row r="43" spans="1:40" ht="18" customHeight="1">
      <c r="B43" s="257"/>
      <c r="I43" s="1310"/>
      <c r="J43" s="1310"/>
      <c r="K43" s="1310"/>
      <c r="M43" s="301"/>
      <c r="N43" s="1274" t="s">
        <v>627</v>
      </c>
      <c r="O43" s="1275"/>
      <c r="P43" s="1275"/>
      <c r="Q43" s="1275"/>
      <c r="R43" s="1275"/>
      <c r="S43" s="1275"/>
      <c r="T43" s="1275"/>
      <c r="U43" s="1275"/>
      <c r="V43" s="1275"/>
      <c r="W43" s="1275"/>
      <c r="X43" s="1275"/>
      <c r="Y43" s="1275"/>
      <c r="Z43" s="1275"/>
      <c r="AA43" s="1275"/>
      <c r="AB43" s="1275"/>
      <c r="AC43" s="1275"/>
      <c r="AD43" s="1275"/>
      <c r="AE43" s="1275"/>
      <c r="AF43" s="1275"/>
      <c r="AG43" s="1276"/>
      <c r="AH43" s="1290"/>
      <c r="AI43" s="1290"/>
      <c r="AJ43" s="1290"/>
      <c r="AK43" s="1290"/>
      <c r="AL43" s="1290"/>
      <c r="AM43" s="1254" cm="1">
        <f t="array" ref="AM43">ROUNDUP(_xlfn.IFS(AM40&lt;2,1,AND(AM40&lt;=2,AM40&lt;6),AM40-1,AM40&gt;=6,AM40/2*3),1)</f>
        <v>1</v>
      </c>
      <c r="AN43" s="1262"/>
    </row>
    <row r="44" spans="1:40" ht="5.0999999999999996" customHeight="1">
      <c r="A44" s="287"/>
      <c r="B44" s="287"/>
      <c r="C44" s="287"/>
      <c r="D44" s="287"/>
      <c r="E44" s="287"/>
      <c r="F44" s="287"/>
      <c r="G44" s="287"/>
      <c r="H44" s="287"/>
      <c r="I44" s="287"/>
      <c r="J44" s="280"/>
      <c r="K44" s="280"/>
      <c r="L44" s="280"/>
      <c r="M44" s="297"/>
      <c r="N44" s="280"/>
      <c r="W44" s="266"/>
      <c r="X44" s="280"/>
      <c r="Y44" s="280"/>
      <c r="Z44" s="280"/>
      <c r="AA44" s="280"/>
      <c r="AB44" s="280"/>
      <c r="AC44" s="280"/>
      <c r="AD44" s="280"/>
      <c r="AE44" s="280"/>
      <c r="AF44" s="280"/>
      <c r="AG44" s="280"/>
      <c r="AH44" s="280"/>
      <c r="AI44" s="280"/>
      <c r="AJ44" s="297"/>
      <c r="AK44" s="280"/>
      <c r="AL44" s="266"/>
      <c r="AM44" s="266"/>
      <c r="AN44" s="257"/>
    </row>
    <row r="45" spans="1:40"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0" ht="24.95" customHeight="1">
      <c r="A46" s="257"/>
      <c r="B46" s="266"/>
      <c r="C46" s="1294" t="str">
        <f>IF(VLOOKUP($AK$1,選択肢!$A$1:$J$32,C51,FALSE)=0,"-",VLOOKUP($AK$1,選択肢!$A$1:$J$32,C51,FALSE))</f>
        <v>管理者</v>
      </c>
      <c r="D46" s="1295"/>
      <c r="E46" s="1296" t="str">
        <f>IF(VLOOKUP($AK$1,選択肢!$A$1:$J$32,E51,FALSE)=0,"-",VLOOKUP($AK$1,選択肢!$A$1:$J$32,E51,FALSE))</f>
        <v>サービス提供責任者</v>
      </c>
      <c r="F46" s="1296"/>
      <c r="G46" s="1296"/>
      <c r="H46" s="1296"/>
      <c r="I46" s="1294" t="str">
        <f>IF(VLOOKUP($AK$1,選択肢!$A$1:$J$32,I51,FALSE)=0,"-",VLOOKUP($AK$1,選択肢!$A$1:$J$32,I51,FALSE))</f>
        <v>従業者</v>
      </c>
      <c r="J46" s="1295"/>
      <c r="K46" s="1295"/>
      <c r="L46" s="1295"/>
      <c r="M46" s="1295"/>
      <c r="N46" s="1297"/>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257"/>
    </row>
    <row r="47" spans="1:40" ht="18" customHeight="1">
      <c r="A47" s="257"/>
      <c r="B47" s="266"/>
      <c r="C47" s="310" t="s">
        <v>633</v>
      </c>
      <c r="D47" s="310" t="s">
        <v>634</v>
      </c>
      <c r="E47" s="311" t="s">
        <v>633</v>
      </c>
      <c r="F47" s="1303" t="s">
        <v>634</v>
      </c>
      <c r="G47" s="1303"/>
      <c r="H47" s="1303"/>
      <c r="I47" s="1299" t="s">
        <v>633</v>
      </c>
      <c r="J47" s="1300"/>
      <c r="K47" s="1301"/>
      <c r="L47" s="1299" t="s">
        <v>634</v>
      </c>
      <c r="M47" s="1300"/>
      <c r="N47" s="1301"/>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312"/>
      <c r="AM47" s="312"/>
      <c r="AN47" s="257"/>
    </row>
    <row r="48" spans="1:40" ht="18" customHeight="1">
      <c r="A48" s="257"/>
      <c r="B48" s="289" t="s">
        <v>635</v>
      </c>
      <c r="C48" s="311">
        <f>COUNTIFS($B$11:$B$30,C$46,$C$11:$C$30,"A",$E$11:$E$30,"*")</f>
        <v>1</v>
      </c>
      <c r="D48" s="311">
        <f>COUNTIFS($B$11:$B$30,C$46,$C$11:$C$30,"B",$E$11:$E$30,"*")</f>
        <v>0</v>
      </c>
      <c r="E48" s="311">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312"/>
      <c r="AM48" s="312"/>
      <c r="AN48" s="257"/>
    </row>
    <row r="49" spans="1:40" ht="18" customHeight="1">
      <c r="A49" s="257"/>
      <c r="B49" s="313" t="s">
        <v>636</v>
      </c>
      <c r="C49" s="314"/>
      <c r="D49" s="314"/>
      <c r="E49" s="311">
        <f>COUNTIFS($B$11:$B$30,E$46,$C$11:$C$30,"C",$E$11:$E$30,"*")</f>
        <v>1</v>
      </c>
      <c r="F49" s="1299">
        <f>COUNTIFS($B$11:$B$30,E$46,$C$11:$C$30,"D",$E$11:$E$30,"*")</f>
        <v>0</v>
      </c>
      <c r="G49" s="1300"/>
      <c r="H49" s="1301"/>
      <c r="I49" s="1299">
        <f>COUNTIFS($B$11:$B$30,I$46,$C$11:$C$30,"C",$E$11:$E$30,"*")</f>
        <v>2</v>
      </c>
      <c r="J49" s="1300"/>
      <c r="K49" s="1301"/>
      <c r="L49" s="1299">
        <f>COUNTIFS($B$11:$B$30,I$46,$C$11:$C$30,"D",$E$11:$E$30,"*")</f>
        <v>5</v>
      </c>
      <c r="M49" s="1300"/>
      <c r="N49" s="1301"/>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312"/>
      <c r="AM49" s="312"/>
      <c r="AN49" s="257"/>
    </row>
    <row r="50" spans="1:40" ht="18" customHeight="1">
      <c r="A50" s="257"/>
      <c r="B50" s="313" t="s">
        <v>637</v>
      </c>
      <c r="C50" s="1304"/>
      <c r="D50" s="1305"/>
      <c r="E50" s="1299">
        <f>IF($AK$3="４週",SUMIFS($AK$11:$AK$30,$B$11:$B$30,E46)/4/$AH$5,IF($AK$3="歴月",SUMIFS($AK$11:$AK$30,$B$11:$B$30,E46)/$AL$5,"記載する期間を選択してください"))</f>
        <v>0</v>
      </c>
      <c r="F50" s="1300"/>
      <c r="G50" s="1300"/>
      <c r="H50" s="1301"/>
      <c r="I50" s="1299">
        <f>IF($AK$3="４週",SUMIFS($AK$11:$AK$30,$B$11:$B$30,I46)/4/$AH$5,IF($AK$3="歴月",SUMIFS($AK$11:$AK$30,$B$11:$B$30,I46)/$AL$5,"記載する期間を選択してください"))</f>
        <v>0</v>
      </c>
      <c r="J50" s="1300"/>
      <c r="K50" s="1300"/>
      <c r="L50" s="1300"/>
      <c r="M50" s="1300"/>
      <c r="N50" s="1301"/>
      <c r="O50" s="1302"/>
      <c r="P50" s="1302"/>
      <c r="Q50" s="1302"/>
      <c r="R50" s="1302"/>
      <c r="S50" s="1302"/>
      <c r="T50" s="1302"/>
      <c r="U50" s="1302"/>
      <c r="V50" s="1302"/>
      <c r="W50" s="1302"/>
      <c r="X50" s="1302"/>
      <c r="Y50" s="1302"/>
      <c r="Z50" s="1302"/>
      <c r="AA50" s="1302"/>
      <c r="AB50" s="1302"/>
      <c r="AC50" s="1302"/>
      <c r="AD50" s="1302"/>
      <c r="AE50" s="1302"/>
      <c r="AF50" s="1302"/>
      <c r="AG50" s="1302"/>
      <c r="AH50" s="1302"/>
      <c r="AI50" s="1302"/>
      <c r="AJ50" s="1302"/>
      <c r="AK50" s="1302"/>
      <c r="AL50" s="1302"/>
      <c r="AM50" s="1302"/>
      <c r="AN50" s="257"/>
    </row>
    <row r="51" spans="1:40" ht="5.099999999999999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row>
    <row r="54" spans="1:40" s="280" customFormat="1" ht="15" customHeight="1">
      <c r="A54" s="280" t="s">
        <v>564</v>
      </c>
      <c r="B54" s="287"/>
      <c r="C54" s="287"/>
      <c r="D54" s="287"/>
      <c r="E54" s="287"/>
      <c r="F54" s="287"/>
      <c r="G54" s="287"/>
      <c r="H54" s="256"/>
      <c r="I54" s="256"/>
      <c r="J54" s="256"/>
      <c r="K54" s="256"/>
      <c r="L54" s="256"/>
      <c r="M54" s="256"/>
    </row>
    <row r="55" spans="1:40" s="280" customFormat="1" ht="15" customHeight="1">
      <c r="A55" s="280" t="s">
        <v>565</v>
      </c>
      <c r="B55" s="287"/>
      <c r="C55" s="287"/>
      <c r="D55" s="287"/>
      <c r="E55" s="287"/>
      <c r="F55" s="287"/>
      <c r="G55" s="287"/>
      <c r="H55" s="256"/>
      <c r="I55" s="256"/>
      <c r="J55" s="256"/>
      <c r="K55" s="256"/>
      <c r="L55" s="256"/>
      <c r="M55" s="256"/>
    </row>
    <row r="56" spans="1:40" s="280" customFormat="1" ht="15" customHeight="1">
      <c r="A56" s="280" t="s">
        <v>566</v>
      </c>
      <c r="B56" s="287"/>
      <c r="C56" s="287"/>
      <c r="D56" s="287"/>
      <c r="E56" s="287"/>
      <c r="F56" s="287"/>
      <c r="G56" s="287"/>
      <c r="H56" s="256"/>
      <c r="I56" s="256"/>
      <c r="J56" s="256"/>
      <c r="K56" s="256"/>
      <c r="L56" s="256"/>
      <c r="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289" t="s">
        <v>569</v>
      </c>
      <c r="C59" s="1250" t="s">
        <v>570</v>
      </c>
      <c r="D59" s="1250"/>
      <c r="E59" s="1250"/>
      <c r="F59" s="280"/>
      <c r="G59" s="280"/>
    </row>
    <row r="60" spans="1:40" ht="15" customHeight="1">
      <c r="A60" s="280"/>
      <c r="B60" s="290" t="s">
        <v>571</v>
      </c>
      <c r="C60" s="1260" t="s">
        <v>572</v>
      </c>
      <c r="D60" s="1260"/>
      <c r="E60" s="1260"/>
      <c r="F60" s="280"/>
      <c r="G60" s="280"/>
    </row>
    <row r="61" spans="1:40" ht="15" customHeight="1">
      <c r="A61" s="280"/>
      <c r="B61" s="290" t="s">
        <v>573</v>
      </c>
      <c r="C61" s="1260" t="s">
        <v>574</v>
      </c>
      <c r="D61" s="1260"/>
      <c r="E61" s="1260"/>
      <c r="F61" s="280"/>
      <c r="G61" s="280"/>
    </row>
    <row r="62" spans="1:40" ht="15" customHeight="1">
      <c r="A62" s="280"/>
      <c r="B62" s="290" t="s">
        <v>575</v>
      </c>
      <c r="C62" s="1260" t="s">
        <v>576</v>
      </c>
      <c r="D62" s="1260"/>
      <c r="E62" s="1260"/>
      <c r="F62" s="280"/>
      <c r="G62" s="280"/>
    </row>
    <row r="63" spans="1:40" ht="15" customHeight="1">
      <c r="A63" s="280"/>
      <c r="B63" s="290" t="s">
        <v>577</v>
      </c>
      <c r="C63" s="1260" t="s">
        <v>578</v>
      </c>
      <c r="D63" s="1260"/>
      <c r="E63" s="126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30">
    <mergeCell ref="AG50:AK50"/>
    <mergeCell ref="AL50:AM50"/>
    <mergeCell ref="C59:E59"/>
    <mergeCell ref="C60:E60"/>
    <mergeCell ref="C61:E61"/>
    <mergeCell ref="X49:Z49"/>
    <mergeCell ref="AA49:AC49"/>
    <mergeCell ref="AD49:AF49"/>
    <mergeCell ref="AG49:AI49"/>
    <mergeCell ref="AJ49:AK49"/>
    <mergeCell ref="C50:D50"/>
    <mergeCell ref="E50:H50"/>
    <mergeCell ref="I50:N50"/>
    <mergeCell ref="O50:T50"/>
    <mergeCell ref="U50:Z50"/>
    <mergeCell ref="F49:H49"/>
    <mergeCell ref="I49:K49"/>
    <mergeCell ref="L49:N49"/>
    <mergeCell ref="O49:Q49"/>
    <mergeCell ref="R49:T49"/>
    <mergeCell ref="U49:W49"/>
    <mergeCell ref="C62:E62"/>
    <mergeCell ref="C63:E63"/>
    <mergeCell ref="AA50:AF50"/>
    <mergeCell ref="AG47:AI47"/>
    <mergeCell ref="AJ47:AK47"/>
    <mergeCell ref="F48:H48"/>
    <mergeCell ref="I48:K48"/>
    <mergeCell ref="L48:N48"/>
    <mergeCell ref="O48:Q48"/>
    <mergeCell ref="R48:T48"/>
    <mergeCell ref="U48:W48"/>
    <mergeCell ref="X48:Z48"/>
    <mergeCell ref="AA48:AC48"/>
    <mergeCell ref="AD48:AF48"/>
    <mergeCell ref="AG48:AI48"/>
    <mergeCell ref="AJ48:AK48"/>
    <mergeCell ref="F47:H47"/>
    <mergeCell ref="I47:K47"/>
    <mergeCell ref="L47:N47"/>
    <mergeCell ref="O47:Q47"/>
    <mergeCell ref="R47:T47"/>
    <mergeCell ref="U47:W47"/>
    <mergeCell ref="X47:Z47"/>
    <mergeCell ref="AA47:AC47"/>
    <mergeCell ref="AD47:AF47"/>
    <mergeCell ref="C46:D46"/>
    <mergeCell ref="E46:H46"/>
    <mergeCell ref="I46:N46"/>
    <mergeCell ref="O46:T46"/>
    <mergeCell ref="U46:Z46"/>
    <mergeCell ref="AA46:AF46"/>
    <mergeCell ref="AH42:AI42"/>
    <mergeCell ref="AK42:AL42"/>
    <mergeCell ref="I43:K43"/>
    <mergeCell ref="N43:AG43"/>
    <mergeCell ref="AH43:AL43"/>
    <mergeCell ref="AG46:AK46"/>
    <mergeCell ref="AL46:AM46"/>
    <mergeCell ref="AM43:AN43"/>
    <mergeCell ref="AH40:AI40"/>
    <mergeCell ref="AK40:AL40"/>
    <mergeCell ref="AM40:AN42"/>
    <mergeCell ref="A41:C41"/>
    <mergeCell ref="Q41:AG41"/>
    <mergeCell ref="AH41:AI41"/>
    <mergeCell ref="AK41:AL41"/>
    <mergeCell ref="A42:C42"/>
    <mergeCell ref="F42:H42"/>
    <mergeCell ref="I42:K42"/>
    <mergeCell ref="A40:C40"/>
    <mergeCell ref="F40:H40"/>
    <mergeCell ref="I40:K40"/>
    <mergeCell ref="M40:M42"/>
    <mergeCell ref="N40:P42"/>
    <mergeCell ref="Q40:AG40"/>
    <mergeCell ref="Q42:AG42"/>
    <mergeCell ref="A39:C39"/>
    <mergeCell ref="F39:H39"/>
    <mergeCell ref="I39:K39"/>
    <mergeCell ref="M39:AG39"/>
    <mergeCell ref="AH39:AL39"/>
    <mergeCell ref="AM39:AN39"/>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B12" xr:uid="{6940307A-E08E-4CD4-99B0-DEC54E702B03}"/>
    <dataValidation type="list" allowBlank="1" showInputMessage="1" showErrorMessage="1" sqref="M40:M43" xr:uid="{D7A819B5-DD7D-4F1E-9A42-1D5B9BB83AFB}">
      <formula1>"○"</formula1>
    </dataValidation>
    <dataValidation type="list" allowBlank="1" showInputMessage="1" sqref="B13:B30" xr:uid="{899A94C9-92EB-450C-8F67-EE5D6B336E33}">
      <formula1>INDIRECT($AK$1)</formula1>
    </dataValidation>
    <dataValidation type="list" allowBlank="1" showInputMessage="1" showErrorMessage="1" sqref="AK3:AN3" xr:uid="{5A7E2845-595B-4423-96C1-7F8633FE30C3}">
      <formula1>"４週,歴月"</formula1>
    </dataValidation>
    <dataValidation type="list" allowBlank="1" showInputMessage="1" showErrorMessage="1" sqref="AK4:AN4" xr:uid="{739E04AA-7B5F-4820-8DE5-C8131E3787A2}">
      <formula1>"予定,実績"</formula1>
    </dataValidation>
    <dataValidation type="whole" operator="greaterThanOrEqual" allowBlank="1" showInputMessage="1" showErrorMessage="1" sqref="D40:F41" xr:uid="{94B8C42A-DD30-4B11-BB25-187177CC0E37}">
      <formula1>0</formula1>
    </dataValidation>
    <dataValidation operator="greaterThanOrEqual" allowBlank="1" showInputMessage="1" showErrorMessage="1" sqref="X38 I44 U38 I34:I37 L34:L36 L44" xr:uid="{E57B98D9-4BA0-4C70-B5C2-82CC9B0F3637}"/>
    <dataValidation type="list" allowBlank="1" showInputMessage="1" showErrorMessage="1" sqref="C11:C30" xr:uid="{0AD4C7B8-1FB2-4821-B58E-A3B2ACC90846}">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77"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598A-0CE4-475D-A89B-4C91A3D7AE88}">
  <sheetPr>
    <tabColor theme="5" tint="0.79998168889431442"/>
  </sheetPr>
  <dimension ref="A1:AQ81"/>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649</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100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651</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652</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296"/>
      <c r="AN37" s="296"/>
      <c r="AO37" s="296"/>
      <c r="AP37" s="296"/>
      <c r="AQ37" s="296"/>
    </row>
    <row r="38" spans="1:43" ht="18" customHeight="1">
      <c r="A38" s="1318" t="s">
        <v>656</v>
      </c>
      <c r="B38" s="1318"/>
      <c r="C38" s="1318"/>
      <c r="D38" s="274">
        <v>1400</v>
      </c>
      <c r="E38" s="274">
        <v>1310</v>
      </c>
      <c r="F38" s="1315">
        <v>1400</v>
      </c>
      <c r="G38" s="1315"/>
      <c r="H38" s="1315"/>
      <c r="I38" s="1315">
        <v>1470</v>
      </c>
      <c r="J38" s="1315"/>
      <c r="K38" s="1315"/>
      <c r="L38" s="1315">
        <v>1470</v>
      </c>
      <c r="M38" s="1315"/>
      <c r="N38" s="1315"/>
      <c r="O38" s="1315">
        <v>1330</v>
      </c>
      <c r="P38" s="1315"/>
      <c r="Q38" s="1315"/>
      <c r="R38" s="1315">
        <v>1400</v>
      </c>
      <c r="S38" s="1315"/>
      <c r="T38" s="1315"/>
      <c r="U38" s="1315">
        <v>1400</v>
      </c>
      <c r="V38" s="1315"/>
      <c r="W38" s="1315"/>
      <c r="X38" s="1315">
        <v>1330</v>
      </c>
      <c r="Y38" s="1315"/>
      <c r="Z38" s="1315"/>
      <c r="AA38" s="1315">
        <v>1330</v>
      </c>
      <c r="AB38" s="1315"/>
      <c r="AC38" s="1315"/>
      <c r="AD38" s="1315">
        <v>1330</v>
      </c>
      <c r="AE38" s="1315"/>
      <c r="AF38" s="1315"/>
      <c r="AG38" s="1315">
        <v>1400</v>
      </c>
      <c r="AH38" s="1315"/>
      <c r="AI38" s="1315"/>
      <c r="AJ38" s="1260">
        <f>SUM(D38:AI38)</f>
        <v>16570</v>
      </c>
      <c r="AK38" s="1260"/>
      <c r="AL38" s="1316">
        <f>ROUNDUP(AJ38/AJ39,1)</f>
        <v>70</v>
      </c>
      <c r="AM38" s="296"/>
      <c r="AN38" s="296"/>
      <c r="AO38" s="296"/>
      <c r="AP38" s="296"/>
      <c r="AQ38" s="296"/>
    </row>
    <row r="39" spans="1:43" ht="18" customHeight="1">
      <c r="A39" s="1318" t="s">
        <v>657</v>
      </c>
      <c r="B39" s="1318"/>
      <c r="C39" s="1318"/>
      <c r="D39" s="274">
        <v>20</v>
      </c>
      <c r="E39" s="274">
        <v>19</v>
      </c>
      <c r="F39" s="1315">
        <v>20</v>
      </c>
      <c r="G39" s="1315"/>
      <c r="H39" s="1315"/>
      <c r="I39" s="1315">
        <v>21</v>
      </c>
      <c r="J39" s="1315"/>
      <c r="K39" s="1315"/>
      <c r="L39" s="1315">
        <v>21</v>
      </c>
      <c r="M39" s="1315"/>
      <c r="N39" s="1315"/>
      <c r="O39" s="1315">
        <v>19</v>
      </c>
      <c r="P39" s="1315"/>
      <c r="Q39" s="1315"/>
      <c r="R39" s="1315">
        <v>20</v>
      </c>
      <c r="S39" s="1315"/>
      <c r="T39" s="1315"/>
      <c r="U39" s="1315">
        <v>20</v>
      </c>
      <c r="V39" s="1315"/>
      <c r="W39" s="1315"/>
      <c r="X39" s="1315">
        <v>19</v>
      </c>
      <c r="Y39" s="1315"/>
      <c r="Z39" s="1315"/>
      <c r="AA39" s="1315">
        <v>19</v>
      </c>
      <c r="AB39" s="1315"/>
      <c r="AC39" s="1315"/>
      <c r="AD39" s="1315">
        <v>19</v>
      </c>
      <c r="AE39" s="1315"/>
      <c r="AF39" s="1315"/>
      <c r="AG39" s="1315">
        <v>20</v>
      </c>
      <c r="AH39" s="1315"/>
      <c r="AI39" s="1315"/>
      <c r="AJ39" s="1260">
        <f>+SUM(D39:AI39)</f>
        <v>237</v>
      </c>
      <c r="AK39" s="1260"/>
      <c r="AL39" s="1317"/>
      <c r="AM39" s="296"/>
      <c r="AN39" s="296"/>
      <c r="AO39" s="296"/>
      <c r="AP39" s="296"/>
      <c r="AQ39" s="296"/>
    </row>
    <row r="40" spans="1:43" ht="5.0999999999999996" customHeight="1">
      <c r="A40" s="287"/>
      <c r="B40" s="287"/>
      <c r="C40" s="287"/>
      <c r="D40" s="296"/>
      <c r="E40" s="296"/>
      <c r="F40" s="296"/>
      <c r="G40" s="296"/>
      <c r="H40" s="296"/>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97"/>
      <c r="AK40" s="280"/>
      <c r="AL40" s="266"/>
      <c r="AM40" s="266"/>
      <c r="AN40" s="257"/>
    </row>
    <row r="41" spans="1:43" ht="18" customHeight="1">
      <c r="A41" s="256" t="s">
        <v>610</v>
      </c>
      <c r="B41" s="280"/>
      <c r="D41" s="280"/>
      <c r="E41" s="280"/>
      <c r="F41" s="280"/>
      <c r="G41" s="280"/>
      <c r="H41" s="280"/>
      <c r="I41" s="280"/>
      <c r="J41" s="280"/>
      <c r="K41" s="280"/>
      <c r="L41" s="280"/>
      <c r="M41" s="280"/>
      <c r="N41" s="280"/>
      <c r="O41" s="280"/>
      <c r="P41" s="280"/>
      <c r="Q41" s="280"/>
      <c r="R41" s="280"/>
      <c r="S41" s="280"/>
      <c r="T41" s="280"/>
      <c r="U41" s="280"/>
      <c r="V41" s="280"/>
      <c r="W41" s="266"/>
      <c r="X41" s="280"/>
      <c r="Y41" s="280"/>
      <c r="Z41" s="280"/>
      <c r="AA41" s="280"/>
      <c r="AB41" s="280"/>
      <c r="AC41" s="280"/>
      <c r="AD41" s="280"/>
      <c r="AE41" s="280"/>
      <c r="AF41" s="280"/>
      <c r="AG41" s="280"/>
      <c r="AH41" s="280"/>
      <c r="AI41" s="280"/>
      <c r="AJ41" s="297"/>
      <c r="AK41" s="280"/>
      <c r="AL41" s="266"/>
      <c r="AM41" s="266"/>
      <c r="AN41" s="257"/>
    </row>
    <row r="42" spans="1:43" ht="18" customHeight="1">
      <c r="A42" s="1250" t="s">
        <v>614</v>
      </c>
      <c r="B42" s="1250"/>
      <c r="C42" s="1250" t="s">
        <v>650</v>
      </c>
      <c r="D42" s="1250"/>
      <c r="E42" s="1250" t="s">
        <v>652</v>
      </c>
      <c r="F42" s="1250"/>
      <c r="G42" s="1250"/>
      <c r="H42" s="1250"/>
      <c r="I42" s="1250" t="s">
        <v>658</v>
      </c>
      <c r="J42" s="1250"/>
      <c r="K42" s="1250"/>
      <c r="L42" s="1250"/>
      <c r="M42" s="1250"/>
      <c r="N42" s="1250"/>
      <c r="O42" s="296"/>
      <c r="P42" s="296"/>
      <c r="Q42" s="296"/>
      <c r="R42" s="296"/>
      <c r="S42" s="296"/>
      <c r="T42" s="296"/>
      <c r="U42" s="296"/>
      <c r="W42" s="266"/>
      <c r="X42" s="280"/>
      <c r="Y42" s="280"/>
      <c r="Z42" s="280"/>
      <c r="AA42" s="280"/>
      <c r="AB42" s="280"/>
      <c r="AC42" s="280"/>
      <c r="AD42" s="280"/>
      <c r="AE42" s="280"/>
      <c r="AF42" s="280"/>
      <c r="AG42" s="280"/>
      <c r="AH42" s="280"/>
      <c r="AI42" s="280"/>
      <c r="AJ42" s="297"/>
      <c r="AK42" s="280"/>
      <c r="AL42" s="266"/>
      <c r="AM42" s="266"/>
      <c r="AN42" s="257"/>
    </row>
    <row r="43" spans="1:43" ht="18" customHeight="1">
      <c r="A43" s="1258" t="s">
        <v>616</v>
      </c>
      <c r="B43" s="1258"/>
      <c r="C43" s="1319">
        <f>ROUNDDOWN(IF(AL38&lt;=60,1,1+ROUNDUP((AL38-60)/40,0)),1)</f>
        <v>2</v>
      </c>
      <c r="D43" s="1319"/>
      <c r="E43" s="1319">
        <f>ROUNDDOWN(AL38/2,1)</f>
        <v>35</v>
      </c>
      <c r="F43" s="1319"/>
      <c r="G43" s="1319"/>
      <c r="H43" s="1319"/>
      <c r="I43" s="1319">
        <f>ROUNDDOWN(AL38/4,1)</f>
        <v>17.5</v>
      </c>
      <c r="J43" s="1319"/>
      <c r="K43" s="1319"/>
      <c r="L43" s="1319"/>
      <c r="M43" s="1319"/>
      <c r="N43" s="1319"/>
      <c r="O43" s="296"/>
      <c r="P43" s="296"/>
      <c r="Q43" s="296"/>
      <c r="R43" s="296"/>
      <c r="S43" s="296"/>
      <c r="T43" s="296"/>
      <c r="U43" s="296"/>
      <c r="W43" s="266"/>
      <c r="X43" s="280"/>
      <c r="Y43" s="280"/>
      <c r="Z43" s="280"/>
      <c r="AA43" s="280"/>
      <c r="AB43" s="280"/>
      <c r="AC43" s="280"/>
      <c r="AD43" s="280"/>
      <c r="AE43" s="280"/>
      <c r="AF43" s="280"/>
      <c r="AG43" s="280"/>
      <c r="AH43" s="280"/>
      <c r="AI43" s="280"/>
      <c r="AJ43" s="297"/>
      <c r="AK43" s="280"/>
      <c r="AL43" s="266"/>
      <c r="AM43" s="266"/>
      <c r="AN43" s="257"/>
    </row>
    <row r="44" spans="1:43" ht="21" customHeight="1">
      <c r="A44" s="256" t="s">
        <v>632</v>
      </c>
      <c r="B44" s="260"/>
      <c r="C44" s="261"/>
      <c r="D44" s="261"/>
      <c r="E44" s="261"/>
      <c r="F44" s="261"/>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61"/>
      <c r="AM44" s="261"/>
      <c r="AN44" s="257"/>
    </row>
    <row r="45" spans="1:43" ht="24.95" customHeight="1">
      <c r="A45" s="257"/>
      <c r="B45" s="266"/>
      <c r="C45" s="1294" t="str">
        <f>IF(VLOOKUP($AK$1,選択肢!$A$1:$J$32,C50,FALSE)=0,"-",VLOOKUP($AK$1,選択肢!$A$1:$J$32,C50,FALSE))</f>
        <v>管理者</v>
      </c>
      <c r="D45" s="1295"/>
      <c r="E45" s="1296" t="str">
        <f>IF(VLOOKUP($AK$1,選択肢!$A$1:$J$32,E50,FALSE)=0,"-",VLOOKUP($AK$1,選択肢!$A$1:$J$32,E50,FALSE))</f>
        <v>サービス管理責任者</v>
      </c>
      <c r="F45" s="1296"/>
      <c r="G45" s="1296"/>
      <c r="H45" s="1296"/>
      <c r="I45" s="1294" t="str">
        <f>IF(VLOOKUP($AK$1,選択肢!$A$1:$J$32,I50,FALSE)=0,"-",VLOOKUP($AK$1,選択肢!$A$1:$J$32,I50,FALSE))</f>
        <v>医師</v>
      </c>
      <c r="J45" s="1295"/>
      <c r="K45" s="1295"/>
      <c r="L45" s="1295"/>
      <c r="M45" s="1295"/>
      <c r="N45" s="1297"/>
      <c r="O45" s="1294" t="str">
        <f>IF(VLOOKUP($AK$1,選択肢!$A$1:$J$32,O50,FALSE)=0,"-",VLOOKUP($AK$1,選択肢!$A$1:$J$32,O50,FALSE))</f>
        <v>看護職員</v>
      </c>
      <c r="P45" s="1295"/>
      <c r="Q45" s="1295"/>
      <c r="R45" s="1295"/>
      <c r="S45" s="1295"/>
      <c r="T45" s="1297"/>
      <c r="U45" s="1294" t="str">
        <f>IF(VLOOKUP($AK$1,選択肢!$A$1:$J$32,U50,FALSE)=0,"-",VLOOKUP($AK$1,選択肢!$A$1:$J$32,U50,FALSE))</f>
        <v>生活支援員</v>
      </c>
      <c r="V45" s="1295"/>
      <c r="W45" s="1295"/>
      <c r="X45" s="1295"/>
      <c r="Y45" s="1295"/>
      <c r="Z45" s="1297"/>
      <c r="AA45" s="1294" t="str">
        <f>IF(VLOOKUP($AK$1,選択肢!$A$1:$J$32,AA50,FALSE)=0,"-",VLOOKUP($AK$1,選択肢!$A$1:$J$32,AA50,FALSE))</f>
        <v>-</v>
      </c>
      <c r="AB45" s="1295"/>
      <c r="AC45" s="1295"/>
      <c r="AD45" s="1295"/>
      <c r="AE45" s="1295"/>
      <c r="AF45" s="1297"/>
      <c r="AG45" s="1296" t="str">
        <f>IF(VLOOKUP($AK$1,選択肢!$A$1:$J$32,AG50,FALSE)=0,"-",VLOOKUP($AK$1,選択肢!$A$1:$J$32,AG50,FALSE))</f>
        <v>-</v>
      </c>
      <c r="AH45" s="1296"/>
      <c r="AI45" s="1296"/>
      <c r="AJ45" s="1296"/>
      <c r="AK45" s="1296"/>
      <c r="AL45" s="1296" t="str">
        <f>IF(VLOOKUP($AK$1,選択肢!$A$1:$J$32,AL50,FALSE)=0,"-",VLOOKUP($AK$1,選択肢!$A$1:$J$32,AL50,FALSE))</f>
        <v>-</v>
      </c>
      <c r="AM45" s="1296"/>
      <c r="AN45" s="257"/>
    </row>
    <row r="46" spans="1:43" ht="18" customHeight="1">
      <c r="A46" s="257"/>
      <c r="B46" s="266"/>
      <c r="C46" s="310" t="s">
        <v>633</v>
      </c>
      <c r="D46" s="310" t="s">
        <v>634</v>
      </c>
      <c r="E46" s="311" t="s">
        <v>633</v>
      </c>
      <c r="F46" s="1303" t="s">
        <v>634</v>
      </c>
      <c r="G46" s="1303"/>
      <c r="H46" s="1303"/>
      <c r="I46" s="1299" t="s">
        <v>633</v>
      </c>
      <c r="J46" s="1300"/>
      <c r="K46" s="1301"/>
      <c r="L46" s="1299" t="s">
        <v>634</v>
      </c>
      <c r="M46" s="1300"/>
      <c r="N46" s="1301"/>
      <c r="O46" s="1299" t="s">
        <v>633</v>
      </c>
      <c r="P46" s="1300"/>
      <c r="Q46" s="1301"/>
      <c r="R46" s="1299" t="s">
        <v>634</v>
      </c>
      <c r="S46" s="1300"/>
      <c r="T46" s="1301"/>
      <c r="U46" s="1299" t="s">
        <v>633</v>
      </c>
      <c r="V46" s="1300"/>
      <c r="W46" s="1301"/>
      <c r="X46" s="1299" t="s">
        <v>634</v>
      </c>
      <c r="Y46" s="1300"/>
      <c r="Z46" s="1301"/>
      <c r="AA46" s="1299" t="s">
        <v>633</v>
      </c>
      <c r="AB46" s="1300"/>
      <c r="AC46" s="1301"/>
      <c r="AD46" s="1299" t="s">
        <v>634</v>
      </c>
      <c r="AE46" s="1300"/>
      <c r="AF46" s="1301"/>
      <c r="AG46" s="1299" t="s">
        <v>633</v>
      </c>
      <c r="AH46" s="1300"/>
      <c r="AI46" s="1301"/>
      <c r="AJ46" s="1299" t="s">
        <v>634</v>
      </c>
      <c r="AK46" s="1301"/>
      <c r="AL46" s="311" t="s">
        <v>258</v>
      </c>
      <c r="AM46" s="311" t="s">
        <v>259</v>
      </c>
      <c r="AN46" s="257"/>
    </row>
    <row r="47" spans="1:43" ht="18" customHeight="1">
      <c r="A47" s="257"/>
      <c r="B47" s="289" t="s">
        <v>635</v>
      </c>
      <c r="C47" s="311">
        <f>COUNTIFS($B$11:$B$30,C$45,$C$11:$C$30,"A",$E$11:$E$30,"*")</f>
        <v>1</v>
      </c>
      <c r="D47" s="311">
        <f>COUNTIFS($B$11:$B$30,C$45,$C$11:$C$30,"B",$E$11:$E$30,"*")</f>
        <v>0</v>
      </c>
      <c r="E47" s="311">
        <f>COUNTIFS($B$11:$B$30,E$45,$C$11:$C$30,"A",$E$11:$E$30,"*")</f>
        <v>0</v>
      </c>
      <c r="F47" s="1299">
        <f>COUNTIFS($B$11:$B$30,E$45,$C$11:$C$30,"B",$E$11:$E$30,"*")</f>
        <v>1</v>
      </c>
      <c r="G47" s="1300"/>
      <c r="H47" s="1301"/>
      <c r="I47" s="1299">
        <f>COUNTIFS($B$11:$B$30,I$45,$C$11:$C$30,"A",$E$11:$E$30,"*")</f>
        <v>0</v>
      </c>
      <c r="J47" s="1300"/>
      <c r="K47" s="1301"/>
      <c r="L47" s="1299">
        <f>COUNTIFS($B$11:$B$30,I$45,$C$11:$C$30,"B",$E$11:$E$30,"*")</f>
        <v>0</v>
      </c>
      <c r="M47" s="1300"/>
      <c r="N47" s="1301"/>
      <c r="O47" s="1299">
        <f>COUNTIFS($B$11:$B$30,O$45,$C$11:$C$30,"A",$E$11:$E$30,"*")</f>
        <v>0</v>
      </c>
      <c r="P47" s="1300"/>
      <c r="Q47" s="1301"/>
      <c r="R47" s="1299">
        <f>COUNTIFS($B$11:$B$30,O$45,$C$11:$C$30,"B",$E$11:$E$30,"*")</f>
        <v>0</v>
      </c>
      <c r="S47" s="1300"/>
      <c r="T47" s="1301"/>
      <c r="U47" s="1299">
        <f>COUNTIFS($B$11:$B$30,U$45,$C$11:$C$30,"A",$E$11:$E$30,"*")</f>
        <v>0</v>
      </c>
      <c r="V47" s="1300"/>
      <c r="W47" s="1301"/>
      <c r="X47" s="1299">
        <f>COUNTIFS($B$11:$B$30,U$45,$C$11:$C$30,"B",$E$11:$E$30,"*")</f>
        <v>0</v>
      </c>
      <c r="Y47" s="1300"/>
      <c r="Z47" s="1301"/>
      <c r="AA47" s="1299">
        <f>COUNTIFS($B$11:$B$30,AA$45,$C$11:$C$30,"A",$E$11:$E$30,"*")</f>
        <v>0</v>
      </c>
      <c r="AB47" s="1300"/>
      <c r="AC47" s="1301"/>
      <c r="AD47" s="1299">
        <f>COUNTIFS($B$11:$B$30,AA$45,$C$11:$C$30,"B",$E$11:$E$30,"*")</f>
        <v>0</v>
      </c>
      <c r="AE47" s="1300"/>
      <c r="AF47" s="1301"/>
      <c r="AG47" s="1299">
        <f>COUNTIFS($B$11:$B$30,AG$45,$C$11:$C$30,"A",$E$11:$E$30,"*")</f>
        <v>0</v>
      </c>
      <c r="AH47" s="1300"/>
      <c r="AI47" s="1301"/>
      <c r="AJ47" s="1299">
        <f>COUNTIFS($B$11:$B$30,AG$45,$C$11:$C$30,"B",$E$11:$E$30,"*")</f>
        <v>0</v>
      </c>
      <c r="AK47" s="1301"/>
      <c r="AL47" s="311">
        <f>COUNTIFS($B$11:$B$30,AL$45,$C$11:$C$30,"A",$E$11:$E$30,"*")</f>
        <v>0</v>
      </c>
      <c r="AM47" s="311">
        <f>COUNTIFS($B$11:$B$30,AL$45,$C$11:$C$30,"B",$E$11:$E$30,"*")</f>
        <v>0</v>
      </c>
      <c r="AN47" s="257"/>
    </row>
    <row r="48" spans="1:43" ht="18" customHeight="1">
      <c r="A48" s="257"/>
      <c r="B48" s="313" t="s">
        <v>636</v>
      </c>
      <c r="C48" s="311">
        <f>COUNTIFS($B$11:$B$30,C$45,$C$11:$C$30,"C",$E$11:$E$30,"*")</f>
        <v>0</v>
      </c>
      <c r="D48" s="311">
        <f>COUNTIFS($B$11:$B$30,C$45,$C$11:$C$30,"D",$E$11:$E$30,"*")</f>
        <v>0</v>
      </c>
      <c r="E48" s="311">
        <f>COUNTIFS($B$11:$B$30,E$45,$C$11:$C$30,"C",$E$11:$E$30,"*")</f>
        <v>0</v>
      </c>
      <c r="F48" s="1299">
        <f>COUNTIFS($B$11:$B$30,E$45,$C$11:$C$30,"D",$E$11:$E$30,"*")</f>
        <v>0</v>
      </c>
      <c r="G48" s="1300"/>
      <c r="H48" s="1301"/>
      <c r="I48" s="1299">
        <f>COUNTIFS($B$11:$B$30,I$45,$C$11:$C$30,"C",$E$11:$E$30,"*")</f>
        <v>1</v>
      </c>
      <c r="J48" s="1300"/>
      <c r="K48" s="1301"/>
      <c r="L48" s="1299">
        <f>COUNTIFS($B$11:$B$30,I$45,$C$11:$C$30,"D",$E$11:$E$30,"*")</f>
        <v>0</v>
      </c>
      <c r="M48" s="1300"/>
      <c r="N48" s="1301"/>
      <c r="O48" s="1299">
        <f>COUNTIFS($B$11:$B$30,O$45,$C$11:$C$30,"C",$E$11:$E$30,"*")</f>
        <v>0</v>
      </c>
      <c r="P48" s="1300"/>
      <c r="Q48" s="1301"/>
      <c r="R48" s="1299">
        <f>COUNTIFS($B$11:$B$30,O$45,$C$11:$C$30,"D",$E$11:$E$30,"*")</f>
        <v>1</v>
      </c>
      <c r="S48" s="1300"/>
      <c r="T48" s="1301"/>
      <c r="U48" s="1299">
        <f>COUNTIFS($B$11:$B$30,U$45,$C$11:$C$30,"C",$E$11:$E$30,"*")</f>
        <v>0</v>
      </c>
      <c r="V48" s="1300"/>
      <c r="W48" s="1301"/>
      <c r="X48" s="1299">
        <f>COUNTIFS($B$11:$B$30,U$45,$C$11:$C$30,"D",$E$11:$E$30,"*")</f>
        <v>0</v>
      </c>
      <c r="Y48" s="1300"/>
      <c r="Z48" s="1301"/>
      <c r="AA48" s="1299">
        <f>COUNTIFS($B$11:$B$30,AA$45,$C$11:$C$30,"C",$E$11:$E$30,"*")</f>
        <v>0</v>
      </c>
      <c r="AB48" s="1300"/>
      <c r="AC48" s="1301"/>
      <c r="AD48" s="1299">
        <f>COUNTIFS($B$11:$B$30,AA$45,$C$11:$C$30,"D",$E$11:$E$30,"*")</f>
        <v>0</v>
      </c>
      <c r="AE48" s="1300"/>
      <c r="AF48" s="1301"/>
      <c r="AG48" s="1299">
        <f>COUNTIFS($B$11:$B$30,AG$45,$C$11:$C$30,"C",$E$11:$E$30,"*")</f>
        <v>0</v>
      </c>
      <c r="AH48" s="1300"/>
      <c r="AI48" s="1301"/>
      <c r="AJ48" s="1299">
        <f>COUNTIFS($B$11:$B$30,AG$45,$C$11:$C$30,"D",$E$11:$E$30,"*")</f>
        <v>0</v>
      </c>
      <c r="AK48" s="1301"/>
      <c r="AL48" s="311">
        <f>COUNTIFS($B$11:$B$30,AL$45,$C$11:$C$30,"C",$E$11:$E$30,"*")</f>
        <v>0</v>
      </c>
      <c r="AM48" s="311">
        <f>COUNTIFS($B$11:$B$30,AL$45,$C$11:$C$30,"D",$E$11:$E$30,"*")</f>
        <v>0</v>
      </c>
      <c r="AN48" s="257"/>
    </row>
    <row r="49" spans="1:40" ht="24.95" customHeight="1">
      <c r="A49" s="257"/>
      <c r="B49" s="313" t="s">
        <v>637</v>
      </c>
      <c r="C49" s="1294">
        <f>IF($AK$3="４週",SUMIFS($AK$11:$AK$30,$B$11:$B$30,C45)/4/$AH$5,IF($AK$3="歴月",SUMIFS($AK$11:$AK$30,$B$11:$B$30,C45)/$AL$5,"記載する期間を選択してください"))</f>
        <v>0</v>
      </c>
      <c r="D49" s="1297"/>
      <c r="E49" s="1320">
        <f>IF($AK$3="４週",SUMIFS($AK$11:$AK$30,$B$11:$B$30,E45)/4/$AH$5,IF($AK$3="歴月",SUMIFS($AK$11:$AK$30,$B$11:$B$30,E45)/$AL$5,"記載する期間を選択してください"))</f>
        <v>0</v>
      </c>
      <c r="F49" s="1321"/>
      <c r="G49" s="1321"/>
      <c r="H49" s="1322"/>
      <c r="I49" s="1294">
        <f>IF($AK$3="４週",SUMIFS($AK$11:$AK$30,$B$11:$B$30,I45)/4/$AH$5,IF($AK$3="歴月",SUMIFS($AK$11:$AK$30,$B$11:$B$30,I45)/$AL$5,"記載する期間を選択してください"))</f>
        <v>0</v>
      </c>
      <c r="J49" s="1295"/>
      <c r="K49" s="1295"/>
      <c r="L49" s="1295"/>
      <c r="M49" s="1295"/>
      <c r="N49" s="1297"/>
      <c r="O49" s="1294">
        <f>IF($AK$3="４週",SUMIFS($AK$11:$AK$30,$B$11:$B$30,O45)/4/$AH$5,IF($AK$3="歴月",SUMIFS($AK$11:$AK$30,$B$11:$B$30,O45)/$AL$5,"記載する期間を選択してください"))</f>
        <v>0</v>
      </c>
      <c r="P49" s="1295"/>
      <c r="Q49" s="1295"/>
      <c r="R49" s="1295"/>
      <c r="S49" s="1295"/>
      <c r="T49" s="1297"/>
      <c r="U49" s="1294">
        <f>IF($AK$3="４週",SUMIFS($AK$11:$AK$30,$B$11:$B$30,U45)/4/$AH$5,IF($AK$3="歴月",SUMIFS($AK$11:$AK$30,$B$11:$B$30,U45)/$AL$5,"記載する期間を選択してください"))</f>
        <v>0</v>
      </c>
      <c r="V49" s="1295"/>
      <c r="W49" s="1295"/>
      <c r="X49" s="1295"/>
      <c r="Y49" s="1295"/>
      <c r="Z49" s="1297"/>
      <c r="AA49" s="1294">
        <f>IF($AK$3="４週",SUMIFS($AK$11:$AK$30,$B$11:$B$30,AA45)/4/$AH$5,IF($AK$3="歴月",SUMIFS($AK$11:$AK$30,$B$11:$B$30,AA45)/$AL$5,"記載する期間を選択してください"))</f>
        <v>0</v>
      </c>
      <c r="AB49" s="1295"/>
      <c r="AC49" s="1295"/>
      <c r="AD49" s="1295"/>
      <c r="AE49" s="1295"/>
      <c r="AF49" s="1297"/>
      <c r="AG49" s="1294">
        <f>IF($AK$3="４週",SUMIFS($AK$11:$AK$30,$B$11:$B$30,AG45)/4/$AH$5,IF($AK$3="歴月",SUMIFS($AK$11:$AK$30,$B$11:$B$30,AG45)/$AL$5,"記載する期間を選択してください"))</f>
        <v>0</v>
      </c>
      <c r="AH49" s="1295"/>
      <c r="AI49" s="1295"/>
      <c r="AJ49" s="1295"/>
      <c r="AK49" s="1297"/>
      <c r="AL49" s="1294">
        <f>IF($AK$3="４週",SUMIFS($AK$11:$AK$30,$B$11:$B$30,AL45)/4/$AH$5,IF($AK$3="歴月",SUMIFS($AK$11:$AK$30,$B$11:$B$30,AL45)/$AL$5,"記載する期間を選択してください"))</f>
        <v>0</v>
      </c>
      <c r="AM49" s="1297"/>
      <c r="AN49" s="257"/>
    </row>
    <row r="50" spans="1:40" ht="5.0999999999999996" customHeight="1">
      <c r="A50" s="257"/>
      <c r="B50" s="260"/>
      <c r="C50" s="284">
        <v>2</v>
      </c>
      <c r="D50" s="284"/>
      <c r="E50" s="284">
        <v>3</v>
      </c>
      <c r="F50" s="284"/>
      <c r="G50" s="284"/>
      <c r="H50" s="284"/>
      <c r="I50" s="284">
        <v>4</v>
      </c>
      <c r="J50" s="284"/>
      <c r="K50" s="284"/>
      <c r="L50" s="284"/>
      <c r="M50" s="284"/>
      <c r="N50" s="284"/>
      <c r="O50" s="284">
        <v>5</v>
      </c>
      <c r="P50" s="284"/>
      <c r="Q50" s="284"/>
      <c r="R50" s="284"/>
      <c r="S50" s="284"/>
      <c r="T50" s="284"/>
      <c r="U50" s="284">
        <v>6</v>
      </c>
      <c r="V50" s="284"/>
      <c r="W50" s="284"/>
      <c r="X50" s="284"/>
      <c r="Y50" s="284"/>
      <c r="Z50" s="284"/>
      <c r="AA50" s="284">
        <v>7</v>
      </c>
      <c r="AB50" s="284"/>
      <c r="AC50" s="284"/>
      <c r="AD50" s="284"/>
      <c r="AE50" s="284"/>
      <c r="AF50" s="284"/>
      <c r="AG50" s="284">
        <v>8</v>
      </c>
      <c r="AH50" s="284"/>
      <c r="AI50" s="284"/>
      <c r="AJ50" s="284"/>
      <c r="AK50" s="284"/>
      <c r="AL50" s="284">
        <v>9</v>
      </c>
      <c r="AM50" s="315"/>
      <c r="AN50" s="257"/>
    </row>
    <row r="51" spans="1:40" ht="15" customHeight="1">
      <c r="A51" s="280" t="s">
        <v>562</v>
      </c>
      <c r="B51" s="281"/>
      <c r="C51" s="282"/>
      <c r="D51" s="282"/>
      <c r="E51" s="282"/>
      <c r="F51" s="283"/>
      <c r="G51" s="282"/>
      <c r="H51" s="284"/>
      <c r="I51" s="284"/>
      <c r="J51" s="284"/>
      <c r="K51" s="284"/>
      <c r="L51" s="284"/>
      <c r="M51" s="284"/>
      <c r="N51" s="284"/>
      <c r="O51" s="284"/>
      <c r="P51" s="284"/>
      <c r="Q51" s="284"/>
      <c r="R51" s="284">
        <v>6</v>
      </c>
      <c r="S51" s="284"/>
      <c r="T51" s="284"/>
      <c r="U51" s="284"/>
      <c r="V51" s="284"/>
      <c r="W51" s="284"/>
      <c r="X51" s="284">
        <v>7</v>
      </c>
      <c r="Y51" s="284"/>
      <c r="Z51" s="284"/>
      <c r="AA51" s="284"/>
      <c r="AB51" s="284"/>
      <c r="AC51" s="284"/>
      <c r="AD51" s="284">
        <v>8</v>
      </c>
      <c r="AE51" s="284"/>
      <c r="AF51" s="284"/>
      <c r="AG51" s="285"/>
      <c r="AH51" s="285"/>
      <c r="AI51" s="285"/>
      <c r="AJ51" s="285">
        <v>9</v>
      </c>
      <c r="AK51" s="286"/>
      <c r="AL51" s="286"/>
      <c r="AM51" s="257"/>
    </row>
    <row r="52" spans="1:40" s="280" customFormat="1" ht="15" customHeight="1">
      <c r="A52" s="280" t="s">
        <v>563</v>
      </c>
      <c r="B52" s="287"/>
      <c r="C52" s="287"/>
      <c r="D52" s="287"/>
      <c r="E52" s="287"/>
      <c r="F52" s="287"/>
      <c r="G52" s="287"/>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row>
    <row r="53" spans="1:40" s="280" customFormat="1" ht="15" customHeight="1">
      <c r="A53" s="280" t="s">
        <v>564</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565</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566</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ht="15" customHeight="1">
      <c r="A56" s="280" t="s">
        <v>567</v>
      </c>
      <c r="B56" s="288"/>
      <c r="C56" s="280"/>
      <c r="D56" s="280"/>
      <c r="E56" s="280"/>
      <c r="F56" s="280"/>
      <c r="G56" s="280"/>
    </row>
    <row r="57" spans="1:40" ht="15" customHeight="1">
      <c r="A57" s="280" t="s">
        <v>568</v>
      </c>
      <c r="B57" s="288"/>
      <c r="C57" s="280"/>
      <c r="D57" s="280"/>
      <c r="E57" s="280"/>
      <c r="F57" s="280"/>
      <c r="G57" s="280"/>
    </row>
    <row r="58" spans="1:40" ht="15" customHeight="1">
      <c r="A58" s="280"/>
      <c r="B58" s="289" t="s">
        <v>569</v>
      </c>
      <c r="C58" s="1250" t="s">
        <v>570</v>
      </c>
      <c r="D58" s="1250"/>
      <c r="E58" s="1250"/>
      <c r="F58" s="280"/>
      <c r="G58" s="280"/>
    </row>
    <row r="59" spans="1:40" ht="15" customHeight="1">
      <c r="A59" s="280"/>
      <c r="B59" s="290" t="s">
        <v>571</v>
      </c>
      <c r="C59" s="1260" t="s">
        <v>572</v>
      </c>
      <c r="D59" s="1260"/>
      <c r="E59" s="1260"/>
      <c r="F59" s="280"/>
      <c r="G59" s="280"/>
    </row>
    <row r="60" spans="1:40" ht="15" customHeight="1">
      <c r="A60" s="280"/>
      <c r="B60" s="290" t="s">
        <v>573</v>
      </c>
      <c r="C60" s="1260" t="s">
        <v>574</v>
      </c>
      <c r="D60" s="1260"/>
      <c r="E60" s="1260"/>
      <c r="F60" s="280"/>
      <c r="G60" s="280"/>
    </row>
    <row r="61" spans="1:40" ht="15" customHeight="1">
      <c r="A61" s="280"/>
      <c r="B61" s="290" t="s">
        <v>575</v>
      </c>
      <c r="C61" s="1260" t="s">
        <v>576</v>
      </c>
      <c r="D61" s="1260"/>
      <c r="E61" s="1260"/>
      <c r="F61" s="280"/>
      <c r="G61" s="280"/>
    </row>
    <row r="62" spans="1:40" ht="15" customHeight="1">
      <c r="A62" s="280"/>
      <c r="B62" s="290" t="s">
        <v>577</v>
      </c>
      <c r="C62" s="1260" t="s">
        <v>578</v>
      </c>
      <c r="D62" s="1260"/>
      <c r="E62" s="1260"/>
      <c r="F62" s="280"/>
      <c r="G62" s="280"/>
    </row>
    <row r="63" spans="1:40" ht="15" customHeight="1">
      <c r="A63" s="280"/>
      <c r="B63" s="280" t="s">
        <v>579</v>
      </c>
      <c r="C63" s="280"/>
      <c r="D63" s="280"/>
      <c r="E63" s="280"/>
      <c r="F63" s="280"/>
      <c r="G63" s="280"/>
    </row>
    <row r="64" spans="1:40" ht="15" customHeight="1">
      <c r="A64" s="280"/>
      <c r="B64" s="280" t="s">
        <v>580</v>
      </c>
      <c r="C64" s="280"/>
      <c r="D64" s="280"/>
      <c r="E64" s="280"/>
      <c r="F64" s="280"/>
      <c r="G64" s="280"/>
    </row>
    <row r="65" spans="1:7" ht="15" customHeight="1">
      <c r="A65" s="280"/>
      <c r="B65" s="280" t="s">
        <v>581</v>
      </c>
      <c r="C65" s="280"/>
      <c r="D65" s="280"/>
      <c r="E65" s="280"/>
      <c r="F65" s="280"/>
      <c r="G65" s="280"/>
    </row>
    <row r="66" spans="1:7" ht="15" customHeight="1">
      <c r="A66" s="280" t="s">
        <v>582</v>
      </c>
      <c r="B66" s="288"/>
      <c r="C66" s="280"/>
      <c r="D66" s="280"/>
      <c r="E66" s="280"/>
      <c r="F66" s="280"/>
      <c r="G66" s="280"/>
    </row>
    <row r="67" spans="1:7" ht="15" customHeight="1">
      <c r="A67" s="280" t="s">
        <v>583</v>
      </c>
      <c r="B67" s="288"/>
      <c r="C67" s="280"/>
      <c r="D67" s="280"/>
      <c r="E67" s="280"/>
      <c r="F67" s="280"/>
      <c r="G67" s="280"/>
    </row>
    <row r="68" spans="1:7" ht="15" customHeight="1">
      <c r="A68" s="280" t="s">
        <v>584</v>
      </c>
      <c r="B68" s="288"/>
      <c r="C68" s="280"/>
      <c r="D68" s="280"/>
      <c r="E68" s="280"/>
      <c r="F68" s="280"/>
      <c r="G68" s="280"/>
    </row>
    <row r="69" spans="1:7" ht="15" customHeight="1">
      <c r="A69" s="280" t="s">
        <v>585</v>
      </c>
      <c r="B69" s="288"/>
      <c r="C69" s="280"/>
      <c r="D69" s="280"/>
      <c r="E69" s="280"/>
      <c r="F69" s="280"/>
      <c r="G69" s="280"/>
    </row>
    <row r="70" spans="1:7" ht="15" customHeight="1">
      <c r="A70" s="280" t="s">
        <v>586</v>
      </c>
      <c r="B70" s="288"/>
      <c r="C70" s="280"/>
      <c r="D70" s="280"/>
      <c r="E70" s="280"/>
      <c r="F70" s="280"/>
      <c r="G70" s="280"/>
    </row>
    <row r="71" spans="1:7" ht="15" customHeight="1">
      <c r="A71" s="280" t="s">
        <v>587</v>
      </c>
      <c r="B71" s="288"/>
      <c r="C71" s="280"/>
      <c r="D71" s="280"/>
      <c r="E71" s="280"/>
      <c r="F71" s="280"/>
      <c r="G71" s="280"/>
    </row>
    <row r="72" spans="1:7" ht="15" customHeight="1">
      <c r="A72" s="280"/>
      <c r="B72" s="280" t="s">
        <v>588</v>
      </c>
      <c r="C72" s="280"/>
      <c r="D72" s="280"/>
      <c r="E72" s="280"/>
      <c r="F72" s="280"/>
      <c r="G72" s="280"/>
    </row>
    <row r="73" spans="1:7" ht="15" customHeight="1">
      <c r="A73" s="280"/>
      <c r="B73" s="280" t="s">
        <v>589</v>
      </c>
      <c r="C73" s="280"/>
      <c r="D73" s="280"/>
      <c r="E73" s="280"/>
      <c r="F73" s="280"/>
      <c r="G73" s="280"/>
    </row>
    <row r="74" spans="1:7" ht="15" customHeight="1">
      <c r="A74" s="280" t="s">
        <v>590</v>
      </c>
      <c r="B74" s="288"/>
      <c r="C74" s="280"/>
      <c r="D74" s="280"/>
      <c r="E74" s="280"/>
      <c r="F74" s="280"/>
      <c r="G74" s="280"/>
    </row>
    <row r="75" spans="1:7" ht="15" customHeight="1">
      <c r="A75" s="280" t="s">
        <v>591</v>
      </c>
      <c r="B75" s="288"/>
      <c r="C75" s="280"/>
      <c r="D75" s="280"/>
      <c r="E75" s="280"/>
      <c r="F75" s="280"/>
      <c r="G75" s="280"/>
    </row>
    <row r="76" spans="1:7" ht="15" customHeight="1">
      <c r="A76" s="280" t="s">
        <v>592</v>
      </c>
      <c r="B76" s="288"/>
      <c r="C76" s="280"/>
      <c r="D76" s="280"/>
      <c r="E76" s="280"/>
      <c r="F76" s="280"/>
      <c r="G76" s="280"/>
    </row>
    <row r="77" spans="1:7" ht="15" customHeight="1">
      <c r="A77" s="280" t="s">
        <v>593</v>
      </c>
      <c r="B77" s="288"/>
      <c r="C77" s="280"/>
      <c r="D77" s="280"/>
      <c r="E77" s="280"/>
      <c r="F77" s="280"/>
      <c r="G77" s="280"/>
    </row>
    <row r="78" spans="1:7" ht="15" customHeight="1">
      <c r="A78" s="280" t="s">
        <v>594</v>
      </c>
      <c r="B78" s="288"/>
      <c r="C78" s="280"/>
      <c r="D78" s="280"/>
      <c r="E78" s="280"/>
      <c r="F78" s="280"/>
      <c r="G78" s="280"/>
    </row>
    <row r="79" spans="1:7" ht="15" customHeight="1">
      <c r="A79" s="280" t="s">
        <v>595</v>
      </c>
      <c r="B79" s="288"/>
      <c r="C79" s="280"/>
      <c r="D79" s="280"/>
      <c r="E79" s="280"/>
      <c r="F79" s="280"/>
      <c r="G79" s="280"/>
    </row>
    <row r="80" spans="1:7" ht="15" customHeight="1">
      <c r="A80" s="280" t="s">
        <v>596</v>
      </c>
      <c r="B80" s="288"/>
      <c r="C80" s="280"/>
      <c r="D80" s="280"/>
      <c r="E80" s="280"/>
      <c r="F80" s="280"/>
      <c r="G80" s="280"/>
    </row>
    <row r="81" spans="1:7" ht="15" customHeight="1">
      <c r="A81" s="280" t="s">
        <v>597</v>
      </c>
      <c r="B81" s="288"/>
      <c r="C81" s="280"/>
      <c r="D81" s="280"/>
      <c r="E81" s="280"/>
      <c r="F81" s="280"/>
      <c r="G81" s="280"/>
    </row>
  </sheetData>
  <mergeCells count="146">
    <mergeCell ref="C62:E62"/>
    <mergeCell ref="AG49:AK49"/>
    <mergeCell ref="AL49:AM49"/>
    <mergeCell ref="C58:E58"/>
    <mergeCell ref="C59:E59"/>
    <mergeCell ref="C60:E60"/>
    <mergeCell ref="C61:E61"/>
    <mergeCell ref="C49:D49"/>
    <mergeCell ref="E49:H49"/>
    <mergeCell ref="I49:N49"/>
    <mergeCell ref="O49:T49"/>
    <mergeCell ref="U49:Z49"/>
    <mergeCell ref="AA49:AF49"/>
    <mergeCell ref="U48:W48"/>
    <mergeCell ref="X48:Z48"/>
    <mergeCell ref="AA48:AC48"/>
    <mergeCell ref="AD48:AF48"/>
    <mergeCell ref="AG48:AI48"/>
    <mergeCell ref="AJ48:AK48"/>
    <mergeCell ref="X47:Z47"/>
    <mergeCell ref="AA47:AC47"/>
    <mergeCell ref="AD47:AF47"/>
    <mergeCell ref="AG47:AI47"/>
    <mergeCell ref="AJ47:AK47"/>
    <mergeCell ref="U47:W47"/>
    <mergeCell ref="F48:H48"/>
    <mergeCell ref="I48:K48"/>
    <mergeCell ref="L48:N48"/>
    <mergeCell ref="O48:Q48"/>
    <mergeCell ref="R48:T48"/>
    <mergeCell ref="F47:H47"/>
    <mergeCell ref="I47:K47"/>
    <mergeCell ref="L47:N47"/>
    <mergeCell ref="O47:Q47"/>
    <mergeCell ref="R47:T47"/>
    <mergeCell ref="AL45:AM45"/>
    <mergeCell ref="F46:H46"/>
    <mergeCell ref="I46:K46"/>
    <mergeCell ref="L46:N46"/>
    <mergeCell ref="O46:Q46"/>
    <mergeCell ref="R46:T46"/>
    <mergeCell ref="A43:B43"/>
    <mergeCell ref="C43:D43"/>
    <mergeCell ref="E43:H43"/>
    <mergeCell ref="I43:N43"/>
    <mergeCell ref="C45:D45"/>
    <mergeCell ref="E45:H45"/>
    <mergeCell ref="I45:N45"/>
    <mergeCell ref="U46:W46"/>
    <mergeCell ref="X46:Z46"/>
    <mergeCell ref="AA46:AC46"/>
    <mergeCell ref="AD46:AF46"/>
    <mergeCell ref="AG46:AI46"/>
    <mergeCell ref="AJ46:AK46"/>
    <mergeCell ref="O45:T45"/>
    <mergeCell ref="U45:Z45"/>
    <mergeCell ref="AA45:AF45"/>
    <mergeCell ref="AG45:AK45"/>
    <mergeCell ref="AD39:AF39"/>
    <mergeCell ref="AG39:AI39"/>
    <mergeCell ref="AJ39:AK39"/>
    <mergeCell ref="A42:B42"/>
    <mergeCell ref="C42:D42"/>
    <mergeCell ref="E42:H42"/>
    <mergeCell ref="I42:N42"/>
    <mergeCell ref="AL38:AL39"/>
    <mergeCell ref="A39:C39"/>
    <mergeCell ref="F39:H39"/>
    <mergeCell ref="I39:K39"/>
    <mergeCell ref="L39:N39"/>
    <mergeCell ref="O39:Q39"/>
    <mergeCell ref="R39:T39"/>
    <mergeCell ref="U39:W39"/>
    <mergeCell ref="X39:Z39"/>
    <mergeCell ref="AA39:AC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89BF602E-0AC8-45BE-BAC3-427E9E9F8B2D}"/>
    <dataValidation type="list" allowBlank="1" showInputMessage="1" sqref="B13:B30" xr:uid="{6C191677-CA51-4AFE-80E9-510B43E73BAF}">
      <formula1>INDIRECT($AK$1)</formula1>
    </dataValidation>
    <dataValidation type="list" allowBlank="1" showInputMessage="1" showErrorMessage="1" sqref="AK3:AN3" xr:uid="{C0705327-8C3D-4E7E-A946-E20E31019A46}">
      <formula1>"４週,歴月"</formula1>
    </dataValidation>
    <dataValidation type="list" allowBlank="1" showInputMessage="1" showErrorMessage="1" sqref="AK4:AN4" xr:uid="{C2CF6BA9-2A02-4F4E-AE53-4106CA739F27}">
      <formula1>"予定,実績"</formula1>
    </dataValidation>
    <dataValidation type="list" allowBlank="1" showInputMessage="1" showErrorMessage="1" sqref="C11:C30" xr:uid="{A8C8E540-85C0-40DB-887D-F65C1266BCDE}">
      <formula1>"A,B,C,D"</formula1>
    </dataValidation>
    <dataValidation operator="greaterThanOrEqual" allowBlank="1" showInputMessage="1" showErrorMessage="1" sqref="I40:I41 AJ38:AJ39 AL38 I43 L40:L41" xr:uid="{AF1CC334-B8A1-4447-8670-5F9F55BCB5EA}"/>
    <dataValidation type="whole" operator="greaterThanOrEqual" allowBlank="1" showInputMessage="1" showErrorMessage="1" sqref="I38:I39 D38:F39 AG38:AG39 AD38:AD39 AA38:AA39 X38:X39 U38:U39 R38:R39 O38:O39 L38:L39" xr:uid="{8AE569C8-B6B8-48F2-9FE2-7971906D0063}">
      <formula1>0</formula1>
    </dataValidation>
  </dataValidations>
  <printOptions horizontalCentered="1" verticalCentered="1"/>
  <pageMargins left="0.19685039370078741" right="0.19685039370078741" top="0.39370078740157483" bottom="0.19685039370078741" header="0.19685039370078741" footer="0.39370078740157483"/>
  <pageSetup paperSize="9" scale="76"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E478-87E9-4C03-B310-D3F4533A0622}">
  <sheetPr>
    <pageSetUpPr fitToPage="1"/>
  </sheetPr>
  <dimension ref="A1:BV63"/>
  <sheetViews>
    <sheetView workbookViewId="0">
      <selection activeCell="D51" sqref="D51:S51"/>
    </sheetView>
  </sheetViews>
  <sheetFormatPr defaultColWidth="2.625" defaultRowHeight="20.100000000000001" customHeight="1"/>
  <cols>
    <col min="1" max="1" width="3" style="121" customWidth="1"/>
    <col min="2" max="38" width="2.875" style="121" customWidth="1"/>
    <col min="39" max="16384" width="2.625" style="121"/>
  </cols>
  <sheetData>
    <row r="1" spans="1:74" ht="15.75" customHeight="1">
      <c r="A1" s="757" t="s">
        <v>172</v>
      </c>
      <c r="B1" s="757"/>
      <c r="C1" s="757"/>
      <c r="D1" s="757"/>
      <c r="E1" s="757"/>
      <c r="F1" s="757"/>
      <c r="G1" s="757"/>
    </row>
    <row r="2" spans="1:74" ht="15" customHeight="1">
      <c r="A2" s="767" t="s">
        <v>173</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row>
    <row r="3" spans="1:74" ht="15" customHeight="1">
      <c r="A3" s="767" t="s">
        <v>174</v>
      </c>
      <c r="B3" s="767"/>
      <c r="C3" s="767"/>
      <c r="D3" s="767"/>
      <c r="E3" s="767"/>
      <c r="F3" s="767"/>
      <c r="G3" s="767"/>
      <c r="H3" s="767"/>
      <c r="I3" s="767"/>
      <c r="J3" s="767"/>
      <c r="K3" s="767"/>
      <c r="L3" s="767"/>
      <c r="M3" s="767"/>
      <c r="N3" s="767"/>
      <c r="O3" s="767"/>
      <c r="P3" s="767"/>
      <c r="Q3" s="767"/>
      <c r="R3" s="767"/>
      <c r="S3" s="767"/>
      <c r="T3" s="767"/>
      <c r="U3" s="767"/>
      <c r="V3" s="767"/>
      <c r="W3" s="767"/>
      <c r="X3" s="767"/>
      <c r="Y3" s="767"/>
      <c r="Z3" s="767"/>
      <c r="AA3" s="767"/>
      <c r="AB3" s="767"/>
      <c r="AC3" s="767"/>
      <c r="AD3" s="767"/>
      <c r="AE3" s="767"/>
      <c r="AF3" s="767"/>
      <c r="AG3" s="767"/>
      <c r="AH3" s="767"/>
      <c r="AI3" s="767"/>
      <c r="AJ3" s="767"/>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row>
    <row r="4" spans="1:74" ht="15" customHeight="1">
      <c r="A4" s="767" t="s">
        <v>175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142"/>
      <c r="AL4" s="142"/>
      <c r="AO4" s="122"/>
      <c r="AP4" s="122"/>
      <c r="AQ4" s="122"/>
      <c r="AR4" s="122"/>
      <c r="AS4" s="122"/>
      <c r="AT4" s="122"/>
      <c r="AU4" s="122"/>
      <c r="AV4" s="122"/>
      <c r="AW4" s="122"/>
      <c r="AX4" s="122"/>
      <c r="AY4" s="122"/>
      <c r="AZ4" s="122"/>
      <c r="BA4" s="122"/>
      <c r="BB4" s="122"/>
      <c r="BC4" s="122"/>
      <c r="BD4" s="122"/>
      <c r="BE4" s="122"/>
      <c r="BF4" s="122"/>
      <c r="BG4" s="122"/>
      <c r="BH4" s="122"/>
      <c r="BI4" s="122"/>
      <c r="BJ4" s="142"/>
      <c r="BK4" s="142"/>
      <c r="BL4" s="142"/>
      <c r="BN4" s="142"/>
      <c r="BO4" s="142"/>
      <c r="BP4" s="142"/>
      <c r="BQ4" s="142"/>
      <c r="BR4" s="142"/>
      <c r="BS4" s="142"/>
      <c r="BT4" s="142"/>
      <c r="BU4" s="142"/>
      <c r="BV4" s="142"/>
    </row>
    <row r="5" spans="1:74" ht="15" customHeight="1">
      <c r="P5" s="170"/>
      <c r="S5" s="170" t="s">
        <v>176</v>
      </c>
      <c r="X5" s="142"/>
      <c r="Y5" s="142"/>
      <c r="Z5" s="142"/>
      <c r="AA5" s="142"/>
      <c r="AB5" s="142"/>
      <c r="AC5" s="142"/>
      <c r="AD5" s="142"/>
      <c r="AE5" s="142"/>
      <c r="AF5" s="142"/>
      <c r="AG5" s="142"/>
      <c r="AH5" s="142"/>
      <c r="AI5" s="142"/>
      <c r="AJ5" s="142"/>
      <c r="AK5" s="142"/>
      <c r="AL5" s="142"/>
      <c r="AO5" s="122"/>
      <c r="AP5" s="122"/>
      <c r="AQ5" s="122"/>
      <c r="AR5" s="122"/>
      <c r="AS5" s="122"/>
      <c r="AT5" s="122"/>
      <c r="AU5" s="122"/>
      <c r="AV5" s="122"/>
      <c r="AW5" s="122"/>
      <c r="AX5" s="122"/>
      <c r="AY5" s="122"/>
      <c r="AZ5" s="122"/>
      <c r="BA5" s="122"/>
      <c r="BB5" s="122"/>
      <c r="BC5" s="122"/>
      <c r="BD5" s="122"/>
      <c r="BE5" s="122"/>
      <c r="BF5" s="122"/>
      <c r="BG5" s="122"/>
      <c r="BH5" s="122"/>
      <c r="BI5" s="122"/>
      <c r="BJ5" s="142"/>
      <c r="BK5" s="142"/>
      <c r="BL5" s="142"/>
      <c r="BN5" s="142"/>
      <c r="BO5" s="142"/>
      <c r="BP5" s="142"/>
      <c r="BQ5" s="142"/>
      <c r="BR5" s="142"/>
      <c r="BS5" s="142"/>
      <c r="BT5" s="142"/>
      <c r="BU5" s="142"/>
      <c r="BV5" s="142"/>
    </row>
    <row r="6" spans="1:74" ht="15" customHeight="1">
      <c r="C6" s="122"/>
      <c r="D6" s="122"/>
      <c r="F6" s="122"/>
      <c r="G6" s="122"/>
      <c r="H6" s="122"/>
      <c r="I6" s="122"/>
      <c r="J6" s="122"/>
      <c r="K6" s="122"/>
      <c r="L6" s="122"/>
      <c r="M6" s="122"/>
      <c r="Z6" s="778"/>
      <c r="AA6" s="778"/>
      <c r="AB6" s="778"/>
      <c r="AC6" s="778"/>
      <c r="AD6" s="121" t="s">
        <v>177</v>
      </c>
      <c r="AE6" s="778"/>
      <c r="AF6" s="778"/>
      <c r="AG6" s="121" t="s">
        <v>178</v>
      </c>
      <c r="AH6" s="778"/>
      <c r="AI6" s="778"/>
      <c r="AJ6" s="121" t="s">
        <v>179</v>
      </c>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row>
    <row r="7" spans="1:74" ht="15" customHeight="1">
      <c r="B7" s="222"/>
      <c r="C7" s="222"/>
      <c r="D7" s="222"/>
      <c r="E7" s="222"/>
      <c r="F7" s="222"/>
      <c r="G7" s="222"/>
      <c r="I7" s="228" t="s">
        <v>82</v>
      </c>
      <c r="K7" s="122"/>
      <c r="M7" s="122"/>
      <c r="N7" s="133"/>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row>
    <row r="8" spans="1:74" ht="15" customHeight="1">
      <c r="B8" s="208"/>
      <c r="C8" s="208"/>
      <c r="D8" s="208"/>
      <c r="E8" s="208"/>
      <c r="F8" s="208"/>
      <c r="G8" s="132"/>
      <c r="H8" s="122"/>
      <c r="I8" s="133"/>
      <c r="J8" s="122"/>
      <c r="K8" s="122"/>
      <c r="L8" s="122"/>
      <c r="M8" s="122"/>
      <c r="S8" s="779" t="s">
        <v>180</v>
      </c>
      <c r="T8" s="779"/>
      <c r="U8" s="779"/>
      <c r="V8" s="779"/>
      <c r="W8" s="780"/>
      <c r="X8" s="780"/>
      <c r="Y8" s="780"/>
      <c r="Z8" s="780"/>
      <c r="AA8" s="780"/>
      <c r="AB8" s="780"/>
      <c r="AC8" s="780"/>
      <c r="AD8" s="780"/>
      <c r="AE8" s="780"/>
      <c r="AF8" s="780"/>
      <c r="AG8" s="780"/>
      <c r="AH8" s="780"/>
      <c r="AI8" s="780"/>
      <c r="AJ8" s="780"/>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row>
    <row r="9" spans="1:74" ht="15" customHeight="1">
      <c r="C9" s="122"/>
      <c r="D9" s="122"/>
      <c r="E9" s="122"/>
      <c r="F9" s="122"/>
      <c r="G9" s="122"/>
      <c r="H9" s="122"/>
      <c r="I9" s="122"/>
      <c r="J9" s="122"/>
      <c r="K9" s="122"/>
      <c r="L9" s="122"/>
      <c r="M9" s="122"/>
      <c r="O9" s="132" t="s">
        <v>181</v>
      </c>
      <c r="S9" s="779" t="s">
        <v>182</v>
      </c>
      <c r="T9" s="779"/>
      <c r="U9" s="779"/>
      <c r="V9" s="779"/>
      <c r="W9" s="780"/>
      <c r="X9" s="780"/>
      <c r="Y9" s="780"/>
      <c r="Z9" s="780"/>
      <c r="AA9" s="780"/>
      <c r="AB9" s="780"/>
      <c r="AC9" s="780"/>
      <c r="AD9" s="780"/>
      <c r="AE9" s="780"/>
      <c r="AF9" s="780"/>
      <c r="AG9" s="780"/>
      <c r="AH9" s="780"/>
      <c r="AI9" s="780"/>
      <c r="AJ9" s="780"/>
      <c r="AO9" s="122"/>
      <c r="AP9" s="122"/>
      <c r="AQ9" s="122"/>
      <c r="AR9" s="122"/>
      <c r="AS9" s="122"/>
      <c r="AT9" s="122"/>
      <c r="AU9" s="122"/>
      <c r="AV9" s="122"/>
      <c r="AW9" s="122"/>
      <c r="AX9" s="122"/>
      <c r="AY9" s="122"/>
      <c r="AZ9" s="122"/>
      <c r="BA9" s="122"/>
      <c r="BB9" s="122"/>
      <c r="BC9" s="122"/>
      <c r="BD9" s="122"/>
      <c r="BE9" s="122"/>
      <c r="BF9" s="122"/>
      <c r="BG9" s="122"/>
      <c r="BH9" s="122"/>
      <c r="BI9" s="122"/>
      <c r="BJ9" s="122"/>
      <c r="BK9" s="122"/>
      <c r="BL9" s="122"/>
      <c r="BM9" s="122"/>
      <c r="BN9" s="122"/>
      <c r="BO9" s="122"/>
      <c r="BP9" s="122"/>
      <c r="BQ9" s="122"/>
      <c r="BR9" s="122"/>
      <c r="BS9" s="122"/>
      <c r="BT9" s="122"/>
      <c r="BU9" s="122"/>
      <c r="BV9" s="122"/>
    </row>
    <row r="10" spans="1:74" ht="15" customHeight="1">
      <c r="C10" s="122"/>
      <c r="D10" s="122"/>
      <c r="E10" s="122"/>
      <c r="F10" s="122"/>
      <c r="G10" s="122"/>
      <c r="H10" s="122"/>
      <c r="I10" s="122"/>
      <c r="J10" s="122"/>
      <c r="K10" s="122"/>
      <c r="L10" s="122"/>
      <c r="M10" s="122"/>
      <c r="S10" s="796" t="s">
        <v>183</v>
      </c>
      <c r="T10" s="796"/>
      <c r="U10" s="796"/>
      <c r="V10" s="796"/>
      <c r="W10" s="796"/>
      <c r="X10" s="796"/>
      <c r="Y10" s="796"/>
      <c r="Z10" s="780"/>
      <c r="AA10" s="780"/>
      <c r="AB10" s="780"/>
      <c r="AC10" s="780"/>
      <c r="AD10" s="780"/>
      <c r="AE10" s="780"/>
      <c r="AF10" s="780"/>
      <c r="AG10" s="780"/>
      <c r="AH10" s="780"/>
      <c r="AI10" s="780"/>
      <c r="AJ10" s="780"/>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row>
    <row r="11" spans="1:74" ht="15" customHeight="1">
      <c r="C11" s="122"/>
      <c r="D11" s="122"/>
      <c r="E11" s="122"/>
      <c r="F11" s="122"/>
      <c r="G11" s="122"/>
      <c r="H11" s="122"/>
      <c r="I11" s="122"/>
      <c r="J11" s="122"/>
      <c r="K11" s="122"/>
      <c r="L11" s="122"/>
      <c r="M11" s="122"/>
      <c r="S11" s="208"/>
      <c r="T11" s="208"/>
      <c r="U11" s="208"/>
      <c r="V11" s="208"/>
      <c r="W11" s="208"/>
      <c r="X11" s="208"/>
      <c r="Y11" s="208"/>
      <c r="Z11" s="209"/>
      <c r="AA11" s="209"/>
      <c r="AB11" s="209"/>
      <c r="AC11" s="209"/>
      <c r="AD11" s="209"/>
      <c r="AE11" s="209"/>
      <c r="AF11" s="209"/>
      <c r="AG11" s="209"/>
      <c r="AH11" s="209"/>
      <c r="AI11" s="209"/>
      <c r="AJ11" s="209"/>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row>
    <row r="12" spans="1:74" ht="15" customHeight="1">
      <c r="B12" s="121" t="s">
        <v>184</v>
      </c>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row>
    <row r="13" spans="1:74" ht="15" customHeight="1">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row>
    <row r="14" spans="1:74" ht="15" customHeight="1">
      <c r="B14" s="223" t="b">
        <v>0</v>
      </c>
      <c r="C14" s="230" t="s">
        <v>185</v>
      </c>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row>
    <row r="15" spans="1:74" ht="15" customHeight="1">
      <c r="C15" s="230" t="s">
        <v>186</v>
      </c>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row>
    <row r="16" spans="1:74" ht="15" customHeight="1">
      <c r="C16" s="230" t="s">
        <v>187</v>
      </c>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row>
    <row r="17" spans="2:74" ht="15" customHeight="1">
      <c r="C17" s="230" t="s">
        <v>188</v>
      </c>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row>
    <row r="18" spans="2:74" ht="15" customHeight="1">
      <c r="C18" s="230" t="s">
        <v>189</v>
      </c>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row>
    <row r="19" spans="2:74" ht="15" customHeight="1">
      <c r="C19" s="230" t="s">
        <v>190</v>
      </c>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row>
    <row r="20" spans="2:74" ht="15" customHeight="1">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row>
    <row r="21" spans="2:74" s="122" customFormat="1" ht="15" customHeight="1">
      <c r="I21" s="142"/>
      <c r="J21" s="142"/>
      <c r="K21" s="142"/>
      <c r="L21" s="142"/>
      <c r="M21" s="142"/>
      <c r="N21" s="142"/>
      <c r="O21" s="142"/>
      <c r="P21" s="142"/>
      <c r="Q21" s="142"/>
      <c r="R21" s="142"/>
      <c r="S21" s="142"/>
      <c r="T21" s="797" t="s">
        <v>191</v>
      </c>
      <c r="U21" s="798"/>
      <c r="V21" s="798"/>
      <c r="W21" s="798"/>
      <c r="X21" s="798"/>
      <c r="Y21" s="798"/>
      <c r="Z21" s="799"/>
      <c r="AA21" s="143"/>
      <c r="AB21" s="144"/>
      <c r="AC21" s="145"/>
      <c r="AD21" s="146"/>
      <c r="AE21" s="144"/>
      <c r="AF21" s="144"/>
      <c r="AG21" s="144"/>
      <c r="AH21" s="144"/>
      <c r="AI21" s="144"/>
      <c r="AJ21" s="147"/>
      <c r="AK21" s="142"/>
      <c r="AL21" s="142"/>
      <c r="AO21" s="124"/>
      <c r="AP21" s="124"/>
      <c r="AQ21" s="124"/>
      <c r="AR21" s="124"/>
      <c r="AS21" s="124"/>
      <c r="AT21" s="124"/>
      <c r="AU21" s="124"/>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row>
    <row r="22" spans="2:74" s="122" customFormat="1" ht="15" customHeight="1">
      <c r="B22" s="758" t="s">
        <v>192</v>
      </c>
      <c r="C22" s="759"/>
      <c r="D22" s="759"/>
      <c r="E22" s="759"/>
      <c r="F22" s="759"/>
      <c r="G22" s="759"/>
      <c r="H22" s="759"/>
      <c r="I22" s="759"/>
      <c r="J22" s="759"/>
      <c r="K22" s="759"/>
      <c r="L22" s="759"/>
      <c r="M22" s="759"/>
      <c r="N22" s="759"/>
      <c r="O22" s="759"/>
      <c r="P22" s="759"/>
      <c r="Q22" s="759"/>
      <c r="R22" s="759"/>
      <c r="S22" s="760"/>
      <c r="T22" s="772" t="s">
        <v>182</v>
      </c>
      <c r="U22" s="773"/>
      <c r="V22" s="774"/>
      <c r="W22" s="768"/>
      <c r="X22" s="768"/>
      <c r="Y22" s="768"/>
      <c r="Z22" s="768"/>
      <c r="AA22" s="768"/>
      <c r="AB22" s="768"/>
      <c r="AC22" s="768"/>
      <c r="AD22" s="768"/>
      <c r="AE22" s="768"/>
      <c r="AF22" s="768"/>
      <c r="AG22" s="768"/>
      <c r="AH22" s="768"/>
      <c r="AI22" s="768"/>
      <c r="AJ22" s="769"/>
      <c r="AK22" s="142"/>
      <c r="AL22" s="142"/>
      <c r="AO22" s="124"/>
      <c r="AP22" s="124"/>
      <c r="AQ22" s="124"/>
      <c r="AR22" s="124"/>
      <c r="AS22" s="124"/>
      <c r="AT22" s="124"/>
      <c r="AU22" s="124"/>
      <c r="AV22" s="142"/>
      <c r="AW22" s="142"/>
      <c r="AX22" s="142"/>
      <c r="AY22" s="142"/>
      <c r="AZ22" s="148"/>
      <c r="BA22" s="148"/>
      <c r="BB22" s="142"/>
      <c r="BC22" s="142"/>
      <c r="BD22" s="142"/>
      <c r="BE22" s="142"/>
      <c r="BF22" s="124"/>
      <c r="BG22" s="148"/>
      <c r="BH22" s="142"/>
      <c r="BJ22" s="142"/>
      <c r="BL22" s="142"/>
      <c r="BM22" s="142"/>
      <c r="BN22" s="142"/>
      <c r="BO22" s="142"/>
      <c r="BQ22" s="142"/>
      <c r="BR22" s="142"/>
      <c r="BS22" s="142"/>
      <c r="BT22" s="142"/>
      <c r="BU22" s="142"/>
      <c r="BV22" s="142"/>
    </row>
    <row r="23" spans="2:74" s="122" customFormat="1" ht="15" customHeight="1">
      <c r="B23" s="761"/>
      <c r="C23" s="762"/>
      <c r="D23" s="762"/>
      <c r="E23" s="762"/>
      <c r="F23" s="762"/>
      <c r="G23" s="762"/>
      <c r="H23" s="762"/>
      <c r="I23" s="762"/>
      <c r="J23" s="762"/>
      <c r="K23" s="762"/>
      <c r="L23" s="762"/>
      <c r="M23" s="762"/>
      <c r="N23" s="762"/>
      <c r="O23" s="762"/>
      <c r="P23" s="762"/>
      <c r="Q23" s="762"/>
      <c r="R23" s="762"/>
      <c r="S23" s="763"/>
      <c r="T23" s="775"/>
      <c r="U23" s="776"/>
      <c r="V23" s="777"/>
      <c r="W23" s="770"/>
      <c r="X23" s="770"/>
      <c r="Y23" s="770"/>
      <c r="Z23" s="770"/>
      <c r="AA23" s="770"/>
      <c r="AB23" s="770"/>
      <c r="AC23" s="770"/>
      <c r="AD23" s="770"/>
      <c r="AE23" s="770"/>
      <c r="AF23" s="770"/>
      <c r="AG23" s="770"/>
      <c r="AH23" s="770"/>
      <c r="AI23" s="770"/>
      <c r="AJ23" s="771"/>
      <c r="AK23" s="142"/>
      <c r="AL23" s="142"/>
      <c r="AO23" s="124"/>
      <c r="AP23" s="124"/>
      <c r="AQ23" s="124"/>
      <c r="AR23" s="124"/>
      <c r="AS23" s="124"/>
      <c r="AT23" s="124"/>
      <c r="AU23" s="124"/>
      <c r="AV23" s="142"/>
      <c r="AW23" s="142"/>
      <c r="AX23" s="142"/>
      <c r="AY23" s="142"/>
      <c r="AZ23" s="148"/>
      <c r="BA23" s="148"/>
      <c r="BB23" s="142"/>
      <c r="BC23" s="142"/>
      <c r="BD23" s="142"/>
      <c r="BE23" s="142"/>
      <c r="BF23" s="148"/>
      <c r="BG23" s="148"/>
      <c r="BH23" s="142"/>
      <c r="BJ23" s="142"/>
      <c r="BL23" s="142"/>
      <c r="BM23" s="142"/>
      <c r="BN23" s="142"/>
      <c r="BO23" s="142"/>
      <c r="BP23" s="142"/>
      <c r="BQ23" s="142"/>
      <c r="BR23" s="142"/>
      <c r="BS23" s="142"/>
      <c r="BT23" s="142"/>
      <c r="BU23" s="142"/>
      <c r="BV23" s="142"/>
    </row>
    <row r="24" spans="2:74" s="122" customFormat="1" ht="15" customHeight="1">
      <c r="B24" s="761"/>
      <c r="C24" s="762"/>
      <c r="D24" s="762"/>
      <c r="E24" s="762"/>
      <c r="F24" s="762"/>
      <c r="G24" s="762"/>
      <c r="H24" s="762"/>
      <c r="I24" s="762"/>
      <c r="J24" s="762"/>
      <c r="K24" s="762"/>
      <c r="L24" s="762"/>
      <c r="M24" s="762"/>
      <c r="N24" s="762"/>
      <c r="O24" s="762"/>
      <c r="P24" s="762"/>
      <c r="Q24" s="762"/>
      <c r="R24" s="762"/>
      <c r="S24" s="763"/>
      <c r="T24" s="772" t="s">
        <v>180</v>
      </c>
      <c r="U24" s="773"/>
      <c r="V24" s="774"/>
      <c r="W24" s="790"/>
      <c r="X24" s="790"/>
      <c r="Y24" s="790"/>
      <c r="Z24" s="790"/>
      <c r="AA24" s="790"/>
      <c r="AB24" s="790"/>
      <c r="AC24" s="790"/>
      <c r="AD24" s="790"/>
      <c r="AE24" s="790"/>
      <c r="AF24" s="790"/>
      <c r="AG24" s="790"/>
      <c r="AH24" s="790"/>
      <c r="AI24" s="790"/>
      <c r="AJ24" s="791"/>
      <c r="AK24" s="142"/>
      <c r="AL24" s="142"/>
      <c r="AO24" s="124"/>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row>
    <row r="25" spans="2:74" s="122" customFormat="1" ht="15" customHeight="1">
      <c r="B25" s="761"/>
      <c r="C25" s="762"/>
      <c r="D25" s="762"/>
      <c r="E25" s="762"/>
      <c r="F25" s="762"/>
      <c r="G25" s="762"/>
      <c r="H25" s="762"/>
      <c r="I25" s="762"/>
      <c r="J25" s="762"/>
      <c r="K25" s="762"/>
      <c r="L25" s="762"/>
      <c r="M25" s="762"/>
      <c r="N25" s="762"/>
      <c r="O25" s="762"/>
      <c r="P25" s="762"/>
      <c r="Q25" s="762"/>
      <c r="R25" s="762"/>
      <c r="S25" s="763"/>
      <c r="T25" s="800"/>
      <c r="U25" s="801"/>
      <c r="V25" s="802"/>
      <c r="W25" s="792"/>
      <c r="X25" s="792"/>
      <c r="Y25" s="792"/>
      <c r="Z25" s="792"/>
      <c r="AA25" s="792"/>
      <c r="AB25" s="792"/>
      <c r="AC25" s="792"/>
      <c r="AD25" s="792"/>
      <c r="AE25" s="792"/>
      <c r="AF25" s="792"/>
      <c r="AG25" s="792"/>
      <c r="AH25" s="792"/>
      <c r="AI25" s="792"/>
      <c r="AJ25" s="793"/>
      <c r="AK25" s="142"/>
      <c r="AL25" s="142"/>
      <c r="AO25" s="124"/>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row>
    <row r="26" spans="2:74" s="122" customFormat="1" ht="15" customHeight="1">
      <c r="B26" s="764"/>
      <c r="C26" s="765"/>
      <c r="D26" s="765"/>
      <c r="E26" s="765"/>
      <c r="F26" s="765"/>
      <c r="G26" s="765"/>
      <c r="H26" s="765"/>
      <c r="I26" s="765"/>
      <c r="J26" s="765"/>
      <c r="K26" s="765"/>
      <c r="L26" s="765"/>
      <c r="M26" s="765"/>
      <c r="N26" s="765"/>
      <c r="O26" s="765"/>
      <c r="P26" s="765"/>
      <c r="Q26" s="765"/>
      <c r="R26" s="765"/>
      <c r="S26" s="766"/>
      <c r="T26" s="775"/>
      <c r="U26" s="776"/>
      <c r="V26" s="777"/>
      <c r="W26" s="794"/>
      <c r="X26" s="794"/>
      <c r="Y26" s="794"/>
      <c r="Z26" s="794"/>
      <c r="AA26" s="794"/>
      <c r="AB26" s="794"/>
      <c r="AC26" s="794"/>
      <c r="AD26" s="794"/>
      <c r="AE26" s="794"/>
      <c r="AF26" s="794"/>
      <c r="AG26" s="794"/>
      <c r="AH26" s="794"/>
      <c r="AI26" s="794"/>
      <c r="AJ26" s="795"/>
      <c r="AO26" s="124"/>
      <c r="AP26" s="124"/>
    </row>
    <row r="27" spans="2:74" s="122" customFormat="1" ht="15" customHeight="1">
      <c r="B27" s="781" t="s">
        <v>193</v>
      </c>
      <c r="C27" s="782"/>
      <c r="D27" s="782"/>
      <c r="E27" s="782"/>
      <c r="F27" s="782"/>
      <c r="G27" s="782"/>
      <c r="H27" s="782"/>
      <c r="I27" s="782"/>
      <c r="J27" s="782"/>
      <c r="K27" s="782"/>
      <c r="L27" s="782"/>
      <c r="M27" s="782"/>
      <c r="N27" s="782"/>
      <c r="O27" s="782"/>
      <c r="P27" s="782"/>
      <c r="Q27" s="782"/>
      <c r="R27" s="782"/>
      <c r="S27" s="783"/>
      <c r="T27" s="784"/>
      <c r="U27" s="785"/>
      <c r="V27" s="785"/>
      <c r="W27" s="785"/>
      <c r="X27" s="785"/>
      <c r="Y27" s="785"/>
      <c r="Z27" s="785"/>
      <c r="AA27" s="785"/>
      <c r="AB27" s="785"/>
      <c r="AC27" s="785"/>
      <c r="AD27" s="785"/>
      <c r="AE27" s="785"/>
      <c r="AF27" s="785"/>
      <c r="AG27" s="785"/>
      <c r="AH27" s="785"/>
      <c r="AI27" s="785"/>
      <c r="AJ27" s="786"/>
      <c r="AO27" s="124"/>
      <c r="AP27" s="124"/>
    </row>
    <row r="28" spans="2:74" s="122" customFormat="1" ht="15" customHeight="1">
      <c r="B28" s="781" t="s">
        <v>194</v>
      </c>
      <c r="C28" s="782"/>
      <c r="D28" s="782"/>
      <c r="E28" s="782"/>
      <c r="F28" s="782"/>
      <c r="G28" s="782"/>
      <c r="H28" s="782"/>
      <c r="I28" s="782"/>
      <c r="J28" s="782"/>
      <c r="K28" s="782"/>
      <c r="L28" s="782"/>
      <c r="M28" s="782"/>
      <c r="N28" s="782"/>
      <c r="O28" s="782"/>
      <c r="P28" s="782"/>
      <c r="Q28" s="782"/>
      <c r="R28" s="782"/>
      <c r="S28" s="783"/>
      <c r="T28" s="787"/>
      <c r="U28" s="788"/>
      <c r="V28" s="788"/>
      <c r="W28" s="788"/>
      <c r="X28" s="788"/>
      <c r="Y28" s="131" t="s">
        <v>195</v>
      </c>
      <c r="Z28" s="788"/>
      <c r="AA28" s="788"/>
      <c r="AB28" s="788"/>
      <c r="AC28" s="131" t="s">
        <v>196</v>
      </c>
      <c r="AD28" s="788"/>
      <c r="AE28" s="788"/>
      <c r="AF28" s="788"/>
      <c r="AG28" s="131" t="s">
        <v>197</v>
      </c>
      <c r="AH28" s="788"/>
      <c r="AI28" s="788"/>
      <c r="AJ28" s="789"/>
      <c r="AO28" s="124"/>
      <c r="AP28" s="124"/>
    </row>
    <row r="29" spans="2:74" s="122" customFormat="1" ht="15" customHeight="1">
      <c r="B29" s="781" t="s">
        <v>198</v>
      </c>
      <c r="C29" s="782"/>
      <c r="D29" s="782"/>
      <c r="E29" s="782"/>
      <c r="F29" s="782"/>
      <c r="G29" s="782"/>
      <c r="H29" s="782"/>
      <c r="I29" s="782"/>
      <c r="J29" s="782"/>
      <c r="K29" s="782"/>
      <c r="L29" s="782"/>
      <c r="M29" s="782"/>
      <c r="N29" s="782"/>
      <c r="O29" s="782"/>
      <c r="P29" s="782"/>
      <c r="Q29" s="782"/>
      <c r="R29" s="782"/>
      <c r="S29" s="783"/>
      <c r="T29" s="781" t="s">
        <v>199</v>
      </c>
      <c r="U29" s="782"/>
      <c r="V29" s="782"/>
      <c r="W29" s="782"/>
      <c r="X29" s="782"/>
      <c r="Y29" s="782"/>
      <c r="Z29" s="782"/>
      <c r="AA29" s="782"/>
      <c r="AB29" s="782"/>
      <c r="AC29" s="782"/>
      <c r="AD29" s="782"/>
      <c r="AE29" s="782"/>
      <c r="AF29" s="782"/>
      <c r="AG29" s="782"/>
      <c r="AH29" s="782"/>
      <c r="AI29" s="782"/>
      <c r="AJ29" s="783"/>
      <c r="AO29" s="124"/>
      <c r="AP29" s="124"/>
    </row>
    <row r="30" spans="2:74" s="122" customFormat="1" ht="15" customHeight="1">
      <c r="B30" s="751"/>
      <c r="C30" s="751"/>
      <c r="D30" s="752" t="s">
        <v>200</v>
      </c>
      <c r="E30" s="752"/>
      <c r="F30" s="752"/>
      <c r="G30" s="752"/>
      <c r="H30" s="752"/>
      <c r="I30" s="752"/>
      <c r="J30" s="752"/>
      <c r="K30" s="752"/>
      <c r="L30" s="752"/>
      <c r="M30" s="752"/>
      <c r="N30" s="752"/>
      <c r="O30" s="752"/>
      <c r="P30" s="752"/>
      <c r="Q30" s="752"/>
      <c r="R30" s="752"/>
      <c r="S30" s="752"/>
      <c r="T30" s="803" t="s">
        <v>201</v>
      </c>
      <c r="U30" s="803"/>
      <c r="V30" s="803"/>
      <c r="W30" s="803"/>
      <c r="X30" s="803"/>
      <c r="Y30" s="803"/>
      <c r="Z30" s="803"/>
      <c r="AA30" s="803"/>
      <c r="AB30" s="803"/>
      <c r="AC30" s="803"/>
      <c r="AD30" s="803"/>
      <c r="AE30" s="803"/>
      <c r="AF30" s="803"/>
      <c r="AG30" s="803"/>
      <c r="AH30" s="803"/>
      <c r="AI30" s="803"/>
      <c r="AJ30" s="803"/>
      <c r="AO30" s="124"/>
      <c r="AP30" s="124"/>
    </row>
    <row r="31" spans="2:74" s="122" customFormat="1" ht="15" customHeight="1">
      <c r="B31" s="751"/>
      <c r="C31" s="751"/>
      <c r="D31" s="752" t="s">
        <v>202</v>
      </c>
      <c r="E31" s="752"/>
      <c r="F31" s="752"/>
      <c r="G31" s="752"/>
      <c r="H31" s="752"/>
      <c r="I31" s="752"/>
      <c r="J31" s="752"/>
      <c r="K31" s="752"/>
      <c r="L31" s="752"/>
      <c r="M31" s="752"/>
      <c r="N31" s="752"/>
      <c r="O31" s="752"/>
      <c r="P31" s="752"/>
      <c r="Q31" s="752"/>
      <c r="R31" s="752"/>
      <c r="S31" s="752"/>
      <c r="T31" s="803"/>
      <c r="U31" s="803"/>
      <c r="V31" s="803"/>
      <c r="W31" s="803"/>
      <c r="X31" s="803"/>
      <c r="Y31" s="803"/>
      <c r="Z31" s="803"/>
      <c r="AA31" s="803"/>
      <c r="AB31" s="803"/>
      <c r="AC31" s="803"/>
      <c r="AD31" s="803"/>
      <c r="AE31" s="803"/>
      <c r="AF31" s="803"/>
      <c r="AG31" s="803"/>
      <c r="AH31" s="803"/>
      <c r="AI31" s="803"/>
      <c r="AJ31" s="803"/>
      <c r="AO31" s="124"/>
      <c r="AP31" s="124"/>
    </row>
    <row r="32" spans="2:74" s="122" customFormat="1" ht="15" customHeight="1">
      <c r="B32" s="756"/>
      <c r="C32" s="756"/>
      <c r="D32" s="804" t="s">
        <v>203</v>
      </c>
      <c r="E32" s="804"/>
      <c r="F32" s="804"/>
      <c r="G32" s="804"/>
      <c r="H32" s="804"/>
      <c r="I32" s="804"/>
      <c r="J32" s="804"/>
      <c r="K32" s="804"/>
      <c r="L32" s="804"/>
      <c r="M32" s="804"/>
      <c r="N32" s="804"/>
      <c r="O32" s="804"/>
      <c r="P32" s="804"/>
      <c r="Q32" s="804"/>
      <c r="R32" s="804"/>
      <c r="S32" s="804"/>
      <c r="T32" s="803"/>
      <c r="U32" s="803"/>
      <c r="V32" s="803"/>
      <c r="W32" s="803"/>
      <c r="X32" s="803"/>
      <c r="Y32" s="803"/>
      <c r="Z32" s="803"/>
      <c r="AA32" s="803"/>
      <c r="AB32" s="803"/>
      <c r="AC32" s="803"/>
      <c r="AD32" s="803"/>
      <c r="AE32" s="803"/>
      <c r="AF32" s="803"/>
      <c r="AG32" s="803"/>
      <c r="AH32" s="803"/>
      <c r="AI32" s="803"/>
      <c r="AJ32" s="803"/>
      <c r="AO32" s="124"/>
      <c r="AP32" s="124"/>
    </row>
    <row r="33" spans="2:47" s="122" customFormat="1" ht="15" customHeight="1">
      <c r="B33" s="751"/>
      <c r="C33" s="751"/>
      <c r="D33" s="752" t="s">
        <v>204</v>
      </c>
      <c r="E33" s="752"/>
      <c r="F33" s="752"/>
      <c r="G33" s="752"/>
      <c r="H33" s="752"/>
      <c r="I33" s="752"/>
      <c r="J33" s="752"/>
      <c r="K33" s="752"/>
      <c r="L33" s="752"/>
      <c r="M33" s="752"/>
      <c r="N33" s="752"/>
      <c r="O33" s="752"/>
      <c r="P33" s="752"/>
      <c r="Q33" s="752"/>
      <c r="R33" s="752"/>
      <c r="S33" s="752"/>
      <c r="T33" s="803"/>
      <c r="U33" s="803"/>
      <c r="V33" s="803"/>
      <c r="W33" s="803"/>
      <c r="X33" s="803"/>
      <c r="Y33" s="803"/>
      <c r="Z33" s="803"/>
      <c r="AA33" s="803"/>
      <c r="AB33" s="803"/>
      <c r="AC33" s="803"/>
      <c r="AD33" s="803"/>
      <c r="AE33" s="803"/>
      <c r="AF33" s="803"/>
      <c r="AG33" s="803"/>
      <c r="AH33" s="803"/>
      <c r="AI33" s="803"/>
      <c r="AJ33" s="803"/>
      <c r="AO33" s="124"/>
      <c r="AP33" s="124"/>
    </row>
    <row r="34" spans="2:47" s="122" customFormat="1" ht="15" customHeight="1">
      <c r="B34" s="751"/>
      <c r="C34" s="751"/>
      <c r="D34" s="752" t="s">
        <v>205</v>
      </c>
      <c r="E34" s="752"/>
      <c r="F34" s="752"/>
      <c r="G34" s="752"/>
      <c r="H34" s="752"/>
      <c r="I34" s="752"/>
      <c r="J34" s="752"/>
      <c r="K34" s="752"/>
      <c r="L34" s="752"/>
      <c r="M34" s="752"/>
      <c r="N34" s="752"/>
      <c r="O34" s="752"/>
      <c r="P34" s="752"/>
      <c r="Q34" s="752"/>
      <c r="R34" s="752"/>
      <c r="S34" s="752"/>
      <c r="T34" s="803"/>
      <c r="U34" s="803"/>
      <c r="V34" s="803"/>
      <c r="W34" s="803"/>
      <c r="X34" s="803"/>
      <c r="Y34" s="803"/>
      <c r="Z34" s="803"/>
      <c r="AA34" s="803"/>
      <c r="AB34" s="803"/>
      <c r="AC34" s="803"/>
      <c r="AD34" s="803"/>
      <c r="AE34" s="803"/>
      <c r="AF34" s="803"/>
      <c r="AG34" s="803"/>
      <c r="AH34" s="803"/>
      <c r="AI34" s="803"/>
      <c r="AJ34" s="803"/>
      <c r="AO34" s="124"/>
      <c r="AP34" s="124"/>
    </row>
    <row r="35" spans="2:47" s="122" customFormat="1" ht="15" customHeight="1">
      <c r="B35" s="751"/>
      <c r="C35" s="751"/>
      <c r="D35" s="752" t="s">
        <v>206</v>
      </c>
      <c r="E35" s="752"/>
      <c r="F35" s="752"/>
      <c r="G35" s="752"/>
      <c r="H35" s="752"/>
      <c r="I35" s="752"/>
      <c r="J35" s="752"/>
      <c r="K35" s="752"/>
      <c r="L35" s="752"/>
      <c r="M35" s="752"/>
      <c r="N35" s="752"/>
      <c r="O35" s="752"/>
      <c r="P35" s="752"/>
      <c r="Q35" s="752"/>
      <c r="R35" s="752"/>
      <c r="S35" s="752"/>
      <c r="T35" s="803"/>
      <c r="U35" s="803"/>
      <c r="V35" s="803"/>
      <c r="W35" s="803"/>
      <c r="X35" s="803"/>
      <c r="Y35" s="803"/>
      <c r="Z35" s="803"/>
      <c r="AA35" s="803"/>
      <c r="AB35" s="803"/>
      <c r="AC35" s="803"/>
      <c r="AD35" s="803"/>
      <c r="AE35" s="803"/>
      <c r="AF35" s="803"/>
      <c r="AG35" s="803"/>
      <c r="AH35" s="803"/>
      <c r="AI35" s="803"/>
      <c r="AJ35" s="803"/>
      <c r="AO35" s="124"/>
      <c r="AP35" s="124"/>
    </row>
    <row r="36" spans="2:47" s="122" customFormat="1" ht="15" customHeight="1">
      <c r="B36" s="751"/>
      <c r="C36" s="751"/>
      <c r="D36" s="752" t="s">
        <v>207</v>
      </c>
      <c r="E36" s="752"/>
      <c r="F36" s="752"/>
      <c r="G36" s="752"/>
      <c r="H36" s="752"/>
      <c r="I36" s="752"/>
      <c r="J36" s="752"/>
      <c r="K36" s="752"/>
      <c r="L36" s="752"/>
      <c r="M36" s="752"/>
      <c r="N36" s="752"/>
      <c r="O36" s="752"/>
      <c r="P36" s="752"/>
      <c r="Q36" s="752"/>
      <c r="R36" s="752"/>
      <c r="S36" s="752"/>
      <c r="T36" s="803"/>
      <c r="U36" s="803"/>
      <c r="V36" s="803"/>
      <c r="W36" s="803"/>
      <c r="X36" s="803"/>
      <c r="Y36" s="803"/>
      <c r="Z36" s="803"/>
      <c r="AA36" s="803"/>
      <c r="AB36" s="803"/>
      <c r="AC36" s="803"/>
      <c r="AD36" s="803"/>
      <c r="AE36" s="803"/>
      <c r="AF36" s="803"/>
      <c r="AG36" s="803"/>
      <c r="AH36" s="803"/>
      <c r="AI36" s="803"/>
      <c r="AJ36" s="803"/>
      <c r="AO36" s="124"/>
      <c r="AP36" s="124"/>
    </row>
    <row r="37" spans="2:47" s="122" customFormat="1" ht="15" customHeight="1">
      <c r="B37" s="751"/>
      <c r="C37" s="751"/>
      <c r="D37" s="752" t="s">
        <v>208</v>
      </c>
      <c r="E37" s="752"/>
      <c r="F37" s="752"/>
      <c r="G37" s="752"/>
      <c r="H37" s="752"/>
      <c r="I37" s="752"/>
      <c r="J37" s="752"/>
      <c r="K37" s="752"/>
      <c r="L37" s="752"/>
      <c r="M37" s="752"/>
      <c r="N37" s="752"/>
      <c r="O37" s="752"/>
      <c r="P37" s="752"/>
      <c r="Q37" s="752"/>
      <c r="R37" s="752"/>
      <c r="S37" s="752"/>
      <c r="T37" s="803"/>
      <c r="U37" s="803"/>
      <c r="V37" s="803"/>
      <c r="W37" s="803"/>
      <c r="X37" s="803"/>
      <c r="Y37" s="803"/>
      <c r="Z37" s="803"/>
      <c r="AA37" s="803"/>
      <c r="AB37" s="803"/>
      <c r="AC37" s="803"/>
      <c r="AD37" s="803"/>
      <c r="AE37" s="803"/>
      <c r="AF37" s="803"/>
      <c r="AG37" s="803"/>
      <c r="AH37" s="803"/>
      <c r="AI37" s="803"/>
      <c r="AJ37" s="803"/>
      <c r="AO37" s="124"/>
      <c r="AP37" s="124"/>
    </row>
    <row r="38" spans="2:47" s="122" customFormat="1" ht="15" customHeight="1">
      <c r="B38" s="751"/>
      <c r="C38" s="751"/>
      <c r="D38" s="752" t="s">
        <v>209</v>
      </c>
      <c r="E38" s="752"/>
      <c r="F38" s="752"/>
      <c r="G38" s="752"/>
      <c r="H38" s="752"/>
      <c r="I38" s="752"/>
      <c r="J38" s="752"/>
      <c r="K38" s="752"/>
      <c r="L38" s="752"/>
      <c r="M38" s="752"/>
      <c r="N38" s="752"/>
      <c r="O38" s="752"/>
      <c r="P38" s="752"/>
      <c r="Q38" s="752"/>
      <c r="R38" s="752"/>
      <c r="S38" s="752"/>
      <c r="T38" s="803"/>
      <c r="U38" s="803"/>
      <c r="V38" s="803"/>
      <c r="W38" s="803"/>
      <c r="X38" s="803"/>
      <c r="Y38" s="803"/>
      <c r="Z38" s="803"/>
      <c r="AA38" s="803"/>
      <c r="AB38" s="803"/>
      <c r="AC38" s="803"/>
      <c r="AD38" s="803"/>
      <c r="AE38" s="803"/>
      <c r="AF38" s="803"/>
      <c r="AG38" s="803"/>
      <c r="AH38" s="803"/>
      <c r="AI38" s="803"/>
      <c r="AJ38" s="803"/>
      <c r="AO38" s="124"/>
      <c r="AP38" s="124"/>
    </row>
    <row r="39" spans="2:47" s="122" customFormat="1" ht="15" customHeight="1">
      <c r="B39" s="751"/>
      <c r="C39" s="751"/>
      <c r="D39" s="752" t="s">
        <v>210</v>
      </c>
      <c r="E39" s="752"/>
      <c r="F39" s="752"/>
      <c r="G39" s="752"/>
      <c r="H39" s="752"/>
      <c r="I39" s="752"/>
      <c r="J39" s="752"/>
      <c r="K39" s="752"/>
      <c r="L39" s="752"/>
      <c r="M39" s="752"/>
      <c r="N39" s="752"/>
      <c r="O39" s="752"/>
      <c r="P39" s="752"/>
      <c r="Q39" s="752"/>
      <c r="R39" s="752"/>
      <c r="S39" s="752"/>
      <c r="T39" s="803"/>
      <c r="U39" s="803"/>
      <c r="V39" s="803"/>
      <c r="W39" s="803"/>
      <c r="X39" s="803"/>
      <c r="Y39" s="803"/>
      <c r="Z39" s="803"/>
      <c r="AA39" s="803"/>
      <c r="AB39" s="803"/>
      <c r="AC39" s="803"/>
      <c r="AD39" s="803"/>
      <c r="AE39" s="803"/>
      <c r="AF39" s="803"/>
      <c r="AG39" s="803"/>
      <c r="AH39" s="803"/>
      <c r="AI39" s="803"/>
      <c r="AJ39" s="803"/>
      <c r="AO39" s="124"/>
      <c r="AP39" s="124"/>
    </row>
    <row r="40" spans="2:47" s="122" customFormat="1" ht="15" customHeight="1">
      <c r="B40" s="751"/>
      <c r="C40" s="751"/>
      <c r="D40" s="752" t="s">
        <v>211</v>
      </c>
      <c r="E40" s="752"/>
      <c r="F40" s="752"/>
      <c r="G40" s="752"/>
      <c r="H40" s="752"/>
      <c r="I40" s="752"/>
      <c r="J40" s="752"/>
      <c r="K40" s="752"/>
      <c r="L40" s="752"/>
      <c r="M40" s="752"/>
      <c r="N40" s="752"/>
      <c r="O40" s="752"/>
      <c r="P40" s="752"/>
      <c r="Q40" s="752"/>
      <c r="R40" s="752"/>
      <c r="S40" s="752"/>
      <c r="T40" s="745" t="s">
        <v>212</v>
      </c>
      <c r="U40" s="746"/>
      <c r="V40" s="746"/>
      <c r="W40" s="746"/>
      <c r="X40" s="746"/>
      <c r="Y40" s="746"/>
      <c r="Z40" s="746"/>
      <c r="AA40" s="746"/>
      <c r="AB40" s="746"/>
      <c r="AC40" s="746"/>
      <c r="AD40" s="746"/>
      <c r="AE40" s="746"/>
      <c r="AF40" s="746"/>
      <c r="AG40" s="746"/>
      <c r="AH40" s="746"/>
      <c r="AI40" s="746"/>
      <c r="AJ40" s="747"/>
      <c r="AO40" s="124"/>
      <c r="AP40" s="124"/>
    </row>
    <row r="41" spans="2:47" s="122" customFormat="1" ht="15" customHeight="1">
      <c r="B41" s="751"/>
      <c r="C41" s="751"/>
      <c r="D41" s="754" t="s">
        <v>213</v>
      </c>
      <c r="E41" s="754"/>
      <c r="F41" s="754"/>
      <c r="G41" s="754"/>
      <c r="H41" s="754"/>
      <c r="I41" s="754"/>
      <c r="J41" s="754"/>
      <c r="K41" s="754"/>
      <c r="L41" s="754"/>
      <c r="M41" s="754"/>
      <c r="N41" s="754"/>
      <c r="O41" s="754"/>
      <c r="P41" s="754"/>
      <c r="Q41" s="754"/>
      <c r="R41" s="754"/>
      <c r="S41" s="754"/>
      <c r="T41" s="745"/>
      <c r="U41" s="746"/>
      <c r="V41" s="746"/>
      <c r="W41" s="746"/>
      <c r="X41" s="746"/>
      <c r="Y41" s="746"/>
      <c r="Z41" s="746"/>
      <c r="AA41" s="746"/>
      <c r="AB41" s="746"/>
      <c r="AC41" s="746"/>
      <c r="AD41" s="746"/>
      <c r="AE41" s="746"/>
      <c r="AF41" s="746"/>
      <c r="AG41" s="746"/>
      <c r="AH41" s="746"/>
      <c r="AI41" s="746"/>
      <c r="AJ41" s="747"/>
      <c r="AO41" s="124"/>
      <c r="AP41" s="124"/>
    </row>
    <row r="42" spans="2:47" s="122" customFormat="1" ht="30" customHeight="1">
      <c r="B42" s="751"/>
      <c r="C42" s="751"/>
      <c r="D42" s="753" t="s">
        <v>214</v>
      </c>
      <c r="E42" s="753"/>
      <c r="F42" s="753"/>
      <c r="G42" s="753"/>
      <c r="H42" s="753"/>
      <c r="I42" s="753"/>
      <c r="J42" s="753"/>
      <c r="K42" s="753"/>
      <c r="L42" s="753"/>
      <c r="M42" s="753"/>
      <c r="N42" s="753"/>
      <c r="O42" s="753"/>
      <c r="P42" s="753"/>
      <c r="Q42" s="753"/>
      <c r="R42" s="753"/>
      <c r="S42" s="753"/>
      <c r="T42" s="745"/>
      <c r="U42" s="746"/>
      <c r="V42" s="746"/>
      <c r="W42" s="746"/>
      <c r="X42" s="746"/>
      <c r="Y42" s="746"/>
      <c r="Z42" s="746"/>
      <c r="AA42" s="746"/>
      <c r="AB42" s="746"/>
      <c r="AC42" s="746"/>
      <c r="AD42" s="746"/>
      <c r="AE42" s="746"/>
      <c r="AF42" s="746"/>
      <c r="AG42" s="746"/>
      <c r="AH42" s="746"/>
      <c r="AI42" s="746"/>
      <c r="AJ42" s="747"/>
      <c r="AO42" s="124"/>
      <c r="AP42" s="124"/>
    </row>
    <row r="43" spans="2:47" s="122" customFormat="1" ht="30" customHeight="1">
      <c r="B43" s="756"/>
      <c r="C43" s="756"/>
      <c r="D43" s="755" t="s">
        <v>215</v>
      </c>
      <c r="E43" s="755"/>
      <c r="F43" s="755"/>
      <c r="G43" s="755"/>
      <c r="H43" s="755"/>
      <c r="I43" s="755"/>
      <c r="J43" s="755"/>
      <c r="K43" s="755"/>
      <c r="L43" s="755"/>
      <c r="M43" s="755"/>
      <c r="N43" s="755"/>
      <c r="O43" s="755"/>
      <c r="P43" s="755"/>
      <c r="Q43" s="755"/>
      <c r="R43" s="755"/>
      <c r="S43" s="755"/>
      <c r="T43" s="745"/>
      <c r="U43" s="746"/>
      <c r="V43" s="746"/>
      <c r="W43" s="746"/>
      <c r="X43" s="746"/>
      <c r="Y43" s="746"/>
      <c r="Z43" s="746"/>
      <c r="AA43" s="746"/>
      <c r="AB43" s="746"/>
      <c r="AC43" s="746"/>
      <c r="AD43" s="746"/>
      <c r="AE43" s="746"/>
      <c r="AF43" s="746"/>
      <c r="AG43" s="746"/>
      <c r="AH43" s="746"/>
      <c r="AI43" s="746"/>
      <c r="AJ43" s="747"/>
      <c r="AO43" s="124"/>
      <c r="AP43" s="124"/>
    </row>
    <row r="44" spans="2:47" s="122" customFormat="1" ht="15" customHeight="1">
      <c r="B44" s="751"/>
      <c r="C44" s="751"/>
      <c r="D44" s="752" t="s">
        <v>216</v>
      </c>
      <c r="E44" s="752"/>
      <c r="F44" s="752"/>
      <c r="G44" s="752"/>
      <c r="H44" s="752"/>
      <c r="I44" s="752"/>
      <c r="J44" s="752"/>
      <c r="K44" s="752"/>
      <c r="L44" s="752"/>
      <c r="M44" s="752"/>
      <c r="N44" s="752"/>
      <c r="O44" s="752"/>
      <c r="P44" s="752"/>
      <c r="Q44" s="752"/>
      <c r="R44" s="752"/>
      <c r="S44" s="752"/>
      <c r="T44" s="745"/>
      <c r="U44" s="746"/>
      <c r="V44" s="746"/>
      <c r="W44" s="746"/>
      <c r="X44" s="746"/>
      <c r="Y44" s="746"/>
      <c r="Z44" s="746"/>
      <c r="AA44" s="746"/>
      <c r="AB44" s="746"/>
      <c r="AC44" s="746"/>
      <c r="AD44" s="746"/>
      <c r="AE44" s="746"/>
      <c r="AF44" s="746"/>
      <c r="AG44" s="746"/>
      <c r="AH44" s="746"/>
      <c r="AI44" s="746"/>
      <c r="AJ44" s="747"/>
      <c r="AO44" s="124"/>
      <c r="AP44" s="124"/>
    </row>
    <row r="45" spans="2:47" s="122" customFormat="1" ht="15" customHeight="1">
      <c r="B45" s="751"/>
      <c r="C45" s="751"/>
      <c r="D45" s="752" t="s">
        <v>217</v>
      </c>
      <c r="E45" s="752"/>
      <c r="F45" s="752"/>
      <c r="G45" s="752"/>
      <c r="H45" s="752"/>
      <c r="I45" s="752"/>
      <c r="J45" s="752"/>
      <c r="K45" s="752"/>
      <c r="L45" s="752"/>
      <c r="M45" s="752"/>
      <c r="N45" s="752"/>
      <c r="O45" s="752"/>
      <c r="P45" s="752"/>
      <c r="Q45" s="752"/>
      <c r="R45" s="752"/>
      <c r="S45" s="752"/>
      <c r="T45" s="745"/>
      <c r="U45" s="746"/>
      <c r="V45" s="746"/>
      <c r="W45" s="746"/>
      <c r="X45" s="746"/>
      <c r="Y45" s="746"/>
      <c r="Z45" s="746"/>
      <c r="AA45" s="746"/>
      <c r="AB45" s="746"/>
      <c r="AC45" s="746"/>
      <c r="AD45" s="746"/>
      <c r="AE45" s="746"/>
      <c r="AF45" s="746"/>
      <c r="AG45" s="746"/>
      <c r="AH45" s="746"/>
      <c r="AI45" s="746"/>
      <c r="AJ45" s="747"/>
      <c r="AO45" s="124"/>
      <c r="AP45" s="124"/>
      <c r="AU45" s="149" t="s">
        <v>218</v>
      </c>
    </row>
    <row r="46" spans="2:47" s="122" customFormat="1" ht="15" customHeight="1">
      <c r="B46" s="751"/>
      <c r="C46" s="751"/>
      <c r="D46" s="752" t="s">
        <v>219</v>
      </c>
      <c r="E46" s="752"/>
      <c r="F46" s="752"/>
      <c r="G46" s="752"/>
      <c r="H46" s="752"/>
      <c r="I46" s="752"/>
      <c r="J46" s="752"/>
      <c r="K46" s="752"/>
      <c r="L46" s="752"/>
      <c r="M46" s="752"/>
      <c r="N46" s="752"/>
      <c r="O46" s="752"/>
      <c r="P46" s="752"/>
      <c r="Q46" s="752"/>
      <c r="R46" s="752"/>
      <c r="S46" s="752"/>
      <c r="T46" s="745"/>
      <c r="U46" s="746"/>
      <c r="V46" s="746"/>
      <c r="W46" s="746"/>
      <c r="X46" s="746"/>
      <c r="Y46" s="746"/>
      <c r="Z46" s="746"/>
      <c r="AA46" s="746"/>
      <c r="AB46" s="746"/>
      <c r="AC46" s="746"/>
      <c r="AD46" s="746"/>
      <c r="AE46" s="746"/>
      <c r="AF46" s="746"/>
      <c r="AG46" s="746"/>
      <c r="AH46" s="746"/>
      <c r="AI46" s="746"/>
      <c r="AJ46" s="747"/>
      <c r="AO46" s="124"/>
      <c r="AP46" s="124"/>
      <c r="AU46" s="149"/>
    </row>
    <row r="47" spans="2:47" s="122" customFormat="1" ht="15" customHeight="1">
      <c r="B47" s="751"/>
      <c r="C47" s="751"/>
      <c r="D47" s="753" t="s">
        <v>220</v>
      </c>
      <c r="E47" s="753"/>
      <c r="F47" s="753"/>
      <c r="G47" s="753"/>
      <c r="H47" s="753"/>
      <c r="I47" s="753"/>
      <c r="J47" s="753"/>
      <c r="K47" s="753"/>
      <c r="L47" s="753"/>
      <c r="M47" s="753"/>
      <c r="N47" s="753"/>
      <c r="O47" s="753"/>
      <c r="P47" s="753"/>
      <c r="Q47" s="753"/>
      <c r="R47" s="753"/>
      <c r="S47" s="753"/>
      <c r="T47" s="745"/>
      <c r="U47" s="746"/>
      <c r="V47" s="746"/>
      <c r="W47" s="746"/>
      <c r="X47" s="746"/>
      <c r="Y47" s="746"/>
      <c r="Z47" s="746"/>
      <c r="AA47" s="746"/>
      <c r="AB47" s="746"/>
      <c r="AC47" s="746"/>
      <c r="AD47" s="746"/>
      <c r="AE47" s="746"/>
      <c r="AF47" s="746"/>
      <c r="AG47" s="746"/>
      <c r="AH47" s="746"/>
      <c r="AI47" s="746"/>
      <c r="AJ47" s="747"/>
      <c r="AO47" s="124"/>
      <c r="AP47" s="124"/>
    </row>
    <row r="48" spans="2:47" s="122" customFormat="1" ht="15" customHeight="1">
      <c r="B48" s="751"/>
      <c r="C48" s="751"/>
      <c r="D48" s="753" t="s">
        <v>221</v>
      </c>
      <c r="E48" s="753"/>
      <c r="F48" s="753"/>
      <c r="G48" s="753"/>
      <c r="H48" s="753"/>
      <c r="I48" s="753"/>
      <c r="J48" s="753"/>
      <c r="K48" s="753"/>
      <c r="L48" s="753"/>
      <c r="M48" s="753"/>
      <c r="N48" s="753"/>
      <c r="O48" s="753"/>
      <c r="P48" s="753"/>
      <c r="Q48" s="753"/>
      <c r="R48" s="753"/>
      <c r="S48" s="753"/>
      <c r="T48" s="745"/>
      <c r="U48" s="746"/>
      <c r="V48" s="746"/>
      <c r="W48" s="746"/>
      <c r="X48" s="746"/>
      <c r="Y48" s="746"/>
      <c r="Z48" s="746"/>
      <c r="AA48" s="746"/>
      <c r="AB48" s="746"/>
      <c r="AC48" s="746"/>
      <c r="AD48" s="746"/>
      <c r="AE48" s="746"/>
      <c r="AF48" s="746"/>
      <c r="AG48" s="746"/>
      <c r="AH48" s="746"/>
      <c r="AI48" s="746"/>
      <c r="AJ48" s="747"/>
      <c r="AO48" s="124"/>
      <c r="AP48" s="124"/>
    </row>
    <row r="49" spans="2:74" s="122" customFormat="1" ht="15" customHeight="1">
      <c r="B49" s="751"/>
      <c r="C49" s="751"/>
      <c r="D49" s="752" t="s">
        <v>222</v>
      </c>
      <c r="E49" s="752"/>
      <c r="F49" s="752"/>
      <c r="G49" s="752"/>
      <c r="H49" s="752"/>
      <c r="I49" s="752"/>
      <c r="J49" s="752"/>
      <c r="K49" s="752"/>
      <c r="L49" s="752"/>
      <c r="M49" s="752"/>
      <c r="N49" s="752"/>
      <c r="O49" s="752"/>
      <c r="P49" s="752"/>
      <c r="Q49" s="752"/>
      <c r="R49" s="752"/>
      <c r="S49" s="752"/>
      <c r="T49" s="745"/>
      <c r="U49" s="746"/>
      <c r="V49" s="746"/>
      <c r="W49" s="746"/>
      <c r="X49" s="746"/>
      <c r="Y49" s="746"/>
      <c r="Z49" s="746"/>
      <c r="AA49" s="746"/>
      <c r="AB49" s="746"/>
      <c r="AC49" s="746"/>
      <c r="AD49" s="746"/>
      <c r="AE49" s="746"/>
      <c r="AF49" s="746"/>
      <c r="AG49" s="746"/>
      <c r="AH49" s="746"/>
      <c r="AI49" s="746"/>
      <c r="AJ49" s="747"/>
      <c r="AO49" s="124"/>
      <c r="AP49" s="124"/>
    </row>
    <row r="50" spans="2:74" s="122" customFormat="1" ht="15" customHeight="1">
      <c r="B50" s="751"/>
      <c r="C50" s="751"/>
      <c r="D50" s="752" t="s">
        <v>223</v>
      </c>
      <c r="E50" s="752"/>
      <c r="F50" s="752"/>
      <c r="G50" s="752"/>
      <c r="H50" s="752"/>
      <c r="I50" s="752"/>
      <c r="J50" s="752"/>
      <c r="K50" s="752"/>
      <c r="L50" s="752"/>
      <c r="M50" s="752"/>
      <c r="N50" s="752"/>
      <c r="O50" s="752"/>
      <c r="P50" s="752"/>
      <c r="Q50" s="752"/>
      <c r="R50" s="752"/>
      <c r="S50" s="752"/>
      <c r="T50" s="745"/>
      <c r="U50" s="746"/>
      <c r="V50" s="746"/>
      <c r="W50" s="746"/>
      <c r="X50" s="746"/>
      <c r="Y50" s="746"/>
      <c r="Z50" s="746"/>
      <c r="AA50" s="746"/>
      <c r="AB50" s="746"/>
      <c r="AC50" s="746"/>
      <c r="AD50" s="746"/>
      <c r="AE50" s="746"/>
      <c r="AF50" s="746"/>
      <c r="AG50" s="746"/>
      <c r="AH50" s="746"/>
      <c r="AI50" s="746"/>
      <c r="AJ50" s="747"/>
      <c r="AO50" s="124"/>
      <c r="AP50" s="124"/>
    </row>
    <row r="51" spans="2:74" s="122" customFormat="1" ht="15" customHeight="1">
      <c r="B51" s="751"/>
      <c r="C51" s="751"/>
      <c r="D51" s="752" t="s">
        <v>224</v>
      </c>
      <c r="E51" s="752"/>
      <c r="F51" s="752"/>
      <c r="G51" s="752"/>
      <c r="H51" s="752"/>
      <c r="I51" s="752"/>
      <c r="J51" s="752"/>
      <c r="K51" s="752"/>
      <c r="L51" s="752"/>
      <c r="M51" s="752"/>
      <c r="N51" s="752"/>
      <c r="O51" s="752"/>
      <c r="P51" s="752"/>
      <c r="Q51" s="752"/>
      <c r="R51" s="752"/>
      <c r="S51" s="752"/>
      <c r="T51" s="748"/>
      <c r="U51" s="749"/>
      <c r="V51" s="749"/>
      <c r="W51" s="749"/>
      <c r="X51" s="749"/>
      <c r="Y51" s="749"/>
      <c r="Z51" s="749"/>
      <c r="AA51" s="749"/>
      <c r="AB51" s="749"/>
      <c r="AC51" s="749"/>
      <c r="AD51" s="749"/>
      <c r="AE51" s="749"/>
      <c r="AF51" s="749"/>
      <c r="AG51" s="749"/>
      <c r="AH51" s="749"/>
      <c r="AI51" s="749"/>
      <c r="AJ51" s="750"/>
      <c r="AO51" s="124"/>
      <c r="AP51" s="124"/>
    </row>
    <row r="52" spans="2:74" s="122" customFormat="1" ht="15" customHeight="1">
      <c r="B52" s="134"/>
      <c r="C52" s="134"/>
      <c r="D52" s="123"/>
      <c r="E52" s="123"/>
      <c r="F52" s="123"/>
      <c r="G52" s="123"/>
      <c r="H52" s="123"/>
      <c r="I52" s="123"/>
      <c r="J52" s="123"/>
      <c r="K52" s="123"/>
      <c r="L52" s="123"/>
      <c r="M52" s="123"/>
      <c r="N52" s="123"/>
      <c r="O52" s="123"/>
      <c r="P52" s="123"/>
      <c r="Q52" s="123"/>
      <c r="R52" s="123"/>
      <c r="S52" s="123"/>
      <c r="T52" s="130"/>
      <c r="U52" s="130"/>
      <c r="V52" s="130"/>
      <c r="W52" s="130"/>
      <c r="X52" s="130"/>
      <c r="Y52" s="130"/>
      <c r="Z52" s="130"/>
      <c r="AA52" s="130"/>
      <c r="AB52" s="130"/>
      <c r="AC52" s="130"/>
      <c r="AD52" s="130"/>
      <c r="AE52" s="130"/>
      <c r="AF52" s="130"/>
      <c r="AG52" s="130"/>
      <c r="AH52" s="130"/>
      <c r="AI52" s="130"/>
      <c r="AJ52" s="130"/>
      <c r="AO52" s="124"/>
      <c r="AP52" s="124"/>
    </row>
    <row r="53" spans="2:74" s="122" customFormat="1" ht="15" customHeight="1">
      <c r="B53" s="128" t="s">
        <v>225</v>
      </c>
      <c r="C53" s="128"/>
      <c r="D53" s="130" t="s">
        <v>226</v>
      </c>
      <c r="E53" s="123" t="s">
        <v>227</v>
      </c>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O53" s="127"/>
      <c r="AP53" s="126"/>
      <c r="AQ53" s="126"/>
      <c r="AR53" s="126"/>
      <c r="AS53" s="126"/>
      <c r="AT53" s="126"/>
      <c r="AU53" s="126"/>
      <c r="AV53" s="126"/>
      <c r="AW53" s="124"/>
    </row>
    <row r="54" spans="2:74" s="122" customFormat="1" ht="14.25" customHeight="1">
      <c r="B54" s="129"/>
      <c r="C54" s="123"/>
      <c r="D54" s="130" t="s">
        <v>228</v>
      </c>
      <c r="E54" s="123" t="s">
        <v>229</v>
      </c>
      <c r="F54" s="130"/>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P54" s="125"/>
      <c r="AQ54" s="125"/>
      <c r="AR54" s="125"/>
      <c r="AS54" s="125"/>
      <c r="AT54" s="125"/>
      <c r="AU54" s="125"/>
      <c r="AV54" s="124"/>
      <c r="AW54" s="124"/>
    </row>
    <row r="55" spans="2:74" s="122" customFormat="1" ht="14.25" customHeight="1">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row>
    <row r="56" spans="2:74" ht="14.25" customHeight="1">
      <c r="B56" s="122"/>
      <c r="C56" s="122"/>
      <c r="D56" s="122"/>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row>
    <row r="57" spans="2:74" ht="14.25" customHeight="1">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row>
    <row r="58" spans="2:74" ht="20.100000000000001" customHeight="1">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row>
    <row r="59" spans="2:74" ht="20.100000000000001" customHeight="1">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row>
    <row r="60" spans="2:74" ht="20.100000000000001" customHeight="1">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row>
    <row r="61" spans="2:74" ht="20.100000000000001" customHeight="1">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row>
    <row r="62" spans="2:74" ht="20.100000000000001" customHeight="1">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row>
    <row r="63" spans="2:74" ht="20.100000000000001" customHeight="1">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row>
  </sheetData>
  <mergeCells count="74">
    <mergeCell ref="T30:AJ39"/>
    <mergeCell ref="B49:C49"/>
    <mergeCell ref="B41:C41"/>
    <mergeCell ref="B42:C42"/>
    <mergeCell ref="B43:C43"/>
    <mergeCell ref="B45:C45"/>
    <mergeCell ref="B47:C47"/>
    <mergeCell ref="B46:C46"/>
    <mergeCell ref="B44:C44"/>
    <mergeCell ref="B48:C48"/>
    <mergeCell ref="D39:S39"/>
    <mergeCell ref="D32:S32"/>
    <mergeCell ref="D33:S33"/>
    <mergeCell ref="D34:S34"/>
    <mergeCell ref="B39:C39"/>
    <mergeCell ref="B40:C40"/>
    <mergeCell ref="B29:S29"/>
    <mergeCell ref="T29:AJ29"/>
    <mergeCell ref="S9:V9"/>
    <mergeCell ref="B27:S27"/>
    <mergeCell ref="T27:AJ27"/>
    <mergeCell ref="B28:S28"/>
    <mergeCell ref="T28:X28"/>
    <mergeCell ref="Z28:AB28"/>
    <mergeCell ref="AD28:AF28"/>
    <mergeCell ref="AH28:AJ28"/>
    <mergeCell ref="W24:AJ26"/>
    <mergeCell ref="W9:AJ9"/>
    <mergeCell ref="S10:Y10"/>
    <mergeCell ref="Z10:AJ10"/>
    <mergeCell ref="T21:Z21"/>
    <mergeCell ref="T24:V26"/>
    <mergeCell ref="A1:G1"/>
    <mergeCell ref="B22:S26"/>
    <mergeCell ref="A2:AI2"/>
    <mergeCell ref="A3:AJ3"/>
    <mergeCell ref="A4:AJ4"/>
    <mergeCell ref="W22:AJ23"/>
    <mergeCell ref="T22:V23"/>
    <mergeCell ref="Z6:AC6"/>
    <mergeCell ref="AE6:AF6"/>
    <mergeCell ref="AH6:AI6"/>
    <mergeCell ref="S8:V8"/>
    <mergeCell ref="W8:AJ8"/>
    <mergeCell ref="B37:C37"/>
    <mergeCell ref="D37:S37"/>
    <mergeCell ref="D38:S38"/>
    <mergeCell ref="B38:C38"/>
    <mergeCell ref="B30:C30"/>
    <mergeCell ref="D30:S30"/>
    <mergeCell ref="D31:S31"/>
    <mergeCell ref="B34:C34"/>
    <mergeCell ref="D35:S35"/>
    <mergeCell ref="D36:S36"/>
    <mergeCell ref="B35:C35"/>
    <mergeCell ref="B36:C36"/>
    <mergeCell ref="B32:C32"/>
    <mergeCell ref="B33:C33"/>
    <mergeCell ref="B31:C31"/>
    <mergeCell ref="T40:AJ51"/>
    <mergeCell ref="B50:C50"/>
    <mergeCell ref="D50:S50"/>
    <mergeCell ref="B51:C51"/>
    <mergeCell ref="D51:S51"/>
    <mergeCell ref="D47:S47"/>
    <mergeCell ref="D48:S48"/>
    <mergeCell ref="D49:S49"/>
    <mergeCell ref="D41:S41"/>
    <mergeCell ref="D42:S42"/>
    <mergeCell ref="D43:S43"/>
    <mergeCell ref="D44:S44"/>
    <mergeCell ref="D45:S45"/>
    <mergeCell ref="D46:S46"/>
    <mergeCell ref="D40:S40"/>
  </mergeCells>
  <phoneticPr fontId="4"/>
  <dataValidations count="1">
    <dataValidation type="list" allowBlank="1" showInputMessage="1" showErrorMessage="1" sqref="B44:C52 B30:B43 C30:C41" xr:uid="{C260C8D8-4231-4ADD-B2C8-770E01B802EE}">
      <formula1>"○"</formula1>
    </dataValidation>
  </dataValidations>
  <printOptions horizontalCentered="1"/>
  <pageMargins left="0.7" right="0.7" top="0.75" bottom="0.75" header="0.3" footer="0.3"/>
  <pageSetup paperSize="9"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0</xdr:colOff>
                    <xdr:row>12</xdr:row>
                    <xdr:rowOff>161925</xdr:rowOff>
                  </from>
                  <to>
                    <xdr:col>2</xdr:col>
                    <xdr:colOff>95250</xdr:colOff>
                    <xdr:row>14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5A890-87AD-4DA4-AAB9-7D4AFAB07223}">
  <sheetPr>
    <tabColor theme="5" tint="0.79998168889431442"/>
  </sheetPr>
  <dimension ref="A1:AQ89"/>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659</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577</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6.5" customHeight="1">
      <c r="A13" s="269">
        <v>3</v>
      </c>
      <c r="B13" s="292" t="s">
        <v>651</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652</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313" t="s">
        <v>660</v>
      </c>
      <c r="AN37" s="296"/>
      <c r="AO37" s="296"/>
      <c r="AP37" s="296"/>
      <c r="AQ37" s="296"/>
    </row>
    <row r="38" spans="1:43" ht="18" customHeight="1">
      <c r="A38" s="1318" t="s">
        <v>661</v>
      </c>
      <c r="B38" s="1318"/>
      <c r="C38" s="1318"/>
      <c r="D38" s="277">
        <f>SUM(D39:D43)</f>
        <v>4500</v>
      </c>
      <c r="E38" s="277">
        <f>SUM(E39:E43)</f>
        <v>4215</v>
      </c>
      <c r="F38" s="1319">
        <f>SUM(F39:H43)</f>
        <v>4500</v>
      </c>
      <c r="G38" s="1319"/>
      <c r="H38" s="1319"/>
      <c r="I38" s="1319">
        <f>SUM(I39:K43)</f>
        <v>4725</v>
      </c>
      <c r="J38" s="1319"/>
      <c r="K38" s="1319"/>
      <c r="L38" s="1319">
        <f>SUM(L39:N43)</f>
        <v>4725</v>
      </c>
      <c r="M38" s="1319"/>
      <c r="N38" s="1319"/>
      <c r="O38" s="1319">
        <f>SUM(O39:Q43)</f>
        <v>4275</v>
      </c>
      <c r="P38" s="1319"/>
      <c r="Q38" s="1319"/>
      <c r="R38" s="1319">
        <f>SUM(R39:T43)</f>
        <v>4500</v>
      </c>
      <c r="S38" s="1319"/>
      <c r="T38" s="1319"/>
      <c r="U38" s="1319">
        <f>SUM(U39:W43)</f>
        <v>4500</v>
      </c>
      <c r="V38" s="1319"/>
      <c r="W38" s="1319"/>
      <c r="X38" s="1319">
        <f>SUM(X39:Z43)</f>
        <v>4275</v>
      </c>
      <c r="Y38" s="1319"/>
      <c r="Z38" s="1319"/>
      <c r="AA38" s="1319">
        <f>SUM(AA39:AC43)</f>
        <v>4275</v>
      </c>
      <c r="AB38" s="1319"/>
      <c r="AC38" s="1319"/>
      <c r="AD38" s="1319">
        <f>SUM(AD39:AF43)</f>
        <v>4275</v>
      </c>
      <c r="AE38" s="1319"/>
      <c r="AF38" s="1319"/>
      <c r="AG38" s="1319">
        <f>SUM(AG39:AI43)</f>
        <v>2500</v>
      </c>
      <c r="AH38" s="1319"/>
      <c r="AI38" s="1319"/>
      <c r="AJ38" s="1260">
        <f t="shared" ref="AJ38:AJ43" si="3">SUM(D38:AI38)</f>
        <v>51265</v>
      </c>
      <c r="AK38" s="1260"/>
      <c r="AL38" s="1316">
        <f>ROUNDUP(((AJ38-AJ44-AJ45)+AJ44*0.5+AJ45*0.75)/AJ46,1)</f>
        <v>208.6</v>
      </c>
      <c r="AM38" s="1316">
        <f>ROUND((2*AJ39+3*AJ40+4*AJ41+5*AJ42+6*AJ43)/AJ38,1)</f>
        <v>4.3</v>
      </c>
      <c r="AN38" s="296"/>
      <c r="AO38" s="296"/>
      <c r="AP38" s="296"/>
      <c r="AQ38" s="296"/>
    </row>
    <row r="39" spans="1:43" ht="18" customHeight="1">
      <c r="A39" s="1274" t="s">
        <v>662</v>
      </c>
      <c r="B39" s="1275"/>
      <c r="C39" s="1276"/>
      <c r="D39" s="274">
        <v>100</v>
      </c>
      <c r="E39" s="274">
        <v>95</v>
      </c>
      <c r="F39" s="1315">
        <v>100</v>
      </c>
      <c r="G39" s="1315"/>
      <c r="H39" s="1315"/>
      <c r="I39" s="1315">
        <v>105</v>
      </c>
      <c r="J39" s="1315"/>
      <c r="K39" s="1315"/>
      <c r="L39" s="1315">
        <v>105</v>
      </c>
      <c r="M39" s="1315"/>
      <c r="N39" s="1315"/>
      <c r="O39" s="1315">
        <v>95</v>
      </c>
      <c r="P39" s="1315"/>
      <c r="Q39" s="1315"/>
      <c r="R39" s="1315">
        <v>100</v>
      </c>
      <c r="S39" s="1315"/>
      <c r="T39" s="1315"/>
      <c r="U39" s="1315">
        <v>100</v>
      </c>
      <c r="V39" s="1315"/>
      <c r="W39" s="1315"/>
      <c r="X39" s="1315">
        <v>95</v>
      </c>
      <c r="Y39" s="1315"/>
      <c r="Z39" s="1315"/>
      <c r="AA39" s="1315">
        <v>95</v>
      </c>
      <c r="AB39" s="1315"/>
      <c r="AC39" s="1315"/>
      <c r="AD39" s="1315">
        <v>95</v>
      </c>
      <c r="AE39" s="1315"/>
      <c r="AF39" s="1315"/>
      <c r="AG39" s="1315">
        <v>100</v>
      </c>
      <c r="AH39" s="1315"/>
      <c r="AI39" s="1315"/>
      <c r="AJ39" s="1260">
        <f t="shared" si="3"/>
        <v>1185</v>
      </c>
      <c r="AK39" s="1260"/>
      <c r="AL39" s="1323"/>
      <c r="AM39" s="1323"/>
      <c r="AN39" s="296"/>
      <c r="AO39" s="296"/>
      <c r="AP39" s="296"/>
      <c r="AQ39" s="296"/>
    </row>
    <row r="40" spans="1:43" ht="18" customHeight="1">
      <c r="A40" s="1274" t="s">
        <v>663</v>
      </c>
      <c r="B40" s="1275"/>
      <c r="C40" s="1276"/>
      <c r="D40" s="274">
        <v>100</v>
      </c>
      <c r="E40" s="274">
        <v>95</v>
      </c>
      <c r="F40" s="1315">
        <v>100</v>
      </c>
      <c r="G40" s="1315"/>
      <c r="H40" s="1315"/>
      <c r="I40" s="1315">
        <v>105</v>
      </c>
      <c r="J40" s="1315"/>
      <c r="K40" s="1315"/>
      <c r="L40" s="1315">
        <v>105</v>
      </c>
      <c r="M40" s="1315"/>
      <c r="N40" s="1315"/>
      <c r="O40" s="1315">
        <v>95</v>
      </c>
      <c r="P40" s="1315"/>
      <c r="Q40" s="1315"/>
      <c r="R40" s="1315">
        <v>100</v>
      </c>
      <c r="S40" s="1315"/>
      <c r="T40" s="1315"/>
      <c r="U40" s="1315">
        <v>100</v>
      </c>
      <c r="V40" s="1315"/>
      <c r="W40" s="1315"/>
      <c r="X40" s="1315">
        <v>95</v>
      </c>
      <c r="Y40" s="1315"/>
      <c r="Z40" s="1315"/>
      <c r="AA40" s="1315">
        <v>95</v>
      </c>
      <c r="AB40" s="1315"/>
      <c r="AC40" s="1315"/>
      <c r="AD40" s="1315">
        <v>95</v>
      </c>
      <c r="AE40" s="1315"/>
      <c r="AF40" s="1315"/>
      <c r="AG40" s="1315">
        <v>100</v>
      </c>
      <c r="AH40" s="1315"/>
      <c r="AI40" s="1315"/>
      <c r="AJ40" s="1260">
        <f t="shared" si="3"/>
        <v>1185</v>
      </c>
      <c r="AK40" s="1260"/>
      <c r="AL40" s="1323"/>
      <c r="AM40" s="1323"/>
      <c r="AN40" s="296"/>
      <c r="AO40" s="296"/>
      <c r="AP40" s="296"/>
      <c r="AQ40" s="296"/>
    </row>
    <row r="41" spans="1:43" ht="18" customHeight="1">
      <c r="A41" s="1274" t="s">
        <v>664</v>
      </c>
      <c r="B41" s="1275"/>
      <c r="C41" s="1276"/>
      <c r="D41" s="274">
        <v>2800</v>
      </c>
      <c r="E41" s="274">
        <v>2620</v>
      </c>
      <c r="F41" s="1315">
        <v>2800</v>
      </c>
      <c r="G41" s="1315"/>
      <c r="H41" s="1315"/>
      <c r="I41" s="1315">
        <v>2940</v>
      </c>
      <c r="J41" s="1315"/>
      <c r="K41" s="1315"/>
      <c r="L41" s="1315">
        <v>2940</v>
      </c>
      <c r="M41" s="1315"/>
      <c r="N41" s="1315"/>
      <c r="O41" s="1315">
        <v>2660</v>
      </c>
      <c r="P41" s="1315"/>
      <c r="Q41" s="1315"/>
      <c r="R41" s="1315">
        <v>2800</v>
      </c>
      <c r="S41" s="1315"/>
      <c r="T41" s="1315"/>
      <c r="U41" s="1315">
        <v>2800</v>
      </c>
      <c r="V41" s="1315"/>
      <c r="W41" s="1315"/>
      <c r="X41" s="1315">
        <v>2660</v>
      </c>
      <c r="Y41" s="1315"/>
      <c r="Z41" s="1315"/>
      <c r="AA41" s="1315">
        <v>2660</v>
      </c>
      <c r="AB41" s="1315"/>
      <c r="AC41" s="1315"/>
      <c r="AD41" s="1315">
        <v>2660</v>
      </c>
      <c r="AE41" s="1315"/>
      <c r="AF41" s="1315"/>
      <c r="AG41" s="1315">
        <v>800</v>
      </c>
      <c r="AH41" s="1315"/>
      <c r="AI41" s="1315"/>
      <c r="AJ41" s="1260">
        <f t="shared" si="3"/>
        <v>31140</v>
      </c>
      <c r="AK41" s="1260"/>
      <c r="AL41" s="1323"/>
      <c r="AM41" s="1323"/>
      <c r="AN41" s="296"/>
      <c r="AO41" s="296"/>
      <c r="AP41" s="296"/>
      <c r="AQ41" s="296"/>
    </row>
    <row r="42" spans="1:43" ht="18" customHeight="1">
      <c r="A42" s="1274" t="s">
        <v>665</v>
      </c>
      <c r="B42" s="1275"/>
      <c r="C42" s="1276"/>
      <c r="D42" s="274">
        <v>1400</v>
      </c>
      <c r="E42" s="274">
        <v>1310</v>
      </c>
      <c r="F42" s="1315">
        <v>1400</v>
      </c>
      <c r="G42" s="1315"/>
      <c r="H42" s="1315"/>
      <c r="I42" s="1315">
        <v>1470</v>
      </c>
      <c r="J42" s="1315"/>
      <c r="K42" s="1315"/>
      <c r="L42" s="1315">
        <v>1470</v>
      </c>
      <c r="M42" s="1315"/>
      <c r="N42" s="1315"/>
      <c r="O42" s="1315">
        <v>1330</v>
      </c>
      <c r="P42" s="1315"/>
      <c r="Q42" s="1315"/>
      <c r="R42" s="1315">
        <v>1400</v>
      </c>
      <c r="S42" s="1315"/>
      <c r="T42" s="1315"/>
      <c r="U42" s="1315">
        <v>1400</v>
      </c>
      <c r="V42" s="1315"/>
      <c r="W42" s="1315"/>
      <c r="X42" s="1315">
        <v>1330</v>
      </c>
      <c r="Y42" s="1315"/>
      <c r="Z42" s="1315"/>
      <c r="AA42" s="1315">
        <v>1330</v>
      </c>
      <c r="AB42" s="1315"/>
      <c r="AC42" s="1315"/>
      <c r="AD42" s="1315">
        <v>1330</v>
      </c>
      <c r="AE42" s="1315"/>
      <c r="AF42" s="1315"/>
      <c r="AG42" s="1315">
        <v>1400</v>
      </c>
      <c r="AH42" s="1315"/>
      <c r="AI42" s="1315"/>
      <c r="AJ42" s="1260">
        <f t="shared" si="3"/>
        <v>16570</v>
      </c>
      <c r="AK42" s="1260"/>
      <c r="AL42" s="1323"/>
      <c r="AM42" s="1323"/>
      <c r="AN42" s="296"/>
      <c r="AO42" s="296"/>
      <c r="AP42" s="296"/>
      <c r="AQ42" s="296"/>
    </row>
    <row r="43" spans="1:43" ht="18" customHeight="1">
      <c r="A43" s="1274" t="s">
        <v>666</v>
      </c>
      <c r="B43" s="1275"/>
      <c r="C43" s="1276"/>
      <c r="D43" s="274">
        <v>100</v>
      </c>
      <c r="E43" s="274">
        <v>95</v>
      </c>
      <c r="F43" s="1315">
        <v>100</v>
      </c>
      <c r="G43" s="1315"/>
      <c r="H43" s="1315"/>
      <c r="I43" s="1315">
        <v>105</v>
      </c>
      <c r="J43" s="1315"/>
      <c r="K43" s="1315"/>
      <c r="L43" s="1315">
        <v>105</v>
      </c>
      <c r="M43" s="1315"/>
      <c r="N43" s="1315"/>
      <c r="O43" s="1315">
        <v>95</v>
      </c>
      <c r="P43" s="1315"/>
      <c r="Q43" s="1315"/>
      <c r="R43" s="1315">
        <v>100</v>
      </c>
      <c r="S43" s="1315"/>
      <c r="T43" s="1315"/>
      <c r="U43" s="1315">
        <v>100</v>
      </c>
      <c r="V43" s="1315"/>
      <c r="W43" s="1315"/>
      <c r="X43" s="1315">
        <v>95</v>
      </c>
      <c r="Y43" s="1315"/>
      <c r="Z43" s="1315"/>
      <c r="AA43" s="1315">
        <v>95</v>
      </c>
      <c r="AB43" s="1315"/>
      <c r="AC43" s="1315"/>
      <c r="AD43" s="1315">
        <v>95</v>
      </c>
      <c r="AE43" s="1315"/>
      <c r="AF43" s="1315"/>
      <c r="AG43" s="1315">
        <v>100</v>
      </c>
      <c r="AH43" s="1315"/>
      <c r="AI43" s="1315"/>
      <c r="AJ43" s="1260">
        <f t="shared" si="3"/>
        <v>1185</v>
      </c>
      <c r="AK43" s="1260"/>
      <c r="AL43" s="1323"/>
      <c r="AM43" s="1323"/>
      <c r="AN43" s="296"/>
      <c r="AO43" s="296"/>
      <c r="AP43" s="296"/>
      <c r="AQ43" s="296"/>
    </row>
    <row r="44" spans="1:43" ht="18" customHeight="1">
      <c r="A44" s="319"/>
      <c r="B44" s="320" t="s">
        <v>667</v>
      </c>
      <c r="C44" s="321"/>
      <c r="D44" s="274">
        <v>100</v>
      </c>
      <c r="E44" s="274">
        <v>95</v>
      </c>
      <c r="F44" s="1315">
        <v>100</v>
      </c>
      <c r="G44" s="1315"/>
      <c r="H44" s="1315"/>
      <c r="I44" s="1315">
        <v>105</v>
      </c>
      <c r="J44" s="1315"/>
      <c r="K44" s="1315"/>
      <c r="L44" s="1315">
        <v>105</v>
      </c>
      <c r="M44" s="1315"/>
      <c r="N44" s="1315"/>
      <c r="O44" s="1315">
        <v>95</v>
      </c>
      <c r="P44" s="1315"/>
      <c r="Q44" s="1315"/>
      <c r="R44" s="1315">
        <v>100</v>
      </c>
      <c r="S44" s="1315"/>
      <c r="T44" s="1315"/>
      <c r="U44" s="1315">
        <v>100</v>
      </c>
      <c r="V44" s="1315"/>
      <c r="W44" s="1315"/>
      <c r="X44" s="1315">
        <v>95</v>
      </c>
      <c r="Y44" s="1315"/>
      <c r="Z44" s="1315"/>
      <c r="AA44" s="1315">
        <v>95</v>
      </c>
      <c r="AB44" s="1315"/>
      <c r="AC44" s="1315"/>
      <c r="AD44" s="1315">
        <v>95</v>
      </c>
      <c r="AE44" s="1315"/>
      <c r="AF44" s="1315"/>
      <c r="AG44" s="1315">
        <v>2000</v>
      </c>
      <c r="AH44" s="1315"/>
      <c r="AI44" s="1315"/>
      <c r="AJ44" s="1260">
        <f t="shared" ref="AJ44:AJ45" si="4">SUM(D44:AI44)</f>
        <v>3085</v>
      </c>
      <c r="AK44" s="1260"/>
      <c r="AL44" s="1323"/>
      <c r="AM44" s="1323"/>
      <c r="AN44" s="296"/>
      <c r="AO44" s="296"/>
      <c r="AP44" s="296"/>
      <c r="AQ44" s="296"/>
    </row>
    <row r="45" spans="1:43" ht="18" customHeight="1">
      <c r="A45" s="319"/>
      <c r="B45" s="1324" t="s">
        <v>668</v>
      </c>
      <c r="C45" s="1325"/>
      <c r="D45" s="274">
        <v>100</v>
      </c>
      <c r="E45" s="274">
        <v>95</v>
      </c>
      <c r="F45" s="1315">
        <v>100</v>
      </c>
      <c r="G45" s="1315"/>
      <c r="H45" s="1315"/>
      <c r="I45" s="1315">
        <v>105</v>
      </c>
      <c r="J45" s="1315"/>
      <c r="K45" s="1315"/>
      <c r="L45" s="1315">
        <v>105</v>
      </c>
      <c r="M45" s="1315"/>
      <c r="N45" s="1315"/>
      <c r="O45" s="1315">
        <v>95</v>
      </c>
      <c r="P45" s="1315"/>
      <c r="Q45" s="1315"/>
      <c r="R45" s="1315">
        <v>100</v>
      </c>
      <c r="S45" s="1315"/>
      <c r="T45" s="1315"/>
      <c r="U45" s="1315">
        <v>100</v>
      </c>
      <c r="V45" s="1315"/>
      <c r="W45" s="1315"/>
      <c r="X45" s="1315">
        <v>95</v>
      </c>
      <c r="Y45" s="1315"/>
      <c r="Z45" s="1315"/>
      <c r="AA45" s="1315">
        <v>95</v>
      </c>
      <c r="AB45" s="1315"/>
      <c r="AC45" s="1315"/>
      <c r="AD45" s="1315">
        <v>95</v>
      </c>
      <c r="AE45" s="1315"/>
      <c r="AF45" s="1315"/>
      <c r="AG45" s="1315">
        <v>100</v>
      </c>
      <c r="AH45" s="1315"/>
      <c r="AI45" s="1315"/>
      <c r="AJ45" s="1260">
        <f t="shared" si="4"/>
        <v>1185</v>
      </c>
      <c r="AK45" s="1260"/>
      <c r="AL45" s="1323"/>
      <c r="AM45" s="1323"/>
      <c r="AN45" s="296"/>
      <c r="AO45" s="296"/>
      <c r="AP45" s="296"/>
      <c r="AQ45" s="296"/>
    </row>
    <row r="46" spans="1:43" ht="18" customHeight="1">
      <c r="A46" s="1318" t="s">
        <v>657</v>
      </c>
      <c r="B46" s="1318"/>
      <c r="C46" s="1318"/>
      <c r="D46" s="274">
        <v>20</v>
      </c>
      <c r="E46" s="274">
        <v>19</v>
      </c>
      <c r="F46" s="1315">
        <v>20</v>
      </c>
      <c r="G46" s="1315"/>
      <c r="H46" s="1315"/>
      <c r="I46" s="1315">
        <v>21</v>
      </c>
      <c r="J46" s="1315"/>
      <c r="K46" s="1315"/>
      <c r="L46" s="1315">
        <v>21</v>
      </c>
      <c r="M46" s="1315"/>
      <c r="N46" s="1315"/>
      <c r="O46" s="1315">
        <v>19</v>
      </c>
      <c r="P46" s="1315"/>
      <c r="Q46" s="1315"/>
      <c r="R46" s="1315">
        <v>20</v>
      </c>
      <c r="S46" s="1315"/>
      <c r="T46" s="1315"/>
      <c r="U46" s="1315">
        <v>20</v>
      </c>
      <c r="V46" s="1315"/>
      <c r="W46" s="1315"/>
      <c r="X46" s="1315">
        <v>19</v>
      </c>
      <c r="Y46" s="1315"/>
      <c r="Z46" s="1315"/>
      <c r="AA46" s="1315">
        <v>19</v>
      </c>
      <c r="AB46" s="1315"/>
      <c r="AC46" s="1315"/>
      <c r="AD46" s="1315">
        <v>19</v>
      </c>
      <c r="AE46" s="1315"/>
      <c r="AF46" s="1315"/>
      <c r="AG46" s="1315">
        <v>20</v>
      </c>
      <c r="AH46" s="1315"/>
      <c r="AI46" s="1315"/>
      <c r="AJ46" s="1260">
        <f>+SUM(D46:AI46)</f>
        <v>237</v>
      </c>
      <c r="AK46" s="1260"/>
      <c r="AL46" s="1317"/>
      <c r="AM46" s="1317"/>
      <c r="AN46" s="296"/>
      <c r="AO46" s="296"/>
      <c r="AP46" s="296"/>
      <c r="AQ46" s="296"/>
    </row>
    <row r="47" spans="1:43" ht="18" customHeight="1">
      <c r="A47" s="287" t="s">
        <v>669</v>
      </c>
      <c r="B47" s="287"/>
      <c r="C47" s="287"/>
      <c r="D47" s="296"/>
      <c r="E47" s="296"/>
      <c r="F47" s="296"/>
      <c r="G47" s="296"/>
      <c r="H47" s="296"/>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97"/>
      <c r="AK47" s="280"/>
      <c r="AL47" s="266"/>
      <c r="AM47" s="266"/>
      <c r="AN47" s="257"/>
    </row>
    <row r="48" spans="1:43" ht="5.0999999999999996" customHeight="1">
      <c r="A48" s="287"/>
      <c r="B48" s="287"/>
      <c r="C48" s="287"/>
      <c r="D48" s="296"/>
      <c r="E48" s="296"/>
      <c r="F48" s="296"/>
      <c r="G48" s="296"/>
      <c r="H48" s="296"/>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97"/>
      <c r="AK48" s="280"/>
      <c r="AL48" s="266"/>
      <c r="AM48" s="266"/>
      <c r="AN48" s="257"/>
    </row>
    <row r="49" spans="1:40" ht="18" customHeight="1">
      <c r="A49" s="256" t="s">
        <v>610</v>
      </c>
      <c r="B49" s="280"/>
      <c r="D49" s="280"/>
      <c r="E49" s="280"/>
      <c r="F49" s="280"/>
      <c r="G49" s="280"/>
      <c r="H49" s="280"/>
      <c r="I49" s="280"/>
      <c r="J49" s="280"/>
      <c r="K49" s="280"/>
      <c r="L49" s="280"/>
      <c r="M49" s="280"/>
      <c r="N49" s="280"/>
      <c r="O49" s="280"/>
      <c r="P49" s="280"/>
      <c r="Q49" s="280"/>
      <c r="R49" s="280"/>
      <c r="S49" s="280"/>
      <c r="T49" s="280"/>
      <c r="U49" s="280"/>
      <c r="V49" s="280"/>
      <c r="W49" s="266"/>
      <c r="X49" s="280"/>
      <c r="Y49" s="280"/>
      <c r="Z49" s="280"/>
      <c r="AA49" s="280"/>
      <c r="AB49" s="280"/>
      <c r="AC49" s="280"/>
      <c r="AD49" s="280"/>
      <c r="AE49" s="280"/>
      <c r="AF49" s="280"/>
      <c r="AG49" s="280"/>
      <c r="AH49" s="280"/>
      <c r="AI49" s="280"/>
      <c r="AJ49" s="297"/>
      <c r="AK49" s="280"/>
      <c r="AL49" s="266"/>
      <c r="AM49" s="266"/>
      <c r="AN49" s="257"/>
    </row>
    <row r="50" spans="1:40" ht="45" customHeight="1">
      <c r="A50" s="1250" t="s">
        <v>614</v>
      </c>
      <c r="B50" s="1250"/>
      <c r="C50" s="1250" t="s">
        <v>650</v>
      </c>
      <c r="D50" s="1250"/>
      <c r="E50" s="1258" t="s">
        <v>670</v>
      </c>
      <c r="F50" s="1258"/>
      <c r="G50" s="1258"/>
      <c r="H50" s="1258"/>
      <c r="I50" s="296"/>
      <c r="J50" s="296"/>
      <c r="K50" s="296"/>
      <c r="L50" s="296"/>
      <c r="M50" s="296"/>
      <c r="N50" s="296"/>
      <c r="O50" s="296"/>
      <c r="P50" s="296"/>
      <c r="Q50" s="296"/>
      <c r="R50" s="296"/>
      <c r="S50" s="296"/>
      <c r="T50" s="296"/>
      <c r="U50" s="296"/>
      <c r="W50" s="266"/>
      <c r="X50" s="280"/>
      <c r="Y50" s="280"/>
      <c r="Z50" s="280"/>
      <c r="AA50" s="280"/>
      <c r="AB50" s="280"/>
      <c r="AC50" s="280"/>
      <c r="AD50" s="280"/>
      <c r="AE50" s="280"/>
      <c r="AF50" s="280"/>
      <c r="AG50" s="280"/>
      <c r="AH50" s="280"/>
      <c r="AI50" s="280"/>
      <c r="AJ50" s="297"/>
      <c r="AK50" s="280"/>
      <c r="AL50" s="266"/>
      <c r="AM50" s="266"/>
      <c r="AN50" s="257"/>
    </row>
    <row r="51" spans="1:40" ht="18" customHeight="1">
      <c r="A51" s="1258" t="s">
        <v>616</v>
      </c>
      <c r="B51" s="1258"/>
      <c r="C51" s="1319">
        <f>ROUNDDOWN(IF(AL38&lt;=60,1,1+ROUNDUP((AL38-60)/40,0)),1)</f>
        <v>5</v>
      </c>
      <c r="D51" s="1319"/>
      <c r="E51" s="1319">
        <f>ROUNDDOWN(IF(AM38&lt;4,AL38/6,IF(AM38&lt;5,AL38/5,AL38/3)),1)</f>
        <v>41.7</v>
      </c>
      <c r="F51" s="1319"/>
      <c r="G51" s="1319"/>
      <c r="H51" s="1319"/>
      <c r="I51" s="296"/>
      <c r="J51" s="296"/>
      <c r="K51" s="296"/>
      <c r="L51" s="296"/>
      <c r="M51" s="296"/>
      <c r="N51" s="296"/>
      <c r="O51" s="296"/>
      <c r="P51" s="296"/>
      <c r="Q51" s="296"/>
      <c r="R51" s="296"/>
      <c r="S51" s="296"/>
      <c r="T51" s="296"/>
      <c r="U51" s="296"/>
      <c r="W51" s="266"/>
      <c r="X51" s="280"/>
      <c r="Y51" s="280"/>
      <c r="Z51" s="280"/>
      <c r="AA51" s="280"/>
      <c r="AB51" s="280"/>
      <c r="AC51" s="280"/>
      <c r="AD51" s="280"/>
      <c r="AE51" s="280"/>
      <c r="AF51" s="280"/>
      <c r="AG51" s="280"/>
      <c r="AH51" s="280"/>
      <c r="AI51" s="280"/>
      <c r="AJ51" s="297"/>
      <c r="AK51" s="280"/>
      <c r="AL51" s="266"/>
      <c r="AM51" s="266"/>
      <c r="AN51" s="257"/>
    </row>
    <row r="52" spans="1:40" ht="21" customHeight="1">
      <c r="A52" s="256" t="s">
        <v>632</v>
      </c>
      <c r="B52" s="260"/>
      <c r="C52" s="261"/>
      <c r="D52" s="261"/>
      <c r="E52" s="261"/>
      <c r="F52" s="261"/>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61"/>
      <c r="AM52" s="261"/>
      <c r="AN52" s="257"/>
    </row>
    <row r="53" spans="1:40" ht="24.95" customHeight="1">
      <c r="A53" s="257"/>
      <c r="B53" s="266"/>
      <c r="C53" s="1294" t="str">
        <f>IF(VLOOKUP($AK$1,選択肢!$A$1:$J$32,C58,FALSE)=0,"-",VLOOKUP($AK$1,選択肢!$A$1:$J$32,C58,FALSE))</f>
        <v>管理者</v>
      </c>
      <c r="D53" s="1295"/>
      <c r="E53" s="1296" t="str">
        <f>IF(VLOOKUP($AK$1,選択肢!$A$1:$J$32,E58,FALSE)=0,"-",VLOOKUP($AK$1,選択肢!$A$1:$J$32,E58,FALSE))</f>
        <v>サービス管理責任者</v>
      </c>
      <c r="F53" s="1296"/>
      <c r="G53" s="1296"/>
      <c r="H53" s="1296"/>
      <c r="I53" s="1294" t="str">
        <f>IF(VLOOKUP($AK$1,選択肢!$A$1:$J$32,I58,FALSE)=0,"-",VLOOKUP($AK$1,選択肢!$A$1:$J$32,I58,FALSE))</f>
        <v>医師</v>
      </c>
      <c r="J53" s="1295"/>
      <c r="K53" s="1295"/>
      <c r="L53" s="1295"/>
      <c r="M53" s="1295"/>
      <c r="N53" s="1297"/>
      <c r="O53" s="1294" t="str">
        <f>IF(VLOOKUP($AK$1,選択肢!$A$1:$J$32,O58,FALSE)=0,"-",VLOOKUP($AK$1,選択肢!$A$1:$J$32,O58,FALSE))</f>
        <v>看護職員</v>
      </c>
      <c r="P53" s="1295"/>
      <c r="Q53" s="1295"/>
      <c r="R53" s="1295"/>
      <c r="S53" s="1295"/>
      <c r="T53" s="1297"/>
      <c r="U53" s="1294" t="str">
        <f>IF(VLOOKUP($AK$1,選択肢!$A$1:$J$32,U58,FALSE)=0,"-",VLOOKUP($AK$1,選択肢!$A$1:$J$32,U58,FALSE))</f>
        <v>理学療法士</v>
      </c>
      <c r="V53" s="1295"/>
      <c r="W53" s="1295"/>
      <c r="X53" s="1295"/>
      <c r="Y53" s="1295"/>
      <c r="Z53" s="1297"/>
      <c r="AA53" s="1294" t="str">
        <f>IF(VLOOKUP($AK$1,選択肢!$A$1:$J$32,AA58,FALSE)=0,"-",VLOOKUP($AK$1,選択肢!$A$1:$J$32,AA58,FALSE))</f>
        <v>作業療法士</v>
      </c>
      <c r="AB53" s="1295"/>
      <c r="AC53" s="1295"/>
      <c r="AD53" s="1295"/>
      <c r="AE53" s="1295"/>
      <c r="AF53" s="1297"/>
      <c r="AG53" s="1296" t="str">
        <f>IF(VLOOKUP($AK$1,選択肢!$A$1:$J$32,AG58,FALSE)=0,"-",VLOOKUP($AK$1,選択肢!$A$1:$J$32,AG58,FALSE))</f>
        <v>言語聴覚士</v>
      </c>
      <c r="AH53" s="1296"/>
      <c r="AI53" s="1296"/>
      <c r="AJ53" s="1296"/>
      <c r="AK53" s="1296"/>
      <c r="AL53" s="1296" t="str">
        <f>IF(VLOOKUP($AK$1,選択肢!$A$1:$J$32,AL58,FALSE)=0,"-",VLOOKUP($AK$1,選択肢!$A$1:$J$32,AL58,FALSE))</f>
        <v>生活支援員</v>
      </c>
      <c r="AM53" s="1296"/>
      <c r="AN53" s="257"/>
    </row>
    <row r="54" spans="1:40" ht="18" customHeight="1">
      <c r="A54" s="257"/>
      <c r="B54" s="266"/>
      <c r="C54" s="310" t="s">
        <v>633</v>
      </c>
      <c r="D54" s="310" t="s">
        <v>634</v>
      </c>
      <c r="E54" s="311" t="s">
        <v>633</v>
      </c>
      <c r="F54" s="1303" t="s">
        <v>634</v>
      </c>
      <c r="G54" s="1303"/>
      <c r="H54" s="1303"/>
      <c r="I54" s="1299" t="s">
        <v>633</v>
      </c>
      <c r="J54" s="1300"/>
      <c r="K54" s="1301"/>
      <c r="L54" s="1299" t="s">
        <v>634</v>
      </c>
      <c r="M54" s="1300"/>
      <c r="N54" s="1301"/>
      <c r="O54" s="1299" t="s">
        <v>633</v>
      </c>
      <c r="P54" s="1300"/>
      <c r="Q54" s="1301"/>
      <c r="R54" s="1299" t="s">
        <v>634</v>
      </c>
      <c r="S54" s="1300"/>
      <c r="T54" s="1301"/>
      <c r="U54" s="1299" t="s">
        <v>633</v>
      </c>
      <c r="V54" s="1300"/>
      <c r="W54" s="1301"/>
      <c r="X54" s="1299" t="s">
        <v>634</v>
      </c>
      <c r="Y54" s="1300"/>
      <c r="Z54" s="1301"/>
      <c r="AA54" s="1299" t="s">
        <v>633</v>
      </c>
      <c r="AB54" s="1300"/>
      <c r="AC54" s="1301"/>
      <c r="AD54" s="1299" t="s">
        <v>634</v>
      </c>
      <c r="AE54" s="1300"/>
      <c r="AF54" s="1301"/>
      <c r="AG54" s="1299" t="s">
        <v>633</v>
      </c>
      <c r="AH54" s="1300"/>
      <c r="AI54" s="1301"/>
      <c r="AJ54" s="1299" t="s">
        <v>634</v>
      </c>
      <c r="AK54" s="1301"/>
      <c r="AL54" s="311" t="s">
        <v>258</v>
      </c>
      <c r="AM54" s="311" t="s">
        <v>259</v>
      </c>
      <c r="AN54" s="257"/>
    </row>
    <row r="55" spans="1:40" ht="18" customHeight="1">
      <c r="A55" s="257"/>
      <c r="B55" s="289" t="s">
        <v>635</v>
      </c>
      <c r="C55" s="311">
        <f>COUNTIFS($B$11:$B$30,C$53,$C$11:$C$30,"A",$E$11:$E$30,"*")</f>
        <v>1</v>
      </c>
      <c r="D55" s="311">
        <f>COUNTIFS($B$11:$B$30,C$53,$C$11:$C$30,"B",$E$11:$E$30,"*")</f>
        <v>0</v>
      </c>
      <c r="E55" s="311">
        <f>COUNTIFS($B$11:$B$30,E$53,$C$11:$C$30,"A",$E$11:$E$30,"*")</f>
        <v>0</v>
      </c>
      <c r="F55" s="1299">
        <f>COUNTIFS($B$11:$B$30,E$53,$C$11:$C$30,"B",$E$11:$E$30,"*")</f>
        <v>0</v>
      </c>
      <c r="G55" s="1300"/>
      <c r="H55" s="1301"/>
      <c r="I55" s="1299">
        <f>COUNTIFS($B$11:$B$30,I$53,$C$11:$C$30,"A",$E$11:$E$30,"*")</f>
        <v>0</v>
      </c>
      <c r="J55" s="1300"/>
      <c r="K55" s="1301"/>
      <c r="L55" s="1299">
        <f>COUNTIFS($B$11:$B$30,I$53,$C$11:$C$30,"B",$E$11:$E$30,"*")</f>
        <v>0</v>
      </c>
      <c r="M55" s="1300"/>
      <c r="N55" s="1301"/>
      <c r="O55" s="1299">
        <f>COUNTIFS($B$11:$B$30,O$53,$C$11:$C$30,"A",$E$11:$E$30,"*")</f>
        <v>0</v>
      </c>
      <c r="P55" s="1300"/>
      <c r="Q55" s="1301"/>
      <c r="R55" s="1299">
        <f>COUNTIFS($B$11:$B$30,O$53,$C$11:$C$30,"B",$E$11:$E$30,"*")</f>
        <v>0</v>
      </c>
      <c r="S55" s="1300"/>
      <c r="T55" s="1301"/>
      <c r="U55" s="1299">
        <f>COUNTIFS($B$11:$B$30,U$53,$C$11:$C$30,"A",$E$11:$E$30,"*")</f>
        <v>0</v>
      </c>
      <c r="V55" s="1300"/>
      <c r="W55" s="1301"/>
      <c r="X55" s="1299">
        <f>COUNTIFS($B$11:$B$30,U$53,$C$11:$C$30,"B",$E$11:$E$30,"*")</f>
        <v>0</v>
      </c>
      <c r="Y55" s="1300"/>
      <c r="Z55" s="1301"/>
      <c r="AA55" s="1299">
        <f>COUNTIFS($B$11:$B$30,AA$53,$C$11:$C$30,"A",$E$11:$E$30,"*")</f>
        <v>0</v>
      </c>
      <c r="AB55" s="1300"/>
      <c r="AC55" s="1301"/>
      <c r="AD55" s="1299">
        <f>COUNTIFS($B$11:$B$30,AA$53,$C$11:$C$30,"B",$E$11:$E$30,"*")</f>
        <v>0</v>
      </c>
      <c r="AE55" s="1300"/>
      <c r="AF55" s="1301"/>
      <c r="AG55" s="1299">
        <f>COUNTIFS($B$11:$B$30,AG$53,$C$11:$C$30,"A",$E$11:$E$30,"*")</f>
        <v>0</v>
      </c>
      <c r="AH55" s="1300"/>
      <c r="AI55" s="1301"/>
      <c r="AJ55" s="1299">
        <f>COUNTIFS($B$11:$B$30,AG$53,$C$11:$C$30,"B",$E$11:$E$30,"*")</f>
        <v>0</v>
      </c>
      <c r="AK55" s="1301"/>
      <c r="AL55" s="311">
        <f>COUNTIFS($B$11:$B$30,AL$53,$C$11:$C$30,"A",$E$11:$E$30,"*")</f>
        <v>0</v>
      </c>
      <c r="AM55" s="311">
        <f>COUNTIFS($B$11:$B$30,AL$53,$C$11:$C$30,"B",$E$11:$E$30,"*")</f>
        <v>0</v>
      </c>
      <c r="AN55" s="257"/>
    </row>
    <row r="56" spans="1:40" ht="18" customHeight="1">
      <c r="A56" s="257"/>
      <c r="B56" s="313" t="s">
        <v>636</v>
      </c>
      <c r="C56" s="311">
        <f>COUNTIFS($B$11:$B$30,C$53,$C$11:$C$30,"C",$E$11:$E$30,"*")</f>
        <v>0</v>
      </c>
      <c r="D56" s="311">
        <f>COUNTIFS($B$11:$B$30,C$53,$C$11:$C$30,"D",$E$11:$E$30,"*")</f>
        <v>0</v>
      </c>
      <c r="E56" s="311">
        <f>COUNTIFS($B$11:$B$30,E$53,$C$11:$C$30,"C",$E$11:$E$30,"*")</f>
        <v>0</v>
      </c>
      <c r="F56" s="1299">
        <f>COUNTIFS($B$11:$B$30,E$53,$C$11:$C$30,"D",$E$11:$E$30,"*")</f>
        <v>1</v>
      </c>
      <c r="G56" s="1300"/>
      <c r="H56" s="1301"/>
      <c r="I56" s="1299">
        <f>COUNTIFS($B$11:$B$30,I$53,$C$11:$C$30,"C",$E$11:$E$30,"*")</f>
        <v>1</v>
      </c>
      <c r="J56" s="1300"/>
      <c r="K56" s="1301"/>
      <c r="L56" s="1299">
        <f>COUNTIFS($B$11:$B$30,I$53,$C$11:$C$30,"D",$E$11:$E$30,"*")</f>
        <v>0</v>
      </c>
      <c r="M56" s="1300"/>
      <c r="N56" s="1301"/>
      <c r="O56" s="1299">
        <f>COUNTIFS($B$11:$B$30,O$53,$C$11:$C$30,"C",$E$11:$E$30,"*")</f>
        <v>0</v>
      </c>
      <c r="P56" s="1300"/>
      <c r="Q56" s="1301"/>
      <c r="R56" s="1299">
        <f>COUNTIFS($B$11:$B$30,O$53,$C$11:$C$30,"D",$E$11:$E$30,"*")</f>
        <v>1</v>
      </c>
      <c r="S56" s="1300"/>
      <c r="T56" s="1301"/>
      <c r="U56" s="1299">
        <f>COUNTIFS($B$11:$B$30,U$53,$C$11:$C$30,"C",$E$11:$E$30,"*")</f>
        <v>0</v>
      </c>
      <c r="V56" s="1300"/>
      <c r="W56" s="1301"/>
      <c r="X56" s="1299">
        <f>COUNTIFS($B$11:$B$30,U$53,$C$11:$C$30,"D",$E$11:$E$30,"*")</f>
        <v>0</v>
      </c>
      <c r="Y56" s="1300"/>
      <c r="Z56" s="1301"/>
      <c r="AA56" s="1299">
        <f>COUNTIFS($B$11:$B$30,AA$53,$C$11:$C$30,"C",$E$11:$E$30,"*")</f>
        <v>0</v>
      </c>
      <c r="AB56" s="1300"/>
      <c r="AC56" s="1301"/>
      <c r="AD56" s="1299">
        <f>COUNTIFS($B$11:$B$30,AA$53,$C$11:$C$30,"D",$E$11:$E$30,"*")</f>
        <v>0</v>
      </c>
      <c r="AE56" s="1300"/>
      <c r="AF56" s="1301"/>
      <c r="AG56" s="1299">
        <f>COUNTIFS($B$11:$B$30,AG$53,$C$11:$C$30,"C",$E$11:$E$30,"*")</f>
        <v>0</v>
      </c>
      <c r="AH56" s="1300"/>
      <c r="AI56" s="1301"/>
      <c r="AJ56" s="1299">
        <f>COUNTIFS($B$11:$B$30,AG$53,$C$11:$C$30,"D",$E$11:$E$30,"*")</f>
        <v>0</v>
      </c>
      <c r="AK56" s="1301"/>
      <c r="AL56" s="311">
        <f>COUNTIFS($B$11:$B$30,AL$53,$C$11:$C$30,"C",$E$11:$E$30,"*")</f>
        <v>0</v>
      </c>
      <c r="AM56" s="311">
        <f>COUNTIFS($B$11:$B$30,AL$53,$C$11:$C$30,"D",$E$11:$E$30,"*")</f>
        <v>0</v>
      </c>
      <c r="AN56" s="257"/>
    </row>
    <row r="57" spans="1:40" ht="24.95" customHeight="1">
      <c r="A57" s="257"/>
      <c r="B57" s="313" t="s">
        <v>637</v>
      </c>
      <c r="C57" s="1294">
        <f>IF($AK$3="４週",SUMIFS($AK$11:$AK$30,$B$11:$B$30,C53)/4/$AH$5,IF($AK$3="歴月",SUMIFS($AK$11:$AK$30,$B$11:$B$30,C53)/$AL$5,"記載する期間を選択してください"))</f>
        <v>0</v>
      </c>
      <c r="D57" s="1297"/>
      <c r="E57" s="1294">
        <f>IF($AK$3="４週",SUMIFS($AK$11:$AK$30,$B$11:$B$30,E53)/4/$AH$5,IF($AK$3="歴月",SUMIFS($AK$11:$AK$30,$B$11:$B$30,E53)/$AL$5,"記載する期間を選択してください"))</f>
        <v>0</v>
      </c>
      <c r="F57" s="1295"/>
      <c r="G57" s="1295"/>
      <c r="H57" s="1297"/>
      <c r="I57" s="1294">
        <f>IF($AK$3="４週",SUMIFS($AK$11:$AK$30,$B$11:$B$30,I53)/4/$AH$5,IF($AK$3="歴月",SUMIFS($AK$11:$AK$30,$B$11:$B$30,I53)/$AL$5,"記載する期間を選択してください"))</f>
        <v>0</v>
      </c>
      <c r="J57" s="1295"/>
      <c r="K57" s="1295"/>
      <c r="L57" s="1295"/>
      <c r="M57" s="1295"/>
      <c r="N57" s="1297"/>
      <c r="O57" s="1294">
        <f>IF($AK$3="４週",SUMIFS($AK$11:$AK$30,$B$11:$B$30,O53)/4/$AH$5,IF($AK$3="歴月",SUMIFS($AK$11:$AK$30,$B$11:$B$30,O53)/$AL$5,"記載する期間を選択してください"))</f>
        <v>0</v>
      </c>
      <c r="P57" s="1295"/>
      <c r="Q57" s="1295"/>
      <c r="R57" s="1295"/>
      <c r="S57" s="1295"/>
      <c r="T57" s="1297"/>
      <c r="U57" s="1294">
        <f>IF($AK$3="４週",SUMIFS($AK$11:$AK$30,$B$11:$B$30,U53)/4/$AH$5,IF($AK$3="歴月",SUMIFS($AK$11:$AK$30,$B$11:$B$30,U53)/$AL$5,"記載する期間を選択してください"))</f>
        <v>0</v>
      </c>
      <c r="V57" s="1295"/>
      <c r="W57" s="1295"/>
      <c r="X57" s="1295"/>
      <c r="Y57" s="1295"/>
      <c r="Z57" s="1297"/>
      <c r="AA57" s="1294">
        <f>IF($AK$3="４週",SUMIFS($AK$11:$AK$30,$B$11:$B$30,AA53)/4/$AH$5,IF($AK$3="歴月",SUMIFS($AK$11:$AK$30,$B$11:$B$30,AA53)/$AL$5,"記載する期間を選択してください"))</f>
        <v>0</v>
      </c>
      <c r="AB57" s="1295"/>
      <c r="AC57" s="1295"/>
      <c r="AD57" s="1295"/>
      <c r="AE57" s="1295"/>
      <c r="AF57" s="1297"/>
      <c r="AG57" s="1294">
        <f>IF($AK$3="４週",SUMIFS($AK$11:$AK$30,$B$11:$B$30,AG53)/4/$AH$5,IF($AK$3="歴月",SUMIFS($AK$11:$AK$30,$B$11:$B$30,AG53)/$AL$5,"記載する期間を選択してください"))</f>
        <v>0</v>
      </c>
      <c r="AH57" s="1295"/>
      <c r="AI57" s="1295"/>
      <c r="AJ57" s="1295"/>
      <c r="AK57" s="1297"/>
      <c r="AL57" s="1294">
        <f>IF($AK$3="４週",SUMIFS($AK$11:$AK$30,$B$11:$B$30,AL53)/4/$AH$5,IF($AK$3="歴月",SUMIFS($AK$11:$AK$30,$B$11:$B$30,AL53)/$AL$5,"記載する期間を選択してください"))</f>
        <v>0</v>
      </c>
      <c r="AM57" s="1297"/>
      <c r="AN57" s="257"/>
    </row>
    <row r="58" spans="1:40" ht="5.0999999999999996" customHeight="1">
      <c r="A58" s="257"/>
      <c r="B58" s="260"/>
      <c r="C58" s="284">
        <v>2</v>
      </c>
      <c r="D58" s="284"/>
      <c r="E58" s="284">
        <v>3</v>
      </c>
      <c r="F58" s="284"/>
      <c r="G58" s="284"/>
      <c r="H58" s="284"/>
      <c r="I58" s="284">
        <v>4</v>
      </c>
      <c r="J58" s="284"/>
      <c r="K58" s="284"/>
      <c r="L58" s="284"/>
      <c r="M58" s="284"/>
      <c r="N58" s="284"/>
      <c r="O58" s="284">
        <v>5</v>
      </c>
      <c r="P58" s="284"/>
      <c r="Q58" s="284"/>
      <c r="R58" s="284"/>
      <c r="S58" s="284"/>
      <c r="T58" s="284"/>
      <c r="U58" s="284">
        <v>6</v>
      </c>
      <c r="V58" s="284"/>
      <c r="W58" s="284"/>
      <c r="X58" s="284"/>
      <c r="Y58" s="284"/>
      <c r="Z58" s="284"/>
      <c r="AA58" s="284">
        <v>7</v>
      </c>
      <c r="AB58" s="284"/>
      <c r="AC58" s="284"/>
      <c r="AD58" s="284"/>
      <c r="AE58" s="284"/>
      <c r="AF58" s="284"/>
      <c r="AG58" s="284">
        <v>8</v>
      </c>
      <c r="AH58" s="284"/>
      <c r="AI58" s="284"/>
      <c r="AJ58" s="284"/>
      <c r="AK58" s="284"/>
      <c r="AL58" s="284">
        <v>9</v>
      </c>
      <c r="AM58" s="315"/>
      <c r="AN58" s="257"/>
    </row>
    <row r="59" spans="1:40" ht="15" customHeight="1">
      <c r="A59" s="280" t="s">
        <v>562</v>
      </c>
      <c r="B59" s="281"/>
      <c r="C59" s="282"/>
      <c r="D59" s="282"/>
      <c r="E59" s="282"/>
      <c r="F59" s="283"/>
      <c r="G59" s="282"/>
      <c r="H59" s="284"/>
      <c r="I59" s="284"/>
      <c r="J59" s="284"/>
      <c r="K59" s="284"/>
      <c r="L59" s="284"/>
      <c r="M59" s="284"/>
      <c r="N59" s="284"/>
      <c r="O59" s="284"/>
      <c r="P59" s="284"/>
      <c r="Q59" s="284"/>
      <c r="R59" s="284">
        <v>6</v>
      </c>
      <c r="S59" s="284"/>
      <c r="T59" s="284"/>
      <c r="U59" s="284"/>
      <c r="V59" s="284"/>
      <c r="W59" s="284"/>
      <c r="X59" s="284">
        <v>7</v>
      </c>
      <c r="Y59" s="284"/>
      <c r="Z59" s="284"/>
      <c r="AA59" s="284"/>
      <c r="AB59" s="284"/>
      <c r="AC59" s="284"/>
      <c r="AD59" s="284">
        <v>8</v>
      </c>
      <c r="AE59" s="284"/>
      <c r="AF59" s="284"/>
      <c r="AG59" s="285"/>
      <c r="AH59" s="285"/>
      <c r="AI59" s="285"/>
      <c r="AJ59" s="285">
        <v>9</v>
      </c>
      <c r="AK59" s="286"/>
      <c r="AL59" s="286"/>
      <c r="AM59" s="257"/>
    </row>
    <row r="60" spans="1:40" s="280" customFormat="1" ht="15" customHeight="1">
      <c r="A60" s="280" t="s">
        <v>563</v>
      </c>
      <c r="B60" s="287"/>
      <c r="C60" s="287"/>
      <c r="D60" s="287"/>
      <c r="E60" s="287"/>
      <c r="F60" s="287"/>
      <c r="G60" s="287"/>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row>
    <row r="61" spans="1:40" s="280" customFormat="1" ht="15" customHeight="1">
      <c r="A61" s="280" t="s">
        <v>564</v>
      </c>
      <c r="B61" s="287"/>
      <c r="C61" s="287"/>
      <c r="D61" s="287"/>
      <c r="E61" s="287"/>
      <c r="F61" s="287"/>
      <c r="G61" s="287"/>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row>
    <row r="62" spans="1:40" s="280" customFormat="1" ht="15" customHeight="1">
      <c r="A62" s="280" t="s">
        <v>565</v>
      </c>
      <c r="B62" s="287"/>
      <c r="C62" s="287"/>
      <c r="D62" s="287"/>
      <c r="E62" s="287"/>
      <c r="F62" s="287"/>
      <c r="G62" s="287"/>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row>
    <row r="63" spans="1:40" s="280" customFormat="1" ht="15" customHeight="1">
      <c r="A63" s="280" t="s">
        <v>566</v>
      </c>
      <c r="B63" s="287"/>
      <c r="C63" s="287"/>
      <c r="D63" s="287"/>
      <c r="E63" s="287"/>
      <c r="F63" s="287"/>
      <c r="G63" s="287"/>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row>
    <row r="64" spans="1:40" ht="15" customHeight="1">
      <c r="A64" s="280" t="s">
        <v>567</v>
      </c>
      <c r="B64" s="288"/>
      <c r="C64" s="280"/>
      <c r="D64" s="280"/>
      <c r="E64" s="280"/>
      <c r="F64" s="280"/>
      <c r="G64" s="280"/>
    </row>
    <row r="65" spans="1:7" ht="15" customHeight="1">
      <c r="A65" s="280" t="s">
        <v>568</v>
      </c>
      <c r="B65" s="288"/>
      <c r="C65" s="280"/>
      <c r="D65" s="280"/>
      <c r="E65" s="280"/>
      <c r="F65" s="280"/>
      <c r="G65" s="280"/>
    </row>
    <row r="66" spans="1:7" ht="15" customHeight="1">
      <c r="A66" s="280"/>
      <c r="B66" s="289" t="s">
        <v>569</v>
      </c>
      <c r="C66" s="1250" t="s">
        <v>570</v>
      </c>
      <c r="D66" s="1250"/>
      <c r="E66" s="1250"/>
      <c r="F66" s="280"/>
      <c r="G66" s="280"/>
    </row>
    <row r="67" spans="1:7" ht="15" customHeight="1">
      <c r="A67" s="280"/>
      <c r="B67" s="290" t="s">
        <v>571</v>
      </c>
      <c r="C67" s="1260" t="s">
        <v>572</v>
      </c>
      <c r="D67" s="1260"/>
      <c r="E67" s="1260"/>
      <c r="F67" s="280"/>
      <c r="G67" s="280"/>
    </row>
    <row r="68" spans="1:7" ht="15" customHeight="1">
      <c r="A68" s="280"/>
      <c r="B68" s="290" t="s">
        <v>573</v>
      </c>
      <c r="C68" s="1260" t="s">
        <v>574</v>
      </c>
      <c r="D68" s="1260"/>
      <c r="E68" s="1260"/>
      <c r="F68" s="280"/>
      <c r="G68" s="280"/>
    </row>
    <row r="69" spans="1:7" ht="15" customHeight="1">
      <c r="A69" s="280"/>
      <c r="B69" s="290" t="s">
        <v>575</v>
      </c>
      <c r="C69" s="1260" t="s">
        <v>576</v>
      </c>
      <c r="D69" s="1260"/>
      <c r="E69" s="1260"/>
      <c r="F69" s="280"/>
      <c r="G69" s="280"/>
    </row>
    <row r="70" spans="1:7" ht="15" customHeight="1">
      <c r="A70" s="280"/>
      <c r="B70" s="290" t="s">
        <v>577</v>
      </c>
      <c r="C70" s="1260" t="s">
        <v>578</v>
      </c>
      <c r="D70" s="1260"/>
      <c r="E70" s="1260"/>
      <c r="F70" s="280"/>
      <c r="G70" s="280"/>
    </row>
    <row r="71" spans="1:7" ht="15" customHeight="1">
      <c r="A71" s="280"/>
      <c r="B71" s="280" t="s">
        <v>579</v>
      </c>
      <c r="C71" s="280"/>
      <c r="D71" s="280"/>
      <c r="E71" s="280"/>
      <c r="F71" s="280"/>
      <c r="G71" s="280"/>
    </row>
    <row r="72" spans="1:7" ht="15" customHeight="1">
      <c r="A72" s="280"/>
      <c r="B72" s="280" t="s">
        <v>580</v>
      </c>
      <c r="C72" s="280"/>
      <c r="D72" s="280"/>
      <c r="E72" s="280"/>
      <c r="F72" s="280"/>
      <c r="G72" s="280"/>
    </row>
    <row r="73" spans="1:7" ht="15" customHeight="1">
      <c r="A73" s="280"/>
      <c r="B73" s="280" t="s">
        <v>581</v>
      </c>
      <c r="C73" s="280"/>
      <c r="D73" s="280"/>
      <c r="E73" s="280"/>
      <c r="F73" s="280"/>
      <c r="G73" s="280"/>
    </row>
    <row r="74" spans="1:7" ht="15" customHeight="1">
      <c r="A74" s="280" t="s">
        <v>582</v>
      </c>
      <c r="B74" s="288"/>
      <c r="C74" s="280"/>
      <c r="D74" s="280"/>
      <c r="E74" s="280"/>
      <c r="F74" s="280"/>
      <c r="G74" s="280"/>
    </row>
    <row r="75" spans="1:7" ht="15" customHeight="1">
      <c r="A75" s="280" t="s">
        <v>583</v>
      </c>
      <c r="B75" s="288"/>
      <c r="C75" s="280"/>
      <c r="D75" s="280"/>
      <c r="E75" s="280"/>
      <c r="F75" s="280"/>
      <c r="G75" s="280"/>
    </row>
    <row r="76" spans="1:7" ht="15" customHeight="1">
      <c r="A76" s="280" t="s">
        <v>584</v>
      </c>
      <c r="B76" s="288"/>
      <c r="C76" s="280"/>
      <c r="D76" s="280"/>
      <c r="E76" s="280"/>
      <c r="F76" s="280"/>
      <c r="G76" s="280"/>
    </row>
    <row r="77" spans="1:7" ht="15" customHeight="1">
      <c r="A77" s="280" t="s">
        <v>585</v>
      </c>
      <c r="B77" s="288"/>
      <c r="C77" s="280"/>
      <c r="D77" s="280"/>
      <c r="E77" s="280"/>
      <c r="F77" s="280"/>
      <c r="G77" s="280"/>
    </row>
    <row r="78" spans="1:7" ht="15" customHeight="1">
      <c r="A78" s="280" t="s">
        <v>586</v>
      </c>
      <c r="B78" s="288"/>
      <c r="C78" s="280"/>
      <c r="D78" s="280"/>
      <c r="E78" s="280"/>
      <c r="F78" s="280"/>
      <c r="G78" s="280"/>
    </row>
    <row r="79" spans="1:7" ht="15" customHeight="1">
      <c r="A79" s="280" t="s">
        <v>587</v>
      </c>
      <c r="B79" s="288"/>
      <c r="C79" s="280"/>
      <c r="D79" s="280"/>
      <c r="E79" s="280"/>
      <c r="F79" s="280"/>
      <c r="G79" s="280"/>
    </row>
    <row r="80" spans="1:7" ht="15" customHeight="1">
      <c r="A80" s="280"/>
      <c r="B80" s="280" t="s">
        <v>588</v>
      </c>
      <c r="C80" s="280"/>
      <c r="D80" s="280"/>
      <c r="E80" s="280"/>
      <c r="F80" s="280"/>
      <c r="G80" s="280"/>
    </row>
    <row r="81" spans="1:7" ht="15" customHeight="1">
      <c r="A81" s="280"/>
      <c r="B81" s="280" t="s">
        <v>589</v>
      </c>
      <c r="C81" s="280"/>
      <c r="D81" s="280"/>
      <c r="E81" s="280"/>
      <c r="F81" s="280"/>
      <c r="G81" s="280"/>
    </row>
    <row r="82" spans="1:7" ht="15" customHeight="1">
      <c r="A82" s="280" t="s">
        <v>590</v>
      </c>
      <c r="B82" s="288"/>
      <c r="C82" s="280"/>
      <c r="D82" s="280"/>
      <c r="E82" s="280"/>
      <c r="F82" s="280"/>
      <c r="G82" s="280"/>
    </row>
    <row r="83" spans="1:7" ht="15" customHeight="1">
      <c r="A83" s="280" t="s">
        <v>591</v>
      </c>
      <c r="B83" s="288"/>
      <c r="C83" s="280"/>
      <c r="D83" s="280"/>
      <c r="E83" s="280"/>
      <c r="F83" s="280"/>
      <c r="G83" s="280"/>
    </row>
    <row r="84" spans="1:7" ht="15" customHeight="1">
      <c r="A84" s="280" t="s">
        <v>592</v>
      </c>
      <c r="B84" s="288"/>
      <c r="C84" s="280"/>
      <c r="D84" s="280"/>
      <c r="E84" s="280"/>
      <c r="F84" s="280"/>
      <c r="G84" s="280"/>
    </row>
    <row r="85" spans="1:7" ht="15" customHeight="1">
      <c r="A85" s="280" t="s">
        <v>593</v>
      </c>
      <c r="B85" s="288"/>
      <c r="C85" s="280"/>
      <c r="D85" s="280"/>
      <c r="E85" s="280"/>
      <c r="F85" s="280"/>
      <c r="G85" s="280"/>
    </row>
    <row r="86" spans="1:7" ht="15" customHeight="1">
      <c r="A86" s="280" t="s">
        <v>594</v>
      </c>
      <c r="B86" s="288"/>
      <c r="C86" s="280"/>
      <c r="D86" s="280"/>
      <c r="E86" s="280"/>
      <c r="F86" s="280"/>
      <c r="G86" s="280"/>
    </row>
    <row r="87" spans="1:7" ht="15" customHeight="1">
      <c r="A87" s="280" t="s">
        <v>595</v>
      </c>
      <c r="B87" s="288"/>
      <c r="C87" s="280"/>
      <c r="D87" s="280"/>
      <c r="E87" s="280"/>
      <c r="F87" s="280"/>
      <c r="G87" s="280"/>
    </row>
    <row r="88" spans="1:7" ht="15" customHeight="1">
      <c r="A88" s="280" t="s">
        <v>596</v>
      </c>
      <c r="B88" s="288"/>
      <c r="C88" s="280"/>
      <c r="D88" s="280"/>
      <c r="E88" s="280"/>
      <c r="F88" s="280"/>
      <c r="G88" s="280"/>
    </row>
    <row r="89" spans="1:7" ht="15" customHeight="1">
      <c r="A89" s="280" t="s">
        <v>597</v>
      </c>
      <c r="B89" s="288"/>
      <c r="C89" s="280"/>
      <c r="D89" s="280"/>
      <c r="E89" s="280"/>
      <c r="F89" s="280"/>
      <c r="G89" s="280"/>
    </row>
  </sheetData>
  <mergeCells count="228">
    <mergeCell ref="C70:E70"/>
    <mergeCell ref="AG57:AK57"/>
    <mergeCell ref="AL57:AM57"/>
    <mergeCell ref="C66:E66"/>
    <mergeCell ref="C67:E67"/>
    <mergeCell ref="C68:E68"/>
    <mergeCell ref="C69:E69"/>
    <mergeCell ref="C57:D57"/>
    <mergeCell ref="E57:H57"/>
    <mergeCell ref="I57:N57"/>
    <mergeCell ref="O57:T57"/>
    <mergeCell ref="U57:Z57"/>
    <mergeCell ref="AA57:AF57"/>
    <mergeCell ref="U56:W56"/>
    <mergeCell ref="X56:Z56"/>
    <mergeCell ref="AA56:AC56"/>
    <mergeCell ref="AD56:AF56"/>
    <mergeCell ref="AG56:AI56"/>
    <mergeCell ref="AJ56:AK56"/>
    <mergeCell ref="X55:Z55"/>
    <mergeCell ref="AA55:AC55"/>
    <mergeCell ref="AD55:AF55"/>
    <mergeCell ref="AG55:AI55"/>
    <mergeCell ref="AJ55:AK55"/>
    <mergeCell ref="U55:W55"/>
    <mergeCell ref="F56:H56"/>
    <mergeCell ref="I56:K56"/>
    <mergeCell ref="L56:N56"/>
    <mergeCell ref="O56:Q56"/>
    <mergeCell ref="R56:T56"/>
    <mergeCell ref="F55:H55"/>
    <mergeCell ref="I55:K55"/>
    <mergeCell ref="L55:N55"/>
    <mergeCell ref="O55:Q55"/>
    <mergeCell ref="R55:T55"/>
    <mergeCell ref="AL53:AM53"/>
    <mergeCell ref="F54:H54"/>
    <mergeCell ref="I54:K54"/>
    <mergeCell ref="L54:N54"/>
    <mergeCell ref="O54:Q54"/>
    <mergeCell ref="R54:T54"/>
    <mergeCell ref="A51:B51"/>
    <mergeCell ref="C51:D51"/>
    <mergeCell ref="E51:H51"/>
    <mergeCell ref="C53:D53"/>
    <mergeCell ref="E53:H53"/>
    <mergeCell ref="I53:N53"/>
    <mergeCell ref="U54:W54"/>
    <mergeCell ref="X54:Z54"/>
    <mergeCell ref="AA54:AC54"/>
    <mergeCell ref="AD54:AF54"/>
    <mergeCell ref="AG54:AI54"/>
    <mergeCell ref="AJ54:AK54"/>
    <mergeCell ref="O53:T53"/>
    <mergeCell ref="U53:Z53"/>
    <mergeCell ref="AA53:AF53"/>
    <mergeCell ref="AG53:AK53"/>
    <mergeCell ref="AD46:AF46"/>
    <mergeCell ref="AG46:AI46"/>
    <mergeCell ref="AJ46:AK46"/>
    <mergeCell ref="A50:B50"/>
    <mergeCell ref="C50:D50"/>
    <mergeCell ref="E50:H50"/>
    <mergeCell ref="AJ45:AK45"/>
    <mergeCell ref="A46:C46"/>
    <mergeCell ref="F46:H46"/>
    <mergeCell ref="I46:K46"/>
    <mergeCell ref="L46:N46"/>
    <mergeCell ref="O46:Q46"/>
    <mergeCell ref="R46:T46"/>
    <mergeCell ref="U46:W46"/>
    <mergeCell ref="X46:Z46"/>
    <mergeCell ref="AA46:AC46"/>
    <mergeCell ref="R45:T45"/>
    <mergeCell ref="U45:W45"/>
    <mergeCell ref="X45:Z45"/>
    <mergeCell ref="AA45:AC45"/>
    <mergeCell ref="AD45:AF45"/>
    <mergeCell ref="AG45:AI45"/>
    <mergeCell ref="X44:Z44"/>
    <mergeCell ref="AA44:AC44"/>
    <mergeCell ref="AD44:AF44"/>
    <mergeCell ref="AG44:AI44"/>
    <mergeCell ref="AJ44:AK44"/>
    <mergeCell ref="B45:C45"/>
    <mergeCell ref="F45:H45"/>
    <mergeCell ref="I45:K45"/>
    <mergeCell ref="L45:N45"/>
    <mergeCell ref="O45:Q45"/>
    <mergeCell ref="F44:H44"/>
    <mergeCell ref="I44:K44"/>
    <mergeCell ref="L44:N44"/>
    <mergeCell ref="O44:Q44"/>
    <mergeCell ref="R44:T44"/>
    <mergeCell ref="U44:W44"/>
    <mergeCell ref="U43:W43"/>
    <mergeCell ref="X43:Z43"/>
    <mergeCell ref="AA43:AC43"/>
    <mergeCell ref="AD43:AF43"/>
    <mergeCell ref="AG43:AI43"/>
    <mergeCell ref="AJ43:AK43"/>
    <mergeCell ref="A43:C43"/>
    <mergeCell ref="F43:H43"/>
    <mergeCell ref="I43:K43"/>
    <mergeCell ref="L43:N43"/>
    <mergeCell ref="O43:Q43"/>
    <mergeCell ref="R43:T43"/>
    <mergeCell ref="U42:W42"/>
    <mergeCell ref="X42:Z42"/>
    <mergeCell ref="AA42:AC42"/>
    <mergeCell ref="AD42:AF42"/>
    <mergeCell ref="AG42:AI42"/>
    <mergeCell ref="AJ42:AK42"/>
    <mergeCell ref="A42:C42"/>
    <mergeCell ref="F42:H42"/>
    <mergeCell ref="I42:K42"/>
    <mergeCell ref="L42:N42"/>
    <mergeCell ref="O42:Q42"/>
    <mergeCell ref="R42:T42"/>
    <mergeCell ref="U41:W41"/>
    <mergeCell ref="X41:Z41"/>
    <mergeCell ref="AA41:AC41"/>
    <mergeCell ref="AD41:AF41"/>
    <mergeCell ref="AG41:AI41"/>
    <mergeCell ref="AJ41:AK41"/>
    <mergeCell ref="A41:C41"/>
    <mergeCell ref="F41:H41"/>
    <mergeCell ref="I41:K41"/>
    <mergeCell ref="L41:N41"/>
    <mergeCell ref="O41:Q41"/>
    <mergeCell ref="R41:T41"/>
    <mergeCell ref="U40:W40"/>
    <mergeCell ref="X40:Z40"/>
    <mergeCell ref="AA40:AC40"/>
    <mergeCell ref="AD40:AF40"/>
    <mergeCell ref="AG40:AI40"/>
    <mergeCell ref="AJ40:AK40"/>
    <mergeCell ref="AA39:AC39"/>
    <mergeCell ref="AD39:AF39"/>
    <mergeCell ref="AG39:AI39"/>
    <mergeCell ref="AJ39:AK39"/>
    <mergeCell ref="A40:C40"/>
    <mergeCell ref="F40:H40"/>
    <mergeCell ref="I40:K40"/>
    <mergeCell ref="L40:N40"/>
    <mergeCell ref="O40:Q40"/>
    <mergeCell ref="R40:T40"/>
    <mergeCell ref="AL38:AL46"/>
    <mergeCell ref="AM38:AM46"/>
    <mergeCell ref="A39:C39"/>
    <mergeCell ref="F39:H39"/>
    <mergeCell ref="I39:K39"/>
    <mergeCell ref="L39:N39"/>
    <mergeCell ref="O39:Q39"/>
    <mergeCell ref="R39:T39"/>
    <mergeCell ref="U39:W39"/>
    <mergeCell ref="X39:Z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D959034B-7257-4238-9B02-7845FC1B1165}"/>
    <dataValidation type="list" allowBlank="1" showInputMessage="1" sqref="B13:B30" xr:uid="{26C1DD40-6759-4C5F-87B5-825997E8178F}">
      <formula1>INDIRECT($AK$1)</formula1>
    </dataValidation>
    <dataValidation type="list" allowBlank="1" showInputMessage="1" showErrorMessage="1" sqref="AK3:AN3" xr:uid="{78281E56-8504-4992-974F-D4DD1E5E0645}">
      <formula1>"４週,歴月"</formula1>
    </dataValidation>
    <dataValidation type="list" allowBlank="1" showInputMessage="1" showErrorMessage="1" sqref="AK4:AN4" xr:uid="{AE555C59-B609-46C0-9207-116952814E76}">
      <formula1>"予定,実績"</formula1>
    </dataValidation>
    <dataValidation type="whole" operator="greaterThanOrEqual" allowBlank="1" showInputMessage="1" showErrorMessage="1" sqref="D38:F46 I38:I46 AD38:AD46 AA38:AA46 X38:X46 U38:U46 R38:R46 O38:O46 L38:L46 AG38:AG46" xr:uid="{B892712A-ACA8-45D7-BA2A-C325F71A30B4}">
      <formula1>0</formula1>
    </dataValidation>
    <dataValidation operator="greaterThanOrEqual" allowBlank="1" showInputMessage="1" showErrorMessage="1" sqref="I47:I49 AL38:AM45 L47:L49 AJ38:AJ46" xr:uid="{625171CD-BC4C-4D31-8120-86F0BD1C3504}"/>
    <dataValidation type="list" allowBlank="1" showInputMessage="1" showErrorMessage="1" sqref="C11:C30" xr:uid="{34FF24EB-DDD7-49A0-A413-24686B8AE57A}">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4" fitToWidth="0" fitToHeight="0" orientation="landscape" r:id="rId1"/>
  <headerFooter alignWithMargins="0">
    <oddHeader>&amp;L&amp;"ＭＳ ゴシック,標準"&amp;10（参考様式）</oddHeader>
  </headerFooter>
  <rowBreaks count="2" manualBreakCount="2">
    <brk id="35" max="39" man="1"/>
    <brk id="73" max="3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2658-98DF-4856-9DFD-7D88766CB37F}">
  <sheetPr>
    <tabColor theme="5" tint="0.79998168889431442"/>
  </sheetPr>
  <dimension ref="A1:AN66"/>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671</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c r="D11" s="293"/>
      <c r="E11" s="29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c r="C12" s="271"/>
      <c r="D12" s="293"/>
      <c r="E12" s="29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6.5" customHeight="1">
      <c r="A13" s="269">
        <v>3</v>
      </c>
      <c r="B13" s="292"/>
      <c r="C13" s="271"/>
      <c r="D13" s="293"/>
      <c r="E13" s="29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c r="C14" s="271"/>
      <c r="D14" s="293"/>
      <c r="E14" s="29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39"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39"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39"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39" ht="15" customHeight="1">
      <c r="A36" s="280" t="s">
        <v>562</v>
      </c>
      <c r="B36" s="281"/>
      <c r="C36" s="282"/>
      <c r="D36" s="282"/>
      <c r="E36" s="282"/>
      <c r="F36" s="283"/>
      <c r="G36" s="282"/>
      <c r="H36" s="284"/>
      <c r="I36" s="284"/>
      <c r="J36" s="284"/>
      <c r="K36" s="284"/>
      <c r="L36" s="284"/>
      <c r="M36" s="284"/>
      <c r="N36" s="284"/>
      <c r="O36" s="284"/>
      <c r="P36" s="284"/>
      <c r="Q36" s="284"/>
      <c r="R36" s="284">
        <v>6</v>
      </c>
      <c r="S36" s="284"/>
      <c r="T36" s="284"/>
      <c r="U36" s="284"/>
      <c r="V36" s="284"/>
      <c r="W36" s="284"/>
      <c r="X36" s="284">
        <v>7</v>
      </c>
      <c r="Y36" s="284"/>
      <c r="Z36" s="284"/>
      <c r="AA36" s="284"/>
      <c r="AB36" s="284"/>
      <c r="AC36" s="284"/>
      <c r="AD36" s="284">
        <v>8</v>
      </c>
      <c r="AE36" s="284"/>
      <c r="AF36" s="284"/>
      <c r="AG36" s="285"/>
      <c r="AH36" s="285"/>
      <c r="AI36" s="285"/>
      <c r="AJ36" s="285">
        <v>9</v>
      </c>
      <c r="AK36" s="286"/>
      <c r="AL36" s="286"/>
      <c r="AM36" s="257"/>
    </row>
    <row r="37" spans="1:39" s="280" customFormat="1" ht="15" customHeight="1">
      <c r="A37" s="280" t="s">
        <v>563</v>
      </c>
      <c r="B37" s="287"/>
      <c r="C37" s="287"/>
      <c r="D37" s="287"/>
      <c r="E37" s="287"/>
      <c r="F37" s="287"/>
      <c r="G37" s="287"/>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row>
    <row r="38" spans="1:39" s="280" customFormat="1" ht="15" customHeight="1">
      <c r="A38" s="280" t="s">
        <v>564</v>
      </c>
      <c r="B38" s="287"/>
      <c r="C38" s="287"/>
      <c r="D38" s="287"/>
      <c r="E38" s="287"/>
      <c r="F38" s="287"/>
      <c r="G38" s="287"/>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row>
    <row r="39" spans="1:39" s="280" customFormat="1" ht="15" customHeight="1">
      <c r="A39" s="280" t="s">
        <v>565</v>
      </c>
      <c r="B39" s="287"/>
      <c r="C39" s="287"/>
      <c r="D39" s="287"/>
      <c r="E39" s="287"/>
      <c r="F39" s="287"/>
      <c r="G39" s="287"/>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row>
    <row r="40" spans="1:39" s="280" customFormat="1" ht="15" customHeight="1">
      <c r="A40" s="280" t="s">
        <v>566</v>
      </c>
      <c r="B40" s="287"/>
      <c r="C40" s="287"/>
      <c r="D40" s="287"/>
      <c r="E40" s="287"/>
      <c r="F40" s="287"/>
      <c r="G40" s="287"/>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row>
    <row r="41" spans="1:39" ht="15" customHeight="1">
      <c r="A41" s="280" t="s">
        <v>567</v>
      </c>
      <c r="B41" s="288"/>
      <c r="C41" s="280"/>
      <c r="D41" s="280"/>
      <c r="E41" s="280"/>
      <c r="F41" s="280"/>
      <c r="G41" s="280"/>
    </row>
    <row r="42" spans="1:39" ht="15" customHeight="1">
      <c r="A42" s="280" t="s">
        <v>568</v>
      </c>
      <c r="B42" s="288"/>
      <c r="C42" s="280"/>
      <c r="D42" s="280"/>
      <c r="E42" s="280"/>
      <c r="F42" s="280"/>
      <c r="G42" s="280"/>
    </row>
    <row r="43" spans="1:39" ht="15" customHeight="1">
      <c r="A43" s="280"/>
      <c r="B43" s="289" t="s">
        <v>569</v>
      </c>
      <c r="C43" s="1250" t="s">
        <v>570</v>
      </c>
      <c r="D43" s="1250"/>
      <c r="E43" s="1250"/>
      <c r="F43" s="280"/>
      <c r="G43" s="280"/>
    </row>
    <row r="44" spans="1:39" ht="15" customHeight="1">
      <c r="A44" s="280"/>
      <c r="B44" s="290" t="s">
        <v>571</v>
      </c>
      <c r="C44" s="1260" t="s">
        <v>572</v>
      </c>
      <c r="D44" s="1260"/>
      <c r="E44" s="1260"/>
      <c r="F44" s="280"/>
      <c r="G44" s="280"/>
    </row>
    <row r="45" spans="1:39" ht="15" customHeight="1">
      <c r="A45" s="280"/>
      <c r="B45" s="290" t="s">
        <v>573</v>
      </c>
      <c r="C45" s="1260" t="s">
        <v>574</v>
      </c>
      <c r="D45" s="1260"/>
      <c r="E45" s="1260"/>
      <c r="F45" s="280"/>
      <c r="G45" s="280"/>
    </row>
    <row r="46" spans="1:39" ht="15" customHeight="1">
      <c r="A46" s="280"/>
      <c r="B46" s="290" t="s">
        <v>575</v>
      </c>
      <c r="C46" s="1260" t="s">
        <v>576</v>
      </c>
      <c r="D46" s="1260"/>
      <c r="E46" s="1260"/>
      <c r="F46" s="280"/>
      <c r="G46" s="280"/>
    </row>
    <row r="47" spans="1:39" ht="15" customHeight="1">
      <c r="A47" s="280"/>
      <c r="B47" s="290" t="s">
        <v>577</v>
      </c>
      <c r="C47" s="1260" t="s">
        <v>578</v>
      </c>
      <c r="D47" s="1260"/>
      <c r="E47" s="1260"/>
      <c r="F47" s="280"/>
      <c r="G47" s="280"/>
    </row>
    <row r="48" spans="1:39" ht="15" customHeight="1">
      <c r="A48" s="280"/>
      <c r="B48" s="280" t="s">
        <v>579</v>
      </c>
      <c r="C48" s="280"/>
      <c r="D48" s="280"/>
      <c r="E48" s="280"/>
      <c r="F48" s="280"/>
      <c r="G48" s="280"/>
    </row>
    <row r="49" spans="1:7" ht="15" customHeight="1">
      <c r="A49" s="280"/>
      <c r="B49" s="280" t="s">
        <v>580</v>
      </c>
      <c r="C49" s="280"/>
      <c r="D49" s="280"/>
      <c r="E49" s="280"/>
      <c r="F49" s="280"/>
      <c r="G49" s="280"/>
    </row>
    <row r="50" spans="1:7" ht="15" customHeight="1">
      <c r="A50" s="280"/>
      <c r="B50" s="280" t="s">
        <v>581</v>
      </c>
      <c r="C50" s="280"/>
      <c r="D50" s="280"/>
      <c r="E50" s="280"/>
      <c r="F50" s="280"/>
      <c r="G50" s="280"/>
    </row>
    <row r="51" spans="1:7" ht="15" customHeight="1">
      <c r="A51" s="280" t="s">
        <v>582</v>
      </c>
      <c r="B51" s="288"/>
      <c r="C51" s="280"/>
      <c r="D51" s="280"/>
      <c r="E51" s="280"/>
      <c r="F51" s="280"/>
      <c r="G51" s="280"/>
    </row>
    <row r="52" spans="1:7" ht="15" customHeight="1">
      <c r="A52" s="280" t="s">
        <v>583</v>
      </c>
      <c r="B52" s="288"/>
      <c r="C52" s="280"/>
      <c r="D52" s="280"/>
      <c r="E52" s="280"/>
      <c r="F52" s="280"/>
      <c r="G52" s="280"/>
    </row>
    <row r="53" spans="1:7" ht="15" customHeight="1">
      <c r="A53" s="280" t="s">
        <v>584</v>
      </c>
      <c r="B53" s="288"/>
      <c r="C53" s="280"/>
      <c r="D53" s="280"/>
      <c r="E53" s="280"/>
      <c r="F53" s="280"/>
      <c r="G53" s="280"/>
    </row>
    <row r="54" spans="1:7" ht="15" customHeight="1">
      <c r="A54" s="280" t="s">
        <v>585</v>
      </c>
      <c r="B54" s="288"/>
      <c r="C54" s="280"/>
      <c r="D54" s="280"/>
      <c r="E54" s="280"/>
      <c r="F54" s="280"/>
      <c r="G54" s="280"/>
    </row>
    <row r="55" spans="1:7" ht="15" customHeight="1">
      <c r="A55" s="280" t="s">
        <v>586</v>
      </c>
      <c r="B55" s="288"/>
      <c r="C55" s="280"/>
      <c r="D55" s="280"/>
      <c r="E55" s="280"/>
      <c r="F55" s="280"/>
      <c r="G55" s="280"/>
    </row>
    <row r="56" spans="1:7" ht="15" customHeight="1">
      <c r="A56" s="280" t="s">
        <v>587</v>
      </c>
      <c r="B56" s="288"/>
      <c r="C56" s="280"/>
      <c r="D56" s="280"/>
      <c r="E56" s="280"/>
      <c r="F56" s="280"/>
      <c r="G56" s="280"/>
    </row>
    <row r="57" spans="1:7" ht="15" customHeight="1">
      <c r="A57" s="280"/>
      <c r="B57" s="280" t="s">
        <v>588</v>
      </c>
      <c r="C57" s="280"/>
      <c r="D57" s="280"/>
      <c r="E57" s="280"/>
      <c r="F57" s="280"/>
      <c r="G57" s="280"/>
    </row>
    <row r="58" spans="1:7" ht="15" customHeight="1">
      <c r="A58" s="280"/>
      <c r="B58" s="280" t="s">
        <v>589</v>
      </c>
      <c r="C58" s="280"/>
      <c r="D58" s="280"/>
      <c r="E58" s="280"/>
      <c r="F58" s="280"/>
      <c r="G58" s="280"/>
    </row>
    <row r="59" spans="1:7" ht="15" customHeight="1">
      <c r="A59" s="280" t="s">
        <v>590</v>
      </c>
      <c r="B59" s="288"/>
      <c r="C59" s="280"/>
      <c r="D59" s="280"/>
      <c r="E59" s="280"/>
      <c r="F59" s="280"/>
      <c r="G59" s="280"/>
    </row>
    <row r="60" spans="1:7" ht="15" customHeight="1">
      <c r="A60" s="280" t="s">
        <v>591</v>
      </c>
      <c r="B60" s="288"/>
      <c r="C60" s="280"/>
      <c r="D60" s="280"/>
      <c r="E60" s="280"/>
      <c r="F60" s="280"/>
      <c r="G60" s="280"/>
    </row>
    <row r="61" spans="1:7" ht="15" customHeight="1">
      <c r="A61" s="280" t="s">
        <v>592</v>
      </c>
      <c r="B61" s="288"/>
      <c r="C61" s="280"/>
      <c r="D61" s="280"/>
      <c r="E61" s="280"/>
      <c r="F61" s="280"/>
      <c r="G61" s="280"/>
    </row>
    <row r="62" spans="1:7" ht="15" customHeight="1">
      <c r="A62" s="280" t="s">
        <v>593</v>
      </c>
      <c r="B62" s="288"/>
      <c r="C62" s="280"/>
      <c r="D62" s="280"/>
      <c r="E62" s="280"/>
      <c r="F62" s="280"/>
      <c r="G62" s="280"/>
    </row>
    <row r="63" spans="1:7" ht="15" customHeight="1">
      <c r="A63" s="280" t="s">
        <v>594</v>
      </c>
      <c r="B63" s="288"/>
      <c r="C63" s="280"/>
      <c r="D63" s="280"/>
      <c r="E63" s="280"/>
      <c r="F63" s="280"/>
      <c r="G63" s="280"/>
    </row>
    <row r="64" spans="1:7" ht="15" customHeight="1">
      <c r="A64" s="280" t="s">
        <v>595</v>
      </c>
      <c r="B64" s="288"/>
      <c r="C64" s="280"/>
      <c r="D64" s="280"/>
      <c r="E64" s="280"/>
      <c r="F64" s="280"/>
      <c r="G64" s="280"/>
    </row>
    <row r="65" spans="1:7" ht="15" customHeight="1">
      <c r="A65" s="280" t="s">
        <v>596</v>
      </c>
      <c r="B65" s="288"/>
      <c r="C65" s="280"/>
      <c r="D65" s="280"/>
      <c r="E65" s="280"/>
      <c r="F65" s="280"/>
      <c r="G65" s="280"/>
    </row>
    <row r="66" spans="1:7" ht="15" customHeight="1">
      <c r="A66" s="280" t="s">
        <v>597</v>
      </c>
      <c r="B66" s="288"/>
      <c r="C66" s="280"/>
      <c r="D66" s="280"/>
      <c r="E66" s="280"/>
      <c r="F66" s="280"/>
      <c r="G66" s="280"/>
    </row>
  </sheetData>
  <mergeCells count="52">
    <mergeCell ref="C43:E43"/>
    <mergeCell ref="C44:E44"/>
    <mergeCell ref="C45:E45"/>
    <mergeCell ref="C46:E46"/>
    <mergeCell ref="C47:E47"/>
    <mergeCell ref="AM28:AN28"/>
    <mergeCell ref="AM29:AN29"/>
    <mergeCell ref="AM30:AN30"/>
    <mergeCell ref="A31:E31"/>
    <mergeCell ref="AM31:AN32"/>
    <mergeCell ref="A32:E32"/>
    <mergeCell ref="AM27:AN27"/>
    <mergeCell ref="AM16:AN16"/>
    <mergeCell ref="AM17:AN17"/>
    <mergeCell ref="AM18:AN18"/>
    <mergeCell ref="AM19:AN19"/>
    <mergeCell ref="AM20:AN20"/>
    <mergeCell ref="AM21:AN21"/>
    <mergeCell ref="AM22:AN22"/>
    <mergeCell ref="AM23:AN23"/>
    <mergeCell ref="AM24:AN24"/>
    <mergeCell ref="AM25:AN25"/>
    <mergeCell ref="AM26:AN26"/>
    <mergeCell ref="AM15:AN15"/>
    <mergeCell ref="AL7:AL10"/>
    <mergeCell ref="AM7:AN10"/>
    <mergeCell ref="F8:L8"/>
    <mergeCell ref="M8:S8"/>
    <mergeCell ref="T8:Z8"/>
    <mergeCell ref="AA8:AG8"/>
    <mergeCell ref="AH8:AJ8"/>
    <mergeCell ref="AM11:AN11"/>
    <mergeCell ref="AM12:AN12"/>
    <mergeCell ref="AM13:AN13"/>
    <mergeCell ref="AM14:AN14"/>
    <mergeCell ref="AK3:AN3"/>
    <mergeCell ref="AK4:AN4"/>
    <mergeCell ref="AH5:AJ5"/>
    <mergeCell ref="A7:A10"/>
    <mergeCell ref="B7:B8"/>
    <mergeCell ref="C7:C10"/>
    <mergeCell ref="D7:D10"/>
    <mergeCell ref="E7:E10"/>
    <mergeCell ref="F7:AJ7"/>
    <mergeCell ref="AK7:AK10"/>
    <mergeCell ref="B9:B10"/>
    <mergeCell ref="AK1:AN1"/>
    <mergeCell ref="M2:P2"/>
    <mergeCell ref="Q2:R2"/>
    <mergeCell ref="S2:T2"/>
    <mergeCell ref="U2:V2"/>
    <mergeCell ref="AK2:AN2"/>
  </mergeCells>
  <phoneticPr fontId="4"/>
  <dataValidations count="5">
    <dataValidation type="list" allowBlank="1" showInputMessage="1" showErrorMessage="1" sqref="C11:C30" xr:uid="{CFD8AF67-6576-46ED-B437-B618C05A77F2}">
      <formula1>"A,B,C,D"</formula1>
    </dataValidation>
    <dataValidation type="list" allowBlank="1" showInputMessage="1" showErrorMessage="1" sqref="AK4:AN4" xr:uid="{E6954943-46DA-412C-965C-AB76DE4C207F}">
      <formula1>"予定,実績"</formula1>
    </dataValidation>
    <dataValidation type="list" allowBlank="1" showInputMessage="1" showErrorMessage="1" sqref="AK3:AN3" xr:uid="{75BF3A4F-4413-401C-B487-E1427352D330}">
      <formula1>"４週,歴月"</formula1>
    </dataValidation>
    <dataValidation type="list" allowBlank="1" showInputMessage="1" sqref="B12:B30" xr:uid="{E5AD3E6B-D847-4914-BCCB-DE48EA9822E9}">
      <formula1>INDIRECT($AK$1)</formula1>
    </dataValidation>
    <dataValidation allowBlank="1" showInputMessage="1" sqref="B11" xr:uid="{3F58EE8B-BB36-4533-B333-2515FE67C1B5}"/>
  </dataValidations>
  <printOptions horizontalCentered="1" verticalCentered="1"/>
  <pageMargins left="0.19685039370078741" right="0.19685039370078741" top="0.39370078740157483" bottom="0.19685039370078741" header="0.19685039370078741" footer="0.39370078740157483"/>
  <pageSetup paperSize="9" scale="84"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5E8AA-36E9-476C-87DB-094C662C6277}">
  <sheetPr>
    <tabColor theme="5" tint="0.79998168889431442"/>
  </sheetPr>
  <dimension ref="A1:AN66"/>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672</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c r="D11" s="293"/>
      <c r="E11" s="29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c r="C12" s="271"/>
      <c r="D12" s="293"/>
      <c r="E12" s="29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6.5" customHeight="1">
      <c r="A13" s="269">
        <v>3</v>
      </c>
      <c r="B13" s="292"/>
      <c r="C13" s="271"/>
      <c r="D13" s="293"/>
      <c r="E13" s="29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c r="C14" s="271"/>
      <c r="D14" s="293"/>
      <c r="E14" s="29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39"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39"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39"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39" ht="15" customHeight="1">
      <c r="A36" s="280" t="s">
        <v>562</v>
      </c>
      <c r="B36" s="281"/>
      <c r="C36" s="282"/>
      <c r="D36" s="282"/>
      <c r="E36" s="282"/>
      <c r="F36" s="283"/>
      <c r="G36" s="282"/>
      <c r="H36" s="284"/>
      <c r="I36" s="284"/>
      <c r="J36" s="284"/>
      <c r="K36" s="284"/>
      <c r="L36" s="284"/>
      <c r="M36" s="284"/>
      <c r="N36" s="284"/>
      <c r="O36" s="284"/>
      <c r="P36" s="284"/>
      <c r="Q36" s="284"/>
      <c r="R36" s="284">
        <v>6</v>
      </c>
      <c r="S36" s="284"/>
      <c r="T36" s="284"/>
      <c r="U36" s="284"/>
      <c r="V36" s="284"/>
      <c r="W36" s="284"/>
      <c r="X36" s="284">
        <v>7</v>
      </c>
      <c r="Y36" s="284"/>
      <c r="Z36" s="284"/>
      <c r="AA36" s="284"/>
      <c r="AB36" s="284"/>
      <c r="AC36" s="284"/>
      <c r="AD36" s="284">
        <v>8</v>
      </c>
      <c r="AE36" s="284"/>
      <c r="AF36" s="284"/>
      <c r="AG36" s="285"/>
      <c r="AH36" s="285"/>
      <c r="AI36" s="285"/>
      <c r="AJ36" s="285">
        <v>9</v>
      </c>
      <c r="AK36" s="286"/>
      <c r="AL36" s="286"/>
      <c r="AM36" s="257"/>
    </row>
    <row r="37" spans="1:39" s="280" customFormat="1" ht="15" customHeight="1">
      <c r="A37" s="280" t="s">
        <v>563</v>
      </c>
      <c r="B37" s="287"/>
      <c r="C37" s="287"/>
      <c r="D37" s="287"/>
      <c r="E37" s="287"/>
      <c r="F37" s="287"/>
      <c r="G37" s="287"/>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row>
    <row r="38" spans="1:39" s="280" customFormat="1" ht="15" customHeight="1">
      <c r="A38" s="280" t="s">
        <v>564</v>
      </c>
      <c r="B38" s="287"/>
      <c r="C38" s="287"/>
      <c r="D38" s="287"/>
      <c r="E38" s="287"/>
      <c r="F38" s="287"/>
      <c r="G38" s="287"/>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row>
    <row r="39" spans="1:39" s="280" customFormat="1" ht="15" customHeight="1">
      <c r="A39" s="280" t="s">
        <v>565</v>
      </c>
      <c r="B39" s="287"/>
      <c r="C39" s="287"/>
      <c r="D39" s="287"/>
      <c r="E39" s="287"/>
      <c r="F39" s="287"/>
      <c r="G39" s="287"/>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row>
    <row r="40" spans="1:39" s="280" customFormat="1" ht="15" customHeight="1">
      <c r="A40" s="280" t="s">
        <v>566</v>
      </c>
      <c r="B40" s="287"/>
      <c r="C40" s="287"/>
      <c r="D40" s="287"/>
      <c r="E40" s="287"/>
      <c r="F40" s="287"/>
      <c r="G40" s="287"/>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row>
    <row r="41" spans="1:39" ht="15" customHeight="1">
      <c r="A41" s="280" t="s">
        <v>567</v>
      </c>
      <c r="B41" s="288"/>
      <c r="C41" s="280"/>
      <c r="D41" s="280"/>
      <c r="E41" s="280"/>
      <c r="F41" s="280"/>
      <c r="G41" s="280"/>
    </row>
    <row r="42" spans="1:39" ht="15" customHeight="1">
      <c r="A42" s="280" t="s">
        <v>568</v>
      </c>
      <c r="B42" s="288"/>
      <c r="C42" s="280"/>
      <c r="D42" s="280"/>
      <c r="E42" s="280"/>
      <c r="F42" s="280"/>
      <c r="G42" s="280"/>
    </row>
    <row r="43" spans="1:39" ht="15" customHeight="1">
      <c r="A43" s="280"/>
      <c r="B43" s="289" t="s">
        <v>569</v>
      </c>
      <c r="C43" s="1250" t="s">
        <v>570</v>
      </c>
      <c r="D43" s="1250"/>
      <c r="E43" s="1250"/>
      <c r="F43" s="280"/>
      <c r="G43" s="280"/>
    </row>
    <row r="44" spans="1:39" ht="15" customHeight="1">
      <c r="A44" s="280"/>
      <c r="B44" s="290" t="s">
        <v>571</v>
      </c>
      <c r="C44" s="1260" t="s">
        <v>572</v>
      </c>
      <c r="D44" s="1260"/>
      <c r="E44" s="1260"/>
      <c r="F44" s="280"/>
      <c r="G44" s="280"/>
    </row>
    <row r="45" spans="1:39" ht="15" customHeight="1">
      <c r="A45" s="280"/>
      <c r="B45" s="290" t="s">
        <v>573</v>
      </c>
      <c r="C45" s="1260" t="s">
        <v>574</v>
      </c>
      <c r="D45" s="1260"/>
      <c r="E45" s="1260"/>
      <c r="F45" s="280"/>
      <c r="G45" s="280"/>
    </row>
    <row r="46" spans="1:39" ht="15" customHeight="1">
      <c r="A46" s="280"/>
      <c r="B46" s="290" t="s">
        <v>575</v>
      </c>
      <c r="C46" s="1260" t="s">
        <v>576</v>
      </c>
      <c r="D46" s="1260"/>
      <c r="E46" s="1260"/>
      <c r="F46" s="280"/>
      <c r="G46" s="280"/>
    </row>
    <row r="47" spans="1:39" ht="15" customHeight="1">
      <c r="A47" s="280"/>
      <c r="B47" s="290" t="s">
        <v>577</v>
      </c>
      <c r="C47" s="1260" t="s">
        <v>578</v>
      </c>
      <c r="D47" s="1260"/>
      <c r="E47" s="1260"/>
      <c r="F47" s="280"/>
      <c r="G47" s="280"/>
    </row>
    <row r="48" spans="1:39" ht="15" customHeight="1">
      <c r="A48" s="280"/>
      <c r="B48" s="280" t="s">
        <v>579</v>
      </c>
      <c r="C48" s="280"/>
      <c r="D48" s="280"/>
      <c r="E48" s="280"/>
      <c r="F48" s="280"/>
      <c r="G48" s="280"/>
    </row>
    <row r="49" spans="1:7" ht="15" customHeight="1">
      <c r="A49" s="280"/>
      <c r="B49" s="280" t="s">
        <v>580</v>
      </c>
      <c r="C49" s="280"/>
      <c r="D49" s="280"/>
      <c r="E49" s="280"/>
      <c r="F49" s="280"/>
      <c r="G49" s="280"/>
    </row>
    <row r="50" spans="1:7" ht="15" customHeight="1">
      <c r="A50" s="280"/>
      <c r="B50" s="280" t="s">
        <v>581</v>
      </c>
      <c r="C50" s="280"/>
      <c r="D50" s="280"/>
      <c r="E50" s="280"/>
      <c r="F50" s="280"/>
      <c r="G50" s="280"/>
    </row>
    <row r="51" spans="1:7" ht="15" customHeight="1">
      <c r="A51" s="280" t="s">
        <v>582</v>
      </c>
      <c r="B51" s="288"/>
      <c r="C51" s="280"/>
      <c r="D51" s="280"/>
      <c r="E51" s="280"/>
      <c r="F51" s="280"/>
      <c r="G51" s="280"/>
    </row>
    <row r="52" spans="1:7" ht="15" customHeight="1">
      <c r="A52" s="280" t="s">
        <v>583</v>
      </c>
      <c r="B52" s="288"/>
      <c r="C52" s="280"/>
      <c r="D52" s="280"/>
      <c r="E52" s="280"/>
      <c r="F52" s="280"/>
      <c r="G52" s="280"/>
    </row>
    <row r="53" spans="1:7" ht="15" customHeight="1">
      <c r="A53" s="280" t="s">
        <v>584</v>
      </c>
      <c r="B53" s="288"/>
      <c r="C53" s="280"/>
      <c r="D53" s="280"/>
      <c r="E53" s="280"/>
      <c r="F53" s="280"/>
      <c r="G53" s="280"/>
    </row>
    <row r="54" spans="1:7" ht="15" customHeight="1">
      <c r="A54" s="280" t="s">
        <v>585</v>
      </c>
      <c r="B54" s="288"/>
      <c r="C54" s="280"/>
      <c r="D54" s="280"/>
      <c r="E54" s="280"/>
      <c r="F54" s="280"/>
      <c r="G54" s="280"/>
    </row>
    <row r="55" spans="1:7" ht="15" customHeight="1">
      <c r="A55" s="280" t="s">
        <v>586</v>
      </c>
      <c r="B55" s="288"/>
      <c r="C55" s="280"/>
      <c r="D55" s="280"/>
      <c r="E55" s="280"/>
      <c r="F55" s="280"/>
      <c r="G55" s="280"/>
    </row>
    <row r="56" spans="1:7" ht="15" customHeight="1">
      <c r="A56" s="280" t="s">
        <v>587</v>
      </c>
      <c r="B56" s="288"/>
      <c r="C56" s="280"/>
      <c r="D56" s="280"/>
      <c r="E56" s="280"/>
      <c r="F56" s="280"/>
      <c r="G56" s="280"/>
    </row>
    <row r="57" spans="1:7" ht="15" customHeight="1">
      <c r="A57" s="280"/>
      <c r="B57" s="280" t="s">
        <v>588</v>
      </c>
      <c r="C57" s="280"/>
      <c r="D57" s="280"/>
      <c r="E57" s="280"/>
      <c r="F57" s="280"/>
      <c r="G57" s="280"/>
    </row>
    <row r="58" spans="1:7" ht="15" customHeight="1">
      <c r="A58" s="280"/>
      <c r="B58" s="280" t="s">
        <v>589</v>
      </c>
      <c r="C58" s="280"/>
      <c r="D58" s="280"/>
      <c r="E58" s="280"/>
      <c r="F58" s="280"/>
      <c r="G58" s="280"/>
    </row>
    <row r="59" spans="1:7" ht="15" customHeight="1">
      <c r="A59" s="280" t="s">
        <v>590</v>
      </c>
      <c r="B59" s="288"/>
      <c r="C59" s="280"/>
      <c r="D59" s="280"/>
      <c r="E59" s="280"/>
      <c r="F59" s="280"/>
      <c r="G59" s="280"/>
    </row>
    <row r="60" spans="1:7" ht="15" customHeight="1">
      <c r="A60" s="280" t="s">
        <v>591</v>
      </c>
      <c r="B60" s="288"/>
      <c r="C60" s="280"/>
      <c r="D60" s="280"/>
      <c r="E60" s="280"/>
      <c r="F60" s="280"/>
      <c r="G60" s="280"/>
    </row>
    <row r="61" spans="1:7" ht="15" customHeight="1">
      <c r="A61" s="280" t="s">
        <v>592</v>
      </c>
      <c r="B61" s="288"/>
      <c r="C61" s="280"/>
      <c r="D61" s="280"/>
      <c r="E61" s="280"/>
      <c r="F61" s="280"/>
      <c r="G61" s="280"/>
    </row>
    <row r="62" spans="1:7" ht="15" customHeight="1">
      <c r="A62" s="280" t="s">
        <v>593</v>
      </c>
      <c r="B62" s="288"/>
      <c r="C62" s="280"/>
      <c r="D62" s="280"/>
      <c r="E62" s="280"/>
      <c r="F62" s="280"/>
      <c r="G62" s="280"/>
    </row>
    <row r="63" spans="1:7" ht="15" customHeight="1">
      <c r="A63" s="280" t="s">
        <v>594</v>
      </c>
      <c r="B63" s="288"/>
      <c r="C63" s="280"/>
      <c r="D63" s="280"/>
      <c r="E63" s="280"/>
      <c r="F63" s="280"/>
      <c r="G63" s="280"/>
    </row>
    <row r="64" spans="1:7" ht="15" customHeight="1">
      <c r="A64" s="280" t="s">
        <v>595</v>
      </c>
      <c r="B64" s="288"/>
      <c r="C64" s="280"/>
      <c r="D64" s="280"/>
      <c r="E64" s="280"/>
      <c r="F64" s="280"/>
      <c r="G64" s="280"/>
    </row>
    <row r="65" spans="1:7" ht="15" customHeight="1">
      <c r="A65" s="280" t="s">
        <v>596</v>
      </c>
      <c r="B65" s="288"/>
      <c r="C65" s="280"/>
      <c r="D65" s="280"/>
      <c r="E65" s="280"/>
      <c r="F65" s="280"/>
      <c r="G65" s="280"/>
    </row>
    <row r="66" spans="1:7" ht="15" customHeight="1">
      <c r="A66" s="280" t="s">
        <v>597</v>
      </c>
      <c r="B66" s="288"/>
      <c r="C66" s="280"/>
      <c r="D66" s="280"/>
      <c r="E66" s="280"/>
      <c r="F66" s="280"/>
      <c r="G66" s="280"/>
    </row>
  </sheetData>
  <mergeCells count="52">
    <mergeCell ref="C43:E43"/>
    <mergeCell ref="C44:E44"/>
    <mergeCell ref="C45:E45"/>
    <mergeCell ref="C46:E46"/>
    <mergeCell ref="C47:E47"/>
    <mergeCell ref="AM28:AN28"/>
    <mergeCell ref="AM29:AN29"/>
    <mergeCell ref="AM30:AN30"/>
    <mergeCell ref="A31:E31"/>
    <mergeCell ref="AM31:AN32"/>
    <mergeCell ref="A32:E32"/>
    <mergeCell ref="AM27:AN27"/>
    <mergeCell ref="AM16:AN16"/>
    <mergeCell ref="AM17:AN17"/>
    <mergeCell ref="AM18:AN18"/>
    <mergeCell ref="AM19:AN19"/>
    <mergeCell ref="AM20:AN20"/>
    <mergeCell ref="AM21:AN21"/>
    <mergeCell ref="AM22:AN22"/>
    <mergeCell ref="AM23:AN23"/>
    <mergeCell ref="AM24:AN24"/>
    <mergeCell ref="AM25:AN25"/>
    <mergeCell ref="AM26:AN26"/>
    <mergeCell ref="AM15:AN15"/>
    <mergeCell ref="AL7:AL10"/>
    <mergeCell ref="AM7:AN10"/>
    <mergeCell ref="F8:L8"/>
    <mergeCell ref="M8:S8"/>
    <mergeCell ref="T8:Z8"/>
    <mergeCell ref="AA8:AG8"/>
    <mergeCell ref="AH8:AJ8"/>
    <mergeCell ref="AM11:AN11"/>
    <mergeCell ref="AM12:AN12"/>
    <mergeCell ref="AM13:AN13"/>
    <mergeCell ref="AM14:AN14"/>
    <mergeCell ref="AK3:AN3"/>
    <mergeCell ref="AK4:AN4"/>
    <mergeCell ref="AH5:AJ5"/>
    <mergeCell ref="A7:A10"/>
    <mergeCell ref="B7:B8"/>
    <mergeCell ref="C7:C10"/>
    <mergeCell ref="D7:D10"/>
    <mergeCell ref="E7:E10"/>
    <mergeCell ref="F7:AJ7"/>
    <mergeCell ref="AK7:AK10"/>
    <mergeCell ref="B9:B10"/>
    <mergeCell ref="AK1:AN1"/>
    <mergeCell ref="M2:P2"/>
    <mergeCell ref="Q2:R2"/>
    <mergeCell ref="S2:T2"/>
    <mergeCell ref="U2:V2"/>
    <mergeCell ref="AK2:AN2"/>
  </mergeCells>
  <phoneticPr fontId="4"/>
  <dataValidations count="5">
    <dataValidation allowBlank="1" showInputMessage="1" sqref="B11" xr:uid="{32BDC034-0C24-418E-A58A-EE55D1251618}"/>
    <dataValidation type="list" allowBlank="1" showInputMessage="1" sqref="B12:B30" xr:uid="{4BD5E9C2-267E-42C4-9597-788F464C80C6}">
      <formula1>INDIRECT($AK$1)</formula1>
    </dataValidation>
    <dataValidation type="list" allowBlank="1" showInputMessage="1" showErrorMessage="1" sqref="AK3:AN3" xr:uid="{8651E6A7-D147-45D7-9A52-7624EA85AD45}">
      <formula1>"４週,歴月"</formula1>
    </dataValidation>
    <dataValidation type="list" allowBlank="1" showInputMessage="1" showErrorMessage="1" sqref="AK4:AN4" xr:uid="{84902CB1-40E8-4FE4-9146-321302FA5EE1}">
      <formula1>"予定,実績"</formula1>
    </dataValidation>
    <dataValidation type="list" allowBlank="1" showInputMessage="1" showErrorMessage="1" sqref="C11:C30" xr:uid="{6015D530-2FE0-44E3-8047-8E86EA919924}">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4"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1CF7-F9DC-4D9C-97F2-31486ADD9367}">
  <sheetPr>
    <tabColor theme="5" tint="0.79998168889431442"/>
  </sheetPr>
  <dimension ref="A1:AN66"/>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673</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c r="D11" s="293"/>
      <c r="E11" s="29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c r="C12" s="271"/>
      <c r="D12" s="293"/>
      <c r="E12" s="29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6.5" customHeight="1">
      <c r="A13" s="269">
        <v>3</v>
      </c>
      <c r="B13" s="292"/>
      <c r="C13" s="271"/>
      <c r="D13" s="293"/>
      <c r="E13" s="29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c r="C14" s="271"/>
      <c r="D14" s="293"/>
      <c r="E14" s="29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39"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39"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39"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39" ht="15" customHeight="1">
      <c r="A36" s="280" t="s">
        <v>562</v>
      </c>
      <c r="B36" s="281"/>
      <c r="C36" s="282"/>
      <c r="D36" s="282"/>
      <c r="E36" s="282"/>
      <c r="F36" s="283"/>
      <c r="G36" s="282"/>
      <c r="H36" s="284"/>
      <c r="I36" s="284"/>
      <c r="J36" s="284"/>
      <c r="K36" s="284"/>
      <c r="L36" s="284"/>
      <c r="M36" s="284"/>
      <c r="N36" s="284"/>
      <c r="O36" s="284"/>
      <c r="P36" s="284"/>
      <c r="Q36" s="284"/>
      <c r="R36" s="284">
        <v>6</v>
      </c>
      <c r="S36" s="284"/>
      <c r="T36" s="284"/>
      <c r="U36" s="284"/>
      <c r="V36" s="284"/>
      <c r="W36" s="284"/>
      <c r="X36" s="284">
        <v>7</v>
      </c>
      <c r="Y36" s="284"/>
      <c r="Z36" s="284"/>
      <c r="AA36" s="284"/>
      <c r="AB36" s="284"/>
      <c r="AC36" s="284"/>
      <c r="AD36" s="284">
        <v>8</v>
      </c>
      <c r="AE36" s="284"/>
      <c r="AF36" s="284"/>
      <c r="AG36" s="285"/>
      <c r="AH36" s="285"/>
      <c r="AI36" s="285"/>
      <c r="AJ36" s="285">
        <v>9</v>
      </c>
      <c r="AK36" s="286"/>
      <c r="AL36" s="286"/>
      <c r="AM36" s="257"/>
    </row>
    <row r="37" spans="1:39" s="280" customFormat="1" ht="15" customHeight="1">
      <c r="A37" s="280" t="s">
        <v>563</v>
      </c>
      <c r="B37" s="287"/>
      <c r="C37" s="287"/>
      <c r="D37" s="287"/>
      <c r="E37" s="287"/>
      <c r="F37" s="287"/>
      <c r="G37" s="287"/>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row>
    <row r="38" spans="1:39" s="280" customFormat="1" ht="15" customHeight="1">
      <c r="A38" s="280" t="s">
        <v>564</v>
      </c>
      <c r="B38" s="287"/>
      <c r="C38" s="287"/>
      <c r="D38" s="287"/>
      <c r="E38" s="287"/>
      <c r="F38" s="287"/>
      <c r="G38" s="287"/>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row>
    <row r="39" spans="1:39" s="280" customFormat="1" ht="15" customHeight="1">
      <c r="A39" s="280" t="s">
        <v>565</v>
      </c>
      <c r="B39" s="287"/>
      <c r="C39" s="287"/>
      <c r="D39" s="287"/>
      <c r="E39" s="287"/>
      <c r="F39" s="287"/>
      <c r="G39" s="287"/>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row>
    <row r="40" spans="1:39" s="280" customFormat="1" ht="15" customHeight="1">
      <c r="A40" s="280" t="s">
        <v>566</v>
      </c>
      <c r="B40" s="287"/>
      <c r="C40" s="287"/>
      <c r="D40" s="287"/>
      <c r="E40" s="287"/>
      <c r="F40" s="287"/>
      <c r="G40" s="287"/>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row>
    <row r="41" spans="1:39" ht="15" customHeight="1">
      <c r="A41" s="280" t="s">
        <v>567</v>
      </c>
      <c r="B41" s="288"/>
      <c r="C41" s="280"/>
      <c r="D41" s="280"/>
      <c r="E41" s="280"/>
      <c r="F41" s="280"/>
      <c r="G41" s="280"/>
    </row>
    <row r="42" spans="1:39" ht="15" customHeight="1">
      <c r="A42" s="280" t="s">
        <v>568</v>
      </c>
      <c r="B42" s="288"/>
      <c r="C42" s="280"/>
      <c r="D42" s="280"/>
      <c r="E42" s="280"/>
      <c r="F42" s="280"/>
      <c r="G42" s="280"/>
    </row>
    <row r="43" spans="1:39" ht="15" customHeight="1">
      <c r="A43" s="280"/>
      <c r="B43" s="289" t="s">
        <v>569</v>
      </c>
      <c r="C43" s="1250" t="s">
        <v>570</v>
      </c>
      <c r="D43" s="1250"/>
      <c r="E43" s="1250"/>
      <c r="F43" s="280"/>
      <c r="G43" s="280"/>
    </row>
    <row r="44" spans="1:39" ht="15" customHeight="1">
      <c r="A44" s="280"/>
      <c r="B44" s="290" t="s">
        <v>571</v>
      </c>
      <c r="C44" s="1260" t="s">
        <v>572</v>
      </c>
      <c r="D44" s="1260"/>
      <c r="E44" s="1260"/>
      <c r="F44" s="280"/>
      <c r="G44" s="280"/>
    </row>
    <row r="45" spans="1:39" ht="15" customHeight="1">
      <c r="A45" s="280"/>
      <c r="B45" s="290" t="s">
        <v>573</v>
      </c>
      <c r="C45" s="1260" t="s">
        <v>574</v>
      </c>
      <c r="D45" s="1260"/>
      <c r="E45" s="1260"/>
      <c r="F45" s="280"/>
      <c r="G45" s="280"/>
    </row>
    <row r="46" spans="1:39" ht="15" customHeight="1">
      <c r="A46" s="280"/>
      <c r="B46" s="290" t="s">
        <v>575</v>
      </c>
      <c r="C46" s="1260" t="s">
        <v>576</v>
      </c>
      <c r="D46" s="1260"/>
      <c r="E46" s="1260"/>
      <c r="F46" s="280"/>
      <c r="G46" s="280"/>
    </row>
    <row r="47" spans="1:39" ht="15" customHeight="1">
      <c r="A47" s="280"/>
      <c r="B47" s="290" t="s">
        <v>577</v>
      </c>
      <c r="C47" s="1260" t="s">
        <v>578</v>
      </c>
      <c r="D47" s="1260"/>
      <c r="E47" s="1260"/>
      <c r="F47" s="280"/>
      <c r="G47" s="280"/>
    </row>
    <row r="48" spans="1:39" ht="15" customHeight="1">
      <c r="A48" s="280"/>
      <c r="B48" s="280" t="s">
        <v>579</v>
      </c>
      <c r="C48" s="280"/>
      <c r="D48" s="280"/>
      <c r="E48" s="280"/>
      <c r="F48" s="280"/>
      <c r="G48" s="280"/>
    </row>
    <row r="49" spans="1:7" ht="15" customHeight="1">
      <c r="A49" s="280"/>
      <c r="B49" s="280" t="s">
        <v>580</v>
      </c>
      <c r="C49" s="280"/>
      <c r="D49" s="280"/>
      <c r="E49" s="280"/>
      <c r="F49" s="280"/>
      <c r="G49" s="280"/>
    </row>
    <row r="50" spans="1:7" ht="15" customHeight="1">
      <c r="A50" s="280"/>
      <c r="B50" s="280" t="s">
        <v>581</v>
      </c>
      <c r="C50" s="280"/>
      <c r="D50" s="280"/>
      <c r="E50" s="280"/>
      <c r="F50" s="280"/>
      <c r="G50" s="280"/>
    </row>
    <row r="51" spans="1:7" ht="15" customHeight="1">
      <c r="A51" s="280" t="s">
        <v>582</v>
      </c>
      <c r="B51" s="288"/>
      <c r="C51" s="280"/>
      <c r="D51" s="280"/>
      <c r="E51" s="280"/>
      <c r="F51" s="280"/>
      <c r="G51" s="280"/>
    </row>
    <row r="52" spans="1:7" ht="15" customHeight="1">
      <c r="A52" s="280" t="s">
        <v>583</v>
      </c>
      <c r="B52" s="288"/>
      <c r="C52" s="280"/>
      <c r="D52" s="280"/>
      <c r="E52" s="280"/>
      <c r="F52" s="280"/>
      <c r="G52" s="280"/>
    </row>
    <row r="53" spans="1:7" ht="15" customHeight="1">
      <c r="A53" s="280" t="s">
        <v>584</v>
      </c>
      <c r="B53" s="288"/>
      <c r="C53" s="280"/>
      <c r="D53" s="280"/>
      <c r="E53" s="280"/>
      <c r="F53" s="280"/>
      <c r="G53" s="280"/>
    </row>
    <row r="54" spans="1:7" ht="15" customHeight="1">
      <c r="A54" s="280" t="s">
        <v>585</v>
      </c>
      <c r="B54" s="288"/>
      <c r="C54" s="280"/>
      <c r="D54" s="280"/>
      <c r="E54" s="280"/>
      <c r="F54" s="280"/>
      <c r="G54" s="280"/>
    </row>
    <row r="55" spans="1:7" ht="15" customHeight="1">
      <c r="A55" s="280" t="s">
        <v>586</v>
      </c>
      <c r="B55" s="288"/>
      <c r="C55" s="280"/>
      <c r="D55" s="280"/>
      <c r="E55" s="280"/>
      <c r="F55" s="280"/>
      <c r="G55" s="280"/>
    </row>
    <row r="56" spans="1:7" ht="15" customHeight="1">
      <c r="A56" s="280" t="s">
        <v>587</v>
      </c>
      <c r="B56" s="288"/>
      <c r="C56" s="280"/>
      <c r="D56" s="280"/>
      <c r="E56" s="280"/>
      <c r="F56" s="280"/>
      <c r="G56" s="280"/>
    </row>
    <row r="57" spans="1:7" ht="15" customHeight="1">
      <c r="A57" s="280"/>
      <c r="B57" s="280" t="s">
        <v>588</v>
      </c>
      <c r="C57" s="280"/>
      <c r="D57" s="280"/>
      <c r="E57" s="280"/>
      <c r="F57" s="280"/>
      <c r="G57" s="280"/>
    </row>
    <row r="58" spans="1:7" ht="15" customHeight="1">
      <c r="A58" s="280"/>
      <c r="B58" s="280" t="s">
        <v>589</v>
      </c>
      <c r="C58" s="280"/>
      <c r="D58" s="280"/>
      <c r="E58" s="280"/>
      <c r="F58" s="280"/>
      <c r="G58" s="280"/>
    </row>
    <row r="59" spans="1:7" ht="15" customHeight="1">
      <c r="A59" s="280" t="s">
        <v>590</v>
      </c>
      <c r="B59" s="288"/>
      <c r="C59" s="280"/>
      <c r="D59" s="280"/>
      <c r="E59" s="280"/>
      <c r="F59" s="280"/>
      <c r="G59" s="280"/>
    </row>
    <row r="60" spans="1:7" ht="15" customHeight="1">
      <c r="A60" s="280" t="s">
        <v>591</v>
      </c>
      <c r="B60" s="288"/>
      <c r="C60" s="280"/>
      <c r="D60" s="280"/>
      <c r="E60" s="280"/>
      <c r="F60" s="280"/>
      <c r="G60" s="280"/>
    </row>
    <row r="61" spans="1:7" ht="15" customHeight="1">
      <c r="A61" s="280" t="s">
        <v>592</v>
      </c>
      <c r="B61" s="288"/>
      <c r="C61" s="280"/>
      <c r="D61" s="280"/>
      <c r="E61" s="280"/>
      <c r="F61" s="280"/>
      <c r="G61" s="280"/>
    </row>
    <row r="62" spans="1:7" ht="15" customHeight="1">
      <c r="A62" s="280" t="s">
        <v>593</v>
      </c>
      <c r="B62" s="288"/>
      <c r="C62" s="280"/>
      <c r="D62" s="280"/>
      <c r="E62" s="280"/>
      <c r="F62" s="280"/>
      <c r="G62" s="280"/>
    </row>
    <row r="63" spans="1:7" ht="15" customHeight="1">
      <c r="A63" s="280" t="s">
        <v>594</v>
      </c>
      <c r="B63" s="288"/>
      <c r="C63" s="280"/>
      <c r="D63" s="280"/>
      <c r="E63" s="280"/>
      <c r="F63" s="280"/>
      <c r="G63" s="280"/>
    </row>
    <row r="64" spans="1:7" ht="15" customHeight="1">
      <c r="A64" s="280" t="s">
        <v>595</v>
      </c>
      <c r="B64" s="288"/>
      <c r="C64" s="280"/>
      <c r="D64" s="280"/>
      <c r="E64" s="280"/>
      <c r="F64" s="280"/>
      <c r="G64" s="280"/>
    </row>
    <row r="65" spans="1:7" ht="15" customHeight="1">
      <c r="A65" s="280" t="s">
        <v>596</v>
      </c>
      <c r="B65" s="288"/>
      <c r="C65" s="280"/>
      <c r="D65" s="280"/>
      <c r="E65" s="280"/>
      <c r="F65" s="280"/>
      <c r="G65" s="280"/>
    </row>
    <row r="66" spans="1:7" ht="15" customHeight="1">
      <c r="A66" s="280" t="s">
        <v>597</v>
      </c>
      <c r="B66" s="288"/>
      <c r="C66" s="280"/>
      <c r="D66" s="280"/>
      <c r="E66" s="280"/>
      <c r="F66" s="280"/>
      <c r="G66" s="280"/>
    </row>
  </sheetData>
  <mergeCells count="52">
    <mergeCell ref="C43:E43"/>
    <mergeCell ref="C44:E44"/>
    <mergeCell ref="C45:E45"/>
    <mergeCell ref="C46:E46"/>
    <mergeCell ref="C47:E47"/>
    <mergeCell ref="AM28:AN28"/>
    <mergeCell ref="AM29:AN29"/>
    <mergeCell ref="AM30:AN30"/>
    <mergeCell ref="A31:E31"/>
    <mergeCell ref="AM31:AN32"/>
    <mergeCell ref="A32:E32"/>
    <mergeCell ref="AM27:AN27"/>
    <mergeCell ref="AM16:AN16"/>
    <mergeCell ref="AM17:AN17"/>
    <mergeCell ref="AM18:AN18"/>
    <mergeCell ref="AM19:AN19"/>
    <mergeCell ref="AM20:AN20"/>
    <mergeCell ref="AM21:AN21"/>
    <mergeCell ref="AM22:AN22"/>
    <mergeCell ref="AM23:AN23"/>
    <mergeCell ref="AM24:AN24"/>
    <mergeCell ref="AM25:AN25"/>
    <mergeCell ref="AM26:AN26"/>
    <mergeCell ref="AM15:AN15"/>
    <mergeCell ref="AL7:AL10"/>
    <mergeCell ref="AM7:AN10"/>
    <mergeCell ref="F8:L8"/>
    <mergeCell ref="M8:S8"/>
    <mergeCell ref="T8:Z8"/>
    <mergeCell ref="AA8:AG8"/>
    <mergeCell ref="AH8:AJ8"/>
    <mergeCell ref="AM11:AN11"/>
    <mergeCell ref="AM12:AN12"/>
    <mergeCell ref="AM13:AN13"/>
    <mergeCell ref="AM14:AN14"/>
    <mergeCell ref="AK3:AN3"/>
    <mergeCell ref="AK4:AN4"/>
    <mergeCell ref="AH5:AJ5"/>
    <mergeCell ref="A7:A10"/>
    <mergeCell ref="B7:B8"/>
    <mergeCell ref="C7:C10"/>
    <mergeCell ref="D7:D10"/>
    <mergeCell ref="E7:E10"/>
    <mergeCell ref="F7:AJ7"/>
    <mergeCell ref="AK7:AK10"/>
    <mergeCell ref="B9:B10"/>
    <mergeCell ref="AK1:AN1"/>
    <mergeCell ref="M2:P2"/>
    <mergeCell ref="Q2:R2"/>
    <mergeCell ref="S2:T2"/>
    <mergeCell ref="U2:V2"/>
    <mergeCell ref="AK2:AN2"/>
  </mergeCells>
  <phoneticPr fontId="4"/>
  <dataValidations count="5">
    <dataValidation type="list" allowBlank="1" showInputMessage="1" showErrorMessage="1" sqref="C11:C30" xr:uid="{11B6B3B9-291D-42AA-8ED6-2B1B003E1B69}">
      <formula1>"A,B,C,D"</formula1>
    </dataValidation>
    <dataValidation type="list" allowBlank="1" showInputMessage="1" showErrorMessage="1" sqref="AK4:AN4" xr:uid="{9E389D46-7872-42C1-B780-10C44B69103B}">
      <formula1>"予定,実績"</formula1>
    </dataValidation>
    <dataValidation type="list" allowBlank="1" showInputMessage="1" showErrorMessage="1" sqref="AK3:AN3" xr:uid="{9987AC0E-AC81-4A73-93D8-67DB08C67A94}">
      <formula1>"４週,歴月"</formula1>
    </dataValidation>
    <dataValidation type="list" allowBlank="1" showInputMessage="1" sqref="B12:B30" xr:uid="{74D0AFD6-C3F0-4CD8-93E5-E6E884171017}">
      <formula1>INDIRECT($AK$1)</formula1>
    </dataValidation>
    <dataValidation allowBlank="1" showInputMessage="1" sqref="B11" xr:uid="{B1A5198D-13CD-4827-B0AA-996326AAAF45}"/>
  </dataValidations>
  <printOptions horizontalCentered="1" verticalCentered="1"/>
  <pageMargins left="0.19685039370078741" right="0.19685039370078741" top="0.39370078740157483" bottom="0.19685039370078741" header="0.19685039370078741" footer="0.39370078740157483"/>
  <pageSetup paperSize="9" scale="84"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6F2D5-B40C-4A5B-879E-C502C86648CB}">
  <sheetPr>
    <tabColor theme="5" tint="0.79998168889431442"/>
  </sheetPr>
  <dimension ref="A1:AN66"/>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674</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c r="D11" s="293"/>
      <c r="E11" s="294"/>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c r="C12" s="271"/>
      <c r="D12" s="293"/>
      <c r="E12" s="294"/>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6.5" customHeight="1">
      <c r="A13" s="269">
        <v>3</v>
      </c>
      <c r="B13" s="292"/>
      <c r="C13" s="271"/>
      <c r="D13" s="293"/>
      <c r="E13" s="294"/>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c r="C14" s="271"/>
      <c r="D14" s="293"/>
      <c r="E14" s="29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39"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39"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39"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39" ht="15" customHeight="1">
      <c r="A36" s="280" t="s">
        <v>562</v>
      </c>
      <c r="B36" s="281"/>
      <c r="C36" s="282"/>
      <c r="D36" s="282"/>
      <c r="E36" s="282"/>
      <c r="F36" s="283"/>
      <c r="G36" s="282"/>
      <c r="H36" s="284"/>
      <c r="I36" s="284"/>
      <c r="J36" s="284"/>
      <c r="K36" s="284"/>
      <c r="L36" s="284"/>
      <c r="M36" s="284"/>
      <c r="N36" s="284"/>
      <c r="O36" s="284"/>
      <c r="P36" s="284"/>
      <c r="Q36" s="284"/>
      <c r="R36" s="284">
        <v>6</v>
      </c>
      <c r="S36" s="284"/>
      <c r="T36" s="284"/>
      <c r="U36" s="284"/>
      <c r="V36" s="284"/>
      <c r="W36" s="284"/>
      <c r="X36" s="284">
        <v>7</v>
      </c>
      <c r="Y36" s="284"/>
      <c r="Z36" s="284"/>
      <c r="AA36" s="284"/>
      <c r="AB36" s="284"/>
      <c r="AC36" s="284"/>
      <c r="AD36" s="284">
        <v>8</v>
      </c>
      <c r="AE36" s="284"/>
      <c r="AF36" s="284"/>
      <c r="AG36" s="285"/>
      <c r="AH36" s="285"/>
      <c r="AI36" s="285"/>
      <c r="AJ36" s="285">
        <v>9</v>
      </c>
      <c r="AK36" s="286"/>
      <c r="AL36" s="286"/>
      <c r="AM36" s="257"/>
    </row>
    <row r="37" spans="1:39" s="280" customFormat="1" ht="15" customHeight="1">
      <c r="A37" s="280" t="s">
        <v>563</v>
      </c>
      <c r="B37" s="287"/>
      <c r="C37" s="287"/>
      <c r="D37" s="287"/>
      <c r="E37" s="287"/>
      <c r="F37" s="287"/>
      <c r="G37" s="287"/>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row>
    <row r="38" spans="1:39" s="280" customFormat="1" ht="15" customHeight="1">
      <c r="A38" s="280" t="s">
        <v>564</v>
      </c>
      <c r="B38" s="287"/>
      <c r="C38" s="287"/>
      <c r="D38" s="287"/>
      <c r="E38" s="287"/>
      <c r="F38" s="287"/>
      <c r="G38" s="287"/>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row>
    <row r="39" spans="1:39" s="280" customFormat="1" ht="15" customHeight="1">
      <c r="A39" s="280" t="s">
        <v>565</v>
      </c>
      <c r="B39" s="287"/>
      <c r="C39" s="287"/>
      <c r="D39" s="287"/>
      <c r="E39" s="287"/>
      <c r="F39" s="287"/>
      <c r="G39" s="287"/>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row>
    <row r="40" spans="1:39" s="280" customFormat="1" ht="15" customHeight="1">
      <c r="A40" s="280" t="s">
        <v>566</v>
      </c>
      <c r="B40" s="287"/>
      <c r="C40" s="287"/>
      <c r="D40" s="287"/>
      <c r="E40" s="287"/>
      <c r="F40" s="287"/>
      <c r="G40" s="287"/>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row>
    <row r="41" spans="1:39" ht="15" customHeight="1">
      <c r="A41" s="280" t="s">
        <v>567</v>
      </c>
      <c r="B41" s="288"/>
      <c r="C41" s="280"/>
      <c r="D41" s="280"/>
      <c r="E41" s="280"/>
      <c r="F41" s="280"/>
      <c r="G41" s="280"/>
    </row>
    <row r="42" spans="1:39" ht="15" customHeight="1">
      <c r="A42" s="280" t="s">
        <v>568</v>
      </c>
      <c r="B42" s="288"/>
      <c r="C42" s="280"/>
      <c r="D42" s="280"/>
      <c r="E42" s="280"/>
      <c r="F42" s="280"/>
      <c r="G42" s="280"/>
    </row>
    <row r="43" spans="1:39" ht="15" customHeight="1">
      <c r="A43" s="280"/>
      <c r="B43" s="289" t="s">
        <v>569</v>
      </c>
      <c r="C43" s="1250" t="s">
        <v>570</v>
      </c>
      <c r="D43" s="1250"/>
      <c r="E43" s="1250"/>
      <c r="F43" s="280"/>
      <c r="G43" s="280"/>
    </row>
    <row r="44" spans="1:39" ht="15" customHeight="1">
      <c r="A44" s="280"/>
      <c r="B44" s="290" t="s">
        <v>571</v>
      </c>
      <c r="C44" s="1260" t="s">
        <v>572</v>
      </c>
      <c r="D44" s="1260"/>
      <c r="E44" s="1260"/>
      <c r="F44" s="280"/>
      <c r="G44" s="280"/>
    </row>
    <row r="45" spans="1:39" ht="15" customHeight="1">
      <c r="A45" s="280"/>
      <c r="B45" s="290" t="s">
        <v>573</v>
      </c>
      <c r="C45" s="1260" t="s">
        <v>574</v>
      </c>
      <c r="D45" s="1260"/>
      <c r="E45" s="1260"/>
      <c r="F45" s="280"/>
      <c r="G45" s="280"/>
    </row>
    <row r="46" spans="1:39" ht="15" customHeight="1">
      <c r="A46" s="280"/>
      <c r="B46" s="290" t="s">
        <v>575</v>
      </c>
      <c r="C46" s="1260" t="s">
        <v>576</v>
      </c>
      <c r="D46" s="1260"/>
      <c r="E46" s="1260"/>
      <c r="F46" s="280"/>
      <c r="G46" s="280"/>
    </row>
    <row r="47" spans="1:39" ht="15" customHeight="1">
      <c r="A47" s="280"/>
      <c r="B47" s="290" t="s">
        <v>577</v>
      </c>
      <c r="C47" s="1260" t="s">
        <v>578</v>
      </c>
      <c r="D47" s="1260"/>
      <c r="E47" s="1260"/>
      <c r="F47" s="280"/>
      <c r="G47" s="280"/>
    </row>
    <row r="48" spans="1:39" ht="15" customHeight="1">
      <c r="A48" s="280"/>
      <c r="B48" s="280" t="s">
        <v>579</v>
      </c>
      <c r="C48" s="280"/>
      <c r="D48" s="280"/>
      <c r="E48" s="280"/>
      <c r="F48" s="280"/>
      <c r="G48" s="280"/>
    </row>
    <row r="49" spans="1:7" ht="15" customHeight="1">
      <c r="A49" s="280"/>
      <c r="B49" s="280" t="s">
        <v>580</v>
      </c>
      <c r="C49" s="280"/>
      <c r="D49" s="280"/>
      <c r="E49" s="280"/>
      <c r="F49" s="280"/>
      <c r="G49" s="280"/>
    </row>
    <row r="50" spans="1:7" ht="15" customHeight="1">
      <c r="A50" s="280"/>
      <c r="B50" s="280" t="s">
        <v>581</v>
      </c>
      <c r="C50" s="280"/>
      <c r="D50" s="280"/>
      <c r="E50" s="280"/>
      <c r="F50" s="280"/>
      <c r="G50" s="280"/>
    </row>
    <row r="51" spans="1:7" ht="15" customHeight="1">
      <c r="A51" s="280" t="s">
        <v>582</v>
      </c>
      <c r="B51" s="288"/>
      <c r="C51" s="280"/>
      <c r="D51" s="280"/>
      <c r="E51" s="280"/>
      <c r="F51" s="280"/>
      <c r="G51" s="280"/>
    </row>
    <row r="52" spans="1:7" ht="15" customHeight="1">
      <c r="A52" s="280" t="s">
        <v>583</v>
      </c>
      <c r="B52" s="288"/>
      <c r="C52" s="280"/>
      <c r="D52" s="280"/>
      <c r="E52" s="280"/>
      <c r="F52" s="280"/>
      <c r="G52" s="280"/>
    </row>
    <row r="53" spans="1:7" ht="15" customHeight="1">
      <c r="A53" s="280" t="s">
        <v>584</v>
      </c>
      <c r="B53" s="288"/>
      <c r="C53" s="280"/>
      <c r="D53" s="280"/>
      <c r="E53" s="280"/>
      <c r="F53" s="280"/>
      <c r="G53" s="280"/>
    </row>
    <row r="54" spans="1:7" ht="15" customHeight="1">
      <c r="A54" s="280" t="s">
        <v>585</v>
      </c>
      <c r="B54" s="288"/>
      <c r="C54" s="280"/>
      <c r="D54" s="280"/>
      <c r="E54" s="280"/>
      <c r="F54" s="280"/>
      <c r="G54" s="280"/>
    </row>
    <row r="55" spans="1:7" ht="15" customHeight="1">
      <c r="A55" s="280" t="s">
        <v>586</v>
      </c>
      <c r="B55" s="288"/>
      <c r="C55" s="280"/>
      <c r="D55" s="280"/>
      <c r="E55" s="280"/>
      <c r="F55" s="280"/>
      <c r="G55" s="280"/>
    </row>
    <row r="56" spans="1:7" ht="15" customHeight="1">
      <c r="A56" s="280" t="s">
        <v>587</v>
      </c>
      <c r="B56" s="288"/>
      <c r="C56" s="280"/>
      <c r="D56" s="280"/>
      <c r="E56" s="280"/>
      <c r="F56" s="280"/>
      <c r="G56" s="280"/>
    </row>
    <row r="57" spans="1:7" ht="15" customHeight="1">
      <c r="A57" s="280"/>
      <c r="B57" s="280" t="s">
        <v>588</v>
      </c>
      <c r="C57" s="280"/>
      <c r="D57" s="280"/>
      <c r="E57" s="280"/>
      <c r="F57" s="280"/>
      <c r="G57" s="280"/>
    </row>
    <row r="58" spans="1:7" ht="15" customHeight="1">
      <c r="A58" s="280"/>
      <c r="B58" s="280" t="s">
        <v>589</v>
      </c>
      <c r="C58" s="280"/>
      <c r="D58" s="280"/>
      <c r="E58" s="280"/>
      <c r="F58" s="280"/>
      <c r="G58" s="280"/>
    </row>
    <row r="59" spans="1:7" ht="15" customHeight="1">
      <c r="A59" s="280" t="s">
        <v>590</v>
      </c>
      <c r="B59" s="288"/>
      <c r="C59" s="280"/>
      <c r="D59" s="280"/>
      <c r="E59" s="280"/>
      <c r="F59" s="280"/>
      <c r="G59" s="280"/>
    </row>
    <row r="60" spans="1:7" ht="15" customHeight="1">
      <c r="A60" s="280" t="s">
        <v>591</v>
      </c>
      <c r="B60" s="288"/>
      <c r="C60" s="280"/>
      <c r="D60" s="280"/>
      <c r="E60" s="280"/>
      <c r="F60" s="280"/>
      <c r="G60" s="280"/>
    </row>
    <row r="61" spans="1:7" ht="15" customHeight="1">
      <c r="A61" s="280" t="s">
        <v>592</v>
      </c>
      <c r="B61" s="288"/>
      <c r="C61" s="280"/>
      <c r="D61" s="280"/>
      <c r="E61" s="280"/>
      <c r="F61" s="280"/>
      <c r="G61" s="280"/>
    </row>
    <row r="62" spans="1:7" ht="15" customHeight="1">
      <c r="A62" s="280" t="s">
        <v>593</v>
      </c>
      <c r="B62" s="288"/>
      <c r="C62" s="280"/>
      <c r="D62" s="280"/>
      <c r="E62" s="280"/>
      <c r="F62" s="280"/>
      <c r="G62" s="280"/>
    </row>
    <row r="63" spans="1:7" ht="15" customHeight="1">
      <c r="A63" s="280" t="s">
        <v>594</v>
      </c>
      <c r="B63" s="288"/>
      <c r="C63" s="280"/>
      <c r="D63" s="280"/>
      <c r="E63" s="280"/>
      <c r="F63" s="280"/>
      <c r="G63" s="280"/>
    </row>
    <row r="64" spans="1:7" ht="15" customHeight="1">
      <c r="A64" s="280" t="s">
        <v>595</v>
      </c>
      <c r="B64" s="288"/>
      <c r="C64" s="280"/>
      <c r="D64" s="280"/>
      <c r="E64" s="280"/>
      <c r="F64" s="280"/>
      <c r="G64" s="280"/>
    </row>
    <row r="65" spans="1:7" ht="15" customHeight="1">
      <c r="A65" s="280" t="s">
        <v>596</v>
      </c>
      <c r="B65" s="288"/>
      <c r="C65" s="280"/>
      <c r="D65" s="280"/>
      <c r="E65" s="280"/>
      <c r="F65" s="280"/>
      <c r="G65" s="280"/>
    </row>
    <row r="66" spans="1:7" ht="15" customHeight="1">
      <c r="A66" s="280" t="s">
        <v>597</v>
      </c>
      <c r="B66" s="288"/>
      <c r="C66" s="280"/>
      <c r="D66" s="280"/>
      <c r="E66" s="280"/>
      <c r="F66" s="280"/>
      <c r="G66" s="280"/>
    </row>
  </sheetData>
  <mergeCells count="52">
    <mergeCell ref="C43:E43"/>
    <mergeCell ref="C44:E44"/>
    <mergeCell ref="C45:E45"/>
    <mergeCell ref="C46:E46"/>
    <mergeCell ref="C47:E47"/>
    <mergeCell ref="AM28:AN28"/>
    <mergeCell ref="AM29:AN29"/>
    <mergeCell ref="AM30:AN30"/>
    <mergeCell ref="A31:E31"/>
    <mergeCell ref="AM31:AN32"/>
    <mergeCell ref="A32:E32"/>
    <mergeCell ref="AM27:AN27"/>
    <mergeCell ref="AM16:AN16"/>
    <mergeCell ref="AM17:AN17"/>
    <mergeCell ref="AM18:AN18"/>
    <mergeCell ref="AM19:AN19"/>
    <mergeCell ref="AM20:AN20"/>
    <mergeCell ref="AM21:AN21"/>
    <mergeCell ref="AM22:AN22"/>
    <mergeCell ref="AM23:AN23"/>
    <mergeCell ref="AM24:AN24"/>
    <mergeCell ref="AM25:AN25"/>
    <mergeCell ref="AM26:AN26"/>
    <mergeCell ref="AM15:AN15"/>
    <mergeCell ref="AL7:AL10"/>
    <mergeCell ref="AM7:AN10"/>
    <mergeCell ref="F8:L8"/>
    <mergeCell ref="M8:S8"/>
    <mergeCell ref="T8:Z8"/>
    <mergeCell ref="AA8:AG8"/>
    <mergeCell ref="AH8:AJ8"/>
    <mergeCell ref="AM11:AN11"/>
    <mergeCell ref="AM12:AN12"/>
    <mergeCell ref="AM13:AN13"/>
    <mergeCell ref="AM14:AN14"/>
    <mergeCell ref="AK3:AN3"/>
    <mergeCell ref="AK4:AN4"/>
    <mergeCell ref="AH5:AJ5"/>
    <mergeCell ref="A7:A10"/>
    <mergeCell ref="B7:B8"/>
    <mergeCell ref="C7:C10"/>
    <mergeCell ref="D7:D10"/>
    <mergeCell ref="E7:E10"/>
    <mergeCell ref="F7:AJ7"/>
    <mergeCell ref="AK7:AK10"/>
    <mergeCell ref="B9:B10"/>
    <mergeCell ref="AK1:AN1"/>
    <mergeCell ref="M2:P2"/>
    <mergeCell ref="Q2:R2"/>
    <mergeCell ref="S2:T2"/>
    <mergeCell ref="U2:V2"/>
    <mergeCell ref="AK2:AN2"/>
  </mergeCells>
  <phoneticPr fontId="4"/>
  <dataValidations count="5">
    <dataValidation allowBlank="1" showInputMessage="1" sqref="B11" xr:uid="{1625784C-01FA-438E-A2CA-1D385D595931}"/>
    <dataValidation type="list" allowBlank="1" showInputMessage="1" sqref="B12:B30" xr:uid="{938CE99D-2CC8-4191-9B96-FFE2B726897B}">
      <formula1>INDIRECT($AK$1)</formula1>
    </dataValidation>
    <dataValidation type="list" allowBlank="1" showInputMessage="1" showErrorMessage="1" sqref="AK3:AN3" xr:uid="{8EDA1DB4-6B5C-4A94-8D10-CD1B1A9F83BB}">
      <formula1>"４週,歴月"</formula1>
    </dataValidation>
    <dataValidation type="list" allowBlank="1" showInputMessage="1" showErrorMessage="1" sqref="AK4:AN4" xr:uid="{A47C9493-4AC8-437B-B595-6BCB048FC886}">
      <formula1>"予定,実績"</formula1>
    </dataValidation>
    <dataValidation type="list" allowBlank="1" showInputMessage="1" showErrorMessage="1" sqref="C11:C30" xr:uid="{019BE936-C48D-478B-B992-41C1D5403EB0}">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4"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BC49-267C-4440-8DBD-9D67361FA301}">
  <sheetPr>
    <tabColor theme="5" tint="0.79998168889431442"/>
  </sheetPr>
  <dimension ref="A1:AQ82"/>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1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675</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650</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652</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t="s">
        <v>676</v>
      </c>
      <c r="C15" s="271" t="s">
        <v>573</v>
      </c>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296"/>
      <c r="AN37" s="296"/>
      <c r="AO37" s="296"/>
      <c r="AP37" s="296"/>
      <c r="AQ37" s="296"/>
    </row>
    <row r="38" spans="1:43" ht="18" customHeight="1">
      <c r="A38" s="1318" t="s">
        <v>656</v>
      </c>
      <c r="B38" s="1318"/>
      <c r="C38" s="1318"/>
      <c r="D38" s="274">
        <v>1400</v>
      </c>
      <c r="E38" s="274">
        <v>1310</v>
      </c>
      <c r="F38" s="1315">
        <v>1400</v>
      </c>
      <c r="G38" s="1315"/>
      <c r="H38" s="1315"/>
      <c r="I38" s="1315">
        <v>1470</v>
      </c>
      <c r="J38" s="1315"/>
      <c r="K38" s="1315"/>
      <c r="L38" s="1315">
        <v>1470</v>
      </c>
      <c r="M38" s="1315"/>
      <c r="N38" s="1315"/>
      <c r="O38" s="1315">
        <v>1330</v>
      </c>
      <c r="P38" s="1315"/>
      <c r="Q38" s="1315"/>
      <c r="R38" s="1315">
        <v>1400</v>
      </c>
      <c r="S38" s="1315"/>
      <c r="T38" s="1315"/>
      <c r="U38" s="1315">
        <v>1400</v>
      </c>
      <c r="V38" s="1315"/>
      <c r="W38" s="1315"/>
      <c r="X38" s="1315">
        <v>1330</v>
      </c>
      <c r="Y38" s="1315"/>
      <c r="Z38" s="1315"/>
      <c r="AA38" s="1315">
        <v>1330</v>
      </c>
      <c r="AB38" s="1315"/>
      <c r="AC38" s="1315"/>
      <c r="AD38" s="1315">
        <v>1330</v>
      </c>
      <c r="AE38" s="1315"/>
      <c r="AF38" s="1315"/>
      <c r="AG38" s="1315">
        <v>1400</v>
      </c>
      <c r="AH38" s="1315"/>
      <c r="AI38" s="1315"/>
      <c r="AJ38" s="1260">
        <f>SUM(D38:AI38)</f>
        <v>16570</v>
      </c>
      <c r="AK38" s="1260"/>
      <c r="AL38" s="1316">
        <f>ROUNDUP(AJ38/AJ39,1)</f>
        <v>70</v>
      </c>
      <c r="AM38" s="296"/>
      <c r="AN38" s="296"/>
      <c r="AO38" s="296"/>
      <c r="AP38" s="296"/>
      <c r="AQ38" s="296"/>
    </row>
    <row r="39" spans="1:43" ht="18" customHeight="1">
      <c r="A39" s="1318" t="s">
        <v>657</v>
      </c>
      <c r="B39" s="1318"/>
      <c r="C39" s="1318"/>
      <c r="D39" s="274">
        <v>20</v>
      </c>
      <c r="E39" s="274">
        <v>19</v>
      </c>
      <c r="F39" s="1315">
        <v>20</v>
      </c>
      <c r="G39" s="1315"/>
      <c r="H39" s="1315"/>
      <c r="I39" s="1315">
        <v>21</v>
      </c>
      <c r="J39" s="1315"/>
      <c r="K39" s="1315"/>
      <c r="L39" s="1315">
        <v>21</v>
      </c>
      <c r="M39" s="1315"/>
      <c r="N39" s="1315"/>
      <c r="O39" s="1315">
        <v>19</v>
      </c>
      <c r="P39" s="1315"/>
      <c r="Q39" s="1315"/>
      <c r="R39" s="1315">
        <v>20</v>
      </c>
      <c r="S39" s="1315"/>
      <c r="T39" s="1315"/>
      <c r="U39" s="1315">
        <v>20</v>
      </c>
      <c r="V39" s="1315"/>
      <c r="W39" s="1315"/>
      <c r="X39" s="1315">
        <v>19</v>
      </c>
      <c r="Y39" s="1315"/>
      <c r="Z39" s="1315"/>
      <c r="AA39" s="1315">
        <v>19</v>
      </c>
      <c r="AB39" s="1315"/>
      <c r="AC39" s="1315"/>
      <c r="AD39" s="1315">
        <v>19</v>
      </c>
      <c r="AE39" s="1315"/>
      <c r="AF39" s="1315"/>
      <c r="AG39" s="1315">
        <v>20</v>
      </c>
      <c r="AH39" s="1315"/>
      <c r="AI39" s="1315"/>
      <c r="AJ39" s="1260">
        <f>+SUM(D39:AI39)</f>
        <v>237</v>
      </c>
      <c r="AK39" s="1260"/>
      <c r="AL39" s="1317"/>
      <c r="AM39" s="296"/>
      <c r="AN39" s="296"/>
      <c r="AO39" s="296"/>
      <c r="AP39" s="296"/>
      <c r="AQ39" s="296"/>
    </row>
    <row r="40" spans="1:43" ht="5.0999999999999996" customHeight="1">
      <c r="A40" s="287"/>
      <c r="B40" s="287"/>
      <c r="C40" s="287"/>
      <c r="D40" s="296"/>
      <c r="E40" s="296"/>
      <c r="F40" s="296"/>
      <c r="G40" s="296"/>
      <c r="H40" s="296"/>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97"/>
      <c r="AK40" s="280"/>
      <c r="AL40" s="266"/>
      <c r="AM40" s="266"/>
      <c r="AN40" s="257"/>
    </row>
    <row r="41" spans="1:43" ht="18" customHeight="1">
      <c r="A41" s="256" t="s">
        <v>610</v>
      </c>
      <c r="B41" s="280"/>
      <c r="D41" s="280"/>
      <c r="E41" s="280"/>
      <c r="F41" s="280"/>
      <c r="G41" s="280"/>
      <c r="H41" s="280"/>
      <c r="I41" s="296"/>
      <c r="J41" s="296"/>
      <c r="K41" s="296"/>
      <c r="L41" s="296"/>
      <c r="M41" s="296"/>
      <c r="N41" s="296"/>
      <c r="O41" s="280"/>
      <c r="P41" s="280"/>
      <c r="Q41" s="280"/>
      <c r="R41" s="280"/>
      <c r="S41" s="280"/>
      <c r="T41" s="280"/>
      <c r="U41" s="280"/>
      <c r="V41" s="280"/>
      <c r="W41" s="266"/>
      <c r="X41" s="280"/>
      <c r="Y41" s="280"/>
      <c r="Z41" s="280"/>
      <c r="AA41" s="280"/>
      <c r="AB41" s="280"/>
      <c r="AC41" s="280"/>
      <c r="AD41" s="280"/>
      <c r="AE41" s="280"/>
      <c r="AF41" s="280"/>
      <c r="AG41" s="280"/>
      <c r="AH41" s="280"/>
      <c r="AI41" s="280"/>
      <c r="AJ41" s="297"/>
      <c r="AK41" s="280"/>
      <c r="AL41" s="266"/>
      <c r="AM41" s="266"/>
      <c r="AN41" s="257"/>
    </row>
    <row r="42" spans="1:43" ht="45" customHeight="1">
      <c r="A42" s="1250" t="s">
        <v>614</v>
      </c>
      <c r="B42" s="1250"/>
      <c r="C42" s="1250" t="s">
        <v>650</v>
      </c>
      <c r="D42" s="1250"/>
      <c r="E42" s="1258" t="s">
        <v>677</v>
      </c>
      <c r="F42" s="1258"/>
      <c r="G42" s="1258"/>
      <c r="H42" s="1258"/>
      <c r="I42" s="296"/>
      <c r="J42" s="296"/>
      <c r="K42" s="296"/>
      <c r="L42" s="296"/>
      <c r="M42" s="296"/>
      <c r="N42" s="296"/>
      <c r="O42" s="296"/>
      <c r="P42" s="296"/>
      <c r="Q42" s="296"/>
      <c r="R42" s="296"/>
      <c r="S42" s="296"/>
      <c r="T42" s="296"/>
      <c r="U42" s="296"/>
      <c r="W42" s="266"/>
      <c r="X42" s="280"/>
      <c r="Y42" s="280"/>
      <c r="Z42" s="280"/>
      <c r="AA42" s="280"/>
      <c r="AB42" s="280"/>
      <c r="AC42" s="280"/>
      <c r="AD42" s="280"/>
      <c r="AE42" s="280"/>
      <c r="AF42" s="280"/>
      <c r="AG42" s="280"/>
      <c r="AH42" s="280"/>
      <c r="AI42" s="280"/>
      <c r="AJ42" s="297"/>
      <c r="AK42" s="280"/>
      <c r="AL42" s="266"/>
      <c r="AM42" s="266"/>
      <c r="AN42" s="257"/>
    </row>
    <row r="43" spans="1:43" ht="18" customHeight="1">
      <c r="A43" s="1258" t="s">
        <v>616</v>
      </c>
      <c r="B43" s="1258"/>
      <c r="C43" s="1319">
        <f>ROUNDDOWN(IF(AL38&lt;=60,1,1+ROUNDUP((AL38-60)/40,0)),1)</f>
        <v>2</v>
      </c>
      <c r="D43" s="1319"/>
      <c r="E43" s="1319">
        <f>ROUNDDOWN(AL38/6,1)</f>
        <v>11.6</v>
      </c>
      <c r="F43" s="1319"/>
      <c r="G43" s="1319"/>
      <c r="H43" s="1319"/>
      <c r="I43" s="296"/>
      <c r="J43" s="296"/>
      <c r="K43" s="296"/>
      <c r="L43" s="296"/>
      <c r="M43" s="296"/>
      <c r="N43" s="296"/>
      <c r="O43" s="296"/>
      <c r="P43" s="296"/>
      <c r="Q43" s="296"/>
      <c r="R43" s="296"/>
      <c r="S43" s="296"/>
      <c r="T43" s="296"/>
      <c r="U43" s="296"/>
      <c r="W43" s="266"/>
      <c r="X43" s="280"/>
      <c r="Y43" s="280"/>
      <c r="Z43" s="280"/>
      <c r="AA43" s="280"/>
      <c r="AB43" s="280"/>
      <c r="AC43" s="280"/>
      <c r="AD43" s="280"/>
      <c r="AE43" s="280"/>
      <c r="AF43" s="280"/>
      <c r="AG43" s="280"/>
      <c r="AH43" s="280"/>
      <c r="AI43" s="280"/>
      <c r="AJ43" s="297"/>
      <c r="AK43" s="280"/>
      <c r="AL43" s="266"/>
      <c r="AM43" s="266"/>
      <c r="AN43" s="257"/>
    </row>
    <row r="44" spans="1:43" ht="5.0999999999999996" customHeight="1">
      <c r="A44" s="287"/>
      <c r="B44" s="287"/>
      <c r="C44" s="287"/>
      <c r="D44" s="287"/>
      <c r="E44" s="287"/>
      <c r="F44" s="287"/>
      <c r="G44" s="287"/>
      <c r="H44" s="287"/>
      <c r="I44" s="287"/>
      <c r="J44" s="280"/>
      <c r="K44" s="280"/>
      <c r="L44" s="280"/>
      <c r="M44" s="297"/>
      <c r="N44" s="280"/>
      <c r="O44" s="280"/>
      <c r="P44" s="280"/>
      <c r="Q44" s="296"/>
      <c r="W44" s="266"/>
      <c r="X44" s="280"/>
      <c r="Y44" s="280"/>
      <c r="Z44" s="280"/>
      <c r="AA44" s="280"/>
      <c r="AB44" s="280"/>
      <c r="AC44" s="280"/>
      <c r="AD44" s="280"/>
      <c r="AE44" s="280"/>
      <c r="AF44" s="280"/>
      <c r="AG44" s="280"/>
      <c r="AH44" s="280"/>
      <c r="AI44" s="280"/>
      <c r="AJ44" s="297"/>
      <c r="AK44" s="280"/>
      <c r="AL44" s="266"/>
      <c r="AM44" s="266"/>
      <c r="AN44" s="257"/>
    </row>
    <row r="45" spans="1:43"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3" ht="24.95" customHeight="1">
      <c r="A46" s="257"/>
      <c r="B46" s="266"/>
      <c r="C46" s="1294" t="str">
        <f>IF(VLOOKUP($AK$1,選択肢!$A$1:$J$32,C51,FALSE)=0,"-",VLOOKUP($AK$1,選択肢!$A$1:$J$32,C51,FALSE))</f>
        <v>管理者</v>
      </c>
      <c r="D46" s="1295"/>
      <c r="E46" s="1296" t="str">
        <f>IF(VLOOKUP($AK$1,選択肢!$A$1:$J$32,E51,FALSE)=0,"-",VLOOKUP($AK$1,選択肢!$A$1:$J$32,E51,FALSE))</f>
        <v>サービス管理責任者</v>
      </c>
      <c r="F46" s="1296"/>
      <c r="G46" s="1296"/>
      <c r="H46" s="1296"/>
      <c r="I46" s="1294" t="str">
        <f>IF(VLOOKUP($AK$1,選択肢!$A$1:$J$32,I51,FALSE)=0,"-",VLOOKUP($AK$1,選択肢!$A$1:$J$32,I51,FALSE))</f>
        <v>看護職員</v>
      </c>
      <c r="J46" s="1295"/>
      <c r="K46" s="1295"/>
      <c r="L46" s="1295"/>
      <c r="M46" s="1295"/>
      <c r="N46" s="1297"/>
      <c r="O46" s="1294" t="str">
        <f>IF(VLOOKUP($AK$1,選択肢!$A$1:$J$32,O51,FALSE)=0,"-",VLOOKUP($AK$1,選択肢!$A$1:$J$32,O51,FALSE))</f>
        <v>理学療法士</v>
      </c>
      <c r="P46" s="1295"/>
      <c r="Q46" s="1295"/>
      <c r="R46" s="1295"/>
      <c r="S46" s="1295"/>
      <c r="T46" s="1297"/>
      <c r="U46" s="1294" t="str">
        <f>IF(VLOOKUP($AK$1,選択肢!$A$1:$J$32,U51,FALSE)=0,"-",VLOOKUP($AK$1,選択肢!$A$1:$J$32,U51,FALSE))</f>
        <v>作業療法士</v>
      </c>
      <c r="V46" s="1295"/>
      <c r="W46" s="1295"/>
      <c r="X46" s="1295"/>
      <c r="Y46" s="1295"/>
      <c r="Z46" s="1297"/>
      <c r="AA46" s="1294" t="str">
        <f>IF(VLOOKUP($AK$1,選択肢!$A$1:$J$32,AA51,FALSE)=0,"-",VLOOKUP($AK$1,選択肢!$A$1:$J$32,AA51,FALSE))</f>
        <v>言語聴覚士</v>
      </c>
      <c r="AB46" s="1295"/>
      <c r="AC46" s="1295"/>
      <c r="AD46" s="1295"/>
      <c r="AE46" s="1295"/>
      <c r="AF46" s="1297"/>
      <c r="AG46" s="1296" t="str">
        <f>IF(VLOOKUP($AK$1,選択肢!$A$1:$J$32,AG51,FALSE)=0,"-",VLOOKUP($AK$1,選択肢!$A$1:$J$32,AG51,FALSE))</f>
        <v>生活支援員</v>
      </c>
      <c r="AH46" s="1296"/>
      <c r="AI46" s="1296"/>
      <c r="AJ46" s="1296"/>
      <c r="AK46" s="1296"/>
      <c r="AL46" s="1296" t="str">
        <f>IF(VLOOKUP($AK$1,選択肢!$A$1:$J$32,AL51,FALSE)=0,"-",VLOOKUP($AK$1,選択肢!$A$1:$J$32,AL51,FALSE))</f>
        <v>-</v>
      </c>
      <c r="AM46" s="1296"/>
      <c r="AN46" s="257"/>
    </row>
    <row r="47" spans="1:43" ht="18" customHeight="1">
      <c r="A47" s="257"/>
      <c r="B47" s="266"/>
      <c r="C47" s="310" t="s">
        <v>633</v>
      </c>
      <c r="D47" s="310" t="s">
        <v>634</v>
      </c>
      <c r="E47" s="311" t="s">
        <v>633</v>
      </c>
      <c r="F47" s="1303" t="s">
        <v>634</v>
      </c>
      <c r="G47" s="1303"/>
      <c r="H47" s="1303"/>
      <c r="I47" s="1299" t="s">
        <v>633</v>
      </c>
      <c r="J47" s="1300"/>
      <c r="K47" s="1301"/>
      <c r="L47" s="1299" t="s">
        <v>634</v>
      </c>
      <c r="M47" s="1300"/>
      <c r="N47" s="1301"/>
      <c r="O47" s="1299" t="s">
        <v>633</v>
      </c>
      <c r="P47" s="1300"/>
      <c r="Q47" s="1301"/>
      <c r="R47" s="1299" t="s">
        <v>634</v>
      </c>
      <c r="S47" s="1300"/>
      <c r="T47" s="1301"/>
      <c r="U47" s="1299" t="s">
        <v>633</v>
      </c>
      <c r="V47" s="1300"/>
      <c r="W47" s="1301"/>
      <c r="X47" s="1299" t="s">
        <v>634</v>
      </c>
      <c r="Y47" s="1300"/>
      <c r="Z47" s="1301"/>
      <c r="AA47" s="1299" t="s">
        <v>633</v>
      </c>
      <c r="AB47" s="1300"/>
      <c r="AC47" s="1301"/>
      <c r="AD47" s="1299" t="s">
        <v>634</v>
      </c>
      <c r="AE47" s="1300"/>
      <c r="AF47" s="1301"/>
      <c r="AG47" s="1299" t="s">
        <v>633</v>
      </c>
      <c r="AH47" s="1300"/>
      <c r="AI47" s="1301"/>
      <c r="AJ47" s="1299" t="s">
        <v>634</v>
      </c>
      <c r="AK47" s="1301"/>
      <c r="AL47" s="311" t="s">
        <v>258</v>
      </c>
      <c r="AM47" s="311" t="s">
        <v>259</v>
      </c>
      <c r="AN47" s="257"/>
    </row>
    <row r="48" spans="1:43" ht="18" customHeight="1">
      <c r="A48" s="257"/>
      <c r="B48" s="289" t="s">
        <v>635</v>
      </c>
      <c r="C48" s="311">
        <f>COUNTIFS($B$11:$B$30,C$46,$C$11:$C$30,"A",$E$11:$E$30,"*")</f>
        <v>1</v>
      </c>
      <c r="D48" s="311">
        <f>COUNTIFS($B$11:$B$30,C$46,$C$11:$C$30,"B",$E$11:$E$30,"*")</f>
        <v>0</v>
      </c>
      <c r="E48" s="311">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299">
        <f>COUNTIFS($B$11:$B$30,O$46,$C$11:$C$30,"A",$E$11:$E$30,"*")</f>
        <v>0</v>
      </c>
      <c r="P48" s="1300"/>
      <c r="Q48" s="1301"/>
      <c r="R48" s="1299">
        <f>COUNTIFS($B$11:$B$30,O$46,$C$11:$C$30,"B",$E$11:$E$30,"*")</f>
        <v>0</v>
      </c>
      <c r="S48" s="1300"/>
      <c r="T48" s="1301"/>
      <c r="U48" s="1299">
        <f>COUNTIFS($B$11:$B$30,U$46,$C$11:$C$30,"A",$E$11:$E$30,"*")</f>
        <v>0</v>
      </c>
      <c r="V48" s="1300"/>
      <c r="W48" s="1301"/>
      <c r="X48" s="1299">
        <f>COUNTIFS($B$11:$B$30,U$46,$C$11:$C$30,"B",$E$11:$E$30,"*")</f>
        <v>0</v>
      </c>
      <c r="Y48" s="1300"/>
      <c r="Z48" s="1301"/>
      <c r="AA48" s="1299">
        <f>COUNTIFS($B$11:$B$30,AA$46,$C$11:$C$30,"A",$E$11:$E$30,"*")</f>
        <v>0</v>
      </c>
      <c r="AB48" s="1300"/>
      <c r="AC48" s="1301"/>
      <c r="AD48" s="1299">
        <f>COUNTIFS($B$11:$B$30,AA$46,$C$11:$C$30,"B",$E$11:$E$30,"*")</f>
        <v>0</v>
      </c>
      <c r="AE48" s="1300"/>
      <c r="AF48" s="1301"/>
      <c r="AG48" s="1299">
        <f>COUNTIFS($B$11:$B$30,AG$46,$C$11:$C$30,"A",$E$11:$E$30,"*")</f>
        <v>0</v>
      </c>
      <c r="AH48" s="1300"/>
      <c r="AI48" s="1301"/>
      <c r="AJ48" s="1299">
        <f>COUNTIFS($B$11:$B$30,AG$46,$C$11:$C$30,"B",$E$11:$E$30,"*")</f>
        <v>0</v>
      </c>
      <c r="AK48" s="1301"/>
      <c r="AL48" s="311">
        <f>COUNTIFS($B$11:$B$30,AL$46,$C$11:$C$30,"A",$E$11:$E$30,"*")</f>
        <v>0</v>
      </c>
      <c r="AM48" s="311">
        <f>COUNTIFS($B$11:$B$30,AL$46,$C$11:$C$30,"B",$E$11:$E$30,"*")</f>
        <v>0</v>
      </c>
      <c r="AN48" s="257"/>
    </row>
    <row r="49" spans="1:40" ht="18" customHeight="1">
      <c r="A49" s="257"/>
      <c r="B49" s="313" t="s">
        <v>636</v>
      </c>
      <c r="C49" s="311">
        <f>COUNTIFS($B$11:$B$30,C$46,$C$11:$C$30,"C",$E$11:$E$30,"*")</f>
        <v>0</v>
      </c>
      <c r="D49" s="311">
        <f>COUNTIFS($B$11:$B$30,C$46,$C$11:$C$30,"D",$E$11:$E$30,"*")</f>
        <v>0</v>
      </c>
      <c r="E49" s="311">
        <f>COUNTIFS($B$11:$B$30,E$46,$C$11:$C$30,"C",$E$11:$E$30,"*")</f>
        <v>1</v>
      </c>
      <c r="F49" s="1299">
        <f>COUNTIFS($B$11:$B$30,E$46,$C$11:$C$30,"D",$E$11:$E$30,"*")</f>
        <v>0</v>
      </c>
      <c r="G49" s="1300"/>
      <c r="H49" s="1301"/>
      <c r="I49" s="1299">
        <f>COUNTIFS($B$11:$B$30,I$46,$C$11:$C$30,"C",$E$11:$E$30,"*")</f>
        <v>0</v>
      </c>
      <c r="J49" s="1300"/>
      <c r="K49" s="1301"/>
      <c r="L49" s="1299">
        <f>COUNTIFS($B$11:$B$30,I$46,$C$11:$C$30,"D",$E$11:$E$30,"*")</f>
        <v>1</v>
      </c>
      <c r="M49" s="1300"/>
      <c r="N49" s="1301"/>
      <c r="O49" s="1299">
        <f>COUNTIFS($B$11:$B$30,O$46,$C$11:$C$30,"C",$E$11:$E$30,"*")</f>
        <v>0</v>
      </c>
      <c r="P49" s="1300"/>
      <c r="Q49" s="1301"/>
      <c r="R49" s="1299">
        <f>COUNTIFS($B$11:$B$30,O$46,$C$11:$C$30,"D",$E$11:$E$30,"*")</f>
        <v>0</v>
      </c>
      <c r="S49" s="1300"/>
      <c r="T49" s="1301"/>
      <c r="U49" s="1299">
        <f>COUNTIFS($B$11:$B$30,U$46,$C$11:$C$30,"C",$E$11:$E$30,"*")</f>
        <v>0</v>
      </c>
      <c r="V49" s="1300"/>
      <c r="W49" s="1301"/>
      <c r="X49" s="1299">
        <f>COUNTIFS($B$11:$B$30,U$46,$C$11:$C$30,"D",$E$11:$E$30,"*")</f>
        <v>0</v>
      </c>
      <c r="Y49" s="1300"/>
      <c r="Z49" s="1301"/>
      <c r="AA49" s="1299">
        <f>COUNTIFS($B$11:$B$30,AA$46,$C$11:$C$30,"C",$E$11:$E$30,"*")</f>
        <v>0</v>
      </c>
      <c r="AB49" s="1300"/>
      <c r="AC49" s="1301"/>
      <c r="AD49" s="1299">
        <f>COUNTIFS($B$11:$B$30,AA$46,$C$11:$C$30,"D",$E$11:$E$30,"*")</f>
        <v>0</v>
      </c>
      <c r="AE49" s="1300"/>
      <c r="AF49" s="1301"/>
      <c r="AG49" s="1299">
        <f>COUNTIFS($B$11:$B$30,AG$46,$C$11:$C$30,"C",$E$11:$E$30,"*")</f>
        <v>0</v>
      </c>
      <c r="AH49" s="1300"/>
      <c r="AI49" s="1301"/>
      <c r="AJ49" s="1299">
        <f>COUNTIFS($B$11:$B$30,AG$46,$C$11:$C$30,"D",$E$11:$E$30,"*")</f>
        <v>0</v>
      </c>
      <c r="AK49" s="1301"/>
      <c r="AL49" s="311">
        <f>COUNTIFS($B$11:$B$30,AL$46,$C$11:$C$30,"C",$E$11:$E$30,"*")</f>
        <v>0</v>
      </c>
      <c r="AM49" s="311">
        <f>COUNTIFS($B$11:$B$30,AL$46,$C$11:$C$30,"D",$E$11:$E$30,"*")</f>
        <v>0</v>
      </c>
      <c r="AN49" s="257"/>
    </row>
    <row r="50" spans="1:40" ht="24.95" customHeight="1">
      <c r="A50" s="257"/>
      <c r="B50" s="313" t="s">
        <v>637</v>
      </c>
      <c r="C50" s="1294">
        <f>IF($AK$3="４週",SUMIFS($AK$11:$AK$30,$B$11:$B$30,C46)/4/$AH$5,IF($AK$3="歴月",SUMIFS($AK$11:$AK$30,$B$11:$B$30,C46)/$AL$5,"記載する期間を選択してください"))</f>
        <v>0</v>
      </c>
      <c r="D50" s="1297"/>
      <c r="E50" s="1294">
        <f>IF($AK$3="４週",SUMIFS($AK$11:$AK$30,$B$11:$B$30,E46)/4/$AH$5,IF($AK$3="歴月",SUMIFS($AK$11:$AK$30,$B$11:$B$30,E46)/$AL$5,"記載する期間を選択してください"))</f>
        <v>0</v>
      </c>
      <c r="F50" s="1295"/>
      <c r="G50" s="1295"/>
      <c r="H50" s="1297"/>
      <c r="I50" s="1294">
        <f>IF($AK$3="４週",SUMIFS($AK$11:$AK$30,$B$11:$B$30,I46)/4/$AH$5,IF($AK$3="歴月",SUMIFS($AK$11:$AK$30,$B$11:$B$30,I46)/$AL$5,"記載する期間を選択してください"))</f>
        <v>0</v>
      </c>
      <c r="J50" s="1295"/>
      <c r="K50" s="1295"/>
      <c r="L50" s="1295"/>
      <c r="M50" s="1295"/>
      <c r="N50" s="1297"/>
      <c r="O50" s="1294">
        <f>IF($AK$3="４週",SUMIFS($AK$11:$AK$30,$B$11:$B$30,O46)/4/$AH$5,IF($AK$3="歴月",SUMIFS($AK$11:$AK$30,$B$11:$B$30,O46)/$AL$5,"記載する期間を選択してください"))</f>
        <v>0</v>
      </c>
      <c r="P50" s="1295"/>
      <c r="Q50" s="1295"/>
      <c r="R50" s="1295"/>
      <c r="S50" s="1295"/>
      <c r="T50" s="1297"/>
      <c r="U50" s="1294">
        <f>IF($AK$3="４週",SUMIFS($AK$11:$AK$30,$B$11:$B$30,U46)/4/$AH$5,IF($AK$3="歴月",SUMIFS($AK$11:$AK$30,$B$11:$B$30,U46)/$AL$5,"記載する期間を選択してください"))</f>
        <v>0</v>
      </c>
      <c r="V50" s="1295"/>
      <c r="W50" s="1295"/>
      <c r="X50" s="1295"/>
      <c r="Y50" s="1295"/>
      <c r="Z50" s="1297"/>
      <c r="AA50" s="1294">
        <f>IF($AK$3="４週",SUMIFS($AK$11:$AK$30,$B$11:$B$30,AA46)/4/$AH$5,IF($AK$3="歴月",SUMIFS($AK$11:$AK$30,$B$11:$B$30,AA46)/$AL$5,"記載する期間を選択してください"))</f>
        <v>0</v>
      </c>
      <c r="AB50" s="1295"/>
      <c r="AC50" s="1295"/>
      <c r="AD50" s="1295"/>
      <c r="AE50" s="1295"/>
      <c r="AF50" s="1297"/>
      <c r="AG50" s="1294">
        <f>IF($AK$3="４週",SUMIFS($AK$11:$AK$30,$B$11:$B$30,AG46)/4/$AH$5,IF($AK$3="歴月",SUMIFS($AK$11:$AK$30,$B$11:$B$30,AG46)/$AL$5,"記載する期間を選択してください"))</f>
        <v>0</v>
      </c>
      <c r="AH50" s="1295"/>
      <c r="AI50" s="1295"/>
      <c r="AJ50" s="1295"/>
      <c r="AK50" s="1297"/>
      <c r="AL50" s="1294">
        <f>IF($AK$3="４週",SUMIFS($AK$11:$AK$30,$B$11:$B$30,AL46)/4/$AH$5,IF($AK$3="歴月",SUMIFS($AK$11:$AK$30,$B$11:$B$30,AL46)/$AL$5,"記載する期間を選択してください"))</f>
        <v>0</v>
      </c>
      <c r="AM50" s="1297"/>
      <c r="AN50" s="257"/>
    </row>
    <row r="51" spans="1:40" ht="5.099999999999999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564</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565</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566</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289" t="s">
        <v>569</v>
      </c>
      <c r="C59" s="1250" t="s">
        <v>570</v>
      </c>
      <c r="D59" s="1250"/>
      <c r="E59" s="1250"/>
      <c r="F59" s="280"/>
      <c r="G59" s="280"/>
    </row>
    <row r="60" spans="1:40" ht="15" customHeight="1">
      <c r="A60" s="280"/>
      <c r="B60" s="290" t="s">
        <v>571</v>
      </c>
      <c r="C60" s="1260" t="s">
        <v>572</v>
      </c>
      <c r="D60" s="1260"/>
      <c r="E60" s="1260"/>
      <c r="F60" s="280"/>
      <c r="G60" s="280"/>
    </row>
    <row r="61" spans="1:40" ht="15" customHeight="1">
      <c r="A61" s="280"/>
      <c r="B61" s="290" t="s">
        <v>573</v>
      </c>
      <c r="C61" s="1260" t="s">
        <v>574</v>
      </c>
      <c r="D61" s="1260"/>
      <c r="E61" s="1260"/>
      <c r="F61" s="280"/>
      <c r="G61" s="280"/>
    </row>
    <row r="62" spans="1:40" ht="15" customHeight="1">
      <c r="A62" s="280"/>
      <c r="B62" s="290" t="s">
        <v>575</v>
      </c>
      <c r="C62" s="1260" t="s">
        <v>576</v>
      </c>
      <c r="D62" s="1260"/>
      <c r="E62" s="1260"/>
      <c r="F62" s="280"/>
      <c r="G62" s="280"/>
    </row>
    <row r="63" spans="1:40" ht="15" customHeight="1">
      <c r="A63" s="280"/>
      <c r="B63" s="290" t="s">
        <v>577</v>
      </c>
      <c r="C63" s="1260" t="s">
        <v>578</v>
      </c>
      <c r="D63" s="1260"/>
      <c r="E63" s="126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44">
    <mergeCell ref="C63:E63"/>
    <mergeCell ref="AG50:AK50"/>
    <mergeCell ref="AL50:AM50"/>
    <mergeCell ref="C59:E59"/>
    <mergeCell ref="C60:E60"/>
    <mergeCell ref="C61:E61"/>
    <mergeCell ref="C62:E62"/>
    <mergeCell ref="C50:D50"/>
    <mergeCell ref="E50:H50"/>
    <mergeCell ref="I50:N50"/>
    <mergeCell ref="O50:T50"/>
    <mergeCell ref="U50:Z50"/>
    <mergeCell ref="AA50:AF50"/>
    <mergeCell ref="U49:W49"/>
    <mergeCell ref="X49:Z49"/>
    <mergeCell ref="AA49:AC49"/>
    <mergeCell ref="AD49:AF49"/>
    <mergeCell ref="AG49:AI49"/>
    <mergeCell ref="AJ49:AK49"/>
    <mergeCell ref="X48:Z48"/>
    <mergeCell ref="AA48:AC48"/>
    <mergeCell ref="AD48:AF48"/>
    <mergeCell ref="AG48:AI48"/>
    <mergeCell ref="AJ48:AK48"/>
    <mergeCell ref="U48:W48"/>
    <mergeCell ref="F49:H49"/>
    <mergeCell ref="I49:K49"/>
    <mergeCell ref="L49:N49"/>
    <mergeCell ref="O49:Q49"/>
    <mergeCell ref="R49:T49"/>
    <mergeCell ref="F48:H48"/>
    <mergeCell ref="I48:K48"/>
    <mergeCell ref="L48:N48"/>
    <mergeCell ref="O48:Q48"/>
    <mergeCell ref="R48:T48"/>
    <mergeCell ref="AL46:AM46"/>
    <mergeCell ref="F47:H47"/>
    <mergeCell ref="I47:K47"/>
    <mergeCell ref="L47:N47"/>
    <mergeCell ref="O47:Q47"/>
    <mergeCell ref="R47:T47"/>
    <mergeCell ref="A43:B43"/>
    <mergeCell ref="C43:D43"/>
    <mergeCell ref="E43:H43"/>
    <mergeCell ref="C46:D46"/>
    <mergeCell ref="E46:H46"/>
    <mergeCell ref="I46:N46"/>
    <mergeCell ref="U47:W47"/>
    <mergeCell ref="X47:Z47"/>
    <mergeCell ref="AA47:AC47"/>
    <mergeCell ref="AD47:AF47"/>
    <mergeCell ref="AG47:AI47"/>
    <mergeCell ref="AJ47:AK47"/>
    <mergeCell ref="O46:T46"/>
    <mergeCell ref="U46:Z46"/>
    <mergeCell ref="AA46:AF46"/>
    <mergeCell ref="AG46:AK46"/>
    <mergeCell ref="AD39:AF39"/>
    <mergeCell ref="AG39:AI39"/>
    <mergeCell ref="AJ39:AK39"/>
    <mergeCell ref="A42:B42"/>
    <mergeCell ref="C42:D42"/>
    <mergeCell ref="E42:H42"/>
    <mergeCell ref="AL38:AL39"/>
    <mergeCell ref="A39:C39"/>
    <mergeCell ref="F39:H39"/>
    <mergeCell ref="I39:K39"/>
    <mergeCell ref="L39:N39"/>
    <mergeCell ref="O39:Q39"/>
    <mergeCell ref="R39:T39"/>
    <mergeCell ref="U39:W39"/>
    <mergeCell ref="X39:Z39"/>
    <mergeCell ref="AA39:AC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8B11195F-9862-43C6-AA60-CF30EE69544C}"/>
    <dataValidation type="list" allowBlank="1" showInputMessage="1" sqref="B13:B30" xr:uid="{362AB2F7-EEA5-4A63-B80A-9A6B429ABD5E}">
      <formula1>INDIRECT($AK$1)</formula1>
    </dataValidation>
    <dataValidation type="list" allowBlank="1" showInputMessage="1" showErrorMessage="1" sqref="AK3:AN3" xr:uid="{06194C1C-BEC9-4316-841F-15643BC6C6A1}">
      <formula1>"４週,歴月"</formula1>
    </dataValidation>
    <dataValidation type="list" allowBlank="1" showInputMessage="1" showErrorMessage="1" sqref="AK4:AN4" xr:uid="{6CD15F41-D738-40A3-B3AA-40CC484889AB}">
      <formula1>"予定,実績"</formula1>
    </dataValidation>
    <dataValidation type="whole" operator="greaterThanOrEqual" allowBlank="1" showInputMessage="1" showErrorMessage="1" sqref="I38:I39 D38:F39 AG38:AG39 AD38:AD39 AA38:AA39 X38:X39 U38:U39 R38:R39 O38:O39 L38:L39" xr:uid="{B4C0E359-8583-49F6-8968-75E1A967C71B}">
      <formula1>0</formula1>
    </dataValidation>
    <dataValidation operator="greaterThanOrEqual" allowBlank="1" showInputMessage="1" showErrorMessage="1" sqref="I44 AJ38:AJ39 AL38 L40 L44 I40" xr:uid="{F060B00C-AC69-48EF-A300-D63A003EB5D6}"/>
    <dataValidation type="list" allowBlank="1" showInputMessage="1" showErrorMessage="1" sqref="C11:C30" xr:uid="{086FC27D-14CC-46C7-A1B3-A76CB7FEF43A}">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72"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4DB4-BCE3-4536-8D64-8D556D25583F}">
  <sheetPr>
    <tabColor theme="5" tint="0.79998168889431442"/>
  </sheetPr>
  <dimension ref="A1:AQ84"/>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75" style="254" customWidth="1"/>
    <col min="3" max="3" width="6.625" style="260" customWidth="1"/>
    <col min="4" max="5" width="7.625" style="260" customWidth="1"/>
    <col min="6" max="36" width="2.625" style="260" customWidth="1"/>
    <col min="37" max="37" width="6.625" style="260" customWidth="1"/>
    <col min="38" max="38" width="7.5" style="260" customWidth="1"/>
    <col min="39"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678</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679</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658</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296"/>
      <c r="AN37" s="296"/>
      <c r="AO37" s="296"/>
      <c r="AP37" s="296"/>
      <c r="AQ37" s="296"/>
    </row>
    <row r="38" spans="1:43" ht="24.95" customHeight="1">
      <c r="A38" s="1318" t="s">
        <v>656</v>
      </c>
      <c r="B38" s="1318"/>
      <c r="C38" s="1318"/>
      <c r="D38" s="277">
        <f>SUM(D39:D40)</f>
        <v>1540</v>
      </c>
      <c r="E38" s="277">
        <f>SUM(E39:E40)</f>
        <v>1441</v>
      </c>
      <c r="F38" s="1319">
        <f>SUM(F39:H40)</f>
        <v>1540</v>
      </c>
      <c r="G38" s="1319"/>
      <c r="H38" s="1319"/>
      <c r="I38" s="1319">
        <f>SUM(I39:K40)</f>
        <v>1617</v>
      </c>
      <c r="J38" s="1319"/>
      <c r="K38" s="1319"/>
      <c r="L38" s="1319">
        <f>SUM(L39:N40)</f>
        <v>1617</v>
      </c>
      <c r="M38" s="1319"/>
      <c r="N38" s="1319"/>
      <c r="O38" s="1319">
        <f>SUM(O39:Q40)</f>
        <v>1463</v>
      </c>
      <c r="P38" s="1319"/>
      <c r="Q38" s="1319"/>
      <c r="R38" s="1319">
        <f>SUM(R39:T40)</f>
        <v>1540</v>
      </c>
      <c r="S38" s="1319"/>
      <c r="T38" s="1319"/>
      <c r="U38" s="1319">
        <f>SUM(U39:W40)</f>
        <v>1540</v>
      </c>
      <c r="V38" s="1319"/>
      <c r="W38" s="1319"/>
      <c r="X38" s="1319">
        <f>SUM(X39:Z40)</f>
        <v>1463</v>
      </c>
      <c r="Y38" s="1319"/>
      <c r="Z38" s="1319"/>
      <c r="AA38" s="1319">
        <f>SUM(AA39:AC40)</f>
        <v>1463</v>
      </c>
      <c r="AB38" s="1319"/>
      <c r="AC38" s="1319"/>
      <c r="AD38" s="1319">
        <f>SUM(AD39:AF40)</f>
        <v>1463</v>
      </c>
      <c r="AE38" s="1319"/>
      <c r="AF38" s="1319"/>
      <c r="AG38" s="1319">
        <f>SUM(AG39:AI40)</f>
        <v>1540</v>
      </c>
      <c r="AH38" s="1319"/>
      <c r="AI38" s="1319"/>
      <c r="AJ38" s="1260">
        <f>SUM(D38:AI38)</f>
        <v>18227</v>
      </c>
      <c r="AK38" s="1260"/>
      <c r="AL38" s="322">
        <f>ROUNDUP(AJ38/AJ41,1)</f>
        <v>77</v>
      </c>
      <c r="AM38" s="296"/>
      <c r="AN38" s="296"/>
      <c r="AO38" s="296"/>
      <c r="AP38" s="296"/>
      <c r="AQ38" s="296"/>
    </row>
    <row r="39" spans="1:43" ht="24.95" customHeight="1">
      <c r="A39" s="1326" t="s">
        <v>680</v>
      </c>
      <c r="B39" s="1326"/>
      <c r="C39" s="1326"/>
      <c r="D39" s="274">
        <v>1400</v>
      </c>
      <c r="E39" s="274">
        <v>1310</v>
      </c>
      <c r="F39" s="1315">
        <v>1400</v>
      </c>
      <c r="G39" s="1315"/>
      <c r="H39" s="1315"/>
      <c r="I39" s="1315">
        <v>1470</v>
      </c>
      <c r="J39" s="1315"/>
      <c r="K39" s="1315"/>
      <c r="L39" s="1315">
        <v>1470</v>
      </c>
      <c r="M39" s="1315"/>
      <c r="N39" s="1315"/>
      <c r="O39" s="1315">
        <v>1330</v>
      </c>
      <c r="P39" s="1315"/>
      <c r="Q39" s="1315"/>
      <c r="R39" s="1315">
        <v>1400</v>
      </c>
      <c r="S39" s="1315"/>
      <c r="T39" s="1315"/>
      <c r="U39" s="1315">
        <v>1400</v>
      </c>
      <c r="V39" s="1315"/>
      <c r="W39" s="1315"/>
      <c r="X39" s="1315">
        <v>1330</v>
      </c>
      <c r="Y39" s="1315"/>
      <c r="Z39" s="1315"/>
      <c r="AA39" s="1315">
        <v>1330</v>
      </c>
      <c r="AB39" s="1315"/>
      <c r="AC39" s="1315"/>
      <c r="AD39" s="1315">
        <v>1330</v>
      </c>
      <c r="AE39" s="1315"/>
      <c r="AF39" s="1315"/>
      <c r="AG39" s="1315">
        <v>1400</v>
      </c>
      <c r="AH39" s="1315"/>
      <c r="AI39" s="1315"/>
      <c r="AJ39" s="1260">
        <f>SUM(D39:AI39)</f>
        <v>16570</v>
      </c>
      <c r="AK39" s="1260"/>
      <c r="AL39" s="322">
        <f>ROUNDUP(AJ39/AJ41,1)</f>
        <v>70</v>
      </c>
      <c r="AM39" s="296"/>
      <c r="AN39" s="296"/>
      <c r="AO39" s="296"/>
      <c r="AP39" s="296"/>
      <c r="AQ39" s="296"/>
    </row>
    <row r="40" spans="1:43" ht="24.95" customHeight="1">
      <c r="A40" s="1326" t="s">
        <v>681</v>
      </c>
      <c r="B40" s="1326"/>
      <c r="C40" s="1326"/>
      <c r="D40" s="274">
        <v>140</v>
      </c>
      <c r="E40" s="274">
        <v>131</v>
      </c>
      <c r="F40" s="1315">
        <v>140</v>
      </c>
      <c r="G40" s="1315"/>
      <c r="H40" s="1315"/>
      <c r="I40" s="1315">
        <v>147</v>
      </c>
      <c r="J40" s="1315"/>
      <c r="K40" s="1315"/>
      <c r="L40" s="1315">
        <v>147</v>
      </c>
      <c r="M40" s="1315"/>
      <c r="N40" s="1315"/>
      <c r="O40" s="1315">
        <v>133</v>
      </c>
      <c r="P40" s="1315"/>
      <c r="Q40" s="1315"/>
      <c r="R40" s="1315">
        <v>140</v>
      </c>
      <c r="S40" s="1315"/>
      <c r="T40" s="1315"/>
      <c r="U40" s="1315">
        <v>140</v>
      </c>
      <c r="V40" s="1315"/>
      <c r="W40" s="1315"/>
      <c r="X40" s="1315">
        <v>133</v>
      </c>
      <c r="Y40" s="1315"/>
      <c r="Z40" s="1315"/>
      <c r="AA40" s="1315">
        <v>133</v>
      </c>
      <c r="AB40" s="1315"/>
      <c r="AC40" s="1315"/>
      <c r="AD40" s="1315">
        <v>133</v>
      </c>
      <c r="AE40" s="1315"/>
      <c r="AF40" s="1315"/>
      <c r="AG40" s="1315">
        <v>140</v>
      </c>
      <c r="AH40" s="1315"/>
      <c r="AI40" s="1315"/>
      <c r="AJ40" s="1260">
        <f>SUM(D40:AI40)</f>
        <v>1657</v>
      </c>
      <c r="AK40" s="1260"/>
      <c r="AL40" s="322">
        <f>ROUNDUP(AJ40/AJ41,1)</f>
        <v>7</v>
      </c>
      <c r="AM40" s="296"/>
      <c r="AN40" s="296"/>
      <c r="AO40" s="296"/>
      <c r="AP40" s="296"/>
      <c r="AQ40" s="296"/>
    </row>
    <row r="41" spans="1:43" ht="24.95" customHeight="1">
      <c r="A41" s="1318" t="s">
        <v>657</v>
      </c>
      <c r="B41" s="1318"/>
      <c r="C41" s="1318"/>
      <c r="D41" s="274">
        <v>20</v>
      </c>
      <c r="E41" s="274">
        <v>19</v>
      </c>
      <c r="F41" s="1315">
        <v>20</v>
      </c>
      <c r="G41" s="1315"/>
      <c r="H41" s="1315"/>
      <c r="I41" s="1315">
        <v>21</v>
      </c>
      <c r="J41" s="1315"/>
      <c r="K41" s="1315"/>
      <c r="L41" s="1315">
        <v>21</v>
      </c>
      <c r="M41" s="1315"/>
      <c r="N41" s="1315"/>
      <c r="O41" s="1315">
        <v>19</v>
      </c>
      <c r="P41" s="1315"/>
      <c r="Q41" s="1315"/>
      <c r="R41" s="1315">
        <v>20</v>
      </c>
      <c r="S41" s="1315"/>
      <c r="T41" s="1315"/>
      <c r="U41" s="1315">
        <v>20</v>
      </c>
      <c r="V41" s="1315"/>
      <c r="W41" s="1315"/>
      <c r="X41" s="1315">
        <v>19</v>
      </c>
      <c r="Y41" s="1315"/>
      <c r="Z41" s="1315"/>
      <c r="AA41" s="1315">
        <v>19</v>
      </c>
      <c r="AB41" s="1315"/>
      <c r="AC41" s="1315"/>
      <c r="AD41" s="1315">
        <v>19</v>
      </c>
      <c r="AE41" s="1315"/>
      <c r="AF41" s="1315"/>
      <c r="AG41" s="1315">
        <v>20</v>
      </c>
      <c r="AH41" s="1315"/>
      <c r="AI41" s="1315"/>
      <c r="AJ41" s="1260">
        <f>+SUM(D41:AI41)</f>
        <v>237</v>
      </c>
      <c r="AK41" s="1260"/>
      <c r="AL41" s="323"/>
      <c r="AM41" s="296"/>
      <c r="AN41" s="296"/>
      <c r="AO41" s="296"/>
      <c r="AP41" s="296"/>
      <c r="AQ41" s="296"/>
    </row>
    <row r="42" spans="1:43" ht="5.0999999999999996" customHeight="1">
      <c r="A42" s="287"/>
      <c r="B42" s="287"/>
      <c r="C42" s="287"/>
      <c r="D42" s="296"/>
      <c r="E42" s="296"/>
      <c r="F42" s="296"/>
      <c r="G42" s="296"/>
      <c r="H42" s="296"/>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97"/>
      <c r="AK42" s="280"/>
      <c r="AL42" s="266"/>
      <c r="AM42" s="266"/>
      <c r="AN42" s="257"/>
    </row>
    <row r="43" spans="1:43" ht="18" customHeight="1">
      <c r="A43" s="256" t="s">
        <v>610</v>
      </c>
      <c r="B43" s="280"/>
      <c r="D43" s="280"/>
      <c r="E43" s="280"/>
      <c r="F43" s="280"/>
      <c r="G43" s="280"/>
      <c r="H43" s="280"/>
      <c r="I43" s="296"/>
      <c r="J43" s="296"/>
      <c r="K43" s="296"/>
      <c r="L43" s="296"/>
      <c r="M43" s="296"/>
      <c r="N43" s="296"/>
      <c r="O43" s="280"/>
      <c r="P43" s="280"/>
      <c r="Q43" s="280"/>
      <c r="R43" s="280"/>
      <c r="S43" s="280"/>
      <c r="T43" s="280"/>
      <c r="U43" s="280"/>
      <c r="V43" s="280"/>
      <c r="W43" s="266"/>
      <c r="X43" s="280"/>
      <c r="Y43" s="280"/>
      <c r="Z43" s="280"/>
      <c r="AA43" s="280"/>
      <c r="AB43" s="280"/>
      <c r="AC43" s="280"/>
      <c r="AD43" s="280"/>
      <c r="AE43" s="280"/>
      <c r="AF43" s="280"/>
      <c r="AG43" s="280"/>
      <c r="AH43" s="280"/>
      <c r="AI43" s="280"/>
      <c r="AJ43" s="297"/>
      <c r="AK43" s="280"/>
      <c r="AL43" s="266"/>
      <c r="AM43" s="266"/>
      <c r="AN43" s="257"/>
    </row>
    <row r="44" spans="1:43" ht="18" customHeight="1">
      <c r="A44" s="1250" t="s">
        <v>614</v>
      </c>
      <c r="B44" s="1250"/>
      <c r="C44" s="1250" t="s">
        <v>650</v>
      </c>
      <c r="D44" s="1250"/>
      <c r="E44" s="1258" t="s">
        <v>658</v>
      </c>
      <c r="F44" s="1258"/>
      <c r="G44" s="1258"/>
      <c r="H44" s="1258"/>
      <c r="I44" s="296"/>
      <c r="J44" s="296"/>
      <c r="K44" s="296"/>
      <c r="L44" s="296"/>
      <c r="M44" s="296"/>
      <c r="N44" s="296"/>
      <c r="O44" s="296"/>
      <c r="P44" s="296"/>
      <c r="Q44" s="296"/>
      <c r="R44" s="296"/>
      <c r="S44" s="296"/>
      <c r="T44" s="296"/>
      <c r="U44" s="296"/>
      <c r="W44" s="266"/>
      <c r="X44" s="280"/>
      <c r="Y44" s="280"/>
      <c r="Z44" s="280"/>
      <c r="AA44" s="280"/>
      <c r="AB44" s="280"/>
      <c r="AC44" s="280"/>
      <c r="AD44" s="280"/>
      <c r="AE44" s="280"/>
      <c r="AF44" s="280"/>
      <c r="AG44" s="280"/>
      <c r="AH44" s="280"/>
      <c r="AI44" s="280"/>
      <c r="AJ44" s="297"/>
      <c r="AK44" s="280"/>
      <c r="AL44" s="266"/>
      <c r="AM44" s="266"/>
      <c r="AN44" s="257"/>
    </row>
    <row r="45" spans="1:43" ht="18" customHeight="1">
      <c r="A45" s="1258" t="s">
        <v>616</v>
      </c>
      <c r="B45" s="1258"/>
      <c r="C45" s="1319">
        <f>ROUNDDOWN(IF(AL38&lt;=60,1,1+ROUNDUP((AL38-60)/40,0)),1)</f>
        <v>2</v>
      </c>
      <c r="D45" s="1319"/>
      <c r="E45" s="1319">
        <f>ROUNDDOWN(AL39/6+AL40/10,1)</f>
        <v>12.3</v>
      </c>
      <c r="F45" s="1319"/>
      <c r="G45" s="1319"/>
      <c r="H45" s="1319"/>
      <c r="I45" s="296"/>
      <c r="J45" s="296"/>
      <c r="K45" s="296"/>
      <c r="L45" s="296"/>
      <c r="M45" s="296"/>
      <c r="N45" s="296"/>
      <c r="O45" s="296"/>
      <c r="P45" s="296"/>
      <c r="Q45" s="296"/>
      <c r="R45" s="296"/>
      <c r="S45" s="296"/>
      <c r="T45" s="296"/>
      <c r="U45" s="296"/>
      <c r="W45" s="266"/>
      <c r="X45" s="280"/>
      <c r="Y45" s="280"/>
      <c r="Z45" s="280"/>
      <c r="AA45" s="280"/>
      <c r="AB45" s="280"/>
      <c r="AC45" s="280"/>
      <c r="AD45" s="280"/>
      <c r="AE45" s="280"/>
      <c r="AF45" s="280"/>
      <c r="AG45" s="280"/>
      <c r="AH45" s="280"/>
      <c r="AI45" s="280"/>
      <c r="AJ45" s="297"/>
      <c r="AK45" s="280"/>
      <c r="AL45" s="266"/>
      <c r="AM45" s="266"/>
      <c r="AN45" s="257"/>
    </row>
    <row r="46" spans="1:43" ht="5.0999999999999996" customHeight="1">
      <c r="A46" s="287"/>
      <c r="B46" s="287"/>
      <c r="C46" s="287"/>
      <c r="D46" s="287"/>
      <c r="E46" s="287"/>
      <c r="F46" s="287"/>
      <c r="G46" s="287"/>
      <c r="H46" s="287"/>
      <c r="I46" s="287"/>
      <c r="J46" s="280"/>
      <c r="K46" s="280"/>
      <c r="L46" s="280"/>
      <c r="M46" s="297"/>
      <c r="N46" s="280"/>
      <c r="O46" s="280"/>
      <c r="P46" s="280"/>
      <c r="Q46" s="296"/>
      <c r="W46" s="266"/>
      <c r="X46" s="280"/>
      <c r="Y46" s="280"/>
      <c r="Z46" s="280"/>
      <c r="AA46" s="280"/>
      <c r="AB46" s="280"/>
      <c r="AC46" s="280"/>
      <c r="AD46" s="280"/>
      <c r="AE46" s="280"/>
      <c r="AF46" s="280"/>
      <c r="AG46" s="280"/>
      <c r="AH46" s="280"/>
      <c r="AI46" s="280"/>
      <c r="AJ46" s="297"/>
      <c r="AK46" s="280"/>
      <c r="AL46" s="266"/>
      <c r="AM46" s="266"/>
      <c r="AN46" s="257"/>
    </row>
    <row r="47" spans="1:43" ht="21" customHeight="1">
      <c r="A47" s="256" t="s">
        <v>632</v>
      </c>
      <c r="B47" s="260"/>
      <c r="C47" s="261"/>
      <c r="D47" s="261"/>
      <c r="E47" s="261"/>
      <c r="F47" s="261"/>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61"/>
      <c r="AM47" s="261"/>
      <c r="AN47" s="257"/>
    </row>
    <row r="48" spans="1:43" ht="24.95" customHeight="1">
      <c r="A48" s="257"/>
      <c r="B48" s="266"/>
      <c r="C48" s="1294" t="str">
        <f>IF(VLOOKUP($AK$1,選択肢!$A$1:$J$32,C53,FALSE)=0,"-",VLOOKUP($AK$1,選択肢!$A$1:$J$32,C53,FALSE))</f>
        <v>管理者</v>
      </c>
      <c r="D48" s="1295"/>
      <c r="E48" s="1296" t="str">
        <f>IF(VLOOKUP($AK$1,選択肢!$A$1:$J$32,E53,FALSE)=0,"-",VLOOKUP($AK$1,選択肢!$A$1:$J$32,E53,FALSE))</f>
        <v>サービス管理責任者</v>
      </c>
      <c r="F48" s="1296"/>
      <c r="G48" s="1296"/>
      <c r="H48" s="1296"/>
      <c r="I48" s="1294" t="str">
        <f>IF(VLOOKUP($AK$1,選択肢!$A$1:$J$32,I53,FALSE)=0,"-",VLOOKUP($AK$1,選択肢!$A$1:$J$32,I53,FALSE))</f>
        <v>地域移行支援員</v>
      </c>
      <c r="J48" s="1295"/>
      <c r="K48" s="1295"/>
      <c r="L48" s="1295"/>
      <c r="M48" s="1295"/>
      <c r="N48" s="1297"/>
      <c r="O48" s="1294" t="str">
        <f>IF(VLOOKUP($AK$1,選択肢!$A$1:$J$32,O53,FALSE)=0,"-",VLOOKUP($AK$1,選択肢!$A$1:$J$32,O53,FALSE))</f>
        <v>生活支援員</v>
      </c>
      <c r="P48" s="1295"/>
      <c r="Q48" s="1295"/>
      <c r="R48" s="1295"/>
      <c r="S48" s="1295"/>
      <c r="T48" s="1297"/>
      <c r="U48" s="1294" t="str">
        <f>IF(VLOOKUP($AK$1,選択肢!$A$1:$J$32,U53,FALSE)=0,"-",VLOOKUP($AK$1,選択肢!$A$1:$J$32,U53,FALSE))</f>
        <v>-</v>
      </c>
      <c r="V48" s="1295"/>
      <c r="W48" s="1295"/>
      <c r="X48" s="1295"/>
      <c r="Y48" s="1295"/>
      <c r="Z48" s="1297"/>
      <c r="AA48" s="1294" t="str">
        <f>IF(VLOOKUP($AK$1,選択肢!$A$1:$J$32,AA53,FALSE)=0,"-",VLOOKUP($AK$1,選択肢!$A$1:$J$32,AA53,FALSE))</f>
        <v>-</v>
      </c>
      <c r="AB48" s="1295"/>
      <c r="AC48" s="1295"/>
      <c r="AD48" s="1295"/>
      <c r="AE48" s="1295"/>
      <c r="AF48" s="1297"/>
      <c r="AG48" s="1296" t="str">
        <f>IF(VLOOKUP($AK$1,選択肢!$A$1:$J$32,AG53,FALSE)=0,"-",VLOOKUP($AK$1,選択肢!$A$1:$J$32,AG53,FALSE))</f>
        <v>-</v>
      </c>
      <c r="AH48" s="1296"/>
      <c r="AI48" s="1296"/>
      <c r="AJ48" s="1296"/>
      <c r="AK48" s="1296"/>
      <c r="AL48" s="1296" t="str">
        <f>IF(VLOOKUP($AK$1,選択肢!$A$1:$J$32,AL53,FALSE)=0,"-",VLOOKUP($AK$1,選択肢!$A$1:$J$32,AL53,FALSE))</f>
        <v>-</v>
      </c>
      <c r="AM48" s="1296"/>
      <c r="AN48" s="257"/>
    </row>
    <row r="49" spans="1:40" ht="18" customHeight="1">
      <c r="A49" s="257"/>
      <c r="B49" s="266"/>
      <c r="C49" s="310" t="s">
        <v>633</v>
      </c>
      <c r="D49" s="310" t="s">
        <v>634</v>
      </c>
      <c r="E49" s="311" t="s">
        <v>633</v>
      </c>
      <c r="F49" s="1303" t="s">
        <v>634</v>
      </c>
      <c r="G49" s="1303"/>
      <c r="H49" s="1303"/>
      <c r="I49" s="1299" t="s">
        <v>633</v>
      </c>
      <c r="J49" s="1300"/>
      <c r="K49" s="1301"/>
      <c r="L49" s="1299" t="s">
        <v>634</v>
      </c>
      <c r="M49" s="1300"/>
      <c r="N49" s="1301"/>
      <c r="O49" s="1299" t="s">
        <v>633</v>
      </c>
      <c r="P49" s="1300"/>
      <c r="Q49" s="1301"/>
      <c r="R49" s="1299" t="s">
        <v>634</v>
      </c>
      <c r="S49" s="1300"/>
      <c r="T49" s="1301"/>
      <c r="U49" s="1299" t="s">
        <v>633</v>
      </c>
      <c r="V49" s="1300"/>
      <c r="W49" s="1301"/>
      <c r="X49" s="1299" t="s">
        <v>634</v>
      </c>
      <c r="Y49" s="1300"/>
      <c r="Z49" s="1301"/>
      <c r="AA49" s="1299" t="s">
        <v>633</v>
      </c>
      <c r="AB49" s="1300"/>
      <c r="AC49" s="1301"/>
      <c r="AD49" s="1299" t="s">
        <v>634</v>
      </c>
      <c r="AE49" s="1300"/>
      <c r="AF49" s="1301"/>
      <c r="AG49" s="1299" t="s">
        <v>633</v>
      </c>
      <c r="AH49" s="1300"/>
      <c r="AI49" s="1301"/>
      <c r="AJ49" s="1299" t="s">
        <v>634</v>
      </c>
      <c r="AK49" s="1301"/>
      <c r="AL49" s="311" t="s">
        <v>258</v>
      </c>
      <c r="AM49" s="311" t="s">
        <v>259</v>
      </c>
      <c r="AN49" s="257"/>
    </row>
    <row r="50" spans="1:40" ht="18" customHeight="1">
      <c r="A50" s="257"/>
      <c r="B50" s="289" t="s">
        <v>635</v>
      </c>
      <c r="C50" s="311">
        <f>COUNTIFS($B$11:$B$30,C$48,$C$11:$C$30,"A",$E$11:$E$30,"*")</f>
        <v>1</v>
      </c>
      <c r="D50" s="311">
        <f>COUNTIFS($B$11:$B$30,C$48,$C$11:$C$30,"B",$E$11:$E$30,"*")</f>
        <v>0</v>
      </c>
      <c r="E50" s="311">
        <f>COUNTIFS($B$11:$B$30,E$48,$C$11:$C$30,"A",$E$11:$E$30,"*")</f>
        <v>0</v>
      </c>
      <c r="F50" s="1299">
        <f>COUNTIFS($B$11:$B$30,E$48,$C$11:$C$30,"B",$E$11:$E$30,"*")</f>
        <v>1</v>
      </c>
      <c r="G50" s="1300"/>
      <c r="H50" s="1301"/>
      <c r="I50" s="1299">
        <f>COUNTIFS($B$11:$B$30,I$48,$C$11:$C$30,"A",$E$11:$E$30,"*")</f>
        <v>0</v>
      </c>
      <c r="J50" s="1300"/>
      <c r="K50" s="1301"/>
      <c r="L50" s="1299">
        <f>COUNTIFS($B$11:$B$30,I$48,$C$11:$C$30,"B",$E$11:$E$30,"*")</f>
        <v>0</v>
      </c>
      <c r="M50" s="1300"/>
      <c r="N50" s="1301"/>
      <c r="O50" s="1299">
        <f>COUNTIFS($B$11:$B$30,O$48,$C$11:$C$30,"A",$E$11:$E$30,"*")</f>
        <v>0</v>
      </c>
      <c r="P50" s="1300"/>
      <c r="Q50" s="1301"/>
      <c r="R50" s="1299">
        <f>COUNTIFS($B$11:$B$30,O$48,$C$11:$C$30,"B",$E$11:$E$30,"*")</f>
        <v>0</v>
      </c>
      <c r="S50" s="1300"/>
      <c r="T50" s="1301"/>
      <c r="U50" s="1299">
        <f>COUNTIFS($B$11:$B$30,U$48,$C$11:$C$30,"A",$E$11:$E$30,"*")</f>
        <v>0</v>
      </c>
      <c r="V50" s="1300"/>
      <c r="W50" s="1301"/>
      <c r="X50" s="1299">
        <f>COUNTIFS($B$11:$B$30,U$48,$C$11:$C$30,"B",$E$11:$E$30,"*")</f>
        <v>0</v>
      </c>
      <c r="Y50" s="1300"/>
      <c r="Z50" s="1301"/>
      <c r="AA50" s="1299">
        <f>COUNTIFS($B$11:$B$30,AA$48,$C$11:$C$30,"A",$E$11:$E$30,"*")</f>
        <v>0</v>
      </c>
      <c r="AB50" s="1300"/>
      <c r="AC50" s="1301"/>
      <c r="AD50" s="1299">
        <f>COUNTIFS($B$11:$B$30,AA$48,$C$11:$C$30,"B",$E$11:$E$30,"*")</f>
        <v>0</v>
      </c>
      <c r="AE50" s="1300"/>
      <c r="AF50" s="1301"/>
      <c r="AG50" s="1299">
        <f>COUNTIFS($B$11:$B$30,AG$48,$C$11:$C$30,"A",$E$11:$E$30,"*")</f>
        <v>0</v>
      </c>
      <c r="AH50" s="1300"/>
      <c r="AI50" s="1301"/>
      <c r="AJ50" s="1299">
        <f>COUNTIFS($B$11:$B$30,AG$48,$C$11:$C$30,"B",$E$11:$E$30,"*")</f>
        <v>0</v>
      </c>
      <c r="AK50" s="1301"/>
      <c r="AL50" s="311">
        <f>COUNTIFS($B$11:$B$30,AL$48,$C$11:$C$30,"A",$E$11:$E$30,"*")</f>
        <v>0</v>
      </c>
      <c r="AM50" s="311">
        <f>COUNTIFS($B$11:$B$30,AL$48,$C$11:$C$30,"B",$E$11:$E$30,"*")</f>
        <v>0</v>
      </c>
      <c r="AN50" s="257"/>
    </row>
    <row r="51" spans="1:40" ht="18" customHeight="1">
      <c r="A51" s="257"/>
      <c r="B51" s="313" t="s">
        <v>636</v>
      </c>
      <c r="C51" s="311">
        <f>COUNTIFS($B$11:$B$30,C$48,$C$11:$C$30,"C",$E$11:$E$30,"*")</f>
        <v>0</v>
      </c>
      <c r="D51" s="311">
        <f>COUNTIFS($B$11:$B$30,C$48,$C$11:$C$30,"D",$E$11:$E$30,"*")</f>
        <v>0</v>
      </c>
      <c r="E51" s="311">
        <f>COUNTIFS($B$11:$B$30,E$48,$C$11:$C$30,"C",$E$11:$E$30,"*")</f>
        <v>0</v>
      </c>
      <c r="F51" s="1299">
        <f>COUNTIFS($B$11:$B$30,E$48,$C$11:$C$30,"D",$E$11:$E$30,"*")</f>
        <v>0</v>
      </c>
      <c r="G51" s="1300"/>
      <c r="H51" s="1301"/>
      <c r="I51" s="1299">
        <f>COUNTIFS($B$11:$B$30,I$48,$C$11:$C$30,"C",$E$11:$E$30,"*")</f>
        <v>1</v>
      </c>
      <c r="J51" s="1300"/>
      <c r="K51" s="1301"/>
      <c r="L51" s="1299">
        <f>COUNTIFS($B$11:$B$30,I$48,$C$11:$C$30,"D",$E$11:$E$30,"*")</f>
        <v>0</v>
      </c>
      <c r="M51" s="1300"/>
      <c r="N51" s="1301"/>
      <c r="O51" s="1299">
        <f>COUNTIFS($B$11:$B$30,O$48,$C$11:$C$30,"C",$E$11:$E$30,"*")</f>
        <v>0</v>
      </c>
      <c r="P51" s="1300"/>
      <c r="Q51" s="1301"/>
      <c r="R51" s="1299">
        <f>COUNTIFS($B$11:$B$30,O$48,$C$11:$C$30,"D",$E$11:$E$30,"*")</f>
        <v>1</v>
      </c>
      <c r="S51" s="1300"/>
      <c r="T51" s="1301"/>
      <c r="U51" s="1299">
        <f>COUNTIFS($B$11:$B$30,U$48,$C$11:$C$30,"C",$E$11:$E$30,"*")</f>
        <v>0</v>
      </c>
      <c r="V51" s="1300"/>
      <c r="W51" s="1301"/>
      <c r="X51" s="1299">
        <f>COUNTIFS($B$11:$B$30,U$48,$C$11:$C$30,"D",$E$11:$E$30,"*")</f>
        <v>0</v>
      </c>
      <c r="Y51" s="1300"/>
      <c r="Z51" s="1301"/>
      <c r="AA51" s="1299">
        <f>COUNTIFS($B$11:$B$30,AA$48,$C$11:$C$30,"C",$E$11:$E$30,"*")</f>
        <v>0</v>
      </c>
      <c r="AB51" s="1300"/>
      <c r="AC51" s="1301"/>
      <c r="AD51" s="1299">
        <f>COUNTIFS($B$11:$B$30,AA$48,$C$11:$C$30,"D",$E$11:$E$30,"*")</f>
        <v>0</v>
      </c>
      <c r="AE51" s="1300"/>
      <c r="AF51" s="1301"/>
      <c r="AG51" s="1299">
        <f>COUNTIFS($B$11:$B$30,AG$48,$C$11:$C$30,"C",$E$11:$E$30,"*")</f>
        <v>0</v>
      </c>
      <c r="AH51" s="1300"/>
      <c r="AI51" s="1301"/>
      <c r="AJ51" s="1299">
        <f>COUNTIFS($B$11:$B$30,AG$48,$C$11:$C$30,"D",$E$11:$E$30,"*")</f>
        <v>0</v>
      </c>
      <c r="AK51" s="1301"/>
      <c r="AL51" s="311">
        <f>COUNTIFS($B$11:$B$30,AL$48,$C$11:$C$30,"C",$E$11:$E$30,"*")</f>
        <v>0</v>
      </c>
      <c r="AM51" s="311">
        <f>COUNTIFS($B$11:$B$30,AL$48,$C$11:$C$30,"D",$E$11:$E$30,"*")</f>
        <v>0</v>
      </c>
      <c r="AN51" s="257"/>
    </row>
    <row r="52" spans="1:40" ht="24.95" customHeight="1">
      <c r="A52" s="257"/>
      <c r="B52" s="313" t="s">
        <v>637</v>
      </c>
      <c r="C52" s="1294">
        <f>IF($AK$3="４週",SUMIFS($AK$11:$AK$30,$B$11:$B$30,C48)/4/$AH$5,IF($AK$3="歴月",SUMIFS($AK$11:$AK$30,$B$11:$B$30,C48)/$AL$5,"記載する期間を選択してください"))</f>
        <v>0</v>
      </c>
      <c r="D52" s="1297"/>
      <c r="E52" s="1294">
        <f>IF($AK$3="４週",SUMIFS($AK$11:$AK$30,$B$11:$B$30,E48)/4/$AH$5,IF($AK$3="歴月",SUMIFS($AK$11:$AK$30,$B$11:$B$30,E48)/$AL$5,"記載する期間を選択してください"))</f>
        <v>0</v>
      </c>
      <c r="F52" s="1295"/>
      <c r="G52" s="1295"/>
      <c r="H52" s="1297"/>
      <c r="I52" s="1294">
        <f>IF($AK$3="４週",SUMIFS($AK$11:$AK$30,$B$11:$B$30,I48)/4/$AH$5,IF($AK$3="歴月",SUMIFS($AK$11:$AK$30,$B$11:$B$30,I48)/$AL$5,"記載する期間を選択してください"))</f>
        <v>0</v>
      </c>
      <c r="J52" s="1295"/>
      <c r="K52" s="1295"/>
      <c r="L52" s="1295"/>
      <c r="M52" s="1295"/>
      <c r="N52" s="1297"/>
      <c r="O52" s="1294">
        <f>IF($AK$3="４週",SUMIFS($AK$11:$AK$30,$B$11:$B$30,O48)/4/$AH$5,IF($AK$3="歴月",SUMIFS($AK$11:$AK$30,$B$11:$B$30,O48)/$AL$5,"記載する期間を選択してください"))</f>
        <v>0</v>
      </c>
      <c r="P52" s="1295"/>
      <c r="Q52" s="1295"/>
      <c r="R52" s="1295"/>
      <c r="S52" s="1295"/>
      <c r="T52" s="1297"/>
      <c r="U52" s="1294">
        <f>IF($AK$3="４週",SUMIFS($AK$11:$AK$30,$B$11:$B$30,U48)/4/$AH$5,IF($AK$3="歴月",SUMIFS($AK$11:$AK$30,$B$11:$B$30,U48)/$AL$5,"記載する期間を選択してください"))</f>
        <v>0</v>
      </c>
      <c r="V52" s="1295"/>
      <c r="W52" s="1295"/>
      <c r="X52" s="1295"/>
      <c r="Y52" s="1295"/>
      <c r="Z52" s="1297"/>
      <c r="AA52" s="1294">
        <f>IF($AK$3="４週",SUMIFS($AK$11:$AK$30,$B$11:$B$30,AA48)/4/$AH$5,IF($AK$3="歴月",SUMIFS($AK$11:$AK$30,$B$11:$B$30,AA48)/$AL$5,"記載する期間を選択してください"))</f>
        <v>0</v>
      </c>
      <c r="AB52" s="1295"/>
      <c r="AC52" s="1295"/>
      <c r="AD52" s="1295"/>
      <c r="AE52" s="1295"/>
      <c r="AF52" s="1297"/>
      <c r="AG52" s="1294">
        <f>IF($AK$3="４週",SUMIFS($AK$11:$AK$30,$B$11:$B$30,AG48)/4/$AH$5,IF($AK$3="歴月",SUMIFS($AK$11:$AK$30,$B$11:$B$30,AG48)/$AL$5,"記載する期間を選択してください"))</f>
        <v>0</v>
      </c>
      <c r="AH52" s="1295"/>
      <c r="AI52" s="1295"/>
      <c r="AJ52" s="1295"/>
      <c r="AK52" s="1297"/>
      <c r="AL52" s="1294">
        <f>IF($AK$3="４週",SUMIFS($AK$11:$AK$30,$B$11:$B$30,AL48)/4/$AH$5,IF($AK$3="歴月",SUMIFS($AK$11:$AK$30,$B$11:$B$30,AL48)/$AL$5,"記載する期間を選択してください"))</f>
        <v>0</v>
      </c>
      <c r="AM52" s="1297"/>
      <c r="AN52" s="257"/>
    </row>
    <row r="53" spans="1:40" ht="5.0999999999999996" customHeight="1">
      <c r="A53" s="257"/>
      <c r="B53" s="260"/>
      <c r="C53" s="284">
        <v>2</v>
      </c>
      <c r="D53" s="284"/>
      <c r="E53" s="284">
        <v>3</v>
      </c>
      <c r="F53" s="284"/>
      <c r="G53" s="284"/>
      <c r="H53" s="284"/>
      <c r="I53" s="284">
        <v>4</v>
      </c>
      <c r="J53" s="284"/>
      <c r="K53" s="284"/>
      <c r="L53" s="284"/>
      <c r="M53" s="284"/>
      <c r="N53" s="284"/>
      <c r="O53" s="284">
        <v>5</v>
      </c>
      <c r="P53" s="284"/>
      <c r="Q53" s="284"/>
      <c r="R53" s="284"/>
      <c r="S53" s="284"/>
      <c r="T53" s="284"/>
      <c r="U53" s="284">
        <v>6</v>
      </c>
      <c r="V53" s="284"/>
      <c r="W53" s="284"/>
      <c r="X53" s="284"/>
      <c r="Y53" s="284"/>
      <c r="Z53" s="284"/>
      <c r="AA53" s="284">
        <v>7</v>
      </c>
      <c r="AB53" s="284"/>
      <c r="AC53" s="284"/>
      <c r="AD53" s="284"/>
      <c r="AE53" s="284"/>
      <c r="AF53" s="284"/>
      <c r="AG53" s="284">
        <v>8</v>
      </c>
      <c r="AH53" s="284"/>
      <c r="AI53" s="284"/>
      <c r="AJ53" s="284"/>
      <c r="AK53" s="284"/>
      <c r="AL53" s="284">
        <v>9</v>
      </c>
      <c r="AM53" s="315"/>
      <c r="AN53" s="257"/>
    </row>
    <row r="54" spans="1:40" ht="15" customHeight="1">
      <c r="A54" s="280" t="s">
        <v>562</v>
      </c>
      <c r="B54" s="281"/>
      <c r="C54" s="282"/>
      <c r="D54" s="282"/>
      <c r="E54" s="282"/>
      <c r="F54" s="283"/>
      <c r="G54" s="282"/>
      <c r="H54" s="284"/>
      <c r="I54" s="284"/>
      <c r="J54" s="284"/>
      <c r="K54" s="284"/>
      <c r="L54" s="284"/>
      <c r="M54" s="284"/>
      <c r="N54" s="284"/>
      <c r="O54" s="284"/>
      <c r="P54" s="284"/>
      <c r="Q54" s="284"/>
      <c r="R54" s="284">
        <v>6</v>
      </c>
      <c r="S54" s="284"/>
      <c r="T54" s="284"/>
      <c r="U54" s="284"/>
      <c r="V54" s="284"/>
      <c r="W54" s="284"/>
      <c r="X54" s="284">
        <v>7</v>
      </c>
      <c r="Y54" s="284"/>
      <c r="Z54" s="284"/>
      <c r="AA54" s="284"/>
      <c r="AB54" s="284"/>
      <c r="AC54" s="284"/>
      <c r="AD54" s="284">
        <v>8</v>
      </c>
      <c r="AE54" s="284"/>
      <c r="AF54" s="284"/>
      <c r="AG54" s="285"/>
      <c r="AH54" s="285"/>
      <c r="AI54" s="285"/>
      <c r="AJ54" s="285">
        <v>9</v>
      </c>
      <c r="AK54" s="286"/>
      <c r="AL54" s="286"/>
      <c r="AM54" s="257"/>
    </row>
    <row r="55" spans="1:40" s="280" customFormat="1" ht="15" customHeight="1">
      <c r="A55" s="280" t="s">
        <v>563</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564</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s="280" customFormat="1" ht="15" customHeight="1">
      <c r="A57" s="280" t="s">
        <v>565</v>
      </c>
      <c r="B57" s="287"/>
      <c r="C57" s="287"/>
      <c r="D57" s="287"/>
      <c r="E57" s="287"/>
      <c r="F57" s="287"/>
      <c r="G57" s="287"/>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row>
    <row r="58" spans="1:40" s="280" customFormat="1" ht="15" customHeight="1">
      <c r="A58" s="280" t="s">
        <v>566</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row>
    <row r="59" spans="1:40" ht="15" customHeight="1">
      <c r="A59" s="280" t="s">
        <v>567</v>
      </c>
      <c r="B59" s="288"/>
      <c r="C59" s="280"/>
      <c r="D59" s="280"/>
      <c r="E59" s="280"/>
      <c r="F59" s="280"/>
      <c r="G59" s="280"/>
    </row>
    <row r="60" spans="1:40" ht="15" customHeight="1">
      <c r="A60" s="280" t="s">
        <v>568</v>
      </c>
      <c r="B60" s="288"/>
      <c r="C60" s="280"/>
      <c r="D60" s="280"/>
      <c r="E60" s="280"/>
      <c r="F60" s="280"/>
      <c r="G60" s="280"/>
    </row>
    <row r="61" spans="1:40" ht="15" customHeight="1">
      <c r="A61" s="280"/>
      <c r="B61" s="289" t="s">
        <v>569</v>
      </c>
      <c r="C61" s="1250" t="s">
        <v>570</v>
      </c>
      <c r="D61" s="1250"/>
      <c r="E61" s="1250"/>
      <c r="F61" s="280"/>
      <c r="G61" s="280"/>
    </row>
    <row r="62" spans="1:40" ht="15" customHeight="1">
      <c r="A62" s="280"/>
      <c r="B62" s="290" t="s">
        <v>571</v>
      </c>
      <c r="C62" s="1260" t="s">
        <v>572</v>
      </c>
      <c r="D62" s="1260"/>
      <c r="E62" s="1260"/>
      <c r="F62" s="280"/>
      <c r="G62" s="280"/>
    </row>
    <row r="63" spans="1:40" ht="15" customHeight="1">
      <c r="A63" s="280"/>
      <c r="B63" s="290" t="s">
        <v>573</v>
      </c>
      <c r="C63" s="1260" t="s">
        <v>574</v>
      </c>
      <c r="D63" s="1260"/>
      <c r="E63" s="1260"/>
      <c r="F63" s="280"/>
      <c r="G63" s="280"/>
    </row>
    <row r="64" spans="1:40" ht="15" customHeight="1">
      <c r="A64" s="280"/>
      <c r="B64" s="290" t="s">
        <v>575</v>
      </c>
      <c r="C64" s="1260" t="s">
        <v>576</v>
      </c>
      <c r="D64" s="1260"/>
      <c r="E64" s="1260"/>
      <c r="F64" s="280"/>
      <c r="G64" s="280"/>
    </row>
    <row r="65" spans="1:7" ht="15" customHeight="1">
      <c r="A65" s="280"/>
      <c r="B65" s="290" t="s">
        <v>577</v>
      </c>
      <c r="C65" s="1260" t="s">
        <v>578</v>
      </c>
      <c r="D65" s="1260"/>
      <c r="E65" s="1260"/>
      <c r="F65" s="280"/>
      <c r="G65" s="280"/>
    </row>
    <row r="66" spans="1:7" ht="15" customHeight="1">
      <c r="A66" s="280"/>
      <c r="B66" s="280" t="s">
        <v>579</v>
      </c>
      <c r="C66" s="280"/>
      <c r="D66" s="280"/>
      <c r="E66" s="280"/>
      <c r="F66" s="280"/>
      <c r="G66" s="280"/>
    </row>
    <row r="67" spans="1:7" ht="15" customHeight="1">
      <c r="A67" s="280"/>
      <c r="B67" s="280" t="s">
        <v>580</v>
      </c>
      <c r="C67" s="280"/>
      <c r="D67" s="280"/>
      <c r="E67" s="280"/>
      <c r="F67" s="280"/>
      <c r="G67" s="280"/>
    </row>
    <row r="68" spans="1:7" ht="15" customHeight="1">
      <c r="A68" s="280"/>
      <c r="B68" s="280" t="s">
        <v>581</v>
      </c>
      <c r="C68" s="280"/>
      <c r="D68" s="280"/>
      <c r="E68" s="280"/>
      <c r="F68" s="280"/>
      <c r="G68" s="280"/>
    </row>
    <row r="69" spans="1:7" ht="15" customHeight="1">
      <c r="A69" s="280" t="s">
        <v>582</v>
      </c>
      <c r="B69" s="288"/>
      <c r="C69" s="280"/>
      <c r="D69" s="280"/>
      <c r="E69" s="280"/>
      <c r="F69" s="280"/>
      <c r="G69" s="280"/>
    </row>
    <row r="70" spans="1:7" ht="15" customHeight="1">
      <c r="A70" s="280" t="s">
        <v>682</v>
      </c>
      <c r="B70" s="288"/>
      <c r="C70" s="280"/>
      <c r="D70" s="280"/>
      <c r="E70" s="280"/>
      <c r="F70" s="280"/>
      <c r="G70" s="280"/>
    </row>
    <row r="71" spans="1:7" ht="15" customHeight="1">
      <c r="A71" s="280" t="s">
        <v>584</v>
      </c>
      <c r="B71" s="288"/>
      <c r="C71" s="280"/>
      <c r="D71" s="280"/>
      <c r="E71" s="280"/>
      <c r="F71" s="280"/>
      <c r="G71" s="280"/>
    </row>
    <row r="72" spans="1:7" ht="15" customHeight="1">
      <c r="A72" s="280" t="s">
        <v>585</v>
      </c>
      <c r="B72" s="288"/>
      <c r="C72" s="280"/>
      <c r="D72" s="280"/>
      <c r="E72" s="280"/>
      <c r="F72" s="280"/>
      <c r="G72" s="280"/>
    </row>
    <row r="73" spans="1:7" ht="15" customHeight="1">
      <c r="A73" s="280" t="s">
        <v>586</v>
      </c>
      <c r="B73" s="288"/>
      <c r="C73" s="280"/>
      <c r="D73" s="280"/>
      <c r="E73" s="280"/>
      <c r="F73" s="280"/>
      <c r="G73" s="280"/>
    </row>
    <row r="74" spans="1:7" ht="15" customHeight="1">
      <c r="A74" s="280" t="s">
        <v>587</v>
      </c>
      <c r="B74" s="288"/>
      <c r="C74" s="280"/>
      <c r="D74" s="280"/>
      <c r="E74" s="280"/>
      <c r="F74" s="280"/>
      <c r="G74" s="280"/>
    </row>
    <row r="75" spans="1:7" ht="15" customHeight="1">
      <c r="A75" s="280"/>
      <c r="B75" s="280" t="s">
        <v>588</v>
      </c>
      <c r="C75" s="280"/>
      <c r="D75" s="280"/>
      <c r="E75" s="280"/>
      <c r="F75" s="280"/>
      <c r="G75" s="280"/>
    </row>
    <row r="76" spans="1:7" ht="15" customHeight="1">
      <c r="A76" s="280"/>
      <c r="B76" s="280" t="s">
        <v>589</v>
      </c>
      <c r="C76" s="280"/>
      <c r="D76" s="280"/>
      <c r="E76" s="280"/>
      <c r="F76" s="280"/>
      <c r="G76" s="280"/>
    </row>
    <row r="77" spans="1:7" ht="15" customHeight="1">
      <c r="A77" s="280" t="s">
        <v>590</v>
      </c>
      <c r="B77" s="288"/>
      <c r="C77" s="280"/>
      <c r="D77" s="280"/>
      <c r="E77" s="280"/>
      <c r="F77" s="280"/>
      <c r="G77" s="280"/>
    </row>
    <row r="78" spans="1:7" ht="15" customHeight="1">
      <c r="A78" s="280" t="s">
        <v>591</v>
      </c>
      <c r="B78" s="288"/>
      <c r="C78" s="280"/>
      <c r="D78" s="280"/>
      <c r="E78" s="280"/>
      <c r="F78" s="280"/>
      <c r="G78" s="280"/>
    </row>
    <row r="79" spans="1:7" ht="15" customHeight="1">
      <c r="A79" s="280" t="s">
        <v>592</v>
      </c>
      <c r="B79" s="288"/>
      <c r="C79" s="280"/>
      <c r="D79" s="280"/>
      <c r="E79" s="280"/>
      <c r="F79" s="280"/>
      <c r="G79" s="280"/>
    </row>
    <row r="80" spans="1:7" ht="15" customHeight="1">
      <c r="A80" s="280" t="s">
        <v>593</v>
      </c>
      <c r="B80" s="288"/>
      <c r="C80" s="280"/>
      <c r="D80" s="280"/>
      <c r="E80" s="280"/>
      <c r="F80" s="280"/>
      <c r="G80" s="280"/>
    </row>
    <row r="81" spans="1:7" ht="15" customHeight="1">
      <c r="A81" s="280" t="s">
        <v>594</v>
      </c>
      <c r="B81" s="288"/>
      <c r="C81" s="280"/>
      <c r="D81" s="280"/>
      <c r="E81" s="280"/>
      <c r="F81" s="280"/>
      <c r="G81" s="280"/>
    </row>
    <row r="82" spans="1:7" ht="15" customHeight="1">
      <c r="A82" s="280" t="s">
        <v>595</v>
      </c>
      <c r="B82" s="288"/>
      <c r="C82" s="280"/>
      <c r="D82" s="280"/>
      <c r="E82" s="280"/>
      <c r="F82" s="280"/>
      <c r="G82" s="280"/>
    </row>
    <row r="83" spans="1:7" ht="15" customHeight="1">
      <c r="A83" s="280" t="s">
        <v>596</v>
      </c>
      <c r="B83" s="288"/>
      <c r="C83" s="280"/>
      <c r="D83" s="280"/>
      <c r="E83" s="280"/>
      <c r="F83" s="280"/>
      <c r="G83" s="280"/>
    </row>
    <row r="84" spans="1:7" ht="15" customHeight="1">
      <c r="A84" s="280" t="s">
        <v>597</v>
      </c>
      <c r="B84" s="288"/>
      <c r="C84" s="280"/>
      <c r="D84" s="280"/>
      <c r="E84" s="280"/>
      <c r="F84" s="280"/>
      <c r="G84" s="280"/>
    </row>
  </sheetData>
  <mergeCells count="167">
    <mergeCell ref="C65:E65"/>
    <mergeCell ref="AA52:AF52"/>
    <mergeCell ref="AG52:AK52"/>
    <mergeCell ref="AL52:AM52"/>
    <mergeCell ref="C61:E61"/>
    <mergeCell ref="C62:E62"/>
    <mergeCell ref="C63:E63"/>
    <mergeCell ref="X51:Z51"/>
    <mergeCell ref="AA51:AC51"/>
    <mergeCell ref="AD51:AF51"/>
    <mergeCell ref="AG51:AI51"/>
    <mergeCell ref="AJ51:AK51"/>
    <mergeCell ref="C52:D52"/>
    <mergeCell ref="E52:H52"/>
    <mergeCell ref="I52:N52"/>
    <mergeCell ref="O52:T52"/>
    <mergeCell ref="U52:Z52"/>
    <mergeCell ref="AG50:AI50"/>
    <mergeCell ref="AJ50:AK50"/>
    <mergeCell ref="F51:H51"/>
    <mergeCell ref="I51:K51"/>
    <mergeCell ref="L51:N51"/>
    <mergeCell ref="O51:Q51"/>
    <mergeCell ref="R51:T51"/>
    <mergeCell ref="U51:W51"/>
    <mergeCell ref="C64:E64"/>
    <mergeCell ref="F50:H50"/>
    <mergeCell ref="I50:K50"/>
    <mergeCell ref="L50:N50"/>
    <mergeCell ref="O50:Q50"/>
    <mergeCell ref="R50:T50"/>
    <mergeCell ref="U50:W50"/>
    <mergeCell ref="X50:Z50"/>
    <mergeCell ref="AA50:AC50"/>
    <mergeCell ref="AD50:AF50"/>
    <mergeCell ref="AG48:AK48"/>
    <mergeCell ref="AL48:AM48"/>
    <mergeCell ref="F49:H49"/>
    <mergeCell ref="I49:K49"/>
    <mergeCell ref="L49:N49"/>
    <mergeCell ref="O49:Q49"/>
    <mergeCell ref="R49:T49"/>
    <mergeCell ref="U49:W49"/>
    <mergeCell ref="X49:Z49"/>
    <mergeCell ref="AA49:AC49"/>
    <mergeCell ref="AD49:AF49"/>
    <mergeCell ref="AG49:AI49"/>
    <mergeCell ref="AJ49:AK49"/>
    <mergeCell ref="C48:D48"/>
    <mergeCell ref="E48:H48"/>
    <mergeCell ref="I48:N48"/>
    <mergeCell ref="O48:T48"/>
    <mergeCell ref="U48:Z48"/>
    <mergeCell ref="AA48:AF48"/>
    <mergeCell ref="A44:B44"/>
    <mergeCell ref="C44:D44"/>
    <mergeCell ref="E44:H44"/>
    <mergeCell ref="A45:B45"/>
    <mergeCell ref="C45:D45"/>
    <mergeCell ref="E45:H45"/>
    <mergeCell ref="U41:W41"/>
    <mergeCell ref="X41:Z41"/>
    <mergeCell ref="AA41:AC41"/>
    <mergeCell ref="AD41:AF41"/>
    <mergeCell ref="AG41:AI41"/>
    <mergeCell ref="AJ41:AK41"/>
    <mergeCell ref="A41:C41"/>
    <mergeCell ref="F41:H41"/>
    <mergeCell ref="I41:K41"/>
    <mergeCell ref="L41:N41"/>
    <mergeCell ref="O41:Q41"/>
    <mergeCell ref="R41:T41"/>
    <mergeCell ref="U40:W40"/>
    <mergeCell ref="X40:Z40"/>
    <mergeCell ref="AA40:AC40"/>
    <mergeCell ref="AD40:AF40"/>
    <mergeCell ref="AG40:AI40"/>
    <mergeCell ref="AJ40:AK40"/>
    <mergeCell ref="A40:C40"/>
    <mergeCell ref="F40:H40"/>
    <mergeCell ref="I40:K40"/>
    <mergeCell ref="L40:N40"/>
    <mergeCell ref="O40:Q40"/>
    <mergeCell ref="R40:T40"/>
    <mergeCell ref="U39:W39"/>
    <mergeCell ref="X39:Z39"/>
    <mergeCell ref="AA39:AC39"/>
    <mergeCell ref="AD39:AF39"/>
    <mergeCell ref="AG39:AI39"/>
    <mergeCell ref="AJ39:AK39"/>
    <mergeCell ref="A39:C39"/>
    <mergeCell ref="F39:H39"/>
    <mergeCell ref="I39:K39"/>
    <mergeCell ref="L39:N39"/>
    <mergeCell ref="O39:Q39"/>
    <mergeCell ref="R39:T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8:AN18"/>
    <mergeCell ref="AM19:AN19"/>
    <mergeCell ref="AM20:AN20"/>
    <mergeCell ref="AM21:AN21"/>
    <mergeCell ref="B9:B10"/>
    <mergeCell ref="AM11:AN1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AM16:AN16"/>
    <mergeCell ref="AM17:AN17"/>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74569756-07FB-4F3A-BBC6-62B1A67BD84C}"/>
    <dataValidation type="list" allowBlank="1" showInputMessage="1" sqref="B13:B30" xr:uid="{965D6311-1EC7-4858-B55D-594570B97341}">
      <formula1>INDIRECT($AK$1)</formula1>
    </dataValidation>
    <dataValidation type="list" allowBlank="1" showInputMessage="1" showErrorMessage="1" sqref="AK3:AN3" xr:uid="{47A94B7E-3CF6-43CD-A125-3FFF491B9630}">
      <formula1>"４週,歴月"</formula1>
    </dataValidation>
    <dataValidation type="list" allowBlank="1" showInputMessage="1" showErrorMessage="1" sqref="AK4:AN4" xr:uid="{24EA3016-C787-4442-BBF2-593BC22498F9}">
      <formula1>"予定,実績"</formula1>
    </dataValidation>
    <dataValidation type="list" allowBlank="1" showInputMessage="1" showErrorMessage="1" sqref="C11:C30" xr:uid="{D27C120C-A64B-4C69-985B-620A98C6F339}">
      <formula1>"A,B,C,D"</formula1>
    </dataValidation>
    <dataValidation operator="greaterThanOrEqual" allowBlank="1" showInputMessage="1" showErrorMessage="1" sqref="I46 I42 AJ38:AJ41 L42 L46 AL38:AL40" xr:uid="{E11936D3-8D48-42CE-AAC1-DDFA683CC525}"/>
    <dataValidation type="whole" operator="greaterThanOrEqual" allowBlank="1" showInputMessage="1" showErrorMessage="1" sqref="D38:F41 L38:L41 I38:I41 O38:O41 AG38:AG41 AD38:AD41 AA38:AA41 X38:X41 U38:U41 R38:R41" xr:uid="{1226ABDF-BB2D-4F17-BF90-508D2FEFAEF7}">
      <formula1>0</formula1>
    </dataValidation>
  </dataValidations>
  <printOptions horizontalCentered="1" verticalCentered="1"/>
  <pageMargins left="0.19685039370078741" right="0.19685039370078741" top="0.39370078740157483" bottom="0.19685039370078741" header="0.19685039370078741" footer="0.39370078740157483"/>
  <pageSetup paperSize="9" scale="69"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894A-9A1B-46A8-8B02-A22DEC6515A4}">
  <sheetPr>
    <tabColor theme="5" tint="0.79998168889431442"/>
  </sheetPr>
  <dimension ref="A1:AQ82"/>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694</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40</v>
      </c>
      <c r="AI5" s="1263"/>
      <c r="AJ5" s="1263"/>
      <c r="AK5" s="263" t="s">
        <v>544</v>
      </c>
      <c r="AL5" s="291">
        <v>160</v>
      </c>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695</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695</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296"/>
      <c r="AN37" s="296"/>
      <c r="AO37" s="296"/>
      <c r="AP37" s="296"/>
      <c r="AQ37" s="296"/>
    </row>
    <row r="38" spans="1:43" ht="18" customHeight="1">
      <c r="A38" s="1318" t="s">
        <v>656</v>
      </c>
      <c r="B38" s="1318"/>
      <c r="C38" s="1318"/>
      <c r="D38" s="274">
        <v>1400</v>
      </c>
      <c r="E38" s="274">
        <v>1310</v>
      </c>
      <c r="F38" s="1315">
        <v>1400</v>
      </c>
      <c r="G38" s="1315"/>
      <c r="H38" s="1315"/>
      <c r="I38" s="1315">
        <v>1470</v>
      </c>
      <c r="J38" s="1315"/>
      <c r="K38" s="1315"/>
      <c r="L38" s="1315">
        <v>1470</v>
      </c>
      <c r="M38" s="1315"/>
      <c r="N38" s="1315"/>
      <c r="O38" s="1315">
        <v>1330</v>
      </c>
      <c r="P38" s="1315"/>
      <c r="Q38" s="1315"/>
      <c r="R38" s="1315">
        <v>1400</v>
      </c>
      <c r="S38" s="1315"/>
      <c r="T38" s="1315"/>
      <c r="U38" s="1315">
        <v>1400</v>
      </c>
      <c r="V38" s="1315"/>
      <c r="W38" s="1315"/>
      <c r="X38" s="1315">
        <v>1330</v>
      </c>
      <c r="Y38" s="1315"/>
      <c r="Z38" s="1315"/>
      <c r="AA38" s="1315">
        <v>1330</v>
      </c>
      <c r="AB38" s="1315"/>
      <c r="AC38" s="1315"/>
      <c r="AD38" s="1315">
        <v>1330</v>
      </c>
      <c r="AE38" s="1315"/>
      <c r="AF38" s="1315"/>
      <c r="AG38" s="1315">
        <v>1400</v>
      </c>
      <c r="AH38" s="1315"/>
      <c r="AI38" s="1315"/>
      <c r="AJ38" s="1260">
        <f>SUM(D38:AI38)</f>
        <v>16570</v>
      </c>
      <c r="AK38" s="1260"/>
      <c r="AL38" s="1316">
        <f>ROUNDUP(AJ38/AJ39,1)</f>
        <v>70</v>
      </c>
      <c r="AM38" s="296"/>
      <c r="AN38" s="296"/>
      <c r="AO38" s="296"/>
      <c r="AP38" s="296"/>
      <c r="AQ38" s="296"/>
    </row>
    <row r="39" spans="1:43" ht="18" customHeight="1">
      <c r="A39" s="1318" t="s">
        <v>657</v>
      </c>
      <c r="B39" s="1318"/>
      <c r="C39" s="1318"/>
      <c r="D39" s="274">
        <v>20</v>
      </c>
      <c r="E39" s="274">
        <v>19</v>
      </c>
      <c r="F39" s="1315">
        <v>20</v>
      </c>
      <c r="G39" s="1315"/>
      <c r="H39" s="1315"/>
      <c r="I39" s="1315">
        <v>21</v>
      </c>
      <c r="J39" s="1315"/>
      <c r="K39" s="1315"/>
      <c r="L39" s="1315">
        <v>21</v>
      </c>
      <c r="M39" s="1315"/>
      <c r="N39" s="1315"/>
      <c r="O39" s="1315">
        <v>19</v>
      </c>
      <c r="P39" s="1315"/>
      <c r="Q39" s="1315"/>
      <c r="R39" s="1315">
        <v>20</v>
      </c>
      <c r="S39" s="1315"/>
      <c r="T39" s="1315"/>
      <c r="U39" s="1315">
        <v>20</v>
      </c>
      <c r="V39" s="1315"/>
      <c r="W39" s="1315"/>
      <c r="X39" s="1315">
        <v>19</v>
      </c>
      <c r="Y39" s="1315"/>
      <c r="Z39" s="1315"/>
      <c r="AA39" s="1315">
        <v>19</v>
      </c>
      <c r="AB39" s="1315"/>
      <c r="AC39" s="1315"/>
      <c r="AD39" s="1315">
        <v>19</v>
      </c>
      <c r="AE39" s="1315"/>
      <c r="AF39" s="1315"/>
      <c r="AG39" s="1315">
        <v>20</v>
      </c>
      <c r="AH39" s="1315"/>
      <c r="AI39" s="1315"/>
      <c r="AJ39" s="1260">
        <f>+SUM(D39:AI39)</f>
        <v>237</v>
      </c>
      <c r="AK39" s="1260"/>
      <c r="AL39" s="1317"/>
      <c r="AM39" s="296"/>
      <c r="AN39" s="296"/>
      <c r="AO39" s="296"/>
      <c r="AP39" s="296"/>
      <c r="AQ39" s="296"/>
    </row>
    <row r="40" spans="1:43" ht="5.0999999999999996" customHeight="1">
      <c r="A40" s="287"/>
      <c r="B40" s="287"/>
      <c r="C40" s="287"/>
      <c r="D40" s="296"/>
      <c r="E40" s="296"/>
      <c r="F40" s="296"/>
      <c r="G40" s="296"/>
      <c r="H40" s="296"/>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97"/>
      <c r="AK40" s="280"/>
      <c r="AL40" s="266"/>
      <c r="AM40" s="266"/>
      <c r="AN40" s="257"/>
    </row>
    <row r="41" spans="1:43" ht="18" customHeight="1">
      <c r="A41" s="256" t="s">
        <v>610</v>
      </c>
      <c r="B41" s="280"/>
      <c r="D41" s="280"/>
      <c r="E41" s="280"/>
      <c r="F41" s="280"/>
      <c r="G41" s="280"/>
      <c r="H41" s="280"/>
      <c r="I41" s="296"/>
      <c r="J41" s="296"/>
      <c r="K41" s="296"/>
      <c r="L41" s="296"/>
      <c r="M41" s="296"/>
      <c r="N41" s="296"/>
      <c r="O41" s="280"/>
      <c r="P41" s="280"/>
      <c r="Q41" s="280"/>
      <c r="R41" s="280"/>
      <c r="S41" s="280"/>
      <c r="T41" s="280"/>
      <c r="U41" s="280"/>
      <c r="V41" s="280"/>
      <c r="W41" s="266"/>
      <c r="X41" s="280"/>
      <c r="Y41" s="280"/>
      <c r="Z41" s="280"/>
      <c r="AA41" s="280"/>
      <c r="AB41" s="280"/>
      <c r="AC41" s="280"/>
      <c r="AD41" s="280"/>
      <c r="AE41" s="280"/>
      <c r="AF41" s="280"/>
      <c r="AG41" s="280"/>
      <c r="AH41" s="280"/>
      <c r="AI41" s="280"/>
      <c r="AJ41" s="297"/>
      <c r="AK41" s="280"/>
      <c r="AL41" s="266"/>
      <c r="AM41" s="266"/>
      <c r="AN41" s="257"/>
    </row>
    <row r="42" spans="1:43" ht="24.95" customHeight="1">
      <c r="A42" s="1250" t="s">
        <v>614</v>
      </c>
      <c r="B42" s="1250"/>
      <c r="C42" s="1250" t="s">
        <v>650</v>
      </c>
      <c r="D42" s="1250"/>
      <c r="E42" s="1258" t="s">
        <v>696</v>
      </c>
      <c r="F42" s="1258"/>
      <c r="G42" s="1258"/>
      <c r="H42" s="1258"/>
      <c r="I42" s="296"/>
      <c r="J42" s="296"/>
      <c r="K42" s="296"/>
      <c r="L42" s="296"/>
      <c r="M42" s="296"/>
      <c r="N42" s="296"/>
      <c r="O42" s="296"/>
      <c r="P42" s="296"/>
      <c r="Q42" s="296"/>
      <c r="R42" s="296"/>
      <c r="S42" s="296"/>
      <c r="T42" s="296"/>
      <c r="U42" s="296"/>
      <c r="W42" s="266"/>
      <c r="X42" s="280"/>
      <c r="Y42" s="280"/>
      <c r="Z42" s="280"/>
      <c r="AA42" s="280"/>
      <c r="AB42" s="280"/>
      <c r="AC42" s="280"/>
      <c r="AD42" s="280"/>
      <c r="AE42" s="280"/>
      <c r="AF42" s="280"/>
      <c r="AG42" s="280"/>
      <c r="AH42" s="280"/>
      <c r="AI42" s="280"/>
      <c r="AJ42" s="297"/>
      <c r="AK42" s="280"/>
      <c r="AL42" s="266"/>
      <c r="AM42" s="266"/>
      <c r="AN42" s="257"/>
    </row>
    <row r="43" spans="1:43" ht="18" customHeight="1">
      <c r="A43" s="1258" t="s">
        <v>616</v>
      </c>
      <c r="B43" s="1258"/>
      <c r="C43" s="1319">
        <f>ROUNDDOWN(IF(AL38&lt;=60,1,1+ROUNDUP((AL38-60)/40,0)),1)</f>
        <v>2</v>
      </c>
      <c r="D43" s="1319"/>
      <c r="E43" s="1319">
        <f>ROUNDDOWN(AL38/40,1)</f>
        <v>1.7</v>
      </c>
      <c r="F43" s="1319"/>
      <c r="G43" s="1319"/>
      <c r="H43" s="1319"/>
      <c r="I43" s="296"/>
      <c r="J43" s="296"/>
      <c r="K43" s="296"/>
      <c r="L43" s="296"/>
      <c r="M43" s="296"/>
      <c r="N43" s="296"/>
      <c r="O43" s="296"/>
      <c r="P43" s="296"/>
      <c r="Q43" s="296"/>
      <c r="R43" s="296"/>
      <c r="S43" s="296"/>
      <c r="T43" s="296"/>
      <c r="U43" s="296"/>
      <c r="W43" s="266"/>
      <c r="X43" s="280"/>
      <c r="Y43" s="280"/>
      <c r="Z43" s="280"/>
      <c r="AA43" s="280"/>
      <c r="AB43" s="280"/>
      <c r="AC43" s="280"/>
      <c r="AD43" s="280"/>
      <c r="AE43" s="280"/>
      <c r="AF43" s="280"/>
      <c r="AG43" s="280"/>
      <c r="AH43" s="280"/>
      <c r="AI43" s="280"/>
      <c r="AJ43" s="297"/>
      <c r="AK43" s="280"/>
      <c r="AL43" s="266"/>
      <c r="AM43" s="266"/>
      <c r="AN43" s="257"/>
    </row>
    <row r="44" spans="1:43" ht="5.0999999999999996" customHeight="1">
      <c r="A44" s="287"/>
      <c r="B44" s="287"/>
      <c r="C44" s="287"/>
      <c r="D44" s="287"/>
      <c r="E44" s="287"/>
      <c r="F44" s="287"/>
      <c r="G44" s="287"/>
      <c r="H44" s="287"/>
      <c r="I44" s="287"/>
      <c r="J44" s="280"/>
      <c r="K44" s="280"/>
      <c r="L44" s="280"/>
      <c r="M44" s="297"/>
      <c r="N44" s="280"/>
      <c r="O44" s="280"/>
      <c r="P44" s="280"/>
      <c r="Q44" s="296"/>
      <c r="W44" s="266"/>
      <c r="X44" s="280"/>
      <c r="Y44" s="280"/>
      <c r="Z44" s="280"/>
      <c r="AA44" s="280"/>
      <c r="AB44" s="280"/>
      <c r="AC44" s="280"/>
      <c r="AD44" s="280"/>
      <c r="AE44" s="280"/>
      <c r="AF44" s="280"/>
      <c r="AG44" s="280"/>
      <c r="AH44" s="280"/>
      <c r="AI44" s="280"/>
      <c r="AJ44" s="297"/>
      <c r="AK44" s="280"/>
      <c r="AL44" s="266"/>
      <c r="AM44" s="266"/>
      <c r="AN44" s="257"/>
    </row>
    <row r="45" spans="1:43"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3" ht="24.95" customHeight="1">
      <c r="A46" s="257"/>
      <c r="B46" s="266"/>
      <c r="C46" s="1294" t="str">
        <f>IF(VLOOKUP($AK$1,選択肢!$A$1:$J$32,C51,FALSE)=0,"-",VLOOKUP($AK$1,選択肢!$A$1:$J$32,C51,FALSE))</f>
        <v>管理者</v>
      </c>
      <c r="D46" s="1295"/>
      <c r="E46" s="1296" t="str">
        <f>IF(VLOOKUP($AK$1,選択肢!$A$1:$J$32,E51,FALSE)=0,"-",VLOOKUP($AK$1,選択肢!$A$1:$J$32,E51,FALSE))</f>
        <v>サービス管理責任者</v>
      </c>
      <c r="F46" s="1296"/>
      <c r="G46" s="1296"/>
      <c r="H46" s="1296"/>
      <c r="I46" s="1294" t="str">
        <f>IF(VLOOKUP($AK$1,選択肢!$A$1:$J$32,I51,FALSE)=0,"-",VLOOKUP($AK$1,選択肢!$A$1:$J$32,I51,FALSE))</f>
        <v>就労定着支援員</v>
      </c>
      <c r="J46" s="1295"/>
      <c r="K46" s="1295"/>
      <c r="L46" s="1295"/>
      <c r="M46" s="1295"/>
      <c r="N46" s="1297"/>
      <c r="O46" s="1294" t="str">
        <f>IF(VLOOKUP($AK$1,選択肢!$A$1:$J$32,O51,FALSE)=0,"-",VLOOKUP($AK$1,選択肢!$A$1:$J$32,O51,FALSE))</f>
        <v>-</v>
      </c>
      <c r="P46" s="1295"/>
      <c r="Q46" s="1295"/>
      <c r="R46" s="1295"/>
      <c r="S46" s="1295"/>
      <c r="T46" s="1297"/>
      <c r="U46" s="1294" t="str">
        <f>IF(VLOOKUP($AK$1,選択肢!$A$1:$J$32,U51,FALSE)=0,"-",VLOOKUP($AK$1,選択肢!$A$1:$J$32,U51,FALSE))</f>
        <v>-</v>
      </c>
      <c r="V46" s="1295"/>
      <c r="W46" s="1295"/>
      <c r="X46" s="1295"/>
      <c r="Y46" s="1295"/>
      <c r="Z46" s="1297"/>
      <c r="AA46" s="1294" t="str">
        <f>IF(VLOOKUP($AK$1,選択肢!$A$1:$J$32,AA51,FALSE)=0,"-",VLOOKUP($AK$1,選択肢!$A$1:$J$32,AA51,FALSE))</f>
        <v>-</v>
      </c>
      <c r="AB46" s="1295"/>
      <c r="AC46" s="1295"/>
      <c r="AD46" s="1295"/>
      <c r="AE46" s="1295"/>
      <c r="AF46" s="1297"/>
      <c r="AG46" s="1296" t="str">
        <f>IF(VLOOKUP($AK$1,選択肢!$A$1:$J$32,AG51,FALSE)=0,"-",VLOOKUP($AK$1,選択肢!$A$1:$J$32,AG51,FALSE))</f>
        <v>-</v>
      </c>
      <c r="AH46" s="1296"/>
      <c r="AI46" s="1296"/>
      <c r="AJ46" s="1296"/>
      <c r="AK46" s="1296"/>
      <c r="AL46" s="1296" t="str">
        <f>IF(VLOOKUP($AK$1,選択肢!$A$1:$J$32,AL51,FALSE)=0,"-",VLOOKUP($AK$1,選択肢!$A$1:$J$32,AL51,FALSE))</f>
        <v>-</v>
      </c>
      <c r="AM46" s="1296"/>
      <c r="AN46" s="257"/>
    </row>
    <row r="47" spans="1:43" ht="18" customHeight="1">
      <c r="A47" s="257"/>
      <c r="B47" s="266"/>
      <c r="C47" s="310" t="s">
        <v>633</v>
      </c>
      <c r="D47" s="310" t="s">
        <v>634</v>
      </c>
      <c r="E47" s="311" t="s">
        <v>633</v>
      </c>
      <c r="F47" s="1303" t="s">
        <v>634</v>
      </c>
      <c r="G47" s="1303"/>
      <c r="H47" s="1303"/>
      <c r="I47" s="1299" t="s">
        <v>633</v>
      </c>
      <c r="J47" s="1300"/>
      <c r="K47" s="1301"/>
      <c r="L47" s="1299" t="s">
        <v>634</v>
      </c>
      <c r="M47" s="1300"/>
      <c r="N47" s="1301"/>
      <c r="O47" s="1299" t="s">
        <v>633</v>
      </c>
      <c r="P47" s="1300"/>
      <c r="Q47" s="1301"/>
      <c r="R47" s="1299" t="s">
        <v>634</v>
      </c>
      <c r="S47" s="1300"/>
      <c r="T47" s="1301"/>
      <c r="U47" s="1299" t="s">
        <v>633</v>
      </c>
      <c r="V47" s="1300"/>
      <c r="W47" s="1301"/>
      <c r="X47" s="1299" t="s">
        <v>634</v>
      </c>
      <c r="Y47" s="1300"/>
      <c r="Z47" s="1301"/>
      <c r="AA47" s="1299" t="s">
        <v>633</v>
      </c>
      <c r="AB47" s="1300"/>
      <c r="AC47" s="1301"/>
      <c r="AD47" s="1299" t="s">
        <v>634</v>
      </c>
      <c r="AE47" s="1300"/>
      <c r="AF47" s="1301"/>
      <c r="AG47" s="1299" t="s">
        <v>633</v>
      </c>
      <c r="AH47" s="1300"/>
      <c r="AI47" s="1301"/>
      <c r="AJ47" s="1299" t="s">
        <v>634</v>
      </c>
      <c r="AK47" s="1301"/>
      <c r="AL47" s="311" t="s">
        <v>258</v>
      </c>
      <c r="AM47" s="311" t="s">
        <v>259</v>
      </c>
      <c r="AN47" s="257"/>
    </row>
    <row r="48" spans="1:43" ht="18" customHeight="1">
      <c r="A48" s="257"/>
      <c r="B48" s="289" t="s">
        <v>635</v>
      </c>
      <c r="C48" s="311">
        <f>COUNTIFS($B$11:$B$30,C$46,$C$11:$C$30,"A",$E$11:$E$30,"*")</f>
        <v>1</v>
      </c>
      <c r="D48" s="311">
        <f>COUNTIFS($B$11:$B$30,C$46,$C$11:$C$30,"B",$E$11:$E$30,"*")</f>
        <v>0</v>
      </c>
      <c r="E48" s="311">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299">
        <f>COUNTIFS($B$11:$B$30,O$46,$C$11:$C$30,"A",$E$11:$E$30,"*")</f>
        <v>0</v>
      </c>
      <c r="P48" s="1300"/>
      <c r="Q48" s="1301"/>
      <c r="R48" s="1299">
        <f>COUNTIFS($B$11:$B$30,O$46,$C$11:$C$30,"B",$E$11:$E$30,"*")</f>
        <v>0</v>
      </c>
      <c r="S48" s="1300"/>
      <c r="T48" s="1301"/>
      <c r="U48" s="1299">
        <f>COUNTIFS($B$11:$B$30,U$46,$C$11:$C$30,"A",$E$11:$E$30,"*")</f>
        <v>0</v>
      </c>
      <c r="V48" s="1300"/>
      <c r="W48" s="1301"/>
      <c r="X48" s="1299">
        <f>COUNTIFS($B$11:$B$30,U$46,$C$11:$C$30,"B",$E$11:$E$30,"*")</f>
        <v>0</v>
      </c>
      <c r="Y48" s="1300"/>
      <c r="Z48" s="1301"/>
      <c r="AA48" s="1299">
        <f>COUNTIFS($B$11:$B$30,AA$46,$C$11:$C$30,"A",$E$11:$E$30,"*")</f>
        <v>0</v>
      </c>
      <c r="AB48" s="1300"/>
      <c r="AC48" s="1301"/>
      <c r="AD48" s="1299">
        <f>COUNTIFS($B$11:$B$30,AA$46,$C$11:$C$30,"B",$E$11:$E$30,"*")</f>
        <v>0</v>
      </c>
      <c r="AE48" s="1300"/>
      <c r="AF48" s="1301"/>
      <c r="AG48" s="1299">
        <f>COUNTIFS($B$11:$B$30,AG$46,$C$11:$C$30,"A",$E$11:$E$30,"*")</f>
        <v>0</v>
      </c>
      <c r="AH48" s="1300"/>
      <c r="AI48" s="1301"/>
      <c r="AJ48" s="1299">
        <f>COUNTIFS($B$11:$B$30,AG$46,$C$11:$C$30,"B",$E$11:$E$30,"*")</f>
        <v>0</v>
      </c>
      <c r="AK48" s="1301"/>
      <c r="AL48" s="311">
        <f>COUNTIFS($B$11:$B$30,AL$46,$C$11:$C$30,"A",$E$11:$E$30,"*")</f>
        <v>0</v>
      </c>
      <c r="AM48" s="311">
        <f>COUNTIFS($B$11:$B$30,AL$46,$C$11:$C$30,"B",$E$11:$E$30,"*")</f>
        <v>0</v>
      </c>
      <c r="AN48" s="257"/>
    </row>
    <row r="49" spans="1:40" ht="18" customHeight="1">
      <c r="A49" s="257"/>
      <c r="B49" s="313" t="s">
        <v>636</v>
      </c>
      <c r="C49" s="311">
        <f>COUNTIFS($B$11:$B$30,C$46,$C$11:$C$30,"C",$E$11:$E$30,"*")</f>
        <v>0</v>
      </c>
      <c r="D49" s="311">
        <f>COUNTIFS($B$11:$B$30,C$46,$C$11:$C$30,"D",$E$11:$E$30,"*")</f>
        <v>0</v>
      </c>
      <c r="E49" s="311">
        <f>COUNTIFS($B$11:$B$30,E$46,$C$11:$C$30,"C",$E$11:$E$30,"*")</f>
        <v>0</v>
      </c>
      <c r="F49" s="1299">
        <f>COUNTIFS($B$11:$B$30,E$46,$C$11:$C$30,"D",$E$11:$E$30,"*")</f>
        <v>0</v>
      </c>
      <c r="G49" s="1300"/>
      <c r="H49" s="1301"/>
      <c r="I49" s="1299">
        <f>COUNTIFS($B$11:$B$30,I$46,$C$11:$C$30,"C",$E$11:$E$30,"*")</f>
        <v>1</v>
      </c>
      <c r="J49" s="1300"/>
      <c r="K49" s="1301"/>
      <c r="L49" s="1299">
        <f>COUNTIFS($B$11:$B$30,I$46,$C$11:$C$30,"D",$E$11:$E$30,"*")</f>
        <v>1</v>
      </c>
      <c r="M49" s="1300"/>
      <c r="N49" s="1301"/>
      <c r="O49" s="1299">
        <f>COUNTIFS($B$11:$B$30,O$46,$C$11:$C$30,"C",$E$11:$E$30,"*")</f>
        <v>0</v>
      </c>
      <c r="P49" s="1300"/>
      <c r="Q49" s="1301"/>
      <c r="R49" s="1299">
        <f>COUNTIFS($B$11:$B$30,O$46,$C$11:$C$30,"D",$E$11:$E$30,"*")</f>
        <v>0</v>
      </c>
      <c r="S49" s="1300"/>
      <c r="T49" s="1301"/>
      <c r="U49" s="1299">
        <f>COUNTIFS($B$11:$B$30,U$46,$C$11:$C$30,"C",$E$11:$E$30,"*")</f>
        <v>0</v>
      </c>
      <c r="V49" s="1300"/>
      <c r="W49" s="1301"/>
      <c r="X49" s="1299">
        <f>COUNTIFS($B$11:$B$30,U$46,$C$11:$C$30,"D",$E$11:$E$30,"*")</f>
        <v>0</v>
      </c>
      <c r="Y49" s="1300"/>
      <c r="Z49" s="1301"/>
      <c r="AA49" s="1299">
        <f>COUNTIFS($B$11:$B$30,AA$46,$C$11:$C$30,"C",$E$11:$E$30,"*")</f>
        <v>0</v>
      </c>
      <c r="AB49" s="1300"/>
      <c r="AC49" s="1301"/>
      <c r="AD49" s="1299">
        <f>COUNTIFS($B$11:$B$30,AA$46,$C$11:$C$30,"D",$E$11:$E$30,"*")</f>
        <v>0</v>
      </c>
      <c r="AE49" s="1300"/>
      <c r="AF49" s="1301"/>
      <c r="AG49" s="1299">
        <f>COUNTIFS($B$11:$B$30,AG$46,$C$11:$C$30,"C",$E$11:$E$30,"*")</f>
        <v>0</v>
      </c>
      <c r="AH49" s="1300"/>
      <c r="AI49" s="1301"/>
      <c r="AJ49" s="1299">
        <f>COUNTIFS($B$11:$B$30,AG$46,$C$11:$C$30,"D",$E$11:$E$30,"*")</f>
        <v>0</v>
      </c>
      <c r="AK49" s="1301"/>
      <c r="AL49" s="311">
        <f>COUNTIFS($B$11:$B$30,AL$46,$C$11:$C$30,"C",$E$11:$E$30,"*")</f>
        <v>0</v>
      </c>
      <c r="AM49" s="311">
        <f>COUNTIFS($B$11:$B$30,AL$46,$C$11:$C$30,"D",$E$11:$E$30,"*")</f>
        <v>0</v>
      </c>
      <c r="AN49" s="257"/>
    </row>
    <row r="50" spans="1:40" ht="24.95" customHeight="1">
      <c r="A50" s="257"/>
      <c r="B50" s="313" t="s">
        <v>637</v>
      </c>
      <c r="C50" s="1294">
        <f>IF($AK$3="４週",SUMIFS($AK$11:$AK$30,$B$11:$B$30,C46)/4/$AH$5,IF($AK$3="歴月",SUMIFS($AK$11:$AK$30,$B$11:$B$30,C46)/$AL$5,"記載する期間を選択してください"))</f>
        <v>0</v>
      </c>
      <c r="D50" s="1297"/>
      <c r="E50" s="1294">
        <f>IF($AK$3="４週",SUMIFS($AK$11:$AK$30,$B$11:$B$30,E46)/4/$AH$5,IF($AK$3="歴月",SUMIFS($AK$11:$AK$30,$B$11:$B$30,E46)/$AL$5,"記載する期間を選択してください"))</f>
        <v>0</v>
      </c>
      <c r="F50" s="1295"/>
      <c r="G50" s="1295"/>
      <c r="H50" s="1297"/>
      <c r="I50" s="1294">
        <f>IF($AK$3="４週",SUMIFS($AK$11:$AK$30,$B$11:$B$30,I46)/4/$AH$5,IF($AK$3="歴月",SUMIFS($AK$11:$AK$30,$B$11:$B$30,I46)/$AL$5,"記載する期間を選択してください"))</f>
        <v>0</v>
      </c>
      <c r="J50" s="1295"/>
      <c r="K50" s="1295"/>
      <c r="L50" s="1295"/>
      <c r="M50" s="1295"/>
      <c r="N50" s="1297"/>
      <c r="O50" s="1294">
        <f>IF($AK$3="４週",SUMIFS($AK$11:$AK$30,$B$11:$B$30,O46)/4/$AH$5,IF($AK$3="歴月",SUMIFS($AK$11:$AK$30,$B$11:$B$30,O46)/$AL$5,"記載する期間を選択してください"))</f>
        <v>0</v>
      </c>
      <c r="P50" s="1295"/>
      <c r="Q50" s="1295"/>
      <c r="R50" s="1295"/>
      <c r="S50" s="1295"/>
      <c r="T50" s="1297"/>
      <c r="U50" s="1294">
        <f>IF($AK$3="４週",SUMIFS($AK$11:$AK$30,$B$11:$B$30,U46)/4/$AH$5,IF($AK$3="歴月",SUMIFS($AK$11:$AK$30,$B$11:$B$30,U46)/$AL$5,"記載する期間を選択してください"))</f>
        <v>0</v>
      </c>
      <c r="V50" s="1295"/>
      <c r="W50" s="1295"/>
      <c r="X50" s="1295"/>
      <c r="Y50" s="1295"/>
      <c r="Z50" s="1297"/>
      <c r="AA50" s="1294">
        <f>IF($AK$3="４週",SUMIFS($AK$11:$AK$30,$B$11:$B$30,AA46)/4/$AH$5,IF($AK$3="歴月",SUMIFS($AK$11:$AK$30,$B$11:$B$30,AA46)/$AL$5,"記載する期間を選択してください"))</f>
        <v>0</v>
      </c>
      <c r="AB50" s="1295"/>
      <c r="AC50" s="1295"/>
      <c r="AD50" s="1295"/>
      <c r="AE50" s="1295"/>
      <c r="AF50" s="1297"/>
      <c r="AG50" s="1294">
        <f>IF($AK$3="４週",SUMIFS($AK$11:$AK$30,$B$11:$B$30,AG46)/4/$AH$5,IF($AK$3="歴月",SUMIFS($AK$11:$AK$30,$B$11:$B$30,AG46)/$AL$5,"記載する期間を選択してください"))</f>
        <v>0</v>
      </c>
      <c r="AH50" s="1295"/>
      <c r="AI50" s="1295"/>
      <c r="AJ50" s="1295"/>
      <c r="AK50" s="1297"/>
      <c r="AL50" s="1294">
        <f>IF($AK$3="４週",SUMIFS($AK$11:$AK$30,$B$11:$B$30,AL46)/4/$AH$5,IF($AK$3="歴月",SUMIFS($AK$11:$AK$30,$B$11:$B$30,AL46)/$AL$5,"記載する期間を選択してください"))</f>
        <v>0</v>
      </c>
      <c r="AM50" s="1297"/>
      <c r="AN50" s="257"/>
    </row>
    <row r="51" spans="1:40" ht="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564</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565</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566</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289" t="s">
        <v>569</v>
      </c>
      <c r="C59" s="1250" t="s">
        <v>570</v>
      </c>
      <c r="D59" s="1250"/>
      <c r="E59" s="1250"/>
      <c r="F59" s="280"/>
      <c r="G59" s="280"/>
    </row>
    <row r="60" spans="1:40" ht="15" customHeight="1">
      <c r="A60" s="280"/>
      <c r="B60" s="290" t="s">
        <v>571</v>
      </c>
      <c r="C60" s="1260" t="s">
        <v>572</v>
      </c>
      <c r="D60" s="1260"/>
      <c r="E60" s="1260"/>
      <c r="F60" s="280"/>
      <c r="G60" s="280"/>
    </row>
    <row r="61" spans="1:40" ht="15" customHeight="1">
      <c r="A61" s="280"/>
      <c r="B61" s="290" t="s">
        <v>573</v>
      </c>
      <c r="C61" s="1260" t="s">
        <v>574</v>
      </c>
      <c r="D61" s="1260"/>
      <c r="E61" s="1260"/>
      <c r="F61" s="280"/>
      <c r="G61" s="280"/>
    </row>
    <row r="62" spans="1:40" ht="15" customHeight="1">
      <c r="A62" s="280"/>
      <c r="B62" s="290" t="s">
        <v>575</v>
      </c>
      <c r="C62" s="1260" t="s">
        <v>576</v>
      </c>
      <c r="D62" s="1260"/>
      <c r="E62" s="1260"/>
      <c r="F62" s="280"/>
      <c r="G62" s="280"/>
    </row>
    <row r="63" spans="1:40" ht="15" customHeight="1">
      <c r="A63" s="280"/>
      <c r="B63" s="290" t="s">
        <v>577</v>
      </c>
      <c r="C63" s="1260" t="s">
        <v>578</v>
      </c>
      <c r="D63" s="1260"/>
      <c r="E63" s="126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44">
    <mergeCell ref="C63:E63"/>
    <mergeCell ref="AG50:AK50"/>
    <mergeCell ref="AL50:AM50"/>
    <mergeCell ref="C59:E59"/>
    <mergeCell ref="C60:E60"/>
    <mergeCell ref="C61:E61"/>
    <mergeCell ref="C62:E62"/>
    <mergeCell ref="C50:D50"/>
    <mergeCell ref="E50:H50"/>
    <mergeCell ref="I50:N50"/>
    <mergeCell ref="O50:T50"/>
    <mergeCell ref="U50:Z50"/>
    <mergeCell ref="AA50:AF50"/>
    <mergeCell ref="U49:W49"/>
    <mergeCell ref="X49:Z49"/>
    <mergeCell ref="AA49:AC49"/>
    <mergeCell ref="AD49:AF49"/>
    <mergeCell ref="AG49:AI49"/>
    <mergeCell ref="AJ49:AK49"/>
    <mergeCell ref="X48:Z48"/>
    <mergeCell ref="AA48:AC48"/>
    <mergeCell ref="AD48:AF48"/>
    <mergeCell ref="AG48:AI48"/>
    <mergeCell ref="AJ48:AK48"/>
    <mergeCell ref="U48:W48"/>
    <mergeCell ref="F49:H49"/>
    <mergeCell ref="I49:K49"/>
    <mergeCell ref="L49:N49"/>
    <mergeCell ref="O49:Q49"/>
    <mergeCell ref="R49:T49"/>
    <mergeCell ref="F48:H48"/>
    <mergeCell ref="I48:K48"/>
    <mergeCell ref="L48:N48"/>
    <mergeCell ref="O48:Q48"/>
    <mergeCell ref="R48:T48"/>
    <mergeCell ref="AL46:AM46"/>
    <mergeCell ref="F47:H47"/>
    <mergeCell ref="I47:K47"/>
    <mergeCell ref="L47:N47"/>
    <mergeCell ref="O47:Q47"/>
    <mergeCell ref="R47:T47"/>
    <mergeCell ref="A43:B43"/>
    <mergeCell ref="C43:D43"/>
    <mergeCell ref="E43:H43"/>
    <mergeCell ref="C46:D46"/>
    <mergeCell ref="E46:H46"/>
    <mergeCell ref="I46:N46"/>
    <mergeCell ref="U47:W47"/>
    <mergeCell ref="X47:Z47"/>
    <mergeCell ref="AA47:AC47"/>
    <mergeCell ref="AD47:AF47"/>
    <mergeCell ref="AG47:AI47"/>
    <mergeCell ref="AJ47:AK47"/>
    <mergeCell ref="O46:T46"/>
    <mergeCell ref="U46:Z46"/>
    <mergeCell ref="AA46:AF46"/>
    <mergeCell ref="AG46:AK46"/>
    <mergeCell ref="AD39:AF39"/>
    <mergeCell ref="AG39:AI39"/>
    <mergeCell ref="AJ39:AK39"/>
    <mergeCell ref="A42:B42"/>
    <mergeCell ref="C42:D42"/>
    <mergeCell ref="E42:H42"/>
    <mergeCell ref="AL38:AL39"/>
    <mergeCell ref="A39:C39"/>
    <mergeCell ref="F39:H39"/>
    <mergeCell ref="I39:K39"/>
    <mergeCell ref="L39:N39"/>
    <mergeCell ref="O39:Q39"/>
    <mergeCell ref="R39:T39"/>
    <mergeCell ref="U39:W39"/>
    <mergeCell ref="X39:Z39"/>
    <mergeCell ref="AA39:AC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320D082B-78CB-4551-95ED-78A8E3047263}"/>
    <dataValidation type="list" allowBlank="1" showInputMessage="1" sqref="B13:B30" xr:uid="{0A404E1F-126D-4E69-8B66-F285FCA741E8}">
      <formula1>INDIRECT($AK$1)</formula1>
    </dataValidation>
    <dataValidation type="list" allowBlank="1" showInputMessage="1" showErrorMessage="1" sqref="AK3:AN3" xr:uid="{A17C7526-54BF-4A9D-B59B-B695BEB42A42}">
      <formula1>"４週,歴月"</formula1>
    </dataValidation>
    <dataValidation type="list" allowBlank="1" showInputMessage="1" showErrorMessage="1" sqref="AK4:AN4" xr:uid="{A1194AF4-442F-491D-8AF1-013355850F9F}">
      <formula1>"予定,実績"</formula1>
    </dataValidation>
    <dataValidation type="list" allowBlank="1" showInputMessage="1" showErrorMessage="1" sqref="C11:C30" xr:uid="{9648494E-81C4-4E27-9750-9FC59411AEE2}">
      <formula1>"A,B,C,D"</formula1>
    </dataValidation>
    <dataValidation operator="greaterThanOrEqual" allowBlank="1" showInputMessage="1" showErrorMessage="1" sqref="I44 AJ38:AJ39 AL38 L40 L44 I40" xr:uid="{89C7A936-ED95-463E-BC75-DEBDA09ABC02}"/>
    <dataValidation type="whole" operator="greaterThanOrEqual" allowBlank="1" showInputMessage="1" showErrorMessage="1" sqref="I38:I39 D38:F39 AG38:AG39 AD38:AD39 AA38:AA39 X38:X39 U38:U39 R38:R39 O38:O39 L38:L39" xr:uid="{2DFF8A33-C3B5-462A-9BB7-BD1FC56EDB0F}">
      <formula1>0</formula1>
    </dataValidation>
  </dataValidations>
  <printOptions horizontalCentered="1" verticalCentered="1"/>
  <pageMargins left="0.19685039370078741" right="0.19685039370078741" top="0.39370078740157483" bottom="0.19685039370078741" header="0.19685039370078741" footer="0.39370078740157483"/>
  <pageSetup paperSize="9" scale="75"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D55B2-84EA-404E-9407-57E1BE843DEF}">
  <sheetPr>
    <tabColor theme="5" tint="0.59999389629810485"/>
  </sheetPr>
  <dimension ref="A1:AQ82"/>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42" width="8.25" style="260"/>
    <col min="43" max="44" width="49.5" style="260" customWidth="1"/>
    <col min="45" max="45" width="38.375" style="260" customWidth="1"/>
    <col min="46"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683</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327">
        <v>40</v>
      </c>
      <c r="AI5" s="1327"/>
      <c r="AJ5" s="1327"/>
      <c r="AK5" s="263" t="s">
        <v>544</v>
      </c>
      <c r="AL5" s="291">
        <v>160</v>
      </c>
      <c r="AM5" s="263" t="s">
        <v>545</v>
      </c>
      <c r="AN5" s="257"/>
    </row>
    <row r="6" spans="1:40" ht="9.9499999999999993" customHeight="1">
      <c r="A6" s="257"/>
      <c r="B6" s="469"/>
      <c r="C6" s="469"/>
      <c r="D6" s="469"/>
      <c r="E6" s="469"/>
      <c r="F6" s="469"/>
      <c r="G6" s="469"/>
      <c r="H6" s="469"/>
      <c r="I6" s="469"/>
      <c r="J6" s="469"/>
      <c r="K6" s="469"/>
      <c r="L6" s="469"/>
      <c r="M6" s="469"/>
      <c r="N6" s="469"/>
      <c r="O6" s="469"/>
      <c r="P6" s="469"/>
      <c r="Q6" s="469"/>
      <c r="R6" s="469"/>
      <c r="S6" s="469"/>
      <c r="T6" s="469"/>
      <c r="U6" s="469"/>
      <c r="V6" s="469"/>
      <c r="W6" s="469"/>
      <c r="X6" s="261"/>
      <c r="Y6" s="261"/>
      <c r="Z6" s="261"/>
      <c r="AA6" s="261"/>
      <c r="AB6" s="261"/>
      <c r="AC6" s="261"/>
      <c r="AD6" s="261"/>
      <c r="AE6" s="261"/>
      <c r="AF6" s="261"/>
      <c r="AG6" s="261"/>
      <c r="AH6" s="261"/>
      <c r="AI6" s="261"/>
      <c r="AJ6" s="261"/>
      <c r="AK6" s="261"/>
      <c r="AL6" s="261"/>
      <c r="AM6" s="257"/>
      <c r="AN6" s="257"/>
    </row>
    <row r="7" spans="1:40" ht="15" customHeight="1">
      <c r="A7" s="1328"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328"/>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328"/>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328"/>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474" t="s">
        <v>571</v>
      </c>
      <c r="D11" s="293"/>
      <c r="E11" s="294" t="s">
        <v>571</v>
      </c>
      <c r="F11" s="471"/>
      <c r="G11" s="471"/>
      <c r="H11" s="471"/>
      <c r="I11" s="471"/>
      <c r="J11" s="471"/>
      <c r="K11" s="471"/>
      <c r="L11" s="471"/>
      <c r="M11" s="471"/>
      <c r="N11" s="471"/>
      <c r="O11" s="471"/>
      <c r="P11" s="471"/>
      <c r="Q11" s="471"/>
      <c r="R11" s="471"/>
      <c r="S11" s="471"/>
      <c r="T11" s="471"/>
      <c r="U11" s="471"/>
      <c r="V11" s="471"/>
      <c r="W11" s="471"/>
      <c r="X11" s="471"/>
      <c r="Y11" s="471"/>
      <c r="Z11" s="471"/>
      <c r="AA11" s="471"/>
      <c r="AB11" s="471"/>
      <c r="AC11" s="471"/>
      <c r="AD11" s="471"/>
      <c r="AE11" s="471"/>
      <c r="AF11" s="471"/>
      <c r="AG11" s="471"/>
      <c r="AH11" s="471"/>
      <c r="AI11" s="471"/>
      <c r="AJ11" s="471"/>
      <c r="AK11" s="473">
        <f>+SUM(F11:AJ11)</f>
        <v>0</v>
      </c>
      <c r="AL11" s="276">
        <f>IF($AK$3="４週",AK11/4,AK11/(DAY(EOMONTH($F$9,0))/7))</f>
        <v>0</v>
      </c>
      <c r="AM11" s="1329"/>
      <c r="AN11" s="1329"/>
    </row>
    <row r="12" spans="1:40" ht="18" customHeight="1">
      <c r="A12" s="269">
        <v>2</v>
      </c>
      <c r="B12" s="292" t="s">
        <v>684</v>
      </c>
      <c r="C12" s="474" t="s">
        <v>573</v>
      </c>
      <c r="D12" s="293"/>
      <c r="E12" s="294" t="s">
        <v>573</v>
      </c>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3">
        <f t="shared" ref="AK12:AK31" si="0">+SUM(F12:AJ12)</f>
        <v>0</v>
      </c>
      <c r="AL12" s="276">
        <f t="shared" ref="AL12:AL30" si="1">IF($AK$3="４週",AK12/4,AK12/(DAY(EOMONTH($F$9,0))/7))</f>
        <v>0</v>
      </c>
      <c r="AM12" s="1329"/>
      <c r="AN12" s="1329"/>
    </row>
    <row r="13" spans="1:40" ht="18" customHeight="1">
      <c r="A13" s="269">
        <v>3</v>
      </c>
      <c r="B13" s="292" t="s">
        <v>684</v>
      </c>
      <c r="C13" s="474" t="s">
        <v>575</v>
      </c>
      <c r="D13" s="293"/>
      <c r="E13" s="294" t="s">
        <v>575</v>
      </c>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3">
        <f t="shared" si="0"/>
        <v>0</v>
      </c>
      <c r="AL13" s="276">
        <f t="shared" si="1"/>
        <v>0</v>
      </c>
      <c r="AM13" s="1329"/>
      <c r="AN13" s="1329"/>
    </row>
    <row r="14" spans="1:40" ht="18" customHeight="1">
      <c r="A14" s="269">
        <v>4</v>
      </c>
      <c r="B14" s="292" t="s">
        <v>684</v>
      </c>
      <c r="C14" s="474" t="s">
        <v>577</v>
      </c>
      <c r="D14" s="293"/>
      <c r="E14" s="294" t="s">
        <v>577</v>
      </c>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3">
        <f t="shared" si="0"/>
        <v>0</v>
      </c>
      <c r="AL14" s="276">
        <f t="shared" si="1"/>
        <v>0</v>
      </c>
      <c r="AM14" s="1329"/>
      <c r="AN14" s="1329"/>
    </row>
    <row r="15" spans="1:40" ht="18" customHeight="1">
      <c r="A15" s="269">
        <v>5</v>
      </c>
      <c r="B15" s="292"/>
      <c r="C15" s="474"/>
      <c r="D15" s="293"/>
      <c r="E15" s="294"/>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3">
        <f t="shared" si="0"/>
        <v>0</v>
      </c>
      <c r="AL15" s="276">
        <f t="shared" si="1"/>
        <v>0</v>
      </c>
      <c r="AM15" s="1329"/>
      <c r="AN15" s="1329"/>
    </row>
    <row r="16" spans="1:40" ht="18" customHeight="1">
      <c r="A16" s="269">
        <v>6</v>
      </c>
      <c r="B16" s="292"/>
      <c r="C16" s="474"/>
      <c r="D16" s="293"/>
      <c r="E16" s="294"/>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3">
        <f t="shared" si="0"/>
        <v>0</v>
      </c>
      <c r="AL16" s="276">
        <f t="shared" si="1"/>
        <v>0</v>
      </c>
      <c r="AM16" s="1329"/>
      <c r="AN16" s="1329"/>
    </row>
    <row r="17" spans="1:40" ht="18" customHeight="1">
      <c r="A17" s="269">
        <v>7</v>
      </c>
      <c r="B17" s="292"/>
      <c r="C17" s="474"/>
      <c r="D17" s="293"/>
      <c r="E17" s="294"/>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3">
        <f t="shared" si="0"/>
        <v>0</v>
      </c>
      <c r="AL17" s="276">
        <f t="shared" si="1"/>
        <v>0</v>
      </c>
      <c r="AM17" s="1329"/>
      <c r="AN17" s="1329"/>
    </row>
    <row r="18" spans="1:40" ht="18" customHeight="1">
      <c r="A18" s="269">
        <v>8</v>
      </c>
      <c r="B18" s="292"/>
      <c r="C18" s="474"/>
      <c r="D18" s="293"/>
      <c r="E18" s="294"/>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3">
        <f t="shared" si="0"/>
        <v>0</v>
      </c>
      <c r="AL18" s="276">
        <f t="shared" si="1"/>
        <v>0</v>
      </c>
      <c r="AM18" s="1329"/>
      <c r="AN18" s="1329"/>
    </row>
    <row r="19" spans="1:40" ht="18" customHeight="1">
      <c r="A19" s="269">
        <v>9</v>
      </c>
      <c r="B19" s="292"/>
      <c r="C19" s="474"/>
      <c r="D19" s="293"/>
      <c r="E19" s="294"/>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3">
        <f t="shared" si="0"/>
        <v>0</v>
      </c>
      <c r="AL19" s="276">
        <f t="shared" si="1"/>
        <v>0</v>
      </c>
      <c r="AM19" s="1329"/>
      <c r="AN19" s="1329"/>
    </row>
    <row r="20" spans="1:40" ht="18" customHeight="1">
      <c r="A20" s="269">
        <v>10</v>
      </c>
      <c r="B20" s="292"/>
      <c r="C20" s="474"/>
      <c r="D20" s="293"/>
      <c r="E20" s="294"/>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3">
        <f t="shared" si="0"/>
        <v>0</v>
      </c>
      <c r="AL20" s="276">
        <f t="shared" si="1"/>
        <v>0</v>
      </c>
      <c r="AM20" s="1329"/>
      <c r="AN20" s="1329"/>
    </row>
    <row r="21" spans="1:40" ht="18" customHeight="1">
      <c r="A21" s="269">
        <v>11</v>
      </c>
      <c r="B21" s="292"/>
      <c r="C21" s="474"/>
      <c r="D21" s="293"/>
      <c r="E21" s="294"/>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3">
        <f t="shared" si="0"/>
        <v>0</v>
      </c>
      <c r="AL21" s="276">
        <f t="shared" si="1"/>
        <v>0</v>
      </c>
      <c r="AM21" s="1329"/>
      <c r="AN21" s="1329"/>
    </row>
    <row r="22" spans="1:40" ht="18" customHeight="1">
      <c r="A22" s="269">
        <v>12</v>
      </c>
      <c r="B22" s="292"/>
      <c r="C22" s="474"/>
      <c r="D22" s="293"/>
      <c r="E22" s="294"/>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3">
        <f t="shared" si="0"/>
        <v>0</v>
      </c>
      <c r="AL22" s="276">
        <f t="shared" si="1"/>
        <v>0</v>
      </c>
      <c r="AM22" s="1329"/>
      <c r="AN22" s="1329"/>
    </row>
    <row r="23" spans="1:40" ht="18" customHeight="1">
      <c r="A23" s="269">
        <v>13</v>
      </c>
      <c r="B23" s="292"/>
      <c r="C23" s="474"/>
      <c r="D23" s="293"/>
      <c r="E23" s="294"/>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3">
        <f t="shared" si="0"/>
        <v>0</v>
      </c>
      <c r="AL23" s="276">
        <f t="shared" si="1"/>
        <v>0</v>
      </c>
      <c r="AM23" s="1329"/>
      <c r="AN23" s="1329"/>
    </row>
    <row r="24" spans="1:40" ht="18" customHeight="1">
      <c r="A24" s="269">
        <v>14</v>
      </c>
      <c r="B24" s="292"/>
      <c r="C24" s="474"/>
      <c r="D24" s="293"/>
      <c r="E24" s="294"/>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3">
        <f t="shared" si="0"/>
        <v>0</v>
      </c>
      <c r="AL24" s="276">
        <f t="shared" si="1"/>
        <v>0</v>
      </c>
      <c r="AM24" s="1329"/>
      <c r="AN24" s="1329"/>
    </row>
    <row r="25" spans="1:40" ht="18" customHeight="1">
      <c r="A25" s="269">
        <v>15</v>
      </c>
      <c r="B25" s="292"/>
      <c r="C25" s="474"/>
      <c r="D25" s="293"/>
      <c r="E25" s="294"/>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3">
        <f t="shared" si="0"/>
        <v>0</v>
      </c>
      <c r="AL25" s="276">
        <f t="shared" si="1"/>
        <v>0</v>
      </c>
      <c r="AM25" s="1329"/>
      <c r="AN25" s="1329"/>
    </row>
    <row r="26" spans="1:40" ht="18" customHeight="1">
      <c r="A26" s="269">
        <v>16</v>
      </c>
      <c r="B26" s="292"/>
      <c r="C26" s="474"/>
      <c r="D26" s="293"/>
      <c r="E26" s="294"/>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3">
        <f t="shared" si="0"/>
        <v>0</v>
      </c>
      <c r="AL26" s="276">
        <f t="shared" si="1"/>
        <v>0</v>
      </c>
      <c r="AM26" s="1329"/>
      <c r="AN26" s="1329"/>
    </row>
    <row r="27" spans="1:40" ht="18" customHeight="1">
      <c r="A27" s="269">
        <v>17</v>
      </c>
      <c r="B27" s="292"/>
      <c r="C27" s="474"/>
      <c r="D27" s="293"/>
      <c r="E27" s="294"/>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3">
        <f t="shared" si="0"/>
        <v>0</v>
      </c>
      <c r="AL27" s="276">
        <f t="shared" si="1"/>
        <v>0</v>
      </c>
      <c r="AM27" s="1329"/>
      <c r="AN27" s="1329"/>
    </row>
    <row r="28" spans="1:40" ht="18" customHeight="1">
      <c r="A28" s="269">
        <v>18</v>
      </c>
      <c r="B28" s="292"/>
      <c r="C28" s="474"/>
      <c r="D28" s="293"/>
      <c r="E28" s="294"/>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3">
        <f t="shared" si="0"/>
        <v>0</v>
      </c>
      <c r="AL28" s="276">
        <f t="shared" si="1"/>
        <v>0</v>
      </c>
      <c r="AM28" s="1329"/>
      <c r="AN28" s="1329"/>
    </row>
    <row r="29" spans="1:40" ht="18" customHeight="1">
      <c r="A29" s="269">
        <v>19</v>
      </c>
      <c r="B29" s="292"/>
      <c r="C29" s="474"/>
      <c r="D29" s="293"/>
      <c r="E29" s="294"/>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3">
        <f t="shared" si="0"/>
        <v>0</v>
      </c>
      <c r="AL29" s="276">
        <f t="shared" si="1"/>
        <v>0</v>
      </c>
      <c r="AM29" s="1329"/>
      <c r="AN29" s="1329"/>
    </row>
    <row r="30" spans="1:40" ht="18" customHeight="1">
      <c r="A30" s="269">
        <v>20</v>
      </c>
      <c r="B30" s="292"/>
      <c r="C30" s="474"/>
      <c r="D30" s="293"/>
      <c r="E30" s="294"/>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3">
        <f t="shared" si="0"/>
        <v>0</v>
      </c>
      <c r="AL30" s="276">
        <f t="shared" si="1"/>
        <v>0</v>
      </c>
      <c r="AM30" s="1329"/>
      <c r="AN30" s="1329"/>
    </row>
    <row r="31" spans="1:40" ht="18" customHeight="1">
      <c r="A31" s="1254" t="s">
        <v>560</v>
      </c>
      <c r="B31" s="1261"/>
      <c r="C31" s="1261"/>
      <c r="D31" s="1261"/>
      <c r="E31" s="1261"/>
      <c r="F31" s="470">
        <f>+SUM(F11:F30)</f>
        <v>0</v>
      </c>
      <c r="G31" s="470">
        <f t="shared" ref="G31:AJ31" si="2">+SUM(G11:G30)</f>
        <v>0</v>
      </c>
      <c r="H31" s="470">
        <f t="shared" si="2"/>
        <v>0</v>
      </c>
      <c r="I31" s="470">
        <f t="shared" si="2"/>
        <v>0</v>
      </c>
      <c r="J31" s="470">
        <f t="shared" si="2"/>
        <v>0</v>
      </c>
      <c r="K31" s="470">
        <f t="shared" si="2"/>
        <v>0</v>
      </c>
      <c r="L31" s="470">
        <f t="shared" si="2"/>
        <v>0</v>
      </c>
      <c r="M31" s="470">
        <f t="shared" si="2"/>
        <v>0</v>
      </c>
      <c r="N31" s="470">
        <f t="shared" si="2"/>
        <v>0</v>
      </c>
      <c r="O31" s="470">
        <f t="shared" si="2"/>
        <v>0</v>
      </c>
      <c r="P31" s="470">
        <f t="shared" si="2"/>
        <v>0</v>
      </c>
      <c r="Q31" s="470">
        <f t="shared" si="2"/>
        <v>0</v>
      </c>
      <c r="R31" s="470">
        <f t="shared" si="2"/>
        <v>0</v>
      </c>
      <c r="S31" s="470">
        <f t="shared" si="2"/>
        <v>0</v>
      </c>
      <c r="T31" s="470">
        <f t="shared" si="2"/>
        <v>0</v>
      </c>
      <c r="U31" s="470">
        <f t="shared" si="2"/>
        <v>0</v>
      </c>
      <c r="V31" s="470">
        <f t="shared" si="2"/>
        <v>0</v>
      </c>
      <c r="W31" s="470">
        <f t="shared" si="2"/>
        <v>0</v>
      </c>
      <c r="X31" s="470">
        <f t="shared" si="2"/>
        <v>0</v>
      </c>
      <c r="Y31" s="470">
        <f t="shared" si="2"/>
        <v>0</v>
      </c>
      <c r="Z31" s="470">
        <f t="shared" si="2"/>
        <v>0</v>
      </c>
      <c r="AA31" s="470">
        <f t="shared" si="2"/>
        <v>0</v>
      </c>
      <c r="AB31" s="470">
        <f t="shared" si="2"/>
        <v>0</v>
      </c>
      <c r="AC31" s="470">
        <f t="shared" si="2"/>
        <v>0</v>
      </c>
      <c r="AD31" s="470">
        <f t="shared" si="2"/>
        <v>0</v>
      </c>
      <c r="AE31" s="470">
        <f t="shared" si="2"/>
        <v>0</v>
      </c>
      <c r="AF31" s="470">
        <f t="shared" si="2"/>
        <v>0</v>
      </c>
      <c r="AG31" s="470">
        <f t="shared" si="2"/>
        <v>0</v>
      </c>
      <c r="AH31" s="470">
        <f t="shared" si="2"/>
        <v>0</v>
      </c>
      <c r="AI31" s="470">
        <f t="shared" si="2"/>
        <v>0</v>
      </c>
      <c r="AJ31" s="470">
        <f t="shared" si="2"/>
        <v>0</v>
      </c>
      <c r="AK31" s="473">
        <f t="shared" si="0"/>
        <v>0</v>
      </c>
      <c r="AL31" s="276">
        <f>IF($AK$3="４週",AK31/4,AK31/(DAY(EOMONTH($F$9,0))/7))</f>
        <v>0</v>
      </c>
      <c r="AM31" s="1328"/>
      <c r="AN31" s="1328"/>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470"/>
      <c r="AL32" s="279"/>
      <c r="AM32" s="1328"/>
      <c r="AN32" s="1328"/>
    </row>
    <row r="33" spans="1:43" ht="15" customHeight="1">
      <c r="A33" s="469"/>
      <c r="B33" s="469"/>
      <c r="C33" s="469"/>
      <c r="D33" s="469"/>
      <c r="E33" s="469"/>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469"/>
      <c r="AL33" s="469"/>
      <c r="AM33" s="257"/>
    </row>
    <row r="34" spans="1:43" ht="15" customHeight="1">
      <c r="A34" s="469"/>
      <c r="B34" s="469"/>
      <c r="C34" s="469"/>
      <c r="D34" s="469"/>
      <c r="E34" s="469"/>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469"/>
      <c r="AL34" s="469"/>
      <c r="AM34" s="257"/>
    </row>
    <row r="35" spans="1:43" ht="15" customHeight="1">
      <c r="A35" s="469"/>
      <c r="B35" s="469"/>
      <c r="C35" s="469"/>
      <c r="D35" s="469"/>
      <c r="E35" s="469"/>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469"/>
      <c r="AL35" s="469"/>
      <c r="AM35" s="257"/>
    </row>
    <row r="36" spans="1:43" ht="21" customHeight="1">
      <c r="A36" s="256" t="s">
        <v>653</v>
      </c>
      <c r="B36" s="469"/>
      <c r="C36" s="469"/>
      <c r="D36" s="469"/>
      <c r="E36" s="469"/>
      <c r="F36" s="469"/>
      <c r="G36" s="280"/>
      <c r="H36" s="280"/>
      <c r="I36" s="280"/>
      <c r="J36" s="280"/>
      <c r="K36" s="280"/>
      <c r="L36" s="280"/>
      <c r="M36" s="280"/>
      <c r="N36" s="280"/>
      <c r="O36" s="280"/>
      <c r="AM36" s="469"/>
      <c r="AN36" s="257"/>
    </row>
    <row r="37" spans="1:43" ht="24.95" customHeight="1">
      <c r="A37" s="1250"/>
      <c r="B37" s="1250"/>
      <c r="C37" s="1250"/>
      <c r="D37" s="472">
        <v>4</v>
      </c>
      <c r="E37" s="472">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465" t="s">
        <v>655</v>
      </c>
      <c r="AM37" s="296"/>
      <c r="AN37" s="296"/>
      <c r="AO37" s="296"/>
      <c r="AP37" s="296"/>
      <c r="AQ37" s="296"/>
    </row>
    <row r="38" spans="1:43" ht="18" customHeight="1">
      <c r="A38" s="1318" t="s">
        <v>656</v>
      </c>
      <c r="B38" s="1318"/>
      <c r="C38" s="1318"/>
      <c r="D38" s="471">
        <v>60</v>
      </c>
      <c r="E38" s="471">
        <v>57</v>
      </c>
      <c r="F38" s="1315">
        <v>60</v>
      </c>
      <c r="G38" s="1315"/>
      <c r="H38" s="1315"/>
      <c r="I38" s="1315">
        <v>105</v>
      </c>
      <c r="J38" s="1315"/>
      <c r="K38" s="1315"/>
      <c r="L38" s="1315">
        <v>105</v>
      </c>
      <c r="M38" s="1315"/>
      <c r="N38" s="1315"/>
      <c r="O38" s="1315">
        <v>95</v>
      </c>
      <c r="P38" s="1315"/>
      <c r="Q38" s="1315"/>
      <c r="R38" s="1315">
        <v>60</v>
      </c>
      <c r="S38" s="1315"/>
      <c r="T38" s="1315"/>
      <c r="U38" s="1315">
        <v>60</v>
      </c>
      <c r="V38" s="1315"/>
      <c r="W38" s="1315"/>
      <c r="X38" s="1315">
        <v>57</v>
      </c>
      <c r="Y38" s="1315"/>
      <c r="Z38" s="1315"/>
      <c r="AA38" s="1315">
        <v>57</v>
      </c>
      <c r="AB38" s="1315"/>
      <c r="AC38" s="1315"/>
      <c r="AD38" s="1315">
        <v>95</v>
      </c>
      <c r="AE38" s="1315"/>
      <c r="AF38" s="1315"/>
      <c r="AG38" s="1315">
        <v>100</v>
      </c>
      <c r="AH38" s="1315"/>
      <c r="AI38" s="1315"/>
      <c r="AJ38" s="1330">
        <f>SUM(D38:AI38)</f>
        <v>911</v>
      </c>
      <c r="AK38" s="1330"/>
      <c r="AL38" s="1332">
        <f>ROUNDUP(AJ38/AJ39,1)</f>
        <v>3.9</v>
      </c>
      <c r="AM38" s="296"/>
      <c r="AN38" s="296"/>
      <c r="AO38" s="296"/>
      <c r="AP38" s="296"/>
      <c r="AQ38" s="296"/>
    </row>
    <row r="39" spans="1:43" ht="18" customHeight="1">
      <c r="A39" s="1318" t="s">
        <v>657</v>
      </c>
      <c r="B39" s="1318"/>
      <c r="C39" s="1318"/>
      <c r="D39" s="471">
        <v>20</v>
      </c>
      <c r="E39" s="471">
        <v>19</v>
      </c>
      <c r="F39" s="1315">
        <v>20</v>
      </c>
      <c r="G39" s="1315"/>
      <c r="H39" s="1315"/>
      <c r="I39" s="1315">
        <v>21</v>
      </c>
      <c r="J39" s="1315"/>
      <c r="K39" s="1315"/>
      <c r="L39" s="1315">
        <v>21</v>
      </c>
      <c r="M39" s="1315"/>
      <c r="N39" s="1315"/>
      <c r="O39" s="1315">
        <v>19</v>
      </c>
      <c r="P39" s="1315"/>
      <c r="Q39" s="1315"/>
      <c r="R39" s="1315">
        <v>20</v>
      </c>
      <c r="S39" s="1315"/>
      <c r="T39" s="1315"/>
      <c r="U39" s="1315">
        <v>20</v>
      </c>
      <c r="V39" s="1315"/>
      <c r="W39" s="1315"/>
      <c r="X39" s="1315">
        <v>19</v>
      </c>
      <c r="Y39" s="1315"/>
      <c r="Z39" s="1315"/>
      <c r="AA39" s="1315">
        <v>19</v>
      </c>
      <c r="AB39" s="1315"/>
      <c r="AC39" s="1315"/>
      <c r="AD39" s="1315">
        <v>19</v>
      </c>
      <c r="AE39" s="1315"/>
      <c r="AF39" s="1315"/>
      <c r="AG39" s="1315">
        <v>20</v>
      </c>
      <c r="AH39" s="1315"/>
      <c r="AI39" s="1315"/>
      <c r="AJ39" s="1330">
        <f>+SUM(D39:AI39)</f>
        <v>237</v>
      </c>
      <c r="AK39" s="1330"/>
      <c r="AL39" s="1333"/>
      <c r="AM39" s="296"/>
      <c r="AN39" s="296"/>
      <c r="AO39" s="296"/>
      <c r="AP39" s="296"/>
      <c r="AQ39" s="296"/>
    </row>
    <row r="40" spans="1:43" ht="5.0999999999999996" customHeight="1">
      <c r="A40" s="287"/>
      <c r="B40" s="287"/>
      <c r="C40" s="287"/>
      <c r="D40" s="296"/>
      <c r="E40" s="296"/>
      <c r="F40" s="296"/>
      <c r="G40" s="296"/>
      <c r="H40" s="296"/>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97"/>
      <c r="AK40" s="280"/>
      <c r="AL40" s="469"/>
      <c r="AM40" s="469"/>
      <c r="AN40" s="257"/>
    </row>
    <row r="41" spans="1:43" ht="18" customHeight="1">
      <c r="A41" s="256" t="s">
        <v>610</v>
      </c>
      <c r="B41" s="280"/>
      <c r="D41" s="280"/>
      <c r="E41" s="280"/>
      <c r="F41" s="280"/>
      <c r="G41" s="280"/>
      <c r="H41" s="280"/>
      <c r="I41" s="296"/>
      <c r="J41" s="296"/>
      <c r="K41" s="296"/>
      <c r="L41" s="296"/>
      <c r="M41" s="296"/>
      <c r="N41" s="296"/>
      <c r="O41" s="280"/>
      <c r="P41" s="280"/>
      <c r="Q41" s="280"/>
      <c r="R41" s="280"/>
      <c r="S41" s="280"/>
      <c r="T41" s="280"/>
      <c r="U41" s="280"/>
      <c r="V41" s="280"/>
      <c r="W41" s="469"/>
      <c r="X41" s="280"/>
      <c r="Y41" s="280"/>
      <c r="Z41" s="280"/>
      <c r="AA41" s="280"/>
      <c r="AB41" s="280"/>
      <c r="AC41" s="280"/>
      <c r="AD41" s="280"/>
      <c r="AE41" s="280"/>
      <c r="AF41" s="280"/>
      <c r="AG41" s="280"/>
      <c r="AH41" s="280"/>
      <c r="AI41" s="280"/>
      <c r="AJ41" s="297"/>
      <c r="AK41" s="280"/>
      <c r="AL41" s="469"/>
      <c r="AM41" s="469"/>
      <c r="AN41" s="257"/>
    </row>
    <row r="42" spans="1:43" ht="24.95" customHeight="1">
      <c r="A42" s="1250" t="s">
        <v>614</v>
      </c>
      <c r="B42" s="1250"/>
      <c r="C42" s="1254" t="s">
        <v>684</v>
      </c>
      <c r="D42" s="1262"/>
      <c r="E42" s="1331"/>
      <c r="F42" s="1331"/>
      <c r="G42" s="1331"/>
      <c r="H42" s="1252"/>
      <c r="I42" s="1298"/>
      <c r="J42" s="1298"/>
      <c r="K42" s="1298"/>
      <c r="L42" s="1298"/>
      <c r="M42" s="1298"/>
      <c r="N42" s="1298"/>
      <c r="O42" s="296"/>
      <c r="P42" s="296"/>
      <c r="Q42" s="296"/>
      <c r="R42" s="296"/>
      <c r="S42" s="296"/>
      <c r="T42" s="296"/>
      <c r="U42" s="296"/>
      <c r="W42" s="469"/>
      <c r="X42" s="280"/>
      <c r="Y42" s="280"/>
      <c r="Z42" s="280"/>
      <c r="AA42" s="280"/>
      <c r="AB42" s="280"/>
      <c r="AC42" s="280"/>
      <c r="AD42" s="280"/>
      <c r="AE42" s="280"/>
      <c r="AF42" s="280"/>
      <c r="AG42" s="280"/>
      <c r="AH42" s="280"/>
      <c r="AI42" s="280"/>
      <c r="AJ42" s="297"/>
      <c r="AK42" s="280"/>
      <c r="AL42" s="469"/>
      <c r="AM42" s="469"/>
      <c r="AN42" s="257"/>
    </row>
    <row r="43" spans="1:43" ht="18" customHeight="1">
      <c r="A43" s="1258" t="s">
        <v>616</v>
      </c>
      <c r="B43" s="1258"/>
      <c r="C43" s="1334">
        <f>ROUNDDOWN(AL38/15,1)</f>
        <v>0.2</v>
      </c>
      <c r="D43" s="1335"/>
      <c r="E43" s="1336"/>
      <c r="F43" s="1336"/>
      <c r="G43" s="1336"/>
      <c r="H43" s="1337"/>
      <c r="I43" s="1338"/>
      <c r="J43" s="1336"/>
      <c r="K43" s="1336"/>
      <c r="L43" s="1336"/>
      <c r="M43" s="1336"/>
      <c r="N43" s="1337"/>
      <c r="O43" s="296"/>
      <c r="P43" s="296"/>
      <c r="Q43" s="296"/>
      <c r="R43" s="296"/>
      <c r="S43" s="296"/>
      <c r="T43" s="296"/>
      <c r="U43" s="296"/>
      <c r="W43" s="469"/>
      <c r="X43" s="280"/>
      <c r="Y43" s="280"/>
      <c r="Z43" s="280"/>
      <c r="AA43" s="280"/>
      <c r="AB43" s="280"/>
      <c r="AC43" s="280"/>
      <c r="AD43" s="280"/>
      <c r="AE43" s="280"/>
      <c r="AF43" s="280"/>
      <c r="AG43" s="280"/>
      <c r="AH43" s="280"/>
      <c r="AI43" s="280"/>
      <c r="AJ43" s="297"/>
      <c r="AK43" s="280"/>
      <c r="AL43" s="469"/>
      <c r="AM43" s="469"/>
      <c r="AN43" s="257"/>
    </row>
    <row r="44" spans="1:43" ht="5.0999999999999996" customHeight="1">
      <c r="A44" s="287"/>
      <c r="B44" s="287"/>
      <c r="C44" s="287"/>
      <c r="D44" s="287"/>
      <c r="E44" s="287"/>
      <c r="F44" s="287"/>
      <c r="G44" s="287"/>
      <c r="H44" s="287"/>
      <c r="I44" s="287"/>
      <c r="J44" s="280"/>
      <c r="K44" s="280"/>
      <c r="L44" s="280"/>
      <c r="M44" s="297"/>
      <c r="N44" s="280"/>
      <c r="O44" s="280"/>
      <c r="P44" s="280"/>
      <c r="Q44" s="296"/>
      <c r="W44" s="469"/>
      <c r="X44" s="280"/>
      <c r="Y44" s="280"/>
      <c r="Z44" s="280"/>
      <c r="AA44" s="280"/>
      <c r="AB44" s="280"/>
      <c r="AC44" s="280"/>
      <c r="AD44" s="280"/>
      <c r="AE44" s="280"/>
      <c r="AF44" s="280"/>
      <c r="AG44" s="280"/>
      <c r="AH44" s="280"/>
      <c r="AI44" s="280"/>
      <c r="AJ44" s="297"/>
      <c r="AK44" s="280"/>
      <c r="AL44" s="469"/>
      <c r="AM44" s="469"/>
      <c r="AN44" s="257"/>
    </row>
    <row r="45" spans="1:43"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3" ht="24.95" customHeight="1">
      <c r="A46" s="257"/>
      <c r="B46" s="469"/>
      <c r="C46" s="1294" t="str">
        <f>IF(VLOOKUP($AK$1,[12]選択肢!$A$1:$J$32,C51,FALSE)=0,"-",VLOOKUP($AK$1,[12]選択肢!$A$1:$J$32,C51,FALSE))</f>
        <v>管理者</v>
      </c>
      <c r="D46" s="1295"/>
      <c r="E46" s="1296" t="str">
        <f>IF(VLOOKUP($AK$1,[12]選択肢!$A$1:$J$32,E51,FALSE)=0,"-",VLOOKUP($AK$1,[12]選択肢!$A$1:$J$32,E51,FALSE))</f>
        <v>就労選択支援員</v>
      </c>
      <c r="F46" s="1296"/>
      <c r="G46" s="1296"/>
      <c r="H46" s="1296"/>
      <c r="I46" s="1294" t="str">
        <f>IF(VLOOKUP($AK$1,[12]選択肢!$A$1:$J$32,I51,FALSE)=0,"-",VLOOKUP($AK$1,[12]選択肢!$A$1:$J$32,I51,FALSE))</f>
        <v>-</v>
      </c>
      <c r="J46" s="1295"/>
      <c r="K46" s="1295"/>
      <c r="L46" s="1295"/>
      <c r="M46" s="1295"/>
      <c r="N46" s="1297"/>
      <c r="O46" s="1294" t="str">
        <f>IF(VLOOKUP($AK$1,[12]選択肢!$A$1:$J$32,O51,FALSE)=0,"-",VLOOKUP($AK$1,[12]選択肢!$A$1:$J$32,O51,FALSE))</f>
        <v>-</v>
      </c>
      <c r="P46" s="1295"/>
      <c r="Q46" s="1295"/>
      <c r="R46" s="1295"/>
      <c r="S46" s="1295"/>
      <c r="T46" s="1297"/>
      <c r="U46" s="1294" t="str">
        <f>IF(VLOOKUP($AK$1,[12]選択肢!$A$1:$J$32,U51,FALSE)=0,"-",VLOOKUP($AK$1,[12]選択肢!$A$1:$J$32,U51,FALSE))</f>
        <v>-</v>
      </c>
      <c r="V46" s="1295"/>
      <c r="W46" s="1295"/>
      <c r="X46" s="1295"/>
      <c r="Y46" s="1295"/>
      <c r="Z46" s="1297"/>
      <c r="AA46" s="1294" t="str">
        <f>IF(VLOOKUP($AK$1,[12]選択肢!$A$1:$J$32,AA51,FALSE)=0,"-",VLOOKUP($AK$1,[12]選択肢!$A$1:$J$32,AA51,FALSE))</f>
        <v>-</v>
      </c>
      <c r="AB46" s="1295"/>
      <c r="AC46" s="1295"/>
      <c r="AD46" s="1295"/>
      <c r="AE46" s="1295"/>
      <c r="AF46" s="1297"/>
      <c r="AG46" s="1296" t="str">
        <f>IF(VLOOKUP($AK$1,[12]選択肢!$A$1:$J$32,AG51,FALSE)=0,"-",VLOOKUP($AK$1,[12]選択肢!$A$1:$J$32,AG51,FALSE))</f>
        <v>-</v>
      </c>
      <c r="AH46" s="1296"/>
      <c r="AI46" s="1296"/>
      <c r="AJ46" s="1296"/>
      <c r="AK46" s="1296"/>
      <c r="AL46" s="1296" t="str">
        <f>IF(VLOOKUP($AK$1,[12]選択肢!$A$1:$J$32,AL51,FALSE)=0,"-",VLOOKUP($AK$1,[12]選択肢!$A$1:$J$32,AL51,FALSE))</f>
        <v>-</v>
      </c>
      <c r="AM46" s="1296"/>
      <c r="AN46" s="257"/>
    </row>
    <row r="47" spans="1:43" ht="18" customHeight="1">
      <c r="A47" s="257"/>
      <c r="B47" s="469"/>
      <c r="C47" s="467" t="s">
        <v>633</v>
      </c>
      <c r="D47" s="467" t="s">
        <v>634</v>
      </c>
      <c r="E47" s="468" t="s">
        <v>633</v>
      </c>
      <c r="F47" s="1303" t="s">
        <v>634</v>
      </c>
      <c r="G47" s="1303"/>
      <c r="H47" s="1303"/>
      <c r="I47" s="1299" t="s">
        <v>633</v>
      </c>
      <c r="J47" s="1300"/>
      <c r="K47" s="1301"/>
      <c r="L47" s="1299" t="s">
        <v>634</v>
      </c>
      <c r="M47" s="1300"/>
      <c r="N47" s="1301"/>
      <c r="O47" s="1299" t="s">
        <v>633</v>
      </c>
      <c r="P47" s="1300"/>
      <c r="Q47" s="1301"/>
      <c r="R47" s="1299" t="s">
        <v>634</v>
      </c>
      <c r="S47" s="1300"/>
      <c r="T47" s="1301"/>
      <c r="U47" s="1299" t="s">
        <v>633</v>
      </c>
      <c r="V47" s="1300"/>
      <c r="W47" s="1301"/>
      <c r="X47" s="1299" t="s">
        <v>634</v>
      </c>
      <c r="Y47" s="1300"/>
      <c r="Z47" s="1301"/>
      <c r="AA47" s="1299" t="s">
        <v>633</v>
      </c>
      <c r="AB47" s="1300"/>
      <c r="AC47" s="1301"/>
      <c r="AD47" s="1299" t="s">
        <v>634</v>
      </c>
      <c r="AE47" s="1300"/>
      <c r="AF47" s="1301"/>
      <c r="AG47" s="1299" t="s">
        <v>633</v>
      </c>
      <c r="AH47" s="1300"/>
      <c r="AI47" s="1301"/>
      <c r="AJ47" s="1299" t="s">
        <v>634</v>
      </c>
      <c r="AK47" s="1301"/>
      <c r="AL47" s="468" t="s">
        <v>258</v>
      </c>
      <c r="AM47" s="468" t="s">
        <v>259</v>
      </c>
      <c r="AN47" s="257"/>
    </row>
    <row r="48" spans="1:43" ht="18" customHeight="1">
      <c r="A48" s="257"/>
      <c r="B48" s="464" t="s">
        <v>635</v>
      </c>
      <c r="C48" s="468">
        <f>COUNTIFS($B$11:$B$30,C$46,$C$11:$C$30,"A",$E$11:$E$30,"*")</f>
        <v>1</v>
      </c>
      <c r="D48" s="468">
        <f>COUNTIFS($B$11:$B$30,C$46,$C$11:$C$30,"B",$E$11:$E$30,"*")</f>
        <v>0</v>
      </c>
      <c r="E48" s="468">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299">
        <f>COUNTIFS($B$11:$B$30,O$46,$C$11:$C$30,"A",$E$11:$E$30,"*")</f>
        <v>0</v>
      </c>
      <c r="P48" s="1300"/>
      <c r="Q48" s="1301"/>
      <c r="R48" s="1299">
        <f>COUNTIFS($B$11:$B$30,O$46,$C$11:$C$30,"B",$E$11:$E$30,"*")</f>
        <v>0</v>
      </c>
      <c r="S48" s="1300"/>
      <c r="T48" s="1301"/>
      <c r="U48" s="1299">
        <f>COUNTIFS($B$11:$B$30,U$46,$C$11:$C$30,"A",$E$11:$E$30,"*")</f>
        <v>0</v>
      </c>
      <c r="V48" s="1300"/>
      <c r="W48" s="1301"/>
      <c r="X48" s="1299">
        <f>COUNTIFS($B$11:$B$30,U$46,$C$11:$C$30,"B",$E$11:$E$30,"*")</f>
        <v>0</v>
      </c>
      <c r="Y48" s="1300"/>
      <c r="Z48" s="1301"/>
      <c r="AA48" s="1299">
        <f>COUNTIFS($B$11:$B$30,AA$46,$C$11:$C$30,"A",$E$11:$E$30,"*")</f>
        <v>0</v>
      </c>
      <c r="AB48" s="1300"/>
      <c r="AC48" s="1301"/>
      <c r="AD48" s="1299">
        <f>COUNTIFS($B$11:$B$30,AA$46,$C$11:$C$30,"B",$E$11:$E$30,"*")</f>
        <v>0</v>
      </c>
      <c r="AE48" s="1300"/>
      <c r="AF48" s="1301"/>
      <c r="AG48" s="1299">
        <f>COUNTIFS($B$11:$B$30,AG$46,$C$11:$C$30,"A",$E$11:$E$30,"*")</f>
        <v>0</v>
      </c>
      <c r="AH48" s="1300"/>
      <c r="AI48" s="1301"/>
      <c r="AJ48" s="1299">
        <f>COUNTIFS($B$11:$B$30,AG$46,$C$11:$C$30,"B",$E$11:$E$30,"*")</f>
        <v>0</v>
      </c>
      <c r="AK48" s="1301"/>
      <c r="AL48" s="468">
        <f>COUNTIFS($B$11:$B$30,AL$46,$C$11:$C$30,"A",$E$11:$E$30,"*")</f>
        <v>0</v>
      </c>
      <c r="AM48" s="468">
        <f>COUNTIFS($B$11:$B$30,AL$46,$C$11:$C$30,"B",$E$11:$E$30,"*")</f>
        <v>0</v>
      </c>
      <c r="AN48" s="257"/>
    </row>
    <row r="49" spans="1:40" ht="18" customHeight="1">
      <c r="A49" s="257"/>
      <c r="B49" s="465" t="s">
        <v>636</v>
      </c>
      <c r="C49" s="468">
        <f>COUNTIFS($B$11:$B$30,C$46,$C$11:$C$30,"C",$E$11:$E$30,"*")</f>
        <v>0</v>
      </c>
      <c r="D49" s="468">
        <f>COUNTIFS($B$11:$B$30,C$46,$C$11:$C$30,"D",$E$11:$E$30,"*")</f>
        <v>0</v>
      </c>
      <c r="E49" s="468">
        <f>COUNTIFS($B$11:$B$30,E$46,$C$11:$C$30,"C",$E$11:$E$30,"*")</f>
        <v>1</v>
      </c>
      <c r="F49" s="1299">
        <f>COUNTIFS($B$11:$B$30,E$46,$C$11:$C$30,"D",$E$11:$E$30,"*")</f>
        <v>1</v>
      </c>
      <c r="G49" s="1300"/>
      <c r="H49" s="1301"/>
      <c r="I49" s="1299">
        <f>COUNTIFS($B$11:$B$30,I$46,$C$11:$C$30,"C",$E$11:$E$30,"*")</f>
        <v>0</v>
      </c>
      <c r="J49" s="1300"/>
      <c r="K49" s="1301"/>
      <c r="L49" s="1299">
        <f>COUNTIFS($B$11:$B$30,I$46,$C$11:$C$30,"D",$E$11:$E$30,"*")</f>
        <v>0</v>
      </c>
      <c r="M49" s="1300"/>
      <c r="N49" s="1301"/>
      <c r="O49" s="1299">
        <f>COUNTIFS($B$11:$B$30,O$46,$C$11:$C$30,"C",$E$11:$E$30,"*")</f>
        <v>0</v>
      </c>
      <c r="P49" s="1300"/>
      <c r="Q49" s="1301"/>
      <c r="R49" s="1299">
        <f>COUNTIFS($B$11:$B$30,O$46,$C$11:$C$30,"D",$E$11:$E$30,"*")</f>
        <v>0</v>
      </c>
      <c r="S49" s="1300"/>
      <c r="T49" s="1301"/>
      <c r="U49" s="1299">
        <f>COUNTIFS($B$11:$B$30,U$46,$C$11:$C$30,"C",$E$11:$E$30,"*")</f>
        <v>0</v>
      </c>
      <c r="V49" s="1300"/>
      <c r="W49" s="1301"/>
      <c r="X49" s="1299">
        <f>COUNTIFS($B$11:$B$30,U$46,$C$11:$C$30,"D",$E$11:$E$30,"*")</f>
        <v>0</v>
      </c>
      <c r="Y49" s="1300"/>
      <c r="Z49" s="1301"/>
      <c r="AA49" s="1299">
        <f>COUNTIFS($B$11:$B$30,AA$46,$C$11:$C$30,"C",$E$11:$E$30,"*")</f>
        <v>0</v>
      </c>
      <c r="AB49" s="1300"/>
      <c r="AC49" s="1301"/>
      <c r="AD49" s="1299">
        <f>COUNTIFS($B$11:$B$30,AA$46,$C$11:$C$30,"D",$E$11:$E$30,"*")</f>
        <v>0</v>
      </c>
      <c r="AE49" s="1300"/>
      <c r="AF49" s="1301"/>
      <c r="AG49" s="1299">
        <f>COUNTIFS($B$11:$B$30,AG$46,$C$11:$C$30,"C",$E$11:$E$30,"*")</f>
        <v>0</v>
      </c>
      <c r="AH49" s="1300"/>
      <c r="AI49" s="1301"/>
      <c r="AJ49" s="1299">
        <f>COUNTIFS($B$11:$B$30,AG$46,$C$11:$C$30,"D",$E$11:$E$30,"*")</f>
        <v>0</v>
      </c>
      <c r="AK49" s="1301"/>
      <c r="AL49" s="468">
        <f>COUNTIFS($B$11:$B$30,AL$46,$C$11:$C$30,"C",$E$11:$E$30,"*")</f>
        <v>0</v>
      </c>
      <c r="AM49" s="468">
        <f>COUNTIFS($B$11:$B$30,AL$46,$C$11:$C$30,"D",$E$11:$E$30,"*")</f>
        <v>0</v>
      </c>
      <c r="AN49" s="257"/>
    </row>
    <row r="50" spans="1:40" ht="24.95" customHeight="1">
      <c r="A50" s="257"/>
      <c r="B50" s="465" t="s">
        <v>637</v>
      </c>
      <c r="C50" s="1294">
        <f>IF($AK$3="４週",SUMIFS($AK$11:$AK$30,$B$11:$B$30,C46)/4/$AH$5,IF($AK$3="歴月",SUMIFS($AK$11:$AK$30,$B$11:$B$30,C46)/$AL$5,"記載する期間を選択してください"))</f>
        <v>0</v>
      </c>
      <c r="D50" s="1297"/>
      <c r="E50" s="1294">
        <f>IF($AK$3="４週",SUMIFS($AK$11:$AK$30,$B$11:$B$30,E46)/4/$AH$5,IF($AK$3="歴月",SUMIFS($AK$11:$AK$30,$B$11:$B$30,E46)/$AL$5,"記載する期間を選択してください"))</f>
        <v>0</v>
      </c>
      <c r="F50" s="1295"/>
      <c r="G50" s="1295"/>
      <c r="H50" s="1297"/>
      <c r="I50" s="1294">
        <f>IF($AK$3="４週",SUMIFS($AK$11:$AK$30,$B$11:$B$30,I46)/4/$AH$5,IF($AK$3="歴月",SUMIFS($AK$11:$AK$30,$B$11:$B$30,I46)/$AL$5,"記載する期間を選択してください"))</f>
        <v>0</v>
      </c>
      <c r="J50" s="1295"/>
      <c r="K50" s="1295"/>
      <c r="L50" s="1295"/>
      <c r="M50" s="1295"/>
      <c r="N50" s="1297"/>
      <c r="O50" s="1294">
        <f>IF($AK$3="４週",SUMIFS($AK$11:$AK$30,$B$11:$B$30,O46)/4/$AH$5,IF($AK$3="歴月",SUMIFS($AK$11:$AK$30,$B$11:$B$30,O46)/$AL$5,"記載する期間を選択してください"))</f>
        <v>0</v>
      </c>
      <c r="P50" s="1295"/>
      <c r="Q50" s="1295"/>
      <c r="R50" s="1295"/>
      <c r="S50" s="1295"/>
      <c r="T50" s="1297"/>
      <c r="U50" s="1294">
        <f>IF($AK$3="４週",SUMIFS($AK$11:$AK$30,$B$11:$B$30,U46)/4/$AH$5,IF($AK$3="歴月",SUMIFS($AK$11:$AK$30,$B$11:$B$30,U46)/$AL$5,"記載する期間を選択してください"))</f>
        <v>0</v>
      </c>
      <c r="V50" s="1295"/>
      <c r="W50" s="1295"/>
      <c r="X50" s="1295"/>
      <c r="Y50" s="1295"/>
      <c r="Z50" s="1297"/>
      <c r="AA50" s="1294">
        <f>IF($AK$3="４週",SUMIFS($AK$11:$AK$30,$B$11:$B$30,AA46)/4/$AH$5,IF($AK$3="歴月",SUMIFS($AK$11:$AK$30,$B$11:$B$30,AA46)/$AL$5,"記載する期間を選択してください"))</f>
        <v>0</v>
      </c>
      <c r="AB50" s="1295"/>
      <c r="AC50" s="1295"/>
      <c r="AD50" s="1295"/>
      <c r="AE50" s="1295"/>
      <c r="AF50" s="1297"/>
      <c r="AG50" s="1294">
        <f>IF($AK$3="４週",SUMIFS($AK$11:$AK$30,$B$11:$B$30,AG46)/4/$AH$5,IF($AK$3="歴月",SUMIFS($AK$11:$AK$30,$B$11:$B$30,AG46)/$AL$5,"記載する期間を選択してください"))</f>
        <v>0</v>
      </c>
      <c r="AH50" s="1295"/>
      <c r="AI50" s="1295"/>
      <c r="AJ50" s="1295"/>
      <c r="AK50" s="1297"/>
      <c r="AL50" s="1294">
        <f>IF($AK$3="４週",SUMIFS($AK$11:$AK$30,$B$11:$B$30,AL46)/4/$AH$5,IF($AK$3="歴月",SUMIFS($AK$11:$AK$30,$B$11:$B$30,AL46)/$AL$5,"記載する期間を選択してください"))</f>
        <v>0</v>
      </c>
      <c r="AM50" s="1297"/>
      <c r="AN50" s="257"/>
    </row>
    <row r="51" spans="1:40" ht="5.099999999999999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564</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565</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566</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464" t="s">
        <v>569</v>
      </c>
      <c r="C59" s="1250" t="s">
        <v>570</v>
      </c>
      <c r="D59" s="1250"/>
      <c r="E59" s="1250"/>
      <c r="F59" s="280"/>
      <c r="G59" s="280"/>
    </row>
    <row r="60" spans="1:40" ht="15" customHeight="1">
      <c r="A60" s="280"/>
      <c r="B60" s="290" t="s">
        <v>571</v>
      </c>
      <c r="C60" s="1330" t="s">
        <v>572</v>
      </c>
      <c r="D60" s="1330"/>
      <c r="E60" s="1330"/>
      <c r="F60" s="280"/>
      <c r="G60" s="280"/>
    </row>
    <row r="61" spans="1:40" ht="15" customHeight="1">
      <c r="A61" s="280"/>
      <c r="B61" s="290" t="s">
        <v>573</v>
      </c>
      <c r="C61" s="1330" t="s">
        <v>574</v>
      </c>
      <c r="D61" s="1330"/>
      <c r="E61" s="1330"/>
      <c r="F61" s="280"/>
      <c r="G61" s="280"/>
    </row>
    <row r="62" spans="1:40" ht="15" customHeight="1">
      <c r="A62" s="280"/>
      <c r="B62" s="290" t="s">
        <v>575</v>
      </c>
      <c r="C62" s="1330" t="s">
        <v>576</v>
      </c>
      <c r="D62" s="1330"/>
      <c r="E62" s="1330"/>
      <c r="F62" s="280"/>
      <c r="G62" s="280"/>
    </row>
    <row r="63" spans="1:40" ht="15" customHeight="1">
      <c r="A63" s="280"/>
      <c r="B63" s="290" t="s">
        <v>577</v>
      </c>
      <c r="C63" s="1330" t="s">
        <v>578</v>
      </c>
      <c r="D63" s="1330"/>
      <c r="E63" s="133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46">
    <mergeCell ref="C63:E63"/>
    <mergeCell ref="AG50:AK50"/>
    <mergeCell ref="AL50:AM50"/>
    <mergeCell ref="C59:E59"/>
    <mergeCell ref="C60:E60"/>
    <mergeCell ref="C61:E61"/>
    <mergeCell ref="C62:E62"/>
    <mergeCell ref="C50:D50"/>
    <mergeCell ref="E50:H50"/>
    <mergeCell ref="I50:N50"/>
    <mergeCell ref="O50:T50"/>
    <mergeCell ref="U50:Z50"/>
    <mergeCell ref="AA50:AF50"/>
    <mergeCell ref="U49:W49"/>
    <mergeCell ref="X49:Z49"/>
    <mergeCell ref="AA49:AC49"/>
    <mergeCell ref="AD49:AF49"/>
    <mergeCell ref="AG49:AI49"/>
    <mergeCell ref="AJ49:AK49"/>
    <mergeCell ref="X48:Z48"/>
    <mergeCell ref="AA48:AC48"/>
    <mergeCell ref="AD48:AF48"/>
    <mergeCell ref="AG48:AI48"/>
    <mergeCell ref="AJ48:AK48"/>
    <mergeCell ref="U48:W48"/>
    <mergeCell ref="F49:H49"/>
    <mergeCell ref="I49:K49"/>
    <mergeCell ref="L49:N49"/>
    <mergeCell ref="O49:Q49"/>
    <mergeCell ref="R49:T49"/>
    <mergeCell ref="F48:H48"/>
    <mergeCell ref="I48:K48"/>
    <mergeCell ref="L48:N48"/>
    <mergeCell ref="O48:Q48"/>
    <mergeCell ref="R48:T48"/>
    <mergeCell ref="AL46:AM46"/>
    <mergeCell ref="F47:H47"/>
    <mergeCell ref="I47:K47"/>
    <mergeCell ref="L47:N47"/>
    <mergeCell ref="O47:Q47"/>
    <mergeCell ref="R47:T47"/>
    <mergeCell ref="A43:B43"/>
    <mergeCell ref="C43:D43"/>
    <mergeCell ref="E43:H43"/>
    <mergeCell ref="I43:N43"/>
    <mergeCell ref="C46:D46"/>
    <mergeCell ref="E46:H46"/>
    <mergeCell ref="I46:N46"/>
    <mergeCell ref="U47:W47"/>
    <mergeCell ref="X47:Z47"/>
    <mergeCell ref="AA47:AC47"/>
    <mergeCell ref="AD47:AF47"/>
    <mergeCell ref="AG47:AI47"/>
    <mergeCell ref="AJ47:AK47"/>
    <mergeCell ref="O46:T46"/>
    <mergeCell ref="U46:Z46"/>
    <mergeCell ref="AA46:AF46"/>
    <mergeCell ref="AG46:AK46"/>
    <mergeCell ref="AD39:AF39"/>
    <mergeCell ref="AG39:AI39"/>
    <mergeCell ref="AJ39:AK39"/>
    <mergeCell ref="A42:B42"/>
    <mergeCell ref="C42:D42"/>
    <mergeCell ref="E42:H42"/>
    <mergeCell ref="I42:N42"/>
    <mergeCell ref="AL38:AL39"/>
    <mergeCell ref="A39:C39"/>
    <mergeCell ref="F39:H39"/>
    <mergeCell ref="I39:K39"/>
    <mergeCell ref="L39:N39"/>
    <mergeCell ref="O39:Q39"/>
    <mergeCell ref="R39:T39"/>
    <mergeCell ref="U39:W39"/>
    <mergeCell ref="X39:Z39"/>
    <mergeCell ref="AA39:AC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 xr:uid="{4C1AA9A9-6420-4366-B907-60BC75C08DE6}"/>
    <dataValidation type="list" allowBlank="1" showInputMessage="1" sqref="B12:B30" xr:uid="{E9BC74D7-9020-47B9-ADBD-C657EF6345BD}">
      <formula1>INDIRECT($AK$1)</formula1>
    </dataValidation>
    <dataValidation type="list" allowBlank="1" showInputMessage="1" showErrorMessage="1" sqref="AK3:AN3" xr:uid="{91E30FB4-8A2F-4EC2-9ED7-4889B23F4383}">
      <formula1>"４週,歴月"</formula1>
    </dataValidation>
    <dataValidation type="list" allowBlank="1" showInputMessage="1" showErrorMessage="1" sqref="AK4:AN4" xr:uid="{DBA31A4E-E416-4AB9-890A-DFEA3E45F727}">
      <formula1>"予定,実績"</formula1>
    </dataValidation>
    <dataValidation type="list" allowBlank="1" showInputMessage="1" showErrorMessage="1" sqref="C11:C30" xr:uid="{0C658CF3-62D7-4DAF-8831-8219049A64F4}">
      <formula1>"A,B,C,D"</formula1>
    </dataValidation>
    <dataValidation operator="greaterThanOrEqual" allowBlank="1" showInputMessage="1" showErrorMessage="1" sqref="I44 AJ38:AJ39 AL38 L40 L44 I40" xr:uid="{4F8B6DD8-EF30-42E0-875C-43CB7BE9ECD8}"/>
    <dataValidation type="whole" operator="greaterThanOrEqual" allowBlank="1" showInputMessage="1" showErrorMessage="1" sqref="I38:I39 D38:F39 AG38:AG39 AD38:AD39 AA38:AA39 X38:X39 U38:U39 R38:R39 O38:O39 L38:L39" xr:uid="{BF4D6AD3-5367-4D3E-8257-56FE2CF3722D}">
      <formula1>0</formula1>
    </dataValidation>
  </dataValidations>
  <printOptions horizontalCentered="1" verticalCentered="1"/>
  <pageMargins left="0.19685039370078741" right="0.19685039370078741" top="0.39370078740157483" bottom="0.19685039370078741" header="0.19685039370078741" footer="0.39370078740157483"/>
  <pageSetup paperSize="9" scale="75"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EEEA-EF6E-428D-8765-6E6906C7E044}">
  <sheetPr>
    <tabColor theme="5" tint="0.59999389629810485"/>
  </sheetPr>
  <dimension ref="A1:AS84"/>
  <sheetViews>
    <sheetView showGridLines="0" view="pageBreakPreview" zoomScaleNormal="100" zoomScaleSheetLayoutView="100" workbookViewId="0">
      <selection activeCell="X3" sqref="X3"/>
    </sheetView>
  </sheetViews>
  <sheetFormatPr defaultColWidth="8.25" defaultRowHeight="21" customHeight="1"/>
  <cols>
    <col min="1" max="1" width="2.625" style="260" customWidth="1"/>
    <col min="2" max="2" width="14.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42" width="8.25" style="260"/>
    <col min="43" max="44" width="41.5" style="260" customWidth="1"/>
    <col min="45" max="45" width="34.5" style="260" customWidth="1"/>
    <col min="46"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685</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480"/>
      <c r="AD5" s="480"/>
      <c r="AE5" s="480"/>
      <c r="AF5" s="480"/>
      <c r="AG5" s="480"/>
      <c r="AH5" s="480"/>
      <c r="AI5" s="481" t="s">
        <v>994</v>
      </c>
      <c r="AJ5" s="482"/>
      <c r="AK5" s="1339" t="s">
        <v>995</v>
      </c>
      <c r="AL5" s="1340"/>
      <c r="AM5" s="1340"/>
      <c r="AN5" s="1341"/>
    </row>
    <row r="6" spans="1:40" ht="18" customHeight="1">
      <c r="A6" s="262"/>
      <c r="B6" s="262"/>
      <c r="C6" s="262"/>
      <c r="D6" s="262"/>
      <c r="E6" s="262"/>
      <c r="F6" s="262"/>
      <c r="G6" s="262"/>
      <c r="H6" s="262"/>
      <c r="I6" s="262"/>
      <c r="J6" s="262"/>
      <c r="K6" s="262"/>
      <c r="L6" s="262"/>
      <c r="M6" s="262"/>
      <c r="N6" s="262"/>
      <c r="O6" s="262"/>
      <c r="P6" s="262"/>
      <c r="Q6" s="262"/>
      <c r="R6" s="483"/>
      <c r="S6" s="262"/>
      <c r="U6" s="262"/>
      <c r="V6" s="262"/>
      <c r="W6" s="262"/>
      <c r="Y6" s="263"/>
      <c r="Z6" s="263"/>
      <c r="AA6" s="263"/>
      <c r="AB6" s="257"/>
      <c r="AC6" s="263"/>
      <c r="AD6" s="263"/>
      <c r="AE6" s="263"/>
      <c r="AF6" s="263"/>
      <c r="AG6" s="335" t="s">
        <v>996</v>
      </c>
      <c r="AH6" s="1327">
        <v>40</v>
      </c>
      <c r="AI6" s="1327"/>
      <c r="AJ6" s="1327"/>
      <c r="AK6" s="263" t="s">
        <v>544</v>
      </c>
      <c r="AL6" s="336">
        <v>160</v>
      </c>
      <c r="AM6" s="263" t="s">
        <v>545</v>
      </c>
      <c r="AN6" s="257"/>
    </row>
    <row r="7" spans="1:40" ht="9.9499999999999993" customHeight="1">
      <c r="A7" s="257"/>
      <c r="B7" s="469"/>
      <c r="C7" s="469"/>
      <c r="D7" s="469"/>
      <c r="E7" s="469"/>
      <c r="F7" s="469"/>
      <c r="G7" s="469"/>
      <c r="H7" s="469"/>
      <c r="I7" s="469"/>
      <c r="J7" s="469"/>
      <c r="K7" s="469"/>
      <c r="L7" s="469"/>
      <c r="M7" s="469"/>
      <c r="N7" s="469"/>
      <c r="O7" s="469"/>
      <c r="P7" s="469"/>
      <c r="Q7" s="469"/>
      <c r="R7" s="469"/>
      <c r="S7" s="469"/>
      <c r="T7" s="469"/>
      <c r="U7" s="469"/>
      <c r="V7" s="469"/>
      <c r="W7" s="469"/>
      <c r="X7" s="261"/>
      <c r="Y7" s="261"/>
      <c r="Z7" s="261"/>
      <c r="AA7" s="261"/>
      <c r="AB7" s="261"/>
      <c r="AC7" s="261"/>
      <c r="AD7" s="261"/>
      <c r="AE7" s="261"/>
      <c r="AF7" s="261"/>
      <c r="AG7" s="261"/>
      <c r="AH7" s="261"/>
      <c r="AI7" s="261"/>
      <c r="AJ7" s="261"/>
      <c r="AK7" s="261"/>
      <c r="AL7" s="261"/>
      <c r="AM7" s="257"/>
      <c r="AN7" s="257"/>
    </row>
    <row r="8" spans="1:40" ht="15" customHeight="1">
      <c r="A8" s="1328" t="s">
        <v>546</v>
      </c>
      <c r="B8" s="1264" t="s">
        <v>997</v>
      </c>
      <c r="C8" s="1251" t="s">
        <v>998</v>
      </c>
      <c r="D8" s="1250" t="s">
        <v>999</v>
      </c>
      <c r="E8" s="1254" t="s">
        <v>1000</v>
      </c>
      <c r="F8" s="1255" t="s">
        <v>1001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6" t="s">
        <v>1002</v>
      </c>
      <c r="AL8" s="1258" t="s">
        <v>1003</v>
      </c>
      <c r="AM8" s="1259" t="s">
        <v>1004</v>
      </c>
      <c r="AN8" s="1259"/>
    </row>
    <row r="9" spans="1:40" ht="15" customHeight="1">
      <c r="A9" s="1328"/>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256"/>
      <c r="AL9" s="1258"/>
      <c r="AM9" s="1259"/>
      <c r="AN9" s="1259"/>
    </row>
    <row r="10" spans="1:40" ht="15" customHeight="1">
      <c r="A10" s="1328"/>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256"/>
      <c r="AL10" s="1258"/>
      <c r="AM10" s="1259"/>
      <c r="AN10" s="1259"/>
    </row>
    <row r="11" spans="1:40" ht="15" customHeight="1">
      <c r="A11" s="1328"/>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256"/>
      <c r="AL11" s="1258"/>
      <c r="AM11" s="1259"/>
      <c r="AN11" s="1259"/>
    </row>
    <row r="12" spans="1:40" ht="18" customHeight="1">
      <c r="A12" s="269">
        <v>1</v>
      </c>
      <c r="B12" s="292" t="s">
        <v>601</v>
      </c>
      <c r="C12" s="474" t="s">
        <v>571</v>
      </c>
      <c r="D12" s="293"/>
      <c r="E12" s="294" t="s">
        <v>571</v>
      </c>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3">
        <f>+SUM(F12:AJ12)</f>
        <v>0</v>
      </c>
      <c r="AL12" s="276">
        <f t="shared" ref="AL12:AL32" si="0">IF($AK$3="４週",AK12/4,AK12/(DAY(EOMONTH($F$10,0))/7))</f>
        <v>0</v>
      </c>
      <c r="AM12" s="1329"/>
      <c r="AN12" s="1329"/>
    </row>
    <row r="13" spans="1:40" ht="18" customHeight="1">
      <c r="A13" s="269">
        <v>2</v>
      </c>
      <c r="B13" s="292" t="s">
        <v>650</v>
      </c>
      <c r="C13" s="474" t="s">
        <v>573</v>
      </c>
      <c r="D13" s="293"/>
      <c r="E13" s="294" t="s">
        <v>573</v>
      </c>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3">
        <f t="shared" ref="AK13:AK32" si="1">+SUM(F13:AJ13)</f>
        <v>0</v>
      </c>
      <c r="AL13" s="276">
        <f t="shared" si="0"/>
        <v>0</v>
      </c>
      <c r="AM13" s="1329"/>
      <c r="AN13" s="1329"/>
    </row>
    <row r="14" spans="1:40" ht="18" customHeight="1">
      <c r="A14" s="269">
        <v>3</v>
      </c>
      <c r="B14" s="292" t="s">
        <v>686</v>
      </c>
      <c r="C14" s="474" t="s">
        <v>575</v>
      </c>
      <c r="D14" s="293"/>
      <c r="E14" s="294" t="s">
        <v>575</v>
      </c>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3">
        <f t="shared" si="1"/>
        <v>0</v>
      </c>
      <c r="AL14" s="276">
        <f t="shared" si="0"/>
        <v>0</v>
      </c>
      <c r="AM14" s="1329"/>
      <c r="AN14" s="1329"/>
    </row>
    <row r="15" spans="1:40" ht="18" customHeight="1">
      <c r="A15" s="269">
        <v>4</v>
      </c>
      <c r="B15" s="292" t="s">
        <v>687</v>
      </c>
      <c r="C15" s="474" t="s">
        <v>577</v>
      </c>
      <c r="D15" s="293"/>
      <c r="E15" s="294" t="s">
        <v>577</v>
      </c>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3">
        <f t="shared" si="1"/>
        <v>0</v>
      </c>
      <c r="AL15" s="276">
        <f t="shared" si="0"/>
        <v>0</v>
      </c>
      <c r="AM15" s="1329"/>
      <c r="AN15" s="1329"/>
    </row>
    <row r="16" spans="1:40" ht="18" customHeight="1">
      <c r="A16" s="269">
        <v>5</v>
      </c>
      <c r="B16" s="292"/>
      <c r="C16" s="474"/>
      <c r="D16" s="293"/>
      <c r="E16" s="294"/>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3">
        <f t="shared" si="1"/>
        <v>0</v>
      </c>
      <c r="AL16" s="276">
        <f t="shared" si="0"/>
        <v>0</v>
      </c>
      <c r="AM16" s="1329"/>
      <c r="AN16" s="1329"/>
    </row>
    <row r="17" spans="1:43" ht="18" customHeight="1">
      <c r="A17" s="269">
        <v>6</v>
      </c>
      <c r="B17" s="292"/>
      <c r="C17" s="474"/>
      <c r="D17" s="293"/>
      <c r="E17" s="294"/>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3">
        <f t="shared" si="1"/>
        <v>0</v>
      </c>
      <c r="AL17" s="276">
        <f t="shared" si="0"/>
        <v>0</v>
      </c>
      <c r="AM17" s="1329"/>
      <c r="AN17" s="1329"/>
    </row>
    <row r="18" spans="1:43" ht="18" customHeight="1">
      <c r="A18" s="269">
        <v>7</v>
      </c>
      <c r="B18" s="292"/>
      <c r="C18" s="474"/>
      <c r="D18" s="293"/>
      <c r="E18" s="294"/>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3">
        <f t="shared" si="1"/>
        <v>0</v>
      </c>
      <c r="AL18" s="276">
        <f t="shared" si="0"/>
        <v>0</v>
      </c>
      <c r="AM18" s="1329"/>
      <c r="AN18" s="1329"/>
    </row>
    <row r="19" spans="1:43" ht="18" customHeight="1">
      <c r="A19" s="269">
        <v>8</v>
      </c>
      <c r="B19" s="292"/>
      <c r="C19" s="474"/>
      <c r="D19" s="293"/>
      <c r="E19" s="294"/>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3">
        <f t="shared" si="1"/>
        <v>0</v>
      </c>
      <c r="AL19" s="276">
        <f t="shared" si="0"/>
        <v>0</v>
      </c>
      <c r="AM19" s="1329"/>
      <c r="AN19" s="1329"/>
    </row>
    <row r="20" spans="1:43" ht="18" customHeight="1">
      <c r="A20" s="269">
        <v>9</v>
      </c>
      <c r="B20" s="292"/>
      <c r="C20" s="474"/>
      <c r="D20" s="293"/>
      <c r="E20" s="294"/>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3">
        <f t="shared" si="1"/>
        <v>0</v>
      </c>
      <c r="AL20" s="276">
        <f t="shared" si="0"/>
        <v>0</v>
      </c>
      <c r="AM20" s="1329"/>
      <c r="AN20" s="1329"/>
    </row>
    <row r="21" spans="1:43" ht="18" customHeight="1">
      <c r="A21" s="269">
        <v>10</v>
      </c>
      <c r="B21" s="292"/>
      <c r="C21" s="474"/>
      <c r="D21" s="293"/>
      <c r="E21" s="294"/>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3">
        <f t="shared" si="1"/>
        <v>0</v>
      </c>
      <c r="AL21" s="276">
        <f t="shared" si="0"/>
        <v>0</v>
      </c>
      <c r="AM21" s="1329"/>
      <c r="AN21" s="1329"/>
    </row>
    <row r="22" spans="1:43" ht="18" customHeight="1">
      <c r="A22" s="269">
        <v>11</v>
      </c>
      <c r="B22" s="292"/>
      <c r="C22" s="474"/>
      <c r="D22" s="293"/>
      <c r="E22" s="294"/>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3">
        <f t="shared" si="1"/>
        <v>0</v>
      </c>
      <c r="AL22" s="276">
        <f t="shared" si="0"/>
        <v>0</v>
      </c>
      <c r="AM22" s="1329"/>
      <c r="AN22" s="1329"/>
    </row>
    <row r="23" spans="1:43" ht="18" customHeight="1">
      <c r="A23" s="269">
        <v>12</v>
      </c>
      <c r="B23" s="292"/>
      <c r="C23" s="474"/>
      <c r="D23" s="293"/>
      <c r="E23" s="294"/>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3">
        <f t="shared" si="1"/>
        <v>0</v>
      </c>
      <c r="AL23" s="276">
        <f t="shared" si="0"/>
        <v>0</v>
      </c>
      <c r="AM23" s="1329"/>
      <c r="AN23" s="1329"/>
    </row>
    <row r="24" spans="1:43" ht="18" customHeight="1">
      <c r="A24" s="269">
        <v>13</v>
      </c>
      <c r="B24" s="292"/>
      <c r="C24" s="474"/>
      <c r="D24" s="293"/>
      <c r="E24" s="294"/>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3">
        <f t="shared" si="1"/>
        <v>0</v>
      </c>
      <c r="AL24" s="276">
        <f t="shared" si="0"/>
        <v>0</v>
      </c>
      <c r="AM24" s="1329"/>
      <c r="AN24" s="1329"/>
    </row>
    <row r="25" spans="1:43" ht="18" customHeight="1">
      <c r="A25" s="269">
        <v>14</v>
      </c>
      <c r="B25" s="292"/>
      <c r="C25" s="474"/>
      <c r="D25" s="293"/>
      <c r="E25" s="294"/>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3">
        <f t="shared" si="1"/>
        <v>0</v>
      </c>
      <c r="AL25" s="276">
        <f t="shared" si="0"/>
        <v>0</v>
      </c>
      <c r="AM25" s="1329"/>
      <c r="AN25" s="1329"/>
    </row>
    <row r="26" spans="1:43" ht="18" customHeight="1">
      <c r="A26" s="269">
        <v>15</v>
      </c>
      <c r="B26" s="292"/>
      <c r="C26" s="474"/>
      <c r="D26" s="293"/>
      <c r="E26" s="294"/>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3">
        <f t="shared" si="1"/>
        <v>0</v>
      </c>
      <c r="AL26" s="276">
        <f t="shared" si="0"/>
        <v>0</v>
      </c>
      <c r="AM26" s="1329"/>
      <c r="AN26" s="1329"/>
    </row>
    <row r="27" spans="1:43" ht="18" customHeight="1">
      <c r="A27" s="269">
        <v>16</v>
      </c>
      <c r="B27" s="292"/>
      <c r="C27" s="474"/>
      <c r="D27" s="293"/>
      <c r="E27" s="294"/>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3">
        <f t="shared" si="1"/>
        <v>0</v>
      </c>
      <c r="AL27" s="276">
        <f t="shared" si="0"/>
        <v>0</v>
      </c>
      <c r="AM27" s="1329"/>
      <c r="AN27" s="1329"/>
    </row>
    <row r="28" spans="1:43" ht="18" customHeight="1">
      <c r="A28" s="269">
        <v>17</v>
      </c>
      <c r="B28" s="292"/>
      <c r="C28" s="474"/>
      <c r="D28" s="293"/>
      <c r="E28" s="294"/>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3">
        <f t="shared" si="1"/>
        <v>0</v>
      </c>
      <c r="AL28" s="276">
        <f t="shared" si="0"/>
        <v>0</v>
      </c>
      <c r="AM28" s="1329"/>
      <c r="AN28" s="1329"/>
    </row>
    <row r="29" spans="1:43" ht="18" customHeight="1">
      <c r="A29" s="269">
        <v>18</v>
      </c>
      <c r="B29" s="292"/>
      <c r="C29" s="474"/>
      <c r="D29" s="293"/>
      <c r="E29" s="294"/>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3">
        <f t="shared" si="1"/>
        <v>0</v>
      </c>
      <c r="AL29" s="276">
        <f t="shared" si="0"/>
        <v>0</v>
      </c>
      <c r="AM29" s="1329"/>
      <c r="AN29" s="1329"/>
    </row>
    <row r="30" spans="1:43" ht="18" customHeight="1">
      <c r="A30" s="269">
        <v>19</v>
      </c>
      <c r="B30" s="292"/>
      <c r="C30" s="474"/>
      <c r="D30" s="293"/>
      <c r="E30" s="294"/>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3">
        <f t="shared" si="1"/>
        <v>0</v>
      </c>
      <c r="AL30" s="276">
        <f t="shared" si="0"/>
        <v>0</v>
      </c>
      <c r="AM30" s="1329"/>
      <c r="AN30" s="1329"/>
    </row>
    <row r="31" spans="1:43" ht="18" customHeight="1">
      <c r="A31" s="269">
        <v>20</v>
      </c>
      <c r="B31" s="292"/>
      <c r="C31" s="474"/>
      <c r="D31" s="293"/>
      <c r="E31" s="294"/>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3">
        <f t="shared" si="1"/>
        <v>0</v>
      </c>
      <c r="AL31" s="276">
        <f t="shared" si="0"/>
        <v>0</v>
      </c>
      <c r="AM31" s="1329"/>
      <c r="AN31" s="1329"/>
    </row>
    <row r="32" spans="1:43" ht="18" customHeight="1">
      <c r="A32" s="1254" t="s">
        <v>560</v>
      </c>
      <c r="B32" s="1261"/>
      <c r="C32" s="1261"/>
      <c r="D32" s="1261"/>
      <c r="E32" s="1261"/>
      <c r="F32" s="470">
        <f>+SUM(F12:F31)</f>
        <v>0</v>
      </c>
      <c r="G32" s="470">
        <f t="shared" ref="G32:AJ32" si="2">+SUM(G12:G31)</f>
        <v>0</v>
      </c>
      <c r="H32" s="470">
        <f t="shared" si="2"/>
        <v>0</v>
      </c>
      <c r="I32" s="470">
        <f t="shared" si="2"/>
        <v>0</v>
      </c>
      <c r="J32" s="470">
        <f t="shared" si="2"/>
        <v>0</v>
      </c>
      <c r="K32" s="470">
        <f t="shared" si="2"/>
        <v>0</v>
      </c>
      <c r="L32" s="470">
        <f t="shared" si="2"/>
        <v>0</v>
      </c>
      <c r="M32" s="470">
        <f t="shared" si="2"/>
        <v>0</v>
      </c>
      <c r="N32" s="470">
        <f t="shared" si="2"/>
        <v>0</v>
      </c>
      <c r="O32" s="470">
        <f t="shared" si="2"/>
        <v>0</v>
      </c>
      <c r="P32" s="470">
        <f t="shared" si="2"/>
        <v>0</v>
      </c>
      <c r="Q32" s="470">
        <f t="shared" si="2"/>
        <v>0</v>
      </c>
      <c r="R32" s="470">
        <f t="shared" si="2"/>
        <v>0</v>
      </c>
      <c r="S32" s="470">
        <f t="shared" si="2"/>
        <v>0</v>
      </c>
      <c r="T32" s="470">
        <f t="shared" si="2"/>
        <v>0</v>
      </c>
      <c r="U32" s="470">
        <f t="shared" si="2"/>
        <v>0</v>
      </c>
      <c r="V32" s="470">
        <f t="shared" si="2"/>
        <v>0</v>
      </c>
      <c r="W32" s="470">
        <f t="shared" si="2"/>
        <v>0</v>
      </c>
      <c r="X32" s="470">
        <f t="shared" si="2"/>
        <v>0</v>
      </c>
      <c r="Y32" s="470">
        <f t="shared" si="2"/>
        <v>0</v>
      </c>
      <c r="Z32" s="470">
        <f t="shared" si="2"/>
        <v>0</v>
      </c>
      <c r="AA32" s="470">
        <f t="shared" si="2"/>
        <v>0</v>
      </c>
      <c r="AB32" s="470">
        <f t="shared" si="2"/>
        <v>0</v>
      </c>
      <c r="AC32" s="470">
        <f t="shared" si="2"/>
        <v>0</v>
      </c>
      <c r="AD32" s="470">
        <f t="shared" si="2"/>
        <v>0</v>
      </c>
      <c r="AE32" s="470">
        <f t="shared" si="2"/>
        <v>0</v>
      </c>
      <c r="AF32" s="470">
        <f t="shared" si="2"/>
        <v>0</v>
      </c>
      <c r="AG32" s="470">
        <f t="shared" si="2"/>
        <v>0</v>
      </c>
      <c r="AH32" s="470">
        <f t="shared" si="2"/>
        <v>0</v>
      </c>
      <c r="AI32" s="470">
        <f t="shared" si="2"/>
        <v>0</v>
      </c>
      <c r="AJ32" s="470">
        <f t="shared" si="2"/>
        <v>0</v>
      </c>
      <c r="AK32" s="473">
        <f t="shared" si="1"/>
        <v>0</v>
      </c>
      <c r="AL32" s="276">
        <f t="shared" si="0"/>
        <v>0</v>
      </c>
      <c r="AM32" s="1328"/>
      <c r="AN32" s="1328"/>
      <c r="AP32" s="296"/>
      <c r="AQ32" s="296"/>
    </row>
    <row r="33" spans="1:45" ht="18" customHeight="1">
      <c r="A33" s="1261" t="s">
        <v>561</v>
      </c>
      <c r="B33" s="1261"/>
      <c r="C33" s="1261"/>
      <c r="D33" s="1261"/>
      <c r="E33" s="126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470"/>
      <c r="AL33" s="279"/>
      <c r="AM33" s="1328"/>
      <c r="AN33" s="1328"/>
      <c r="AP33" s="296"/>
      <c r="AQ33" s="296"/>
    </row>
    <row r="34" spans="1:45" ht="15" customHeight="1">
      <c r="A34" s="469"/>
      <c r="B34" s="469"/>
      <c r="C34" s="469"/>
      <c r="D34" s="469"/>
      <c r="E34" s="469"/>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469"/>
      <c r="AL34" s="469"/>
      <c r="AM34" s="257"/>
      <c r="AP34" s="296"/>
      <c r="AQ34" s="296"/>
    </row>
    <row r="35" spans="1:45" ht="15" customHeight="1">
      <c r="A35" s="469"/>
      <c r="B35" s="469"/>
      <c r="C35" s="469"/>
      <c r="D35" s="469"/>
      <c r="E35" s="469"/>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469"/>
      <c r="AL35" s="469"/>
      <c r="AM35" s="257"/>
    </row>
    <row r="36" spans="1:45" ht="15" customHeight="1">
      <c r="A36" s="469"/>
      <c r="B36" s="469"/>
      <c r="C36" s="469"/>
      <c r="D36" s="469"/>
      <c r="E36" s="469"/>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469"/>
      <c r="AL36" s="469"/>
      <c r="AM36" s="257"/>
    </row>
    <row r="37" spans="1:45" ht="21" customHeight="1">
      <c r="A37" s="256" t="s">
        <v>653</v>
      </c>
      <c r="B37" s="469"/>
      <c r="C37" s="469"/>
      <c r="D37" s="469"/>
      <c r="E37" s="469"/>
      <c r="F37" s="469"/>
      <c r="G37" s="280"/>
      <c r="H37" s="280"/>
      <c r="I37" s="280"/>
      <c r="J37" s="280"/>
      <c r="K37" s="280"/>
      <c r="L37" s="280"/>
      <c r="M37" s="280"/>
      <c r="N37" s="280"/>
      <c r="O37" s="280"/>
      <c r="AM37" s="469"/>
      <c r="AN37" s="257"/>
    </row>
    <row r="38" spans="1:45" ht="24.95" customHeight="1">
      <c r="A38" s="1250"/>
      <c r="B38" s="1250"/>
      <c r="C38" s="1250"/>
      <c r="D38" s="472">
        <v>4</v>
      </c>
      <c r="E38" s="472">
        <v>5</v>
      </c>
      <c r="F38" s="1314">
        <v>6</v>
      </c>
      <c r="G38" s="1314"/>
      <c r="H38" s="1314"/>
      <c r="I38" s="1314">
        <v>7</v>
      </c>
      <c r="J38" s="1314"/>
      <c r="K38" s="1314"/>
      <c r="L38" s="1314">
        <v>8</v>
      </c>
      <c r="M38" s="1314"/>
      <c r="N38" s="1314"/>
      <c r="O38" s="1314">
        <v>9</v>
      </c>
      <c r="P38" s="1314"/>
      <c r="Q38" s="1314"/>
      <c r="R38" s="1314">
        <v>10</v>
      </c>
      <c r="S38" s="1314"/>
      <c r="T38" s="1314"/>
      <c r="U38" s="1314">
        <v>11</v>
      </c>
      <c r="V38" s="1314"/>
      <c r="W38" s="1314"/>
      <c r="X38" s="1314">
        <v>12</v>
      </c>
      <c r="Y38" s="1314"/>
      <c r="Z38" s="1314"/>
      <c r="AA38" s="1314">
        <v>1</v>
      </c>
      <c r="AB38" s="1314"/>
      <c r="AC38" s="1314"/>
      <c r="AD38" s="1314">
        <v>2</v>
      </c>
      <c r="AE38" s="1314"/>
      <c r="AF38" s="1314"/>
      <c r="AG38" s="1314">
        <v>3</v>
      </c>
      <c r="AH38" s="1314"/>
      <c r="AI38" s="1314"/>
      <c r="AJ38" s="1250" t="s">
        <v>654</v>
      </c>
      <c r="AK38" s="1250"/>
      <c r="AL38" s="465" t="s">
        <v>655</v>
      </c>
      <c r="AM38" s="296"/>
      <c r="AN38" s="296"/>
      <c r="AO38" s="296"/>
    </row>
    <row r="39" spans="1:45" ht="18" customHeight="1">
      <c r="A39" s="1318" t="s">
        <v>656</v>
      </c>
      <c r="B39" s="1318"/>
      <c r="C39" s="1318"/>
      <c r="D39" s="471">
        <v>1400</v>
      </c>
      <c r="E39" s="471">
        <v>1310</v>
      </c>
      <c r="F39" s="1315">
        <v>1400</v>
      </c>
      <c r="G39" s="1315"/>
      <c r="H39" s="1315"/>
      <c r="I39" s="1315">
        <v>1470</v>
      </c>
      <c r="J39" s="1315"/>
      <c r="K39" s="1315"/>
      <c r="L39" s="1315">
        <v>1470</v>
      </c>
      <c r="M39" s="1315"/>
      <c r="N39" s="1315"/>
      <c r="O39" s="1315">
        <v>1330</v>
      </c>
      <c r="P39" s="1315"/>
      <c r="Q39" s="1315"/>
      <c r="R39" s="1315">
        <v>1400</v>
      </c>
      <c r="S39" s="1315"/>
      <c r="T39" s="1315"/>
      <c r="U39" s="1315">
        <v>1400</v>
      </c>
      <c r="V39" s="1315"/>
      <c r="W39" s="1315"/>
      <c r="X39" s="1315">
        <v>1330</v>
      </c>
      <c r="Y39" s="1315"/>
      <c r="Z39" s="1315"/>
      <c r="AA39" s="1315">
        <v>1330</v>
      </c>
      <c r="AB39" s="1315"/>
      <c r="AC39" s="1315"/>
      <c r="AD39" s="1315">
        <v>1330</v>
      </c>
      <c r="AE39" s="1315"/>
      <c r="AF39" s="1315"/>
      <c r="AG39" s="1315">
        <v>1400</v>
      </c>
      <c r="AH39" s="1315"/>
      <c r="AI39" s="1315"/>
      <c r="AJ39" s="1330">
        <f>SUM(D39:AI39)</f>
        <v>16570</v>
      </c>
      <c r="AK39" s="1330"/>
      <c r="AL39" s="1332">
        <f>ROUNDUP(AJ39/AJ40,1)</f>
        <v>70</v>
      </c>
      <c r="AM39" s="296"/>
      <c r="AN39" s="296"/>
      <c r="AO39" s="296"/>
    </row>
    <row r="40" spans="1:45" ht="18" customHeight="1">
      <c r="A40" s="1318" t="s">
        <v>657</v>
      </c>
      <c r="B40" s="1318"/>
      <c r="C40" s="1318"/>
      <c r="D40" s="471">
        <v>20</v>
      </c>
      <c r="E40" s="471">
        <v>19</v>
      </c>
      <c r="F40" s="1315">
        <v>20</v>
      </c>
      <c r="G40" s="1315"/>
      <c r="H40" s="1315"/>
      <c r="I40" s="1315">
        <v>21</v>
      </c>
      <c r="J40" s="1315"/>
      <c r="K40" s="1315"/>
      <c r="L40" s="1315">
        <v>21</v>
      </c>
      <c r="M40" s="1315"/>
      <c r="N40" s="1315"/>
      <c r="O40" s="1315">
        <v>19</v>
      </c>
      <c r="P40" s="1315"/>
      <c r="Q40" s="1315"/>
      <c r="R40" s="1315">
        <v>20</v>
      </c>
      <c r="S40" s="1315"/>
      <c r="T40" s="1315"/>
      <c r="U40" s="1315">
        <v>20</v>
      </c>
      <c r="V40" s="1315"/>
      <c r="W40" s="1315"/>
      <c r="X40" s="1315">
        <v>19</v>
      </c>
      <c r="Y40" s="1315"/>
      <c r="Z40" s="1315"/>
      <c r="AA40" s="1315">
        <v>19</v>
      </c>
      <c r="AB40" s="1315"/>
      <c r="AC40" s="1315"/>
      <c r="AD40" s="1315">
        <v>19</v>
      </c>
      <c r="AE40" s="1315"/>
      <c r="AF40" s="1315"/>
      <c r="AG40" s="1315">
        <v>20</v>
      </c>
      <c r="AH40" s="1315"/>
      <c r="AI40" s="1315"/>
      <c r="AJ40" s="1330">
        <f>+SUM(D40:AI40)</f>
        <v>237</v>
      </c>
      <c r="AK40" s="1330"/>
      <c r="AL40" s="1333"/>
      <c r="AM40" s="296"/>
      <c r="AN40" s="296"/>
      <c r="AO40" s="296"/>
    </row>
    <row r="41" spans="1:45" ht="5.0999999999999996" customHeight="1">
      <c r="A41" s="287"/>
      <c r="B41" s="287"/>
      <c r="C41" s="287"/>
      <c r="D41" s="296"/>
      <c r="E41" s="296"/>
      <c r="F41" s="296"/>
      <c r="G41" s="296"/>
      <c r="H41" s="296"/>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97"/>
      <c r="AK41" s="280"/>
      <c r="AL41" s="469"/>
      <c r="AM41" s="469"/>
      <c r="AN41" s="257"/>
    </row>
    <row r="42" spans="1:45" ht="18" customHeight="1">
      <c r="A42" s="256" t="s">
        <v>610</v>
      </c>
      <c r="B42" s="280"/>
      <c r="D42" s="280"/>
      <c r="E42" s="280"/>
      <c r="F42" s="280"/>
      <c r="G42" s="280"/>
      <c r="H42" s="280"/>
      <c r="I42" s="296"/>
      <c r="J42" s="296"/>
      <c r="K42" s="296"/>
      <c r="L42" s="296"/>
      <c r="M42" s="296"/>
      <c r="N42" s="296"/>
      <c r="O42" s="280"/>
      <c r="P42" s="280"/>
      <c r="Q42" s="280"/>
      <c r="R42" s="280"/>
      <c r="S42" s="280"/>
      <c r="T42" s="280"/>
      <c r="U42" s="280"/>
      <c r="V42" s="280"/>
      <c r="W42" s="469"/>
      <c r="X42" s="280"/>
      <c r="Y42" s="280"/>
      <c r="Z42" s="280"/>
      <c r="AA42" s="280"/>
      <c r="AB42" s="280"/>
      <c r="AC42" s="280"/>
      <c r="AD42" s="280"/>
      <c r="AE42" s="280"/>
      <c r="AF42" s="280"/>
      <c r="AG42" s="280"/>
      <c r="AH42" s="280"/>
      <c r="AI42" s="280"/>
      <c r="AJ42" s="297"/>
      <c r="AK42" s="280"/>
      <c r="AL42" s="469"/>
      <c r="AM42" s="469"/>
      <c r="AN42" s="257"/>
    </row>
    <row r="43" spans="1:45" ht="24.95" customHeight="1">
      <c r="A43" s="1250" t="s">
        <v>614</v>
      </c>
      <c r="B43" s="1250"/>
      <c r="C43" s="1250" t="s">
        <v>650</v>
      </c>
      <c r="D43" s="1250"/>
      <c r="E43" s="1258" t="s">
        <v>688</v>
      </c>
      <c r="F43" s="1258"/>
      <c r="G43" s="1258"/>
      <c r="H43" s="1258"/>
      <c r="I43" s="1294" t="s">
        <v>689</v>
      </c>
      <c r="J43" s="1295"/>
      <c r="K43" s="1295"/>
      <c r="L43" s="1295"/>
      <c r="M43" s="1295"/>
      <c r="N43" s="1297"/>
      <c r="O43" s="296"/>
      <c r="P43" s="296"/>
      <c r="Q43" s="296"/>
      <c r="R43" s="296"/>
      <c r="S43" s="296"/>
      <c r="T43" s="296"/>
      <c r="U43" s="296"/>
      <c r="W43" s="469"/>
      <c r="X43" s="280"/>
      <c r="Y43" s="280"/>
      <c r="Z43" s="280"/>
      <c r="AA43" s="280"/>
      <c r="AB43" s="280"/>
      <c r="AC43" s="280"/>
      <c r="AD43" s="280"/>
      <c r="AE43" s="280"/>
      <c r="AF43" s="280"/>
      <c r="AG43" s="280"/>
      <c r="AH43" s="280"/>
      <c r="AI43" s="280"/>
      <c r="AJ43" s="297"/>
      <c r="AK43" s="280"/>
      <c r="AL43" s="469"/>
      <c r="AM43" s="469"/>
      <c r="AN43" s="257"/>
    </row>
    <row r="44" spans="1:45" ht="18" customHeight="1">
      <c r="A44" s="1258" t="s">
        <v>616</v>
      </c>
      <c r="B44" s="1258"/>
      <c r="C44" s="1319">
        <f>ROUNDDOWN(IF(AL39&lt;=60,1,1+ROUNDUP((AL39-60)/40,0)),1)</f>
        <v>2</v>
      </c>
      <c r="D44" s="1319"/>
      <c r="E44" s="1319">
        <f>ROUNDDOWN(AL39/6,1)</f>
        <v>11.6</v>
      </c>
      <c r="F44" s="1319"/>
      <c r="G44" s="1319"/>
      <c r="H44" s="1319"/>
      <c r="I44" s="1319">
        <f>ROUNDDOWN(AL39/15,1)</f>
        <v>4.5999999999999996</v>
      </c>
      <c r="J44" s="1319"/>
      <c r="K44" s="1319"/>
      <c r="L44" s="1319"/>
      <c r="M44" s="1319"/>
      <c r="N44" s="1319"/>
      <c r="O44" s="296"/>
      <c r="P44" s="296"/>
      <c r="Q44" s="296"/>
      <c r="R44" s="296"/>
      <c r="S44" s="296"/>
      <c r="T44" s="296"/>
      <c r="U44" s="296"/>
      <c r="W44" s="469"/>
      <c r="X44" s="280"/>
      <c r="Y44" s="280"/>
      <c r="Z44" s="280"/>
      <c r="AA44" s="280"/>
      <c r="AB44" s="280"/>
      <c r="AC44" s="280"/>
      <c r="AD44" s="280"/>
      <c r="AE44" s="280"/>
      <c r="AF44" s="280"/>
      <c r="AG44" s="280"/>
      <c r="AH44" s="280"/>
      <c r="AI44" s="280"/>
      <c r="AJ44" s="297"/>
      <c r="AK44" s="280"/>
      <c r="AL44" s="469"/>
      <c r="AM44" s="469"/>
      <c r="AN44" s="257"/>
    </row>
    <row r="45" spans="1:45" ht="5.0999999999999996" customHeight="1">
      <c r="A45" s="287"/>
      <c r="B45" s="287"/>
      <c r="C45" s="287"/>
      <c r="D45" s="287"/>
      <c r="E45" s="287"/>
      <c r="F45" s="287"/>
      <c r="G45" s="287"/>
      <c r="H45" s="287"/>
      <c r="I45" s="287"/>
      <c r="J45" s="280"/>
      <c r="K45" s="280"/>
      <c r="L45" s="280"/>
      <c r="M45" s="297"/>
      <c r="N45" s="280"/>
      <c r="O45" s="280"/>
      <c r="P45" s="280"/>
      <c r="Q45" s="296"/>
      <c r="W45" s="469"/>
      <c r="X45" s="280"/>
      <c r="Y45" s="280"/>
      <c r="Z45" s="280"/>
      <c r="AA45" s="280"/>
      <c r="AB45" s="280"/>
      <c r="AC45" s="280"/>
      <c r="AD45" s="280"/>
      <c r="AE45" s="280"/>
      <c r="AF45" s="280"/>
      <c r="AG45" s="280"/>
      <c r="AH45" s="280"/>
      <c r="AI45" s="280"/>
      <c r="AJ45" s="297"/>
      <c r="AK45" s="280"/>
      <c r="AL45" s="469"/>
      <c r="AM45" s="469"/>
      <c r="AN45" s="257"/>
    </row>
    <row r="46" spans="1:45" ht="21" customHeight="1">
      <c r="A46" s="256" t="s">
        <v>632</v>
      </c>
      <c r="B46" s="260"/>
      <c r="C46" s="261"/>
      <c r="D46" s="261"/>
      <c r="E46" s="261"/>
      <c r="F46" s="261"/>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61"/>
      <c r="AM46" s="261"/>
      <c r="AN46" s="257"/>
    </row>
    <row r="47" spans="1:45" ht="24.95" customHeight="1">
      <c r="A47" s="257"/>
      <c r="B47" s="469"/>
      <c r="C47" s="1294" t="str">
        <f>IF(VLOOKUP($AK$1,[12]選択肢!$A$1:$J$32,C52,FALSE)=0,"-",VLOOKUP($AK$1,[12]選択肢!$A$1:$J$32,C52,FALSE))</f>
        <v>管理者</v>
      </c>
      <c r="D47" s="1295"/>
      <c r="E47" s="1296" t="str">
        <f>IF(VLOOKUP($AK$1,[12]選択肢!$A$1:$J$32,E52,FALSE)=0,"-",VLOOKUP($AK$1,[12]選択肢!$A$1:$J$32,E52,FALSE))</f>
        <v>サービス管理責任者</v>
      </c>
      <c r="F47" s="1296"/>
      <c r="G47" s="1296"/>
      <c r="H47" s="1296"/>
      <c r="I47" s="1294" t="str">
        <f>IF(VLOOKUP($AK$1,[12]選択肢!$A$1:$J$32,I52,FALSE)=0,"-",VLOOKUP($AK$1,[12]選択肢!$A$1:$J$32,I52,FALSE))</f>
        <v>就労支援員</v>
      </c>
      <c r="J47" s="1295"/>
      <c r="K47" s="1295"/>
      <c r="L47" s="1295"/>
      <c r="M47" s="1295"/>
      <c r="N47" s="1297"/>
      <c r="O47" s="1294" t="str">
        <f>IF(VLOOKUP($AK$1,[12]選択肢!$A$1:$J$32,O52,FALSE)=0,"-",VLOOKUP($AK$1,[12]選択肢!$A$1:$J$32,O52,FALSE))</f>
        <v>職業指導員</v>
      </c>
      <c r="P47" s="1295"/>
      <c r="Q47" s="1295"/>
      <c r="R47" s="1295"/>
      <c r="S47" s="1295"/>
      <c r="T47" s="1297"/>
      <c r="U47" s="1294" t="str">
        <f>IF(VLOOKUP($AK$1,[12]選択肢!$A$1:$J$32,U52,FALSE)=0,"-",VLOOKUP($AK$1,[12]選択肢!$A$1:$J$32,U52,FALSE))</f>
        <v>生活支援員</v>
      </c>
      <c r="V47" s="1295"/>
      <c r="W47" s="1295"/>
      <c r="X47" s="1295"/>
      <c r="Y47" s="1295"/>
      <c r="Z47" s="1297"/>
      <c r="AA47" s="1294" t="str">
        <f>IF(VLOOKUP($AK$1,[12]選択肢!$A$1:$J$32,AA52,FALSE)=0,"-",VLOOKUP($AK$1,[12]選択肢!$A$1:$J$32,AA52,FALSE))</f>
        <v>-</v>
      </c>
      <c r="AB47" s="1295"/>
      <c r="AC47" s="1295"/>
      <c r="AD47" s="1295"/>
      <c r="AE47" s="1295"/>
      <c r="AF47" s="1297"/>
      <c r="AG47" s="1296" t="str">
        <f>IF(VLOOKUP($AK$1,[12]選択肢!$A$1:$J$32,AG52,FALSE)=0,"-",VLOOKUP($AK$1,[12]選択肢!$A$1:$J$32,AG52,FALSE))</f>
        <v>-</v>
      </c>
      <c r="AH47" s="1296"/>
      <c r="AI47" s="1296"/>
      <c r="AJ47" s="1296"/>
      <c r="AK47" s="1296"/>
      <c r="AL47" s="1296" t="str">
        <f>IF(VLOOKUP($AK$1,[12]選択肢!$A$1:$J$32,AL52,FALSE)=0,"-",VLOOKUP($AK$1,[12]選択肢!$A$1:$J$32,AL52,FALSE))</f>
        <v>-</v>
      </c>
      <c r="AM47" s="1296"/>
      <c r="AN47" s="257"/>
    </row>
    <row r="48" spans="1:45" ht="18" customHeight="1">
      <c r="A48" s="257"/>
      <c r="B48" s="469"/>
      <c r="C48" s="467" t="s">
        <v>633</v>
      </c>
      <c r="D48" s="467" t="s">
        <v>634</v>
      </c>
      <c r="E48" s="468" t="s">
        <v>633</v>
      </c>
      <c r="F48" s="1303" t="s">
        <v>634</v>
      </c>
      <c r="G48" s="1303"/>
      <c r="H48" s="1303"/>
      <c r="I48" s="1299" t="s">
        <v>633</v>
      </c>
      <c r="J48" s="1300"/>
      <c r="K48" s="1301"/>
      <c r="L48" s="1299" t="s">
        <v>634</v>
      </c>
      <c r="M48" s="1300"/>
      <c r="N48" s="1301"/>
      <c r="O48" s="1299" t="s">
        <v>633</v>
      </c>
      <c r="P48" s="1300"/>
      <c r="Q48" s="1301"/>
      <c r="R48" s="1299" t="s">
        <v>634</v>
      </c>
      <c r="S48" s="1300"/>
      <c r="T48" s="1301"/>
      <c r="U48" s="1299" t="s">
        <v>633</v>
      </c>
      <c r="V48" s="1300"/>
      <c r="W48" s="1301"/>
      <c r="X48" s="1299" t="s">
        <v>634</v>
      </c>
      <c r="Y48" s="1300"/>
      <c r="Z48" s="1301"/>
      <c r="AA48" s="1299" t="s">
        <v>633</v>
      </c>
      <c r="AB48" s="1300"/>
      <c r="AC48" s="1301"/>
      <c r="AD48" s="1299" t="s">
        <v>634</v>
      </c>
      <c r="AE48" s="1300"/>
      <c r="AF48" s="1301"/>
      <c r="AG48" s="1299" t="s">
        <v>633</v>
      </c>
      <c r="AH48" s="1300"/>
      <c r="AI48" s="1301"/>
      <c r="AJ48" s="1299" t="s">
        <v>634</v>
      </c>
      <c r="AK48" s="1301"/>
      <c r="AL48" s="468" t="s">
        <v>258</v>
      </c>
      <c r="AM48" s="468" t="s">
        <v>259</v>
      </c>
      <c r="AN48" s="257"/>
      <c r="AP48" s="280"/>
      <c r="AQ48" s="280"/>
      <c r="AR48" s="280"/>
      <c r="AS48" s="280"/>
    </row>
    <row r="49" spans="1:45" ht="18" customHeight="1">
      <c r="A49" s="257"/>
      <c r="B49" s="464" t="s">
        <v>635</v>
      </c>
      <c r="C49" s="468">
        <f>COUNTIFS($B$12:$B$31,C$47,$C$12:$C$31,"A",$E$12:$E$31,"*")</f>
        <v>1</v>
      </c>
      <c r="D49" s="468">
        <f>COUNTIFS($B$12:$B$31,C$47,$C$12:$C$31,"B",$E$12:$E$31,"*")</f>
        <v>0</v>
      </c>
      <c r="E49" s="468">
        <f>COUNTIFS($B$12:$B$31,E$47,$C$12:$C$31,"A",$E$12:$E$31,"*")</f>
        <v>0</v>
      </c>
      <c r="F49" s="1299">
        <f>COUNTIFS($B$12:$B$31,E$47,$C$12:$C$31,"B",$E$12:$E$31,"*")</f>
        <v>1</v>
      </c>
      <c r="G49" s="1300"/>
      <c r="H49" s="1301"/>
      <c r="I49" s="1299">
        <f>COUNTIFS($B$12:$B$31,I$47,$C$12:$C$31,"A",$E$12:$E$31,"*")</f>
        <v>0</v>
      </c>
      <c r="J49" s="1300"/>
      <c r="K49" s="1301"/>
      <c r="L49" s="1299">
        <f>COUNTIFS($B$12:$B$31,I$47,$C$12:$C$31,"B",$E$12:$E$31,"*")</f>
        <v>0</v>
      </c>
      <c r="M49" s="1300"/>
      <c r="N49" s="1301"/>
      <c r="O49" s="1299">
        <f>COUNTIFS($B$12:$B$31,O$47,$C$12:$C$31,"A",$E$12:$E$31,"*")</f>
        <v>0</v>
      </c>
      <c r="P49" s="1300"/>
      <c r="Q49" s="1301"/>
      <c r="R49" s="1299">
        <f>COUNTIFS($B$12:$B$31,O$47,$C$12:$C$31,"B",$E$12:$E$31,"*")</f>
        <v>0</v>
      </c>
      <c r="S49" s="1300"/>
      <c r="T49" s="1301"/>
      <c r="U49" s="1299">
        <f>COUNTIFS($B$12:$B$31,U$47,$C$12:$C$31,"A",$E$12:$E$31,"*")</f>
        <v>0</v>
      </c>
      <c r="V49" s="1300"/>
      <c r="W49" s="1301"/>
      <c r="X49" s="1299">
        <f>COUNTIFS($B$12:$B$31,U$47,$C$12:$C$31,"B",$E$12:$E$31,"*")</f>
        <v>0</v>
      </c>
      <c r="Y49" s="1300"/>
      <c r="Z49" s="1301"/>
      <c r="AA49" s="1299">
        <f>COUNTIFS($B$12:$B$31,AA$47,$C$12:$C$31,"A",$E$12:$E$31,"*")</f>
        <v>0</v>
      </c>
      <c r="AB49" s="1300"/>
      <c r="AC49" s="1301"/>
      <c r="AD49" s="1299">
        <f>COUNTIFS($B$12:$B$31,AA$47,$C$12:$C$31,"B",$E$12:$E$31,"*")</f>
        <v>0</v>
      </c>
      <c r="AE49" s="1300"/>
      <c r="AF49" s="1301"/>
      <c r="AG49" s="1299">
        <f>COUNTIFS($B$12:$B$31,AG$47,$C$12:$C$31,"A",$E$12:$E$31,"*")</f>
        <v>0</v>
      </c>
      <c r="AH49" s="1300"/>
      <c r="AI49" s="1301"/>
      <c r="AJ49" s="1299">
        <f>COUNTIFS($B$12:$B$31,AG$47,$C$12:$C$31,"B",$E$12:$E$31,"*")</f>
        <v>0</v>
      </c>
      <c r="AK49" s="1301"/>
      <c r="AL49" s="468">
        <f>COUNTIFS($B$12:$B$31,AL$47,$C$12:$C$31,"A",$E$12:$E$31,"*")</f>
        <v>0</v>
      </c>
      <c r="AM49" s="468">
        <f>COUNTIFS($B$12:$B$31,AL$47,$C$12:$C$31,"B",$E$12:$E$31,"*")</f>
        <v>0</v>
      </c>
      <c r="AN49" s="257"/>
      <c r="AP49" s="280"/>
      <c r="AQ49" s="280"/>
      <c r="AR49" s="280"/>
      <c r="AS49" s="280"/>
    </row>
    <row r="50" spans="1:45" ht="18" customHeight="1">
      <c r="A50" s="257"/>
      <c r="B50" s="465" t="s">
        <v>636</v>
      </c>
      <c r="C50" s="468">
        <f>COUNTIFS($B$12:$B$31,C$47,$C$12:$C$31,"C",$E$12:$E$31,"*")</f>
        <v>0</v>
      </c>
      <c r="D50" s="468">
        <f>COUNTIFS($B$12:$B$31,C$47,$C$12:$C$31,"D",$E$12:$E$31,"*")</f>
        <v>0</v>
      </c>
      <c r="E50" s="468">
        <f>COUNTIFS($B$12:$B$31,E$47,$C$12:$C$31,"C",$E$12:$E$31,"*")</f>
        <v>0</v>
      </c>
      <c r="F50" s="1299">
        <f>COUNTIFS($B$12:$B$31,E$47,$C$12:$C$31,"D",$E$12:$E$31,"*")</f>
        <v>0</v>
      </c>
      <c r="G50" s="1300"/>
      <c r="H50" s="1301"/>
      <c r="I50" s="1299">
        <f>COUNTIFS($B$12:$B$31,I$47,$C$12:$C$31,"C",$E$12:$E$31,"*")</f>
        <v>1</v>
      </c>
      <c r="J50" s="1300"/>
      <c r="K50" s="1301"/>
      <c r="L50" s="1299">
        <f>COUNTIFS($B$12:$B$31,I$47,$C$12:$C$31,"D",$E$12:$E$31,"*")</f>
        <v>0</v>
      </c>
      <c r="M50" s="1300"/>
      <c r="N50" s="1301"/>
      <c r="O50" s="1299">
        <f>COUNTIFS($B$12:$B$31,O$47,$C$12:$C$31,"C",$E$12:$E$31,"*")</f>
        <v>0</v>
      </c>
      <c r="P50" s="1300"/>
      <c r="Q50" s="1301"/>
      <c r="R50" s="1299">
        <f>COUNTIFS($B$12:$B$31,O$47,$C$12:$C$31,"D",$E$12:$E$31,"*")</f>
        <v>1</v>
      </c>
      <c r="S50" s="1300"/>
      <c r="T50" s="1301"/>
      <c r="U50" s="1299">
        <f>COUNTIFS($B$12:$B$31,U$47,$C$12:$C$31,"C",$E$12:$E$31,"*")</f>
        <v>0</v>
      </c>
      <c r="V50" s="1300"/>
      <c r="W50" s="1301"/>
      <c r="X50" s="1299">
        <f>COUNTIFS($B$12:$B$31,U$47,$C$12:$C$31,"D",$E$12:$E$31,"*")</f>
        <v>0</v>
      </c>
      <c r="Y50" s="1300"/>
      <c r="Z50" s="1301"/>
      <c r="AA50" s="1299">
        <f>COUNTIFS($B$12:$B$31,AA$47,$C$12:$C$31,"C",$E$12:$E$31,"*")</f>
        <v>0</v>
      </c>
      <c r="AB50" s="1300"/>
      <c r="AC50" s="1301"/>
      <c r="AD50" s="1299">
        <f>COUNTIFS($B$12:$B$31,AA$47,$C$12:$C$31,"D",$E$12:$E$31,"*")</f>
        <v>0</v>
      </c>
      <c r="AE50" s="1300"/>
      <c r="AF50" s="1301"/>
      <c r="AG50" s="1299">
        <f>COUNTIFS($B$12:$B$31,AG$47,$C$12:$C$31,"C",$E$12:$E$31,"*")</f>
        <v>0</v>
      </c>
      <c r="AH50" s="1300"/>
      <c r="AI50" s="1301"/>
      <c r="AJ50" s="1299">
        <f>COUNTIFS($B$12:$B$31,AG$47,$C$12:$C$31,"D",$E$12:$E$31,"*")</f>
        <v>0</v>
      </c>
      <c r="AK50" s="1301"/>
      <c r="AL50" s="468">
        <f>COUNTIFS($B$12:$B$31,AL$47,$C$12:$C$31,"C",$E$12:$E$31,"*")</f>
        <v>0</v>
      </c>
      <c r="AM50" s="468">
        <f>COUNTIFS($B$12:$B$31,AL$47,$C$12:$C$31,"D",$E$12:$E$31,"*")</f>
        <v>0</v>
      </c>
      <c r="AN50" s="257"/>
      <c r="AP50" s="280"/>
      <c r="AQ50" s="280"/>
      <c r="AR50" s="280"/>
      <c r="AS50" s="280"/>
    </row>
    <row r="51" spans="1:45" ht="24.95" customHeight="1">
      <c r="A51" s="257"/>
      <c r="B51" s="465" t="s">
        <v>637</v>
      </c>
      <c r="C51" s="1294">
        <f>IF($AK$3="４週",SUMIFS($AK$12:$AK$31,$B$12:$B$31,C47)/4/$AH$6,IF($AK$3="歴月",SUMIFS($AK$12:$AK$31,$B$12:$B$31,C47)/$AL$6,"記載する期間を選択してください"))</f>
        <v>0</v>
      </c>
      <c r="D51" s="1297"/>
      <c r="E51" s="1294">
        <f>IF($AK$3="４週",SUMIFS($AK$12:$AK$31,$B$12:$B$31,E47)/4/$AH$6,IF($AK$3="歴月",SUMIFS($AK$12:$AK$31,$B$12:$B$31,E47)/$AL$6,"記載する期間を選択してください"))</f>
        <v>0</v>
      </c>
      <c r="F51" s="1295"/>
      <c r="G51" s="1295"/>
      <c r="H51" s="1297"/>
      <c r="I51" s="1294">
        <f>IF($AK$3="４週",SUMIFS($AK$12:$AK$31,$B$12:$B$31,I47)/4/$AH$6,IF($AK$3="歴月",SUMIFS($AK$12:$AK$31,$B$12:$B$31,I47)/$AL$6,"記載する期間を選択してください"))</f>
        <v>0</v>
      </c>
      <c r="J51" s="1295"/>
      <c r="K51" s="1295"/>
      <c r="L51" s="1295"/>
      <c r="M51" s="1295"/>
      <c r="N51" s="1297"/>
      <c r="O51" s="1294">
        <f>IF($AK$3="４週",SUMIFS($AK$12:$AK$31,$B$12:$B$31,O47)/4/$AH$6,IF($AK$3="歴月",SUMIFS($AK$12:$AK$31,$B$12:$B$31,O47)/$AL$6,"記載する期間を選択してください"))</f>
        <v>0</v>
      </c>
      <c r="P51" s="1295"/>
      <c r="Q51" s="1295"/>
      <c r="R51" s="1295"/>
      <c r="S51" s="1295"/>
      <c r="T51" s="1297"/>
      <c r="U51" s="1294">
        <f>IF($AK$3="４週",SUMIFS($AK$12:$AK$31,$B$12:$B$31,U47)/4/$AH$6,IF($AK$3="歴月",SUMIFS($AK$12:$AK$31,$B$12:$B$31,U47)/$AL$6,"記載する期間を選択してください"))</f>
        <v>0</v>
      </c>
      <c r="V51" s="1295"/>
      <c r="W51" s="1295"/>
      <c r="X51" s="1295"/>
      <c r="Y51" s="1295"/>
      <c r="Z51" s="1297"/>
      <c r="AA51" s="1294">
        <f>IF($AK$3="４週",SUMIFS($AK$12:$AK$31,$B$12:$B$31,AA47)/4/$AH$6,IF($AK$3="歴月",SUMIFS($AK$12:$AK$31,$B$12:$B$31,AA47)/$AL$6,"記載する期間を選択してください"))</f>
        <v>0</v>
      </c>
      <c r="AB51" s="1295"/>
      <c r="AC51" s="1295"/>
      <c r="AD51" s="1295"/>
      <c r="AE51" s="1295"/>
      <c r="AF51" s="1297"/>
      <c r="AG51" s="1294">
        <f>IF($AK$3="４週",SUMIFS($AK$12:$AK$31,$B$12:$B$31,AG47)/4/$AH$6,IF($AK$3="歴月",SUMIFS($AK$12:$AK$31,$B$12:$B$31,AG47)/$AL$6,"記載する期間を選択してください"))</f>
        <v>0</v>
      </c>
      <c r="AH51" s="1295"/>
      <c r="AI51" s="1295"/>
      <c r="AJ51" s="1295"/>
      <c r="AK51" s="1297"/>
      <c r="AL51" s="1294">
        <f>IF($AK$3="４週",SUMIFS($AK$12:$AK$31,$B$12:$B$31,AL47)/4/$AH$6,IF($AK$3="歴月",SUMIFS($AK$12:$AK$31,$B$12:$B$31,AL47)/$AL$6,"記載する期間を選択してください"))</f>
        <v>0</v>
      </c>
      <c r="AM51" s="1297"/>
      <c r="AN51" s="257"/>
      <c r="AP51" s="280"/>
      <c r="AQ51" s="280"/>
      <c r="AR51" s="280"/>
      <c r="AS51" s="280"/>
    </row>
    <row r="52" spans="1:45" ht="5.0999999999999996" customHeight="1">
      <c r="A52" s="257"/>
      <c r="B52" s="260"/>
      <c r="C52" s="284">
        <v>2</v>
      </c>
      <c r="D52" s="284"/>
      <c r="E52" s="284">
        <v>3</v>
      </c>
      <c r="F52" s="284"/>
      <c r="G52" s="284"/>
      <c r="H52" s="284"/>
      <c r="I52" s="284">
        <v>4</v>
      </c>
      <c r="J52" s="284"/>
      <c r="K52" s="284"/>
      <c r="L52" s="284"/>
      <c r="M52" s="284"/>
      <c r="N52" s="284"/>
      <c r="O52" s="284">
        <v>5</v>
      </c>
      <c r="P52" s="284"/>
      <c r="Q52" s="284"/>
      <c r="R52" s="284"/>
      <c r="S52" s="284"/>
      <c r="T52" s="284"/>
      <c r="U52" s="284">
        <v>6</v>
      </c>
      <c r="V52" s="284"/>
      <c r="W52" s="284"/>
      <c r="X52" s="284"/>
      <c r="Y52" s="284"/>
      <c r="Z52" s="284"/>
      <c r="AA52" s="284">
        <v>7</v>
      </c>
      <c r="AB52" s="284"/>
      <c r="AC52" s="284"/>
      <c r="AD52" s="284"/>
      <c r="AE52" s="284"/>
      <c r="AF52" s="284"/>
      <c r="AG52" s="284">
        <v>8</v>
      </c>
      <c r="AH52" s="284"/>
      <c r="AI52" s="284"/>
      <c r="AJ52" s="284"/>
      <c r="AK52" s="284"/>
      <c r="AL52" s="284">
        <v>9</v>
      </c>
      <c r="AM52" s="315"/>
      <c r="AN52" s="257"/>
      <c r="AP52" s="280"/>
      <c r="AQ52" s="280"/>
      <c r="AR52" s="280"/>
      <c r="AS52" s="280"/>
    </row>
    <row r="53" spans="1:45" ht="15" customHeight="1">
      <c r="A53" s="280" t="s">
        <v>562</v>
      </c>
      <c r="B53" s="281"/>
      <c r="C53" s="282"/>
      <c r="D53" s="282"/>
      <c r="E53" s="282"/>
      <c r="F53" s="283"/>
      <c r="G53" s="282"/>
      <c r="H53" s="284"/>
      <c r="I53" s="284"/>
      <c r="J53" s="284"/>
      <c r="K53" s="284"/>
      <c r="L53" s="284"/>
      <c r="M53" s="284"/>
      <c r="N53" s="284"/>
      <c r="O53" s="284"/>
      <c r="P53" s="284"/>
      <c r="Q53" s="284"/>
      <c r="R53" s="284">
        <v>6</v>
      </c>
      <c r="S53" s="284"/>
      <c r="T53" s="284"/>
      <c r="U53" s="284"/>
      <c r="V53" s="284"/>
      <c r="W53" s="284"/>
      <c r="X53" s="284">
        <v>7</v>
      </c>
      <c r="Y53" s="284"/>
      <c r="Z53" s="284"/>
      <c r="AA53" s="284"/>
      <c r="AB53" s="284"/>
      <c r="AC53" s="284"/>
      <c r="AD53" s="284">
        <v>8</v>
      </c>
      <c r="AE53" s="284"/>
      <c r="AF53" s="284"/>
      <c r="AG53" s="285"/>
      <c r="AH53" s="285"/>
      <c r="AI53" s="285"/>
      <c r="AJ53" s="285">
        <v>9</v>
      </c>
      <c r="AK53" s="286"/>
      <c r="AL53" s="286"/>
      <c r="AM53" s="257"/>
    </row>
    <row r="54" spans="1:45" s="280" customFormat="1" ht="15" customHeight="1">
      <c r="A54" s="280" t="s">
        <v>563</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P54" s="260"/>
      <c r="AQ54" s="260"/>
      <c r="AR54" s="260"/>
      <c r="AS54" s="260"/>
    </row>
    <row r="55" spans="1:45" s="280" customFormat="1" ht="15" customHeight="1">
      <c r="A55" s="280" t="s">
        <v>564</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P55" s="260"/>
      <c r="AQ55" s="260"/>
      <c r="AR55" s="260"/>
      <c r="AS55" s="260"/>
    </row>
    <row r="56" spans="1:45" s="280" customFormat="1" ht="15" customHeight="1">
      <c r="A56" s="280" t="s">
        <v>1005</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P56" s="260"/>
      <c r="AQ56" s="260"/>
      <c r="AR56" s="260"/>
      <c r="AS56" s="260"/>
    </row>
    <row r="57" spans="1:45" s="280" customFormat="1" ht="15" customHeight="1">
      <c r="A57" s="280" t="s">
        <v>1006</v>
      </c>
      <c r="B57" s="287"/>
      <c r="C57" s="287"/>
      <c r="D57" s="287"/>
      <c r="E57" s="287"/>
      <c r="F57" s="287"/>
      <c r="G57" s="287"/>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P57" s="260"/>
      <c r="AQ57" s="260"/>
      <c r="AR57" s="260"/>
      <c r="AS57" s="260"/>
    </row>
    <row r="58" spans="1:45" s="280" customFormat="1" ht="15" customHeight="1">
      <c r="A58" s="280" t="s">
        <v>1007</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P58" s="260"/>
      <c r="AQ58" s="260"/>
      <c r="AR58" s="260"/>
      <c r="AS58" s="260"/>
    </row>
    <row r="59" spans="1:45" ht="15" customHeight="1">
      <c r="A59" s="280" t="s">
        <v>567</v>
      </c>
      <c r="B59" s="288"/>
      <c r="C59" s="280"/>
      <c r="D59" s="280"/>
      <c r="E59" s="280"/>
      <c r="F59" s="280"/>
      <c r="G59" s="280"/>
    </row>
    <row r="60" spans="1:45" ht="15" customHeight="1">
      <c r="A60" s="280" t="s">
        <v>1008</v>
      </c>
      <c r="B60" s="288"/>
      <c r="C60" s="280"/>
      <c r="D60" s="280"/>
      <c r="E60" s="280"/>
      <c r="F60" s="280"/>
      <c r="G60" s="280"/>
    </row>
    <row r="61" spans="1:45" ht="15" customHeight="1">
      <c r="A61" s="280"/>
      <c r="B61" s="464" t="s">
        <v>569</v>
      </c>
      <c r="C61" s="1250" t="s">
        <v>570</v>
      </c>
      <c r="D61" s="1250"/>
      <c r="E61" s="1250"/>
      <c r="F61" s="280"/>
      <c r="G61" s="280"/>
    </row>
    <row r="62" spans="1:45" ht="15" customHeight="1">
      <c r="A62" s="280"/>
      <c r="B62" s="290" t="s">
        <v>571</v>
      </c>
      <c r="C62" s="1330" t="s">
        <v>572</v>
      </c>
      <c r="D62" s="1330"/>
      <c r="E62" s="1330"/>
      <c r="F62" s="280"/>
      <c r="G62" s="280"/>
    </row>
    <row r="63" spans="1:45" ht="15" customHeight="1">
      <c r="A63" s="280"/>
      <c r="B63" s="290" t="s">
        <v>573</v>
      </c>
      <c r="C63" s="1330" t="s">
        <v>574</v>
      </c>
      <c r="D63" s="1330"/>
      <c r="E63" s="1330"/>
      <c r="F63" s="280"/>
      <c r="G63" s="280"/>
    </row>
    <row r="64" spans="1:45" ht="15" customHeight="1">
      <c r="A64" s="280"/>
      <c r="B64" s="290" t="s">
        <v>575</v>
      </c>
      <c r="C64" s="1330" t="s">
        <v>576</v>
      </c>
      <c r="D64" s="1330"/>
      <c r="E64" s="1330"/>
      <c r="F64" s="280"/>
      <c r="G64" s="280"/>
    </row>
    <row r="65" spans="1:7" ht="15" customHeight="1">
      <c r="A65" s="280"/>
      <c r="B65" s="290" t="s">
        <v>577</v>
      </c>
      <c r="C65" s="1330" t="s">
        <v>578</v>
      </c>
      <c r="D65" s="1330"/>
      <c r="E65" s="1330"/>
      <c r="F65" s="280"/>
      <c r="G65" s="280"/>
    </row>
    <row r="66" spans="1:7" ht="15" customHeight="1">
      <c r="A66" s="280"/>
      <c r="B66" s="280" t="s">
        <v>579</v>
      </c>
      <c r="C66" s="280"/>
      <c r="D66" s="280"/>
      <c r="E66" s="280"/>
      <c r="F66" s="280"/>
      <c r="G66" s="280"/>
    </row>
    <row r="67" spans="1:7" ht="15" customHeight="1">
      <c r="A67" s="280"/>
      <c r="B67" s="280" t="s">
        <v>580</v>
      </c>
      <c r="C67" s="280"/>
      <c r="D67" s="280"/>
      <c r="E67" s="280"/>
      <c r="F67" s="280"/>
      <c r="G67" s="280"/>
    </row>
    <row r="68" spans="1:7" ht="15" customHeight="1">
      <c r="A68" s="280"/>
      <c r="B68" s="280" t="s">
        <v>581</v>
      </c>
      <c r="C68" s="280"/>
      <c r="D68" s="280"/>
      <c r="E68" s="280"/>
      <c r="F68" s="280"/>
      <c r="G68" s="280"/>
    </row>
    <row r="69" spans="1:7" ht="15" customHeight="1">
      <c r="A69" s="280" t="s">
        <v>1009</v>
      </c>
      <c r="B69" s="288"/>
      <c r="C69" s="280"/>
      <c r="D69" s="280"/>
      <c r="E69" s="280"/>
      <c r="F69" s="280"/>
      <c r="G69" s="280"/>
    </row>
    <row r="70" spans="1:7" ht="15" customHeight="1">
      <c r="A70" s="280" t="s">
        <v>583</v>
      </c>
      <c r="B70" s="288"/>
      <c r="C70" s="280"/>
      <c r="D70" s="280"/>
      <c r="E70" s="280"/>
      <c r="F70" s="280"/>
      <c r="G70" s="280"/>
    </row>
    <row r="71" spans="1:7" ht="15" customHeight="1">
      <c r="A71" s="280" t="s">
        <v>584</v>
      </c>
      <c r="B71" s="288"/>
      <c r="C71" s="280"/>
      <c r="D71" s="280"/>
      <c r="E71" s="280"/>
      <c r="F71" s="280"/>
      <c r="G71" s="280"/>
    </row>
    <row r="72" spans="1:7" ht="15" customHeight="1">
      <c r="A72" s="280" t="s">
        <v>1010</v>
      </c>
      <c r="B72" s="288"/>
      <c r="C72" s="280"/>
      <c r="D72" s="280"/>
      <c r="E72" s="280"/>
      <c r="F72" s="280"/>
      <c r="G72" s="280"/>
    </row>
    <row r="73" spans="1:7" ht="15" customHeight="1">
      <c r="A73" s="280" t="s">
        <v>1011</v>
      </c>
      <c r="B73" s="288"/>
      <c r="C73" s="280"/>
      <c r="D73" s="280"/>
      <c r="E73" s="280"/>
      <c r="F73" s="280"/>
      <c r="G73" s="280"/>
    </row>
    <row r="74" spans="1:7" ht="15" customHeight="1">
      <c r="A74" s="280" t="s">
        <v>1012</v>
      </c>
      <c r="B74" s="288"/>
      <c r="C74" s="280"/>
      <c r="D74" s="280"/>
      <c r="E74" s="280"/>
      <c r="F74" s="280"/>
      <c r="G74" s="280"/>
    </row>
    <row r="75" spans="1:7" ht="15" customHeight="1">
      <c r="A75" s="280"/>
      <c r="B75" s="280" t="s">
        <v>588</v>
      </c>
      <c r="C75" s="280"/>
      <c r="D75" s="280"/>
      <c r="E75" s="280"/>
      <c r="F75" s="280"/>
      <c r="G75" s="280"/>
    </row>
    <row r="76" spans="1:7" ht="15" customHeight="1">
      <c r="A76" s="280"/>
      <c r="B76" s="280" t="s">
        <v>589</v>
      </c>
      <c r="C76" s="280"/>
      <c r="D76" s="280"/>
      <c r="E76" s="280"/>
      <c r="F76" s="280"/>
      <c r="G76" s="280"/>
    </row>
    <row r="77" spans="1:7" ht="15" customHeight="1">
      <c r="A77" s="280" t="s">
        <v>590</v>
      </c>
      <c r="B77" s="288"/>
      <c r="C77" s="280"/>
      <c r="D77" s="280"/>
      <c r="E77" s="280"/>
      <c r="F77" s="280"/>
      <c r="G77" s="280"/>
    </row>
    <row r="78" spans="1:7" ht="15" customHeight="1">
      <c r="A78" s="280" t="s">
        <v>591</v>
      </c>
      <c r="B78" s="288"/>
      <c r="C78" s="280"/>
      <c r="D78" s="280"/>
      <c r="E78" s="280"/>
      <c r="F78" s="280"/>
      <c r="G78" s="280"/>
    </row>
    <row r="79" spans="1:7" ht="15" customHeight="1">
      <c r="A79" s="280" t="s">
        <v>592</v>
      </c>
      <c r="B79" s="288"/>
      <c r="C79" s="280"/>
      <c r="D79" s="280"/>
      <c r="E79" s="280"/>
      <c r="F79" s="280"/>
      <c r="G79" s="280"/>
    </row>
    <row r="80" spans="1:7" ht="15" customHeight="1">
      <c r="A80" s="280" t="s">
        <v>593</v>
      </c>
      <c r="B80" s="288"/>
      <c r="C80" s="280"/>
      <c r="D80" s="280"/>
      <c r="E80" s="280"/>
      <c r="F80" s="280"/>
      <c r="G80" s="280"/>
    </row>
    <row r="81" spans="1:7" ht="15" customHeight="1">
      <c r="A81" s="280" t="s">
        <v>594</v>
      </c>
      <c r="B81" s="288"/>
      <c r="C81" s="280"/>
      <c r="D81" s="280"/>
      <c r="E81" s="280"/>
      <c r="F81" s="280"/>
      <c r="G81" s="280"/>
    </row>
    <row r="82" spans="1:7" ht="15" customHeight="1">
      <c r="A82" s="280" t="s">
        <v>595</v>
      </c>
      <c r="B82" s="288"/>
      <c r="C82" s="280"/>
      <c r="D82" s="280"/>
      <c r="E82" s="280"/>
      <c r="F82" s="280"/>
      <c r="G82" s="280"/>
    </row>
    <row r="83" spans="1:7" ht="15" customHeight="1">
      <c r="A83" s="280" t="s">
        <v>1013</v>
      </c>
      <c r="B83" s="288"/>
      <c r="C83" s="280"/>
      <c r="D83" s="280"/>
      <c r="E83" s="280"/>
      <c r="F83" s="280"/>
      <c r="G83" s="280"/>
    </row>
    <row r="84" spans="1:7" ht="15" customHeight="1">
      <c r="A84" s="280" t="s">
        <v>1014</v>
      </c>
      <c r="B84" s="288"/>
      <c r="C84" s="280"/>
      <c r="D84" s="280"/>
      <c r="E84" s="280"/>
      <c r="F84" s="280"/>
      <c r="G84" s="280"/>
    </row>
  </sheetData>
  <mergeCells count="147">
    <mergeCell ref="C65:E65"/>
    <mergeCell ref="AG51:AK51"/>
    <mergeCell ref="AL51:AM51"/>
    <mergeCell ref="C61:E61"/>
    <mergeCell ref="C62:E62"/>
    <mergeCell ref="C63:E63"/>
    <mergeCell ref="C64:E64"/>
    <mergeCell ref="C51:D51"/>
    <mergeCell ref="E51:H51"/>
    <mergeCell ref="I51:N51"/>
    <mergeCell ref="O51:T51"/>
    <mergeCell ref="U51:Z51"/>
    <mergeCell ref="AA51:AF51"/>
    <mergeCell ref="U50:W50"/>
    <mergeCell ref="X50:Z50"/>
    <mergeCell ref="AA50:AC50"/>
    <mergeCell ref="AD50:AF50"/>
    <mergeCell ref="AG50:AI50"/>
    <mergeCell ref="AJ50:AK50"/>
    <mergeCell ref="X49:Z49"/>
    <mergeCell ref="AA49:AC49"/>
    <mergeCell ref="AD49:AF49"/>
    <mergeCell ref="AG49:AI49"/>
    <mergeCell ref="AJ49:AK49"/>
    <mergeCell ref="U49:W49"/>
    <mergeCell ref="F50:H50"/>
    <mergeCell ref="I50:K50"/>
    <mergeCell ref="L50:N50"/>
    <mergeCell ref="O50:Q50"/>
    <mergeCell ref="R50:T50"/>
    <mergeCell ref="F49:H49"/>
    <mergeCell ref="I49:K49"/>
    <mergeCell ref="L49:N49"/>
    <mergeCell ref="O49:Q49"/>
    <mergeCell ref="R49:T49"/>
    <mergeCell ref="AL47:AM47"/>
    <mergeCell ref="F48:H48"/>
    <mergeCell ref="I48:K48"/>
    <mergeCell ref="L48:N48"/>
    <mergeCell ref="O48:Q48"/>
    <mergeCell ref="R48:T48"/>
    <mergeCell ref="A44:B44"/>
    <mergeCell ref="C44:D44"/>
    <mergeCell ref="E44:H44"/>
    <mergeCell ref="I44:N44"/>
    <mergeCell ref="C47:D47"/>
    <mergeCell ref="E47:H47"/>
    <mergeCell ref="I47:N47"/>
    <mergeCell ref="U48:W48"/>
    <mergeCell ref="X48:Z48"/>
    <mergeCell ref="AA48:AC48"/>
    <mergeCell ref="AD48:AF48"/>
    <mergeCell ref="AG48:AI48"/>
    <mergeCell ref="AJ48:AK48"/>
    <mergeCell ref="O47:T47"/>
    <mergeCell ref="U47:Z47"/>
    <mergeCell ref="AA47:AF47"/>
    <mergeCell ref="AG47:AK47"/>
    <mergeCell ref="AD40:AF40"/>
    <mergeCell ref="AG40:AI40"/>
    <mergeCell ref="AJ40:AK40"/>
    <mergeCell ref="A43:B43"/>
    <mergeCell ref="C43:D43"/>
    <mergeCell ref="E43:H43"/>
    <mergeCell ref="I43:N43"/>
    <mergeCell ref="AL39:AL40"/>
    <mergeCell ref="A40:C40"/>
    <mergeCell ref="F40:H40"/>
    <mergeCell ref="I40:K40"/>
    <mergeCell ref="L40:N40"/>
    <mergeCell ref="O40:Q40"/>
    <mergeCell ref="R40:T40"/>
    <mergeCell ref="U40:W40"/>
    <mergeCell ref="X40:Z40"/>
    <mergeCell ref="AA40:AC40"/>
    <mergeCell ref="U39:W39"/>
    <mergeCell ref="X39:Z39"/>
    <mergeCell ref="AA39:AC39"/>
    <mergeCell ref="AD39:AF39"/>
    <mergeCell ref="AG39:AI39"/>
    <mergeCell ref="AJ39:AK39"/>
    <mergeCell ref="A39:C39"/>
    <mergeCell ref="F39:H39"/>
    <mergeCell ref="I39:K39"/>
    <mergeCell ref="L39:N39"/>
    <mergeCell ref="O39:Q39"/>
    <mergeCell ref="R39:T39"/>
    <mergeCell ref="U38:W38"/>
    <mergeCell ref="X38:Z38"/>
    <mergeCell ref="AA38:AC38"/>
    <mergeCell ref="AD38:AF38"/>
    <mergeCell ref="AG38:AI38"/>
    <mergeCell ref="AJ38:AK38"/>
    <mergeCell ref="A38:C38"/>
    <mergeCell ref="F38:H38"/>
    <mergeCell ref="I38:K38"/>
    <mergeCell ref="L38:N38"/>
    <mergeCell ref="O38:Q38"/>
    <mergeCell ref="R38:T38"/>
    <mergeCell ref="AM29:AN29"/>
    <mergeCell ref="AM30:AN30"/>
    <mergeCell ref="AM31:AN31"/>
    <mergeCell ref="A32:E32"/>
    <mergeCell ref="AM32:AN33"/>
    <mergeCell ref="A33:E33"/>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8">
    <dataValidation type="whole" operator="greaterThanOrEqual" allowBlank="1" showInputMessage="1" showErrorMessage="1" sqref="I39:I40 D39:F40 AG39:AG40 AD39:AD40 AA39:AA40 X39:X40 U39:U40 R39:R40 O39:O40 L39:L40" xr:uid="{70F97B96-A13C-4385-A242-497F3D5DE3D5}">
      <formula1>0</formula1>
    </dataValidation>
    <dataValidation operator="greaterThanOrEqual" allowBlank="1" showInputMessage="1" showErrorMessage="1" sqref="I45 AJ39:AJ40 AL39 L41 L45 I41" xr:uid="{0D26EF05-DE3A-4B9F-A5E7-833CC2FE472C}"/>
    <dataValidation type="list" allowBlank="1" showInputMessage="1" showErrorMessage="1" sqref="C12:C31" xr:uid="{391CA875-C783-4230-A315-AD24689EE368}">
      <formula1>"A,B,C,D"</formula1>
    </dataValidation>
    <dataValidation type="list" allowBlank="1" showInputMessage="1" showErrorMessage="1" sqref="AK4:AN4" xr:uid="{8D8C8A8F-4C04-4C50-8BC8-2C2897DA72D6}">
      <formula1>"予定,実績"</formula1>
    </dataValidation>
    <dataValidation type="list" allowBlank="1" showInputMessage="1" showErrorMessage="1" sqref="AK3:AN3" xr:uid="{622F463F-13E4-4B44-AC05-BD2D2BA4E247}">
      <formula1>"４週,歴月"</formula1>
    </dataValidation>
    <dataValidation type="list" allowBlank="1" showInputMessage="1" sqref="B14:B31" xr:uid="{BFFB383E-1EDC-4F89-B176-A690528149FE}">
      <formula1>INDIRECT($AK$1)</formula1>
    </dataValidation>
    <dataValidation allowBlank="1" showInputMessage="1" sqref="B12:B13" xr:uid="{7E56942F-22F0-4694-8919-648B2CF47784}"/>
    <dataValidation type="list" allowBlank="1" showInputMessage="1" showErrorMessage="1" sqref="AK5:AN5" xr:uid="{935DA4CF-2CEF-490F-BF35-8B39D45C0EBF}">
      <formula1>"有,無"</formula1>
    </dataValidation>
  </dataValidations>
  <printOptions horizontalCentered="1" verticalCentered="1"/>
  <pageMargins left="0.19685039370078741" right="0.19685039370078741" top="0.39370078740157483" bottom="0.19685039370078741" header="0.19685039370078741" footer="0.39370078740157483"/>
  <pageSetup paperSize="9" scale="74"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422D7-9370-4194-A6B5-BF75E2EAA8C4}">
  <sheetPr codeName="Sheet2"/>
  <dimension ref="A1:O108"/>
  <sheetViews>
    <sheetView workbookViewId="0"/>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1" t="s">
        <v>230</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234</v>
      </c>
      <c r="D5" s="50"/>
      <c r="E5" s="13" t="s">
        <v>235</v>
      </c>
      <c r="F5" s="50"/>
      <c r="G5" s="12" t="s">
        <v>236</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239</v>
      </c>
      <c r="B10" s="9" t="s">
        <v>232</v>
      </c>
      <c r="C10" s="845"/>
      <c r="D10" s="846"/>
      <c r="E10" s="846"/>
      <c r="F10" s="846"/>
      <c r="G10" s="846"/>
      <c r="H10" s="846"/>
      <c r="I10" s="846"/>
      <c r="J10" s="846"/>
      <c r="K10" s="846"/>
      <c r="L10" s="846"/>
      <c r="M10" s="847"/>
      <c r="N10" s="6"/>
      <c r="O10" s="6"/>
    </row>
    <row r="11" spans="1:15" ht="15" customHeight="1">
      <c r="A11" s="849"/>
      <c r="B11" s="10" t="s">
        <v>233</v>
      </c>
      <c r="C11" s="824"/>
      <c r="D11" s="825"/>
      <c r="E11" s="825"/>
      <c r="F11" s="825"/>
      <c r="G11" s="825"/>
      <c r="H11" s="825"/>
      <c r="I11" s="825"/>
      <c r="J11" s="825"/>
      <c r="K11" s="825"/>
      <c r="L11" s="825"/>
      <c r="M11" s="826"/>
      <c r="N11" s="6"/>
      <c r="O11" s="6"/>
    </row>
    <row r="12" spans="1:15" ht="15" customHeight="1">
      <c r="A12" s="849"/>
      <c r="B12" s="817" t="s">
        <v>180</v>
      </c>
      <c r="C12" s="11" t="s">
        <v>234</v>
      </c>
      <c r="D12" s="50"/>
      <c r="E12" s="13" t="s">
        <v>235</v>
      </c>
      <c r="F12" s="50"/>
      <c r="G12" s="12" t="s">
        <v>236</v>
      </c>
      <c r="H12" s="12"/>
      <c r="I12" s="12"/>
      <c r="J12" s="12"/>
      <c r="K12" s="12"/>
      <c r="L12" s="12"/>
      <c r="M12" s="14"/>
      <c r="N12" s="6"/>
      <c r="O12" s="6"/>
    </row>
    <row r="13" spans="1:15" ht="15" customHeight="1">
      <c r="A13" s="849"/>
      <c r="B13" s="827"/>
      <c r="C13" s="40"/>
      <c r="D13" s="16"/>
      <c r="E13" s="39"/>
      <c r="F13" s="17"/>
      <c r="G13" s="828"/>
      <c r="H13" s="828"/>
      <c r="I13" s="828"/>
      <c r="J13" s="828"/>
      <c r="K13" s="828"/>
      <c r="L13" s="828"/>
      <c r="M13" s="829"/>
      <c r="N13" s="6"/>
      <c r="O13" s="6"/>
    </row>
    <row r="14" spans="1:15" ht="15" customHeight="1">
      <c r="A14" s="849"/>
      <c r="B14" s="818"/>
      <c r="C14" s="830"/>
      <c r="D14" s="831"/>
      <c r="E14" s="831"/>
      <c r="F14" s="831"/>
      <c r="G14" s="831"/>
      <c r="H14" s="831"/>
      <c r="I14" s="831"/>
      <c r="J14" s="831"/>
      <c r="K14" s="831"/>
      <c r="L14" s="831"/>
      <c r="M14" s="832"/>
      <c r="N14" s="6"/>
      <c r="O14" s="6"/>
    </row>
    <row r="15" spans="1:15" ht="15" customHeight="1">
      <c r="A15" s="849"/>
      <c r="B15" s="233" t="s">
        <v>237</v>
      </c>
      <c r="C15" s="805"/>
      <c r="D15" s="806"/>
      <c r="E15" s="806"/>
      <c r="F15" s="806"/>
      <c r="G15" s="806"/>
      <c r="H15" s="806"/>
      <c r="I15" s="806"/>
      <c r="J15" s="806"/>
      <c r="K15" s="806"/>
      <c r="L15" s="806"/>
      <c r="M15" s="807"/>
      <c r="N15" s="6"/>
      <c r="O15" s="6"/>
    </row>
    <row r="16" spans="1:15" ht="15" customHeight="1">
      <c r="A16" s="850"/>
      <c r="B16" s="20" t="s">
        <v>238</v>
      </c>
      <c r="C16" s="842"/>
      <c r="D16" s="843"/>
      <c r="E16" s="843"/>
      <c r="F16" s="843"/>
      <c r="G16" s="843"/>
      <c r="H16" s="843"/>
      <c r="I16" s="843"/>
      <c r="J16" s="843"/>
      <c r="K16" s="843"/>
      <c r="L16" s="843"/>
      <c r="M16" s="844"/>
      <c r="N16" s="6"/>
      <c r="O16" s="6"/>
    </row>
    <row r="17" spans="1:15" ht="15" customHeight="1">
      <c r="A17" s="848" t="s">
        <v>240</v>
      </c>
      <c r="B17" s="15" t="s">
        <v>232</v>
      </c>
      <c r="C17" s="893"/>
      <c r="D17" s="894"/>
      <c r="E17" s="895"/>
      <c r="F17" s="816" t="s">
        <v>241</v>
      </c>
      <c r="G17" s="886"/>
      <c r="H17" s="52"/>
      <c r="I17" s="886"/>
      <c r="J17" s="52"/>
      <c r="K17" s="886"/>
      <c r="L17" s="52"/>
      <c r="M17" s="53"/>
      <c r="N17" s="6"/>
      <c r="O17" s="6"/>
    </row>
    <row r="18" spans="1:15" ht="15" customHeight="1">
      <c r="A18" s="849"/>
      <c r="B18" s="21" t="s">
        <v>242</v>
      </c>
      <c r="C18" s="830"/>
      <c r="D18" s="831"/>
      <c r="E18" s="832"/>
      <c r="F18" s="816"/>
      <c r="G18" s="887"/>
      <c r="H18" s="54" t="s">
        <v>243</v>
      </c>
      <c r="I18" s="887"/>
      <c r="J18" s="54" t="s">
        <v>244</v>
      </c>
      <c r="K18" s="887"/>
      <c r="L18" s="55" t="s">
        <v>245</v>
      </c>
      <c r="M18" s="56"/>
      <c r="N18" s="6"/>
      <c r="O18" s="6"/>
    </row>
    <row r="19" spans="1:15" ht="15" customHeight="1">
      <c r="A19" s="849"/>
      <c r="B19" s="808" t="s">
        <v>246</v>
      </c>
      <c r="C19" s="11" t="s">
        <v>234</v>
      </c>
      <c r="D19" s="50"/>
      <c r="E19" s="13" t="s">
        <v>235</v>
      </c>
      <c r="F19" s="50"/>
      <c r="G19" s="12" t="s">
        <v>236</v>
      </c>
      <c r="H19" s="12"/>
      <c r="I19" s="12"/>
      <c r="J19" s="12"/>
      <c r="K19" s="12"/>
      <c r="L19" s="12"/>
      <c r="M19" s="14"/>
      <c r="N19" s="6"/>
      <c r="O19" s="6"/>
    </row>
    <row r="20" spans="1:15" ht="15" customHeight="1">
      <c r="A20" s="849"/>
      <c r="B20" s="809"/>
      <c r="C20" s="40"/>
      <c r="D20" s="16"/>
      <c r="E20" s="39"/>
      <c r="F20" s="17"/>
      <c r="G20" s="828"/>
      <c r="H20" s="828"/>
      <c r="I20" s="828"/>
      <c r="J20" s="828"/>
      <c r="K20" s="828"/>
      <c r="L20" s="828"/>
      <c r="M20" s="829"/>
      <c r="N20" s="6"/>
      <c r="O20" s="6"/>
    </row>
    <row r="21" spans="1:15" ht="15" customHeight="1">
      <c r="A21" s="849"/>
      <c r="B21" s="810"/>
      <c r="C21" s="830"/>
      <c r="D21" s="831"/>
      <c r="E21" s="831"/>
      <c r="F21" s="831"/>
      <c r="G21" s="831"/>
      <c r="H21" s="831"/>
      <c r="I21" s="831"/>
      <c r="J21" s="831"/>
      <c r="K21" s="831"/>
      <c r="L21" s="831"/>
      <c r="M21" s="832"/>
      <c r="N21" s="6"/>
      <c r="O21" s="6"/>
    </row>
    <row r="22" spans="1:15" ht="15" customHeight="1">
      <c r="A22" s="849"/>
      <c r="B22" s="857" t="s">
        <v>247</v>
      </c>
      <c r="C22" s="859"/>
      <c r="D22" s="859"/>
      <c r="E22" s="859"/>
      <c r="F22" s="859"/>
      <c r="G22" s="858"/>
      <c r="H22" s="857"/>
      <c r="I22" s="859"/>
      <c r="J22" s="859"/>
      <c r="K22" s="859"/>
      <c r="L22" s="859"/>
      <c r="M22" s="858"/>
      <c r="N22" s="6"/>
      <c r="O22" s="6"/>
    </row>
    <row r="23" spans="1:15" ht="15" customHeight="1">
      <c r="A23" s="874"/>
      <c r="B23" s="880" t="s">
        <v>248</v>
      </c>
      <c r="C23" s="881"/>
      <c r="D23" s="833" t="s">
        <v>249</v>
      </c>
      <c r="E23" s="834"/>
      <c r="F23" s="843"/>
      <c r="G23" s="843"/>
      <c r="H23" s="876"/>
      <c r="I23" s="876"/>
      <c r="J23" s="876"/>
      <c r="K23" s="843"/>
      <c r="L23" s="843"/>
      <c r="M23" s="844"/>
      <c r="N23" s="6"/>
      <c r="O23" s="6"/>
    </row>
    <row r="24" spans="1:15" ht="15" customHeight="1">
      <c r="A24" s="874"/>
      <c r="B24" s="882"/>
      <c r="C24" s="883"/>
      <c r="D24" s="851" t="s">
        <v>250</v>
      </c>
      <c r="E24" s="877"/>
      <c r="F24" s="42"/>
      <c r="G24" s="42"/>
      <c r="H24" s="42"/>
      <c r="I24" s="42"/>
      <c r="J24" s="42"/>
      <c r="K24" s="42"/>
      <c r="L24" s="42"/>
      <c r="M24" s="43"/>
      <c r="N24" s="6"/>
      <c r="O24" s="6"/>
    </row>
    <row r="25" spans="1:15" ht="15" customHeight="1">
      <c r="A25" s="875"/>
      <c r="B25" s="884"/>
      <c r="C25" s="885"/>
      <c r="D25" s="878"/>
      <c r="E25" s="879"/>
      <c r="F25" s="44"/>
      <c r="G25" s="44"/>
      <c r="H25" s="44"/>
      <c r="I25" s="44"/>
      <c r="J25" s="44"/>
      <c r="K25" s="44"/>
      <c r="L25" s="44"/>
      <c r="M25" s="45"/>
      <c r="N25" s="6"/>
      <c r="O25" s="6"/>
    </row>
    <row r="26" spans="1:15" ht="15" customHeight="1">
      <c r="A26" s="848" t="s">
        <v>251</v>
      </c>
      <c r="B26" s="15" t="s">
        <v>232</v>
      </c>
      <c r="C26" s="893"/>
      <c r="D26" s="894"/>
      <c r="E26" s="895"/>
      <c r="F26" s="816" t="s">
        <v>241</v>
      </c>
      <c r="G26" s="886"/>
      <c r="H26" s="52"/>
      <c r="I26" s="886"/>
      <c r="J26" s="52"/>
      <c r="K26" s="886"/>
      <c r="L26" s="52"/>
      <c r="M26" s="53"/>
      <c r="N26" s="6"/>
      <c r="O26" s="6"/>
    </row>
    <row r="27" spans="1:15" ht="15" customHeight="1">
      <c r="A27" s="849"/>
      <c r="B27" s="21" t="s">
        <v>242</v>
      </c>
      <c r="C27" s="830"/>
      <c r="D27" s="831"/>
      <c r="E27" s="832"/>
      <c r="F27" s="816"/>
      <c r="G27" s="887"/>
      <c r="H27" s="54" t="s">
        <v>243</v>
      </c>
      <c r="I27" s="887"/>
      <c r="J27" s="54" t="s">
        <v>244</v>
      </c>
      <c r="K27" s="887"/>
      <c r="L27" s="55" t="s">
        <v>245</v>
      </c>
      <c r="M27" s="56"/>
      <c r="N27" s="6"/>
      <c r="O27" s="6"/>
    </row>
    <row r="28" spans="1:15" ht="15" customHeight="1">
      <c r="A28" s="849"/>
      <c r="B28" s="808" t="s">
        <v>246</v>
      </c>
      <c r="C28" s="11" t="s">
        <v>234</v>
      </c>
      <c r="D28" s="38"/>
      <c r="E28" s="13" t="s">
        <v>235</v>
      </c>
      <c r="F28" s="38"/>
      <c r="G28" s="12" t="s">
        <v>236</v>
      </c>
      <c r="H28" s="12"/>
      <c r="I28" s="12"/>
      <c r="J28" s="12"/>
      <c r="K28" s="12"/>
      <c r="L28" s="12"/>
      <c r="M28" s="14"/>
      <c r="N28" s="6"/>
      <c r="O28" s="6"/>
    </row>
    <row r="29" spans="1:15" ht="15" customHeight="1">
      <c r="A29" s="849"/>
      <c r="B29" s="809"/>
      <c r="C29" s="40"/>
      <c r="D29" s="16"/>
      <c r="E29" s="39"/>
      <c r="F29" s="17"/>
      <c r="G29" s="828"/>
      <c r="H29" s="828"/>
      <c r="I29" s="828"/>
      <c r="J29" s="828"/>
      <c r="K29" s="828"/>
      <c r="L29" s="828"/>
      <c r="M29" s="829"/>
      <c r="N29" s="6"/>
      <c r="O29" s="6"/>
    </row>
    <row r="30" spans="1:15" ht="15" customHeight="1">
      <c r="A30" s="849"/>
      <c r="B30" s="810"/>
      <c r="C30" s="830"/>
      <c r="D30" s="831"/>
      <c r="E30" s="831"/>
      <c r="F30" s="831"/>
      <c r="G30" s="831"/>
      <c r="H30" s="831"/>
      <c r="I30" s="831"/>
      <c r="J30" s="831"/>
      <c r="K30" s="831"/>
      <c r="L30" s="831"/>
      <c r="M30" s="832"/>
      <c r="N30" s="6"/>
      <c r="O30" s="6"/>
    </row>
    <row r="31" spans="1:15" ht="15" customHeight="1">
      <c r="A31" s="902" t="s">
        <v>252</v>
      </c>
      <c r="B31" s="903"/>
      <c r="C31" s="903"/>
      <c r="D31" s="904"/>
      <c r="E31" s="904"/>
      <c r="F31" s="905"/>
      <c r="G31" s="906"/>
      <c r="H31" s="890" t="s">
        <v>253</v>
      </c>
      <c r="I31" s="891"/>
      <c r="J31" s="891"/>
      <c r="K31" s="891"/>
      <c r="L31" s="891"/>
      <c r="M31" s="892"/>
      <c r="N31" s="5"/>
      <c r="O31" s="6"/>
    </row>
    <row r="32" spans="1:15" ht="15" hidden="1" customHeight="1">
      <c r="A32" s="871" t="s">
        <v>254</v>
      </c>
      <c r="B32" s="872"/>
      <c r="C32" s="872"/>
      <c r="D32" s="872"/>
      <c r="E32" s="872"/>
      <c r="F32" s="872"/>
      <c r="G32" s="872"/>
      <c r="H32" s="872"/>
      <c r="I32" s="872"/>
      <c r="J32" s="872"/>
      <c r="K32" s="872"/>
      <c r="L32" s="872"/>
      <c r="M32" s="873"/>
      <c r="N32" s="6"/>
      <c r="O32" s="6"/>
    </row>
    <row r="33" spans="1:15" ht="15" hidden="1" customHeight="1">
      <c r="A33" s="851" t="s">
        <v>255</v>
      </c>
      <c r="B33" s="852"/>
      <c r="C33" s="816" t="s">
        <v>256</v>
      </c>
      <c r="D33" s="816"/>
      <c r="E33" s="808" t="s">
        <v>257</v>
      </c>
      <c r="F33" s="817"/>
      <c r="G33" s="13"/>
      <c r="H33" s="13"/>
      <c r="I33" s="13"/>
      <c r="J33" s="13"/>
      <c r="K33" s="13"/>
      <c r="L33" s="13"/>
      <c r="M33" s="26"/>
      <c r="N33" s="6"/>
      <c r="O33" s="6"/>
    </row>
    <row r="34" spans="1:15" ht="15" hidden="1" customHeight="1">
      <c r="A34" s="855"/>
      <c r="B34" s="856"/>
      <c r="C34" s="19" t="s">
        <v>258</v>
      </c>
      <c r="D34" s="19" t="s">
        <v>259</v>
      </c>
      <c r="E34" s="19" t="s">
        <v>258</v>
      </c>
      <c r="F34" s="19" t="s">
        <v>259</v>
      </c>
      <c r="G34" s="6"/>
      <c r="H34" s="6"/>
      <c r="I34" s="6"/>
      <c r="J34" s="6"/>
      <c r="K34" s="6"/>
      <c r="L34" s="6"/>
      <c r="M34" s="27"/>
      <c r="N34" s="6"/>
      <c r="O34" s="6"/>
    </row>
    <row r="35" spans="1:15" ht="15" hidden="1" customHeight="1">
      <c r="A35" s="808" t="s">
        <v>260</v>
      </c>
      <c r="B35" s="888"/>
      <c r="C35" s="19"/>
      <c r="D35" s="19"/>
      <c r="E35" s="19"/>
      <c r="F35" s="19"/>
      <c r="G35" s="6"/>
      <c r="H35" s="6"/>
      <c r="I35" s="6"/>
      <c r="J35" s="6"/>
      <c r="K35" s="6"/>
      <c r="L35" s="6"/>
      <c r="M35" s="27"/>
      <c r="N35" s="6"/>
      <c r="O35" s="6"/>
    </row>
    <row r="36" spans="1:15" ht="15" hidden="1" customHeight="1">
      <c r="A36" s="810" t="s">
        <v>261</v>
      </c>
      <c r="B36" s="889"/>
      <c r="C36" s="19"/>
      <c r="D36" s="19"/>
      <c r="E36" s="19"/>
      <c r="F36" s="19"/>
      <c r="G36" s="6"/>
      <c r="H36" s="6"/>
      <c r="I36" s="6"/>
      <c r="J36" s="6"/>
      <c r="K36" s="6"/>
      <c r="L36" s="6"/>
      <c r="M36" s="27"/>
      <c r="N36" s="6"/>
      <c r="O36" s="6"/>
    </row>
    <row r="37" spans="1:15" ht="15" hidden="1" customHeight="1">
      <c r="A37" s="20" t="s">
        <v>262</v>
      </c>
      <c r="B37" s="28"/>
      <c r="C37" s="816"/>
      <c r="D37" s="816"/>
      <c r="E37" s="816"/>
      <c r="F37" s="816"/>
      <c r="G37" s="6"/>
      <c r="H37" s="6"/>
      <c r="I37" s="6"/>
      <c r="J37" s="6"/>
      <c r="K37" s="6"/>
      <c r="L37" s="6"/>
      <c r="M37" s="27"/>
      <c r="N37" s="6"/>
      <c r="O37" s="6"/>
    </row>
    <row r="38" spans="1:15" ht="15" hidden="1" customHeight="1">
      <c r="A38" s="20" t="s">
        <v>263</v>
      </c>
      <c r="B38" s="28"/>
      <c r="C38" s="816"/>
      <c r="D38" s="816"/>
      <c r="E38" s="816"/>
      <c r="F38" s="816"/>
      <c r="G38" s="22"/>
      <c r="H38" s="22"/>
      <c r="I38" s="22"/>
      <c r="J38" s="22"/>
      <c r="K38" s="22"/>
      <c r="L38" s="22"/>
      <c r="M38" s="23"/>
      <c r="N38" s="5"/>
      <c r="O38" s="6"/>
    </row>
    <row r="39" spans="1:15" ht="15" customHeight="1">
      <c r="A39" s="871" t="s">
        <v>264</v>
      </c>
      <c r="B39" s="872"/>
      <c r="C39" s="872"/>
      <c r="D39" s="872"/>
      <c r="E39" s="872"/>
      <c r="F39" s="872"/>
      <c r="G39" s="872"/>
      <c r="H39" s="872"/>
      <c r="I39" s="872"/>
      <c r="J39" s="872"/>
      <c r="K39" s="872"/>
      <c r="L39" s="872"/>
      <c r="M39" s="873"/>
      <c r="N39" s="5"/>
      <c r="O39" s="6"/>
    </row>
    <row r="40" spans="1:15" ht="15" customHeight="1">
      <c r="A40" s="851" t="s">
        <v>265</v>
      </c>
      <c r="B40" s="852"/>
      <c r="C40" s="2" t="s">
        <v>81</v>
      </c>
      <c r="D40" s="19" t="s">
        <v>266</v>
      </c>
      <c r="E40" s="19" t="s">
        <v>267</v>
      </c>
      <c r="F40" s="19" t="s">
        <v>268</v>
      </c>
      <c r="G40" s="19" t="s">
        <v>269</v>
      </c>
      <c r="H40" s="857" t="s">
        <v>270</v>
      </c>
      <c r="I40" s="858"/>
      <c r="J40" s="857" t="s">
        <v>271</v>
      </c>
      <c r="K40" s="858"/>
      <c r="L40" s="857" t="s">
        <v>272</v>
      </c>
      <c r="M40" s="858"/>
      <c r="N40" s="6"/>
      <c r="O40" s="6"/>
    </row>
    <row r="41" spans="1:15" ht="15" customHeight="1">
      <c r="A41" s="853"/>
      <c r="B41" s="854"/>
      <c r="C41" s="46"/>
      <c r="D41" s="46"/>
      <c r="E41" s="46"/>
      <c r="F41" s="46"/>
      <c r="G41" s="46"/>
      <c r="H41" s="900"/>
      <c r="I41" s="901"/>
      <c r="J41" s="900"/>
      <c r="K41" s="901"/>
      <c r="L41" s="900"/>
      <c r="M41" s="901"/>
      <c r="N41" s="6"/>
      <c r="O41" s="6"/>
    </row>
    <row r="42" spans="1:15" ht="15" customHeight="1">
      <c r="A42" s="855"/>
      <c r="B42" s="856"/>
      <c r="C42" s="857" t="s">
        <v>273</v>
      </c>
      <c r="D42" s="859"/>
      <c r="E42" s="858"/>
      <c r="F42" s="842"/>
      <c r="G42" s="843"/>
      <c r="H42" s="843"/>
      <c r="I42" s="843"/>
      <c r="J42" s="843"/>
      <c r="K42" s="843"/>
      <c r="L42" s="843"/>
      <c r="M42" s="844"/>
      <c r="N42" s="6"/>
      <c r="O42" s="6"/>
    </row>
    <row r="43" spans="1:15" ht="15" customHeight="1">
      <c r="A43" s="863" t="s">
        <v>274</v>
      </c>
      <c r="B43" s="819"/>
      <c r="C43" s="151" t="s">
        <v>275</v>
      </c>
      <c r="D43" s="47"/>
      <c r="E43" s="30" t="s">
        <v>276</v>
      </c>
      <c r="F43" s="49"/>
      <c r="G43" s="152" t="s">
        <v>277</v>
      </c>
      <c r="H43" s="861"/>
      <c r="I43" s="861"/>
      <c r="J43" s="860" t="s">
        <v>276</v>
      </c>
      <c r="K43" s="860"/>
      <c r="L43" s="861"/>
      <c r="M43" s="862"/>
      <c r="N43" s="5"/>
      <c r="O43" s="6"/>
    </row>
    <row r="44" spans="1:15" ht="15" customHeight="1">
      <c r="A44" s="864"/>
      <c r="B44" s="865"/>
      <c r="C44" s="141" t="s">
        <v>278</v>
      </c>
      <c r="D44" s="47"/>
      <c r="E44" s="30" t="s">
        <v>276</v>
      </c>
      <c r="F44" s="49"/>
      <c r="G44" s="152" t="s">
        <v>277</v>
      </c>
      <c r="H44" s="861"/>
      <c r="I44" s="861"/>
      <c r="J44" s="860" t="s">
        <v>276</v>
      </c>
      <c r="K44" s="860"/>
      <c r="L44" s="861"/>
      <c r="M44" s="862"/>
      <c r="N44" s="5"/>
      <c r="O44" s="6"/>
    </row>
    <row r="45" spans="1:15" ht="15" customHeight="1">
      <c r="A45" s="866"/>
      <c r="B45" s="820"/>
      <c r="C45" s="140" t="s">
        <v>279</v>
      </c>
      <c r="D45" s="48"/>
      <c r="E45" s="35" t="s">
        <v>276</v>
      </c>
      <c r="F45" s="49"/>
      <c r="G45" s="152" t="s">
        <v>277</v>
      </c>
      <c r="H45" s="861"/>
      <c r="I45" s="861"/>
      <c r="J45" s="860" t="s">
        <v>276</v>
      </c>
      <c r="K45" s="860"/>
      <c r="L45" s="861"/>
      <c r="M45" s="862"/>
      <c r="N45" s="5"/>
      <c r="O45" s="6"/>
    </row>
    <row r="46" spans="1:15" ht="15" customHeight="1">
      <c r="A46" s="863" t="s">
        <v>280</v>
      </c>
      <c r="B46" s="897"/>
      <c r="C46" s="869" t="s">
        <v>281</v>
      </c>
      <c r="D46" s="870"/>
      <c r="E46" s="153"/>
      <c r="F46" s="869" t="s">
        <v>282</v>
      </c>
      <c r="G46" s="870"/>
      <c r="H46" s="867"/>
      <c r="I46" s="868"/>
      <c r="M46" s="154"/>
      <c r="N46" s="6"/>
      <c r="O46" s="6"/>
    </row>
    <row r="47" spans="1:15" ht="15" customHeight="1">
      <c r="A47" s="864"/>
      <c r="B47" s="898"/>
      <c r="C47" s="869" t="s">
        <v>283</v>
      </c>
      <c r="D47" s="870"/>
      <c r="E47" s="153"/>
      <c r="F47" s="869" t="s">
        <v>284</v>
      </c>
      <c r="G47" s="870"/>
      <c r="H47" s="867"/>
      <c r="I47" s="868"/>
      <c r="J47" s="155"/>
      <c r="K47" s="155"/>
      <c r="L47" s="16"/>
      <c r="M47" s="156"/>
      <c r="N47" s="6"/>
      <c r="O47" s="6"/>
    </row>
    <row r="48" spans="1:15" ht="15" customHeight="1">
      <c r="A48" s="866"/>
      <c r="B48" s="899"/>
      <c r="C48" s="869" t="s">
        <v>285</v>
      </c>
      <c r="D48" s="896"/>
      <c r="E48" s="157"/>
      <c r="F48" s="155"/>
      <c r="I48" s="155"/>
      <c r="J48" s="155"/>
      <c r="K48" s="155"/>
      <c r="L48" s="16"/>
      <c r="M48" s="156"/>
      <c r="N48" s="6"/>
      <c r="O48" s="6"/>
    </row>
    <row r="49" spans="1:15" ht="15" customHeight="1">
      <c r="A49" s="833" t="s">
        <v>286</v>
      </c>
      <c r="B49" s="834"/>
      <c r="C49" s="837"/>
      <c r="D49" s="838"/>
      <c r="E49" s="838"/>
      <c r="F49" s="838"/>
      <c r="G49" s="838"/>
      <c r="H49" s="838"/>
      <c r="I49" s="838"/>
      <c r="J49" s="838"/>
      <c r="K49" s="838"/>
      <c r="L49" s="838"/>
      <c r="M49" s="839"/>
      <c r="N49" s="5"/>
      <c r="O49" s="6"/>
    </row>
    <row r="50" spans="1:15" ht="15" customHeight="1">
      <c r="A50" s="833" t="s">
        <v>287</v>
      </c>
      <c r="B50" s="834"/>
      <c r="C50" s="837"/>
      <c r="D50" s="838"/>
      <c r="E50" s="838"/>
      <c r="F50" s="838"/>
      <c r="G50" s="838"/>
      <c r="H50" s="838"/>
      <c r="I50" s="838"/>
      <c r="J50" s="838"/>
      <c r="K50" s="838"/>
      <c r="L50" s="838"/>
      <c r="M50" s="839"/>
      <c r="N50" s="5"/>
      <c r="O50" s="6"/>
    </row>
    <row r="51" spans="1:15" ht="35.1" customHeight="1">
      <c r="A51" s="835" t="s">
        <v>288</v>
      </c>
      <c r="B51" s="836"/>
      <c r="C51" s="837"/>
      <c r="D51" s="838"/>
      <c r="E51" s="838"/>
      <c r="F51" s="838"/>
      <c r="G51" s="838"/>
      <c r="H51" s="838"/>
      <c r="I51" s="838"/>
      <c r="J51" s="838"/>
      <c r="K51" s="838"/>
      <c r="L51" s="838"/>
      <c r="M51" s="839"/>
      <c r="N51" s="5"/>
      <c r="O51" s="6"/>
    </row>
    <row r="52" spans="1:15" ht="15" customHeight="1">
      <c r="A52" s="6" t="s">
        <v>225</v>
      </c>
      <c r="B52" s="6"/>
      <c r="C52" s="6"/>
      <c r="D52" s="6"/>
      <c r="E52" s="6"/>
      <c r="F52" s="6"/>
      <c r="G52" s="6"/>
      <c r="H52" s="6"/>
      <c r="I52" s="6"/>
      <c r="J52" s="6"/>
      <c r="K52" s="6"/>
      <c r="L52" s="6"/>
      <c r="M52" s="6"/>
      <c r="N52" s="6"/>
      <c r="O52" s="6"/>
    </row>
    <row r="53" spans="1:15" ht="20.100000000000001" customHeight="1">
      <c r="A53" s="840" t="s">
        <v>289</v>
      </c>
      <c r="B53" s="840"/>
      <c r="C53" s="840"/>
      <c r="D53" s="840"/>
      <c r="E53" s="840"/>
      <c r="F53" s="840"/>
      <c r="G53" s="840"/>
      <c r="H53" s="840"/>
      <c r="I53" s="840"/>
      <c r="J53" s="840"/>
      <c r="K53" s="840"/>
      <c r="L53" s="840"/>
      <c r="M53" s="840"/>
      <c r="N53" s="5"/>
      <c r="O53" s="6"/>
    </row>
    <row r="54" spans="1:15" ht="24.75" customHeight="1">
      <c r="A54" s="840" t="s">
        <v>290</v>
      </c>
      <c r="B54" s="841"/>
      <c r="C54" s="841"/>
      <c r="D54" s="841"/>
      <c r="E54" s="841"/>
      <c r="F54" s="841"/>
      <c r="G54" s="841"/>
      <c r="H54" s="841"/>
      <c r="I54" s="841"/>
      <c r="J54" s="841"/>
      <c r="K54" s="841"/>
      <c r="L54" s="841"/>
      <c r="M54" s="841"/>
      <c r="N54" s="6"/>
      <c r="O54" s="6"/>
    </row>
    <row r="55" spans="1:15" ht="15" customHeight="1">
      <c r="A55" s="5" t="s">
        <v>291</v>
      </c>
      <c r="B55" s="6"/>
      <c r="C55" s="6"/>
      <c r="D55" s="6"/>
      <c r="E55" s="6"/>
      <c r="F55" s="6"/>
      <c r="G55" s="6"/>
      <c r="H55" s="6"/>
      <c r="I55" s="6"/>
      <c r="J55" s="6"/>
      <c r="K55" s="6"/>
      <c r="L55" s="6"/>
      <c r="M55" s="6"/>
      <c r="N55" s="6"/>
      <c r="O55" s="6"/>
    </row>
    <row r="56" spans="1:15" ht="15" customHeight="1">
      <c r="A56" s="5" t="s">
        <v>292</v>
      </c>
      <c r="B56" s="6"/>
      <c r="C56" s="6"/>
      <c r="D56" s="6"/>
      <c r="E56" s="6"/>
      <c r="F56" s="6"/>
      <c r="G56" s="6"/>
      <c r="H56" s="6"/>
      <c r="I56" s="6"/>
      <c r="J56" s="6"/>
      <c r="K56" s="6"/>
      <c r="L56" s="6"/>
      <c r="M56" s="6"/>
      <c r="N56" s="6"/>
      <c r="O56" s="6"/>
    </row>
    <row r="57" spans="1:15" ht="15" customHeight="1">
      <c r="A57" s="848" t="s">
        <v>239</v>
      </c>
      <c r="B57" s="9" t="s">
        <v>232</v>
      </c>
      <c r="C57" s="845"/>
      <c r="D57" s="846"/>
      <c r="E57" s="846"/>
      <c r="F57" s="846"/>
      <c r="G57" s="846"/>
      <c r="H57" s="846"/>
      <c r="I57" s="846"/>
      <c r="J57" s="846"/>
      <c r="K57" s="846"/>
      <c r="L57" s="846"/>
      <c r="M57" s="847"/>
      <c r="N57" s="6"/>
      <c r="O57" s="6"/>
    </row>
    <row r="58" spans="1:15" ht="15" customHeight="1">
      <c r="A58" s="849"/>
      <c r="B58" s="10" t="s">
        <v>233</v>
      </c>
      <c r="C58" s="824"/>
      <c r="D58" s="825"/>
      <c r="E58" s="825"/>
      <c r="F58" s="825"/>
      <c r="G58" s="825"/>
      <c r="H58" s="825"/>
      <c r="I58" s="825"/>
      <c r="J58" s="825"/>
      <c r="K58" s="825"/>
      <c r="L58" s="825"/>
      <c r="M58" s="826"/>
      <c r="N58" s="6"/>
      <c r="O58" s="6"/>
    </row>
    <row r="59" spans="1:15" ht="15" customHeight="1">
      <c r="A59" s="849"/>
      <c r="B59" s="817" t="s">
        <v>180</v>
      </c>
      <c r="C59" s="11" t="s">
        <v>234</v>
      </c>
      <c r="D59" s="50"/>
      <c r="E59" s="13" t="s">
        <v>235</v>
      </c>
      <c r="F59" s="50"/>
      <c r="G59" s="12" t="s">
        <v>236</v>
      </c>
      <c r="H59" s="12"/>
      <c r="I59" s="12"/>
      <c r="J59" s="12"/>
      <c r="K59" s="12"/>
      <c r="L59" s="12"/>
      <c r="M59" s="14"/>
      <c r="N59" s="6"/>
      <c r="O59" s="6"/>
    </row>
    <row r="60" spans="1:15" ht="15" customHeight="1">
      <c r="A60" s="849"/>
      <c r="B60" s="827"/>
      <c r="C60" s="40"/>
      <c r="D60" s="16"/>
      <c r="E60" s="39"/>
      <c r="F60" s="17"/>
      <c r="G60" s="828"/>
      <c r="H60" s="828"/>
      <c r="I60" s="828"/>
      <c r="J60" s="828"/>
      <c r="K60" s="828"/>
      <c r="L60" s="828"/>
      <c r="M60" s="829"/>
      <c r="N60" s="6"/>
      <c r="O60" s="6"/>
    </row>
    <row r="61" spans="1:15" ht="15" customHeight="1">
      <c r="A61" s="849"/>
      <c r="B61" s="818"/>
      <c r="C61" s="830"/>
      <c r="D61" s="831"/>
      <c r="E61" s="831"/>
      <c r="F61" s="831"/>
      <c r="G61" s="831"/>
      <c r="H61" s="831"/>
      <c r="I61" s="831"/>
      <c r="J61" s="831"/>
      <c r="K61" s="831"/>
      <c r="L61" s="831"/>
      <c r="M61" s="832"/>
      <c r="N61" s="6"/>
      <c r="O61" s="6"/>
    </row>
    <row r="62" spans="1:15" ht="15" customHeight="1">
      <c r="A62" s="849"/>
      <c r="B62" s="233" t="s">
        <v>237</v>
      </c>
      <c r="C62" s="805"/>
      <c r="D62" s="806"/>
      <c r="E62" s="806"/>
      <c r="F62" s="806"/>
      <c r="G62" s="806"/>
      <c r="H62" s="806"/>
      <c r="I62" s="806"/>
      <c r="J62" s="806"/>
      <c r="K62" s="806"/>
      <c r="L62" s="806"/>
      <c r="M62" s="807"/>
      <c r="N62" s="6"/>
      <c r="O62" s="6"/>
    </row>
    <row r="63" spans="1:15" ht="15" customHeight="1">
      <c r="A63" s="849"/>
      <c r="B63" s="20" t="s">
        <v>238</v>
      </c>
      <c r="C63" s="842"/>
      <c r="D63" s="843"/>
      <c r="E63" s="843"/>
      <c r="F63" s="843"/>
      <c r="G63" s="843"/>
      <c r="H63" s="843"/>
      <c r="I63" s="843"/>
      <c r="J63" s="843"/>
      <c r="K63" s="843"/>
      <c r="L63" s="843"/>
      <c r="M63" s="844"/>
      <c r="N63" s="6"/>
      <c r="O63" s="6"/>
    </row>
    <row r="64" spans="1:15" ht="15" customHeight="1">
      <c r="A64" s="849"/>
      <c r="B64" s="9" t="s">
        <v>232</v>
      </c>
      <c r="C64" s="845"/>
      <c r="D64" s="846"/>
      <c r="E64" s="846"/>
      <c r="F64" s="846"/>
      <c r="G64" s="846"/>
      <c r="H64" s="846"/>
      <c r="I64" s="846"/>
      <c r="J64" s="846"/>
      <c r="K64" s="846"/>
      <c r="L64" s="846"/>
      <c r="M64" s="847"/>
      <c r="N64" s="6"/>
      <c r="O64" s="6"/>
    </row>
    <row r="65" spans="1:15" ht="15" customHeight="1">
      <c r="A65" s="849"/>
      <c r="B65" s="10" t="s">
        <v>233</v>
      </c>
      <c r="C65" s="824"/>
      <c r="D65" s="825"/>
      <c r="E65" s="825"/>
      <c r="F65" s="825"/>
      <c r="G65" s="825"/>
      <c r="H65" s="825"/>
      <c r="I65" s="825"/>
      <c r="J65" s="825"/>
      <c r="K65" s="825"/>
      <c r="L65" s="825"/>
      <c r="M65" s="826"/>
      <c r="N65" s="6"/>
      <c r="O65" s="6"/>
    </row>
    <row r="66" spans="1:15" ht="15" customHeight="1">
      <c r="A66" s="849"/>
      <c r="B66" s="817" t="s">
        <v>180</v>
      </c>
      <c r="C66" s="11" t="s">
        <v>234</v>
      </c>
      <c r="D66" s="50"/>
      <c r="E66" s="13" t="s">
        <v>235</v>
      </c>
      <c r="F66" s="50"/>
      <c r="G66" s="12" t="s">
        <v>236</v>
      </c>
      <c r="H66" s="12"/>
      <c r="I66" s="12"/>
      <c r="J66" s="12"/>
      <c r="K66" s="12"/>
      <c r="L66" s="12"/>
      <c r="M66" s="14"/>
      <c r="N66" s="6"/>
      <c r="O66" s="6"/>
    </row>
    <row r="67" spans="1:15" ht="15" customHeight="1">
      <c r="A67" s="849"/>
      <c r="B67" s="827"/>
      <c r="C67" s="40"/>
      <c r="D67" s="16"/>
      <c r="E67" s="39"/>
      <c r="F67" s="17"/>
      <c r="G67" s="828"/>
      <c r="H67" s="828"/>
      <c r="I67" s="828"/>
      <c r="J67" s="828"/>
      <c r="K67" s="828"/>
      <c r="L67" s="828"/>
      <c r="M67" s="829"/>
      <c r="N67" s="6"/>
      <c r="O67" s="6"/>
    </row>
    <row r="68" spans="1:15" ht="15" customHeight="1">
      <c r="A68" s="849"/>
      <c r="B68" s="818"/>
      <c r="C68" s="830"/>
      <c r="D68" s="831"/>
      <c r="E68" s="831"/>
      <c r="F68" s="831"/>
      <c r="G68" s="831"/>
      <c r="H68" s="831"/>
      <c r="I68" s="831"/>
      <c r="J68" s="831"/>
      <c r="K68" s="831"/>
      <c r="L68" s="831"/>
      <c r="M68" s="832"/>
      <c r="N68" s="6"/>
      <c r="O68" s="6"/>
    </row>
    <row r="69" spans="1:15" ht="15" customHeight="1">
      <c r="A69" s="849"/>
      <c r="B69" s="233" t="s">
        <v>237</v>
      </c>
      <c r="C69" s="805"/>
      <c r="D69" s="806"/>
      <c r="E69" s="806"/>
      <c r="F69" s="806"/>
      <c r="G69" s="806"/>
      <c r="H69" s="806"/>
      <c r="I69" s="806"/>
      <c r="J69" s="806"/>
      <c r="K69" s="806"/>
      <c r="L69" s="806"/>
      <c r="M69" s="807"/>
      <c r="N69" s="6"/>
      <c r="O69" s="6"/>
    </row>
    <row r="70" spans="1:15" ht="15" customHeight="1">
      <c r="A70" s="849"/>
      <c r="B70" s="20" t="s">
        <v>238</v>
      </c>
      <c r="C70" s="842"/>
      <c r="D70" s="843"/>
      <c r="E70" s="843"/>
      <c r="F70" s="843"/>
      <c r="G70" s="843"/>
      <c r="H70" s="843"/>
      <c r="I70" s="843"/>
      <c r="J70" s="843"/>
      <c r="K70" s="843"/>
      <c r="L70" s="843"/>
      <c r="M70" s="844"/>
      <c r="N70" s="6"/>
      <c r="O70" s="6"/>
    </row>
    <row r="71" spans="1:15" ht="15" customHeight="1">
      <c r="A71" s="849"/>
      <c r="B71" s="9" t="s">
        <v>232</v>
      </c>
      <c r="C71" s="845"/>
      <c r="D71" s="846"/>
      <c r="E71" s="846"/>
      <c r="F71" s="846"/>
      <c r="G71" s="846"/>
      <c r="H71" s="846"/>
      <c r="I71" s="846"/>
      <c r="J71" s="846"/>
      <c r="K71" s="846"/>
      <c r="L71" s="846"/>
      <c r="M71" s="847"/>
      <c r="N71" s="6"/>
      <c r="O71" s="6"/>
    </row>
    <row r="72" spans="1:15" ht="15" customHeight="1">
      <c r="A72" s="849"/>
      <c r="B72" s="10" t="s">
        <v>233</v>
      </c>
      <c r="C72" s="824"/>
      <c r="D72" s="825"/>
      <c r="E72" s="825"/>
      <c r="F72" s="825"/>
      <c r="G72" s="825"/>
      <c r="H72" s="825"/>
      <c r="I72" s="825"/>
      <c r="J72" s="825"/>
      <c r="K72" s="825"/>
      <c r="L72" s="825"/>
      <c r="M72" s="826"/>
      <c r="N72" s="6"/>
      <c r="O72" s="6"/>
    </row>
    <row r="73" spans="1:15" ht="15" customHeight="1">
      <c r="A73" s="849"/>
      <c r="B73" s="817" t="s">
        <v>180</v>
      </c>
      <c r="C73" s="11" t="s">
        <v>234</v>
      </c>
      <c r="D73" s="50"/>
      <c r="E73" s="13" t="s">
        <v>235</v>
      </c>
      <c r="F73" s="50"/>
      <c r="G73" s="12" t="s">
        <v>236</v>
      </c>
      <c r="H73" s="12"/>
      <c r="I73" s="12"/>
      <c r="J73" s="12"/>
      <c r="K73" s="12"/>
      <c r="L73" s="12"/>
      <c r="M73" s="14"/>
      <c r="N73" s="6"/>
      <c r="O73" s="6"/>
    </row>
    <row r="74" spans="1:15" ht="15" customHeight="1">
      <c r="A74" s="849"/>
      <c r="B74" s="827"/>
      <c r="C74" s="40"/>
      <c r="D74" s="16"/>
      <c r="E74" s="39"/>
      <c r="F74" s="17"/>
      <c r="G74" s="828"/>
      <c r="H74" s="828"/>
      <c r="I74" s="828"/>
      <c r="J74" s="828"/>
      <c r="K74" s="828"/>
      <c r="L74" s="828"/>
      <c r="M74" s="829"/>
      <c r="N74" s="6"/>
      <c r="O74" s="6"/>
    </row>
    <row r="75" spans="1:15" ht="15" customHeight="1">
      <c r="A75" s="849"/>
      <c r="B75" s="818"/>
      <c r="C75" s="830"/>
      <c r="D75" s="831"/>
      <c r="E75" s="831"/>
      <c r="F75" s="831"/>
      <c r="G75" s="831"/>
      <c r="H75" s="831"/>
      <c r="I75" s="831"/>
      <c r="J75" s="831"/>
      <c r="K75" s="831"/>
      <c r="L75" s="831"/>
      <c r="M75" s="832"/>
      <c r="N75" s="6"/>
      <c r="O75" s="6"/>
    </row>
    <row r="76" spans="1:15" ht="15" customHeight="1">
      <c r="A76" s="849"/>
      <c r="B76" s="233" t="s">
        <v>237</v>
      </c>
      <c r="C76" s="805"/>
      <c r="D76" s="806"/>
      <c r="E76" s="806"/>
      <c r="F76" s="806"/>
      <c r="G76" s="806"/>
      <c r="H76" s="806"/>
      <c r="I76" s="806"/>
      <c r="J76" s="806"/>
      <c r="K76" s="806"/>
      <c r="L76" s="806"/>
      <c r="M76" s="807"/>
      <c r="N76" s="6"/>
      <c r="O76" s="6"/>
    </row>
    <row r="77" spans="1:15" ht="15" customHeight="1">
      <c r="A77" s="850"/>
      <c r="B77" s="20" t="s">
        <v>238</v>
      </c>
      <c r="C77" s="842"/>
      <c r="D77" s="843"/>
      <c r="E77" s="843"/>
      <c r="F77" s="843"/>
      <c r="G77" s="843"/>
      <c r="H77" s="843"/>
      <c r="I77" s="843"/>
      <c r="J77" s="843"/>
      <c r="K77" s="843"/>
      <c r="L77" s="843"/>
      <c r="M77" s="844"/>
    </row>
    <row r="78" spans="1:15" ht="15" customHeight="1">
      <c r="A78" s="5" t="s">
        <v>293</v>
      </c>
      <c r="B78" s="6"/>
      <c r="C78" s="6"/>
      <c r="D78" s="6"/>
      <c r="E78" s="6"/>
      <c r="F78" s="6"/>
      <c r="G78" s="6"/>
      <c r="H78" s="6"/>
      <c r="I78" s="6"/>
      <c r="J78" s="6"/>
      <c r="K78" s="6"/>
      <c r="L78" s="6"/>
      <c r="M78" s="6"/>
      <c r="N78" s="6"/>
      <c r="O78" s="6"/>
    </row>
    <row r="79" spans="1:15" ht="15" customHeight="1">
      <c r="A79" s="848" t="s">
        <v>251</v>
      </c>
      <c r="B79" s="120" t="s">
        <v>232</v>
      </c>
      <c r="C79" s="813"/>
      <c r="D79" s="814"/>
      <c r="E79" s="815"/>
      <c r="F79" s="816" t="s">
        <v>241</v>
      </c>
      <c r="G79" s="817"/>
      <c r="H79" s="12"/>
      <c r="I79" s="819"/>
      <c r="J79" s="12"/>
      <c r="K79" s="819"/>
      <c r="L79" s="12"/>
      <c r="M79" s="14"/>
    </row>
    <row r="80" spans="1:15" ht="15" customHeight="1">
      <c r="A80" s="849"/>
      <c r="B80" s="21" t="s">
        <v>242</v>
      </c>
      <c r="C80" s="821"/>
      <c r="D80" s="822"/>
      <c r="E80" s="823"/>
      <c r="F80" s="816"/>
      <c r="G80" s="818"/>
      <c r="H80" s="54" t="s">
        <v>243</v>
      </c>
      <c r="I80" s="820"/>
      <c r="J80" s="54" t="s">
        <v>244</v>
      </c>
      <c r="K80" s="820"/>
      <c r="L80" s="158" t="s">
        <v>245</v>
      </c>
      <c r="M80" s="56"/>
    </row>
    <row r="81" spans="1:13" ht="15" customHeight="1">
      <c r="A81" s="849"/>
      <c r="B81" s="808" t="s">
        <v>246</v>
      </c>
      <c r="C81" s="11" t="s">
        <v>234</v>
      </c>
      <c r="D81" s="12"/>
      <c r="E81" s="13" t="s">
        <v>235</v>
      </c>
      <c r="F81" s="12"/>
      <c r="G81" s="12" t="s">
        <v>236</v>
      </c>
      <c r="H81" s="12"/>
      <c r="I81" s="12"/>
      <c r="J81" s="12"/>
      <c r="K81" s="12"/>
      <c r="L81" s="12"/>
      <c r="M81" s="14"/>
    </row>
    <row r="82" spans="1:13" ht="15" customHeight="1">
      <c r="A82" s="849"/>
      <c r="B82" s="809"/>
      <c r="C82" s="15"/>
      <c r="D82" s="16"/>
      <c r="E82" s="159"/>
      <c r="F82" s="17"/>
      <c r="G82" s="811"/>
      <c r="H82" s="811"/>
      <c r="I82" s="811"/>
      <c r="J82" s="811"/>
      <c r="K82" s="811"/>
      <c r="L82" s="811"/>
      <c r="M82" s="812"/>
    </row>
    <row r="83" spans="1:13" ht="15" customHeight="1">
      <c r="A83" s="849"/>
      <c r="B83" s="810"/>
      <c r="C83" s="21"/>
      <c r="D83" s="160"/>
      <c r="E83" s="160"/>
      <c r="F83" s="160"/>
      <c r="G83" s="160"/>
      <c r="H83" s="160"/>
      <c r="I83" s="160"/>
      <c r="J83" s="160"/>
      <c r="K83" s="160"/>
      <c r="L83" s="160"/>
      <c r="M83" s="161"/>
    </row>
    <row r="84" spans="1:13" ht="15" customHeight="1">
      <c r="A84" s="849"/>
      <c r="B84" s="15" t="s">
        <v>232</v>
      </c>
      <c r="C84" s="813"/>
      <c r="D84" s="814"/>
      <c r="E84" s="815"/>
      <c r="F84" s="816" t="s">
        <v>241</v>
      </c>
      <c r="G84" s="817"/>
      <c r="H84" s="12"/>
      <c r="I84" s="819"/>
      <c r="J84" s="12"/>
      <c r="K84" s="819"/>
      <c r="L84" s="12"/>
      <c r="M84" s="14"/>
    </row>
    <row r="85" spans="1:13" ht="15" customHeight="1">
      <c r="A85" s="849"/>
      <c r="B85" s="21" t="s">
        <v>242</v>
      </c>
      <c r="C85" s="821"/>
      <c r="D85" s="822"/>
      <c r="E85" s="823"/>
      <c r="F85" s="816"/>
      <c r="G85" s="818"/>
      <c r="H85" s="54" t="s">
        <v>243</v>
      </c>
      <c r="I85" s="820"/>
      <c r="J85" s="54" t="s">
        <v>244</v>
      </c>
      <c r="K85" s="820"/>
      <c r="L85" s="158" t="s">
        <v>245</v>
      </c>
      <c r="M85" s="56"/>
    </row>
    <row r="86" spans="1:13" ht="15" customHeight="1">
      <c r="A86" s="849"/>
      <c r="B86" s="808" t="s">
        <v>246</v>
      </c>
      <c r="C86" s="11" t="s">
        <v>234</v>
      </c>
      <c r="D86" s="12"/>
      <c r="E86" s="13" t="s">
        <v>235</v>
      </c>
      <c r="F86" s="12"/>
      <c r="G86" s="12" t="s">
        <v>236</v>
      </c>
      <c r="H86" s="12"/>
      <c r="I86" s="12"/>
      <c r="J86" s="12"/>
      <c r="K86" s="12"/>
      <c r="L86" s="12"/>
      <c r="M86" s="14"/>
    </row>
    <row r="87" spans="1:13" ht="15" customHeight="1">
      <c r="A87" s="849"/>
      <c r="B87" s="809"/>
      <c r="C87" s="15"/>
      <c r="D87" s="16"/>
      <c r="E87" s="159"/>
      <c r="F87" s="17"/>
      <c r="G87" s="811"/>
      <c r="H87" s="811"/>
      <c r="I87" s="811"/>
      <c r="J87" s="811"/>
      <c r="K87" s="811"/>
      <c r="L87" s="811"/>
      <c r="M87" s="812"/>
    </row>
    <row r="88" spans="1:13" ht="15" customHeight="1">
      <c r="A88" s="849"/>
      <c r="B88" s="810"/>
      <c r="C88" s="21"/>
      <c r="D88" s="160"/>
      <c r="E88" s="160"/>
      <c r="F88" s="160"/>
      <c r="G88" s="160"/>
      <c r="H88" s="160"/>
      <c r="I88" s="160"/>
      <c r="J88" s="160"/>
      <c r="K88" s="160"/>
      <c r="L88" s="160"/>
      <c r="M88" s="161"/>
    </row>
    <row r="89" spans="1:13" ht="15" customHeight="1">
      <c r="A89" s="849"/>
      <c r="B89" s="15" t="s">
        <v>232</v>
      </c>
      <c r="C89" s="813"/>
      <c r="D89" s="814"/>
      <c r="E89" s="815"/>
      <c r="F89" s="816" t="s">
        <v>241</v>
      </c>
      <c r="G89" s="817"/>
      <c r="H89" s="12"/>
      <c r="I89" s="819"/>
      <c r="J89" s="12"/>
      <c r="K89" s="819"/>
      <c r="L89" s="12"/>
      <c r="M89" s="14"/>
    </row>
    <row r="90" spans="1:13" ht="15" customHeight="1">
      <c r="A90" s="849"/>
      <c r="B90" s="21" t="s">
        <v>242</v>
      </c>
      <c r="C90" s="821"/>
      <c r="D90" s="822"/>
      <c r="E90" s="823"/>
      <c r="F90" s="816"/>
      <c r="G90" s="818"/>
      <c r="H90" s="54" t="s">
        <v>243</v>
      </c>
      <c r="I90" s="820"/>
      <c r="J90" s="54" t="s">
        <v>244</v>
      </c>
      <c r="K90" s="820"/>
      <c r="L90" s="158" t="s">
        <v>245</v>
      </c>
      <c r="M90" s="56"/>
    </row>
    <row r="91" spans="1:13" ht="15" customHeight="1">
      <c r="A91" s="849"/>
      <c r="B91" s="808" t="s">
        <v>246</v>
      </c>
      <c r="C91" s="11" t="s">
        <v>234</v>
      </c>
      <c r="D91" s="12"/>
      <c r="E91" s="13" t="s">
        <v>235</v>
      </c>
      <c r="F91" s="12"/>
      <c r="G91" s="12" t="s">
        <v>236</v>
      </c>
      <c r="H91" s="12"/>
      <c r="I91" s="12"/>
      <c r="J91" s="12"/>
      <c r="K91" s="12"/>
      <c r="L91" s="12"/>
      <c r="M91" s="14"/>
    </row>
    <row r="92" spans="1:13" ht="15" customHeight="1">
      <c r="A92" s="849"/>
      <c r="B92" s="809"/>
      <c r="C92" s="15"/>
      <c r="D92" s="16"/>
      <c r="E92" s="159"/>
      <c r="F92" s="17"/>
      <c r="G92" s="811"/>
      <c r="H92" s="811"/>
      <c r="I92" s="811"/>
      <c r="J92" s="811"/>
      <c r="K92" s="811"/>
      <c r="L92" s="811"/>
      <c r="M92" s="812"/>
    </row>
    <row r="93" spans="1:13" ht="15" customHeight="1">
      <c r="A93" s="849"/>
      <c r="B93" s="810"/>
      <c r="C93" s="21"/>
      <c r="D93" s="160"/>
      <c r="E93" s="160"/>
      <c r="F93" s="160"/>
      <c r="G93" s="160"/>
      <c r="H93" s="160"/>
      <c r="I93" s="160"/>
      <c r="J93" s="160"/>
      <c r="K93" s="160"/>
      <c r="L93" s="160"/>
      <c r="M93" s="161"/>
    </row>
    <row r="94" spans="1:13" ht="15" customHeight="1">
      <c r="A94" s="849"/>
      <c r="B94" s="15" t="s">
        <v>232</v>
      </c>
      <c r="C94" s="813"/>
      <c r="D94" s="814"/>
      <c r="E94" s="815"/>
      <c r="F94" s="816" t="s">
        <v>241</v>
      </c>
      <c r="G94" s="817"/>
      <c r="H94" s="12"/>
      <c r="I94" s="819"/>
      <c r="J94" s="12"/>
      <c r="K94" s="819"/>
      <c r="L94" s="12"/>
      <c r="M94" s="14"/>
    </row>
    <row r="95" spans="1:13" ht="15" customHeight="1">
      <c r="A95" s="849"/>
      <c r="B95" s="21" t="s">
        <v>242</v>
      </c>
      <c r="C95" s="821"/>
      <c r="D95" s="822"/>
      <c r="E95" s="823"/>
      <c r="F95" s="816"/>
      <c r="G95" s="818"/>
      <c r="H95" s="54" t="s">
        <v>243</v>
      </c>
      <c r="I95" s="820"/>
      <c r="J95" s="54" t="s">
        <v>244</v>
      </c>
      <c r="K95" s="820"/>
      <c r="L95" s="158" t="s">
        <v>245</v>
      </c>
      <c r="M95" s="56"/>
    </row>
    <row r="96" spans="1:13" ht="15" customHeight="1">
      <c r="A96" s="849"/>
      <c r="B96" s="808" t="s">
        <v>246</v>
      </c>
      <c r="C96" s="11" t="s">
        <v>234</v>
      </c>
      <c r="D96" s="12"/>
      <c r="E96" s="13" t="s">
        <v>235</v>
      </c>
      <c r="F96" s="12"/>
      <c r="G96" s="12" t="s">
        <v>236</v>
      </c>
      <c r="H96" s="12"/>
      <c r="I96" s="12"/>
      <c r="J96" s="12"/>
      <c r="K96" s="12"/>
      <c r="L96" s="12"/>
      <c r="M96" s="14"/>
    </row>
    <row r="97" spans="1:13" ht="15" customHeight="1">
      <c r="A97" s="849"/>
      <c r="B97" s="809"/>
      <c r="C97" s="15"/>
      <c r="D97" s="16"/>
      <c r="E97" s="159"/>
      <c r="F97" s="17"/>
      <c r="G97" s="811"/>
      <c r="H97" s="811"/>
      <c r="I97" s="811"/>
      <c r="J97" s="811"/>
      <c r="K97" s="811"/>
      <c r="L97" s="811"/>
      <c r="M97" s="812"/>
    </row>
    <row r="98" spans="1:13" ht="15" customHeight="1">
      <c r="A98" s="849"/>
      <c r="B98" s="810"/>
      <c r="C98" s="21"/>
      <c r="D98" s="160"/>
      <c r="E98" s="160"/>
      <c r="F98" s="160"/>
      <c r="G98" s="160"/>
      <c r="H98" s="160"/>
      <c r="I98" s="160"/>
      <c r="J98" s="160"/>
      <c r="K98" s="160"/>
      <c r="L98" s="160"/>
      <c r="M98" s="161"/>
    </row>
    <row r="99" spans="1:13" ht="15" customHeight="1">
      <c r="A99" s="849"/>
      <c r="B99" s="15" t="s">
        <v>232</v>
      </c>
      <c r="C99" s="813"/>
      <c r="D99" s="814"/>
      <c r="E99" s="815"/>
      <c r="F99" s="816" t="s">
        <v>241</v>
      </c>
      <c r="G99" s="817"/>
      <c r="H99" s="12"/>
      <c r="I99" s="819"/>
      <c r="J99" s="12"/>
      <c r="K99" s="819"/>
      <c r="L99" s="12"/>
      <c r="M99" s="14"/>
    </row>
    <row r="100" spans="1:13" ht="15" customHeight="1">
      <c r="A100" s="849"/>
      <c r="B100" s="21" t="s">
        <v>242</v>
      </c>
      <c r="C100" s="821"/>
      <c r="D100" s="822"/>
      <c r="E100" s="823"/>
      <c r="F100" s="816"/>
      <c r="G100" s="818"/>
      <c r="H100" s="54" t="s">
        <v>243</v>
      </c>
      <c r="I100" s="820"/>
      <c r="J100" s="54" t="s">
        <v>244</v>
      </c>
      <c r="K100" s="820"/>
      <c r="L100" s="158" t="s">
        <v>245</v>
      </c>
      <c r="M100" s="56"/>
    </row>
    <row r="101" spans="1:13" ht="15" customHeight="1">
      <c r="A101" s="849"/>
      <c r="B101" s="808" t="s">
        <v>246</v>
      </c>
      <c r="C101" s="11" t="s">
        <v>234</v>
      </c>
      <c r="D101" s="12"/>
      <c r="E101" s="13" t="s">
        <v>235</v>
      </c>
      <c r="F101" s="12"/>
      <c r="G101" s="12" t="s">
        <v>236</v>
      </c>
      <c r="H101" s="12"/>
      <c r="I101" s="12"/>
      <c r="J101" s="12"/>
      <c r="K101" s="12"/>
      <c r="L101" s="12"/>
      <c r="M101" s="14"/>
    </row>
    <row r="102" spans="1:13" ht="15" customHeight="1">
      <c r="A102" s="849"/>
      <c r="B102" s="809"/>
      <c r="C102" s="15"/>
      <c r="D102" s="16"/>
      <c r="E102" s="159"/>
      <c r="F102" s="17"/>
      <c r="G102" s="811"/>
      <c r="H102" s="811"/>
      <c r="I102" s="811"/>
      <c r="J102" s="811"/>
      <c r="K102" s="811"/>
      <c r="L102" s="811"/>
      <c r="M102" s="812"/>
    </row>
    <row r="103" spans="1:13" ht="15" customHeight="1">
      <c r="A103" s="849"/>
      <c r="B103" s="810"/>
      <c r="C103" s="21"/>
      <c r="D103" s="160"/>
      <c r="E103" s="160"/>
      <c r="F103" s="160"/>
      <c r="G103" s="160"/>
      <c r="H103" s="160"/>
      <c r="I103" s="160"/>
      <c r="J103" s="160"/>
      <c r="K103" s="160"/>
      <c r="L103" s="160"/>
      <c r="M103" s="161"/>
    </row>
    <row r="104" spans="1:13" ht="15" customHeight="1">
      <c r="A104" s="849"/>
      <c r="B104" s="15" t="s">
        <v>232</v>
      </c>
      <c r="C104" s="813"/>
      <c r="D104" s="814"/>
      <c r="E104" s="815"/>
      <c r="F104" s="816" t="s">
        <v>241</v>
      </c>
      <c r="G104" s="817"/>
      <c r="H104" s="12"/>
      <c r="I104" s="819"/>
      <c r="J104" s="12"/>
      <c r="K104" s="819"/>
      <c r="L104" s="12"/>
      <c r="M104" s="14"/>
    </row>
    <row r="105" spans="1:13" ht="15" customHeight="1">
      <c r="A105" s="849"/>
      <c r="B105" s="21" t="s">
        <v>242</v>
      </c>
      <c r="C105" s="821"/>
      <c r="D105" s="822"/>
      <c r="E105" s="823"/>
      <c r="F105" s="816"/>
      <c r="G105" s="818"/>
      <c r="H105" s="54" t="s">
        <v>243</v>
      </c>
      <c r="I105" s="820"/>
      <c r="J105" s="54" t="s">
        <v>244</v>
      </c>
      <c r="K105" s="820"/>
      <c r="L105" s="158" t="s">
        <v>245</v>
      </c>
      <c r="M105" s="56"/>
    </row>
    <row r="106" spans="1:13" ht="15" customHeight="1">
      <c r="A106" s="849"/>
      <c r="B106" s="808" t="s">
        <v>246</v>
      </c>
      <c r="C106" s="11" t="s">
        <v>234</v>
      </c>
      <c r="D106" s="12"/>
      <c r="E106" s="13" t="s">
        <v>235</v>
      </c>
      <c r="F106" s="12"/>
      <c r="G106" s="12" t="s">
        <v>236</v>
      </c>
      <c r="H106" s="12"/>
      <c r="I106" s="12"/>
      <c r="J106" s="12"/>
      <c r="K106" s="12"/>
      <c r="L106" s="12"/>
      <c r="M106" s="14"/>
    </row>
    <row r="107" spans="1:13" ht="15" customHeight="1">
      <c r="A107" s="849"/>
      <c r="B107" s="809"/>
      <c r="C107" s="15"/>
      <c r="D107" s="16"/>
      <c r="E107" s="159"/>
      <c r="F107" s="17"/>
      <c r="G107" s="811"/>
      <c r="H107" s="811"/>
      <c r="I107" s="811"/>
      <c r="J107" s="811"/>
      <c r="K107" s="811"/>
      <c r="L107" s="811"/>
      <c r="M107" s="812"/>
    </row>
    <row r="108" spans="1:13" ht="15" customHeight="1">
      <c r="A108" s="850"/>
      <c r="B108" s="810"/>
      <c r="C108" s="21"/>
      <c r="D108" s="160"/>
      <c r="E108" s="160"/>
      <c r="F108" s="160"/>
      <c r="G108" s="160"/>
      <c r="H108" s="160"/>
      <c r="I108" s="160"/>
      <c r="J108" s="160"/>
      <c r="K108" s="160"/>
      <c r="L108" s="160"/>
      <c r="M108" s="161"/>
    </row>
  </sheetData>
  <mergeCells count="161">
    <mergeCell ref="C48:D48"/>
    <mergeCell ref="A46:B48"/>
    <mergeCell ref="C11:M11"/>
    <mergeCell ref="B12:B14"/>
    <mergeCell ref="G13:M13"/>
    <mergeCell ref="C14:M14"/>
    <mergeCell ref="C16:M16"/>
    <mergeCell ref="C8:M8"/>
    <mergeCell ref="C15:M15"/>
    <mergeCell ref="L40:M40"/>
    <mergeCell ref="H41:I41"/>
    <mergeCell ref="J41:K41"/>
    <mergeCell ref="L41:M41"/>
    <mergeCell ref="C9:M9"/>
    <mergeCell ref="E37:F37"/>
    <mergeCell ref="E38:F38"/>
    <mergeCell ref="D23:E23"/>
    <mergeCell ref="A26:A30"/>
    <mergeCell ref="C26:E26"/>
    <mergeCell ref="G26:G27"/>
    <mergeCell ref="I26:I27"/>
    <mergeCell ref="C27:E27"/>
    <mergeCell ref="B28:B30"/>
    <mergeCell ref="A31:G31"/>
    <mergeCell ref="A32:M32"/>
    <mergeCell ref="I17:I18"/>
    <mergeCell ref="C17:E17"/>
    <mergeCell ref="C18:E18"/>
    <mergeCell ref="A3:A9"/>
    <mergeCell ref="C3:M3"/>
    <mergeCell ref="C4:M4"/>
    <mergeCell ref="B5:B7"/>
    <mergeCell ref="G6:M6"/>
    <mergeCell ref="C7:M7"/>
    <mergeCell ref="A10:A16"/>
    <mergeCell ref="C10:M10"/>
    <mergeCell ref="G20:M20"/>
    <mergeCell ref="A39:M39"/>
    <mergeCell ref="C37:D37"/>
    <mergeCell ref="C38:D38"/>
    <mergeCell ref="A17:A25"/>
    <mergeCell ref="F23:M23"/>
    <mergeCell ref="D24:E25"/>
    <mergeCell ref="B23:C25"/>
    <mergeCell ref="B19:B21"/>
    <mergeCell ref="G17:G18"/>
    <mergeCell ref="C33:D33"/>
    <mergeCell ref="E33:F33"/>
    <mergeCell ref="A33:B34"/>
    <mergeCell ref="B22:G22"/>
    <mergeCell ref="C30:M30"/>
    <mergeCell ref="A35:B35"/>
    <mergeCell ref="A36:B36"/>
    <mergeCell ref="K17:K18"/>
    <mergeCell ref="K26:K27"/>
    <mergeCell ref="C21:M21"/>
    <mergeCell ref="F17:F18"/>
    <mergeCell ref="F26:F27"/>
    <mergeCell ref="G29:M29"/>
    <mergeCell ref="H22:M22"/>
    <mergeCell ref="H31:M31"/>
    <mergeCell ref="H46:I46"/>
    <mergeCell ref="F47:G47"/>
    <mergeCell ref="H47:I47"/>
    <mergeCell ref="C46:D46"/>
    <mergeCell ref="F46:G46"/>
    <mergeCell ref="C47:D47"/>
    <mergeCell ref="H45:I45"/>
    <mergeCell ref="J45:K45"/>
    <mergeCell ref="L45:M45"/>
    <mergeCell ref="A40:B42"/>
    <mergeCell ref="H40:I40"/>
    <mergeCell ref="J40:K40"/>
    <mergeCell ref="C42:E42"/>
    <mergeCell ref="F42:M42"/>
    <mergeCell ref="J43:K43"/>
    <mergeCell ref="L43:M43"/>
    <mergeCell ref="H44:I44"/>
    <mergeCell ref="J44:K44"/>
    <mergeCell ref="L44:M44"/>
    <mergeCell ref="A43:B45"/>
    <mergeCell ref="H43:I43"/>
    <mergeCell ref="B106:B108"/>
    <mergeCell ref="G107:M107"/>
    <mergeCell ref="A79:A108"/>
    <mergeCell ref="C99:E99"/>
    <mergeCell ref="F99:F100"/>
    <mergeCell ref="G99:G100"/>
    <mergeCell ref="I99:I100"/>
    <mergeCell ref="K89:K90"/>
    <mergeCell ref="C90:E90"/>
    <mergeCell ref="B91:B93"/>
    <mergeCell ref="G92:M92"/>
    <mergeCell ref="C94:E94"/>
    <mergeCell ref="F94:F95"/>
    <mergeCell ref="G94:G95"/>
    <mergeCell ref="I94:I95"/>
    <mergeCell ref="K94:K95"/>
    <mergeCell ref="C95:E95"/>
    <mergeCell ref="B96:B98"/>
    <mergeCell ref="G97:M97"/>
    <mergeCell ref="C89:E89"/>
    <mergeCell ref="F89:F90"/>
    <mergeCell ref="G89:G90"/>
    <mergeCell ref="I89:I90"/>
    <mergeCell ref="K79:K80"/>
    <mergeCell ref="K99:K100"/>
    <mergeCell ref="C100:E100"/>
    <mergeCell ref="B101:B103"/>
    <mergeCell ref="G102:M102"/>
    <mergeCell ref="C104:E104"/>
    <mergeCell ref="F104:F105"/>
    <mergeCell ref="G104:G105"/>
    <mergeCell ref="I104:I105"/>
    <mergeCell ref="K104:K105"/>
    <mergeCell ref="C105:E105"/>
    <mergeCell ref="A49:B49"/>
    <mergeCell ref="A50:B50"/>
    <mergeCell ref="A51:B51"/>
    <mergeCell ref="C49:M49"/>
    <mergeCell ref="C50:M50"/>
    <mergeCell ref="C51:M51"/>
    <mergeCell ref="A54:M54"/>
    <mergeCell ref="A53:M53"/>
    <mergeCell ref="C80:E80"/>
    <mergeCell ref="C70:M70"/>
    <mergeCell ref="C71:M71"/>
    <mergeCell ref="C72:M72"/>
    <mergeCell ref="B73:B75"/>
    <mergeCell ref="G74:M74"/>
    <mergeCell ref="C75:M75"/>
    <mergeCell ref="C77:M77"/>
    <mergeCell ref="A57:A77"/>
    <mergeCell ref="C57:M57"/>
    <mergeCell ref="C58:M58"/>
    <mergeCell ref="B59:B61"/>
    <mergeCell ref="G60:M60"/>
    <mergeCell ref="C61:M61"/>
    <mergeCell ref="C63:M63"/>
    <mergeCell ref="C64:M64"/>
    <mergeCell ref="C62:M62"/>
    <mergeCell ref="C69:M69"/>
    <mergeCell ref="C76:M76"/>
    <mergeCell ref="B86:B88"/>
    <mergeCell ref="G87:M87"/>
    <mergeCell ref="C79:E79"/>
    <mergeCell ref="F79:F80"/>
    <mergeCell ref="G79:G80"/>
    <mergeCell ref="I79:I80"/>
    <mergeCell ref="B81:B83"/>
    <mergeCell ref="G82:M82"/>
    <mergeCell ref="C84:E84"/>
    <mergeCell ref="F84:F85"/>
    <mergeCell ref="G84:G85"/>
    <mergeCell ref="I84:I85"/>
    <mergeCell ref="K84:K85"/>
    <mergeCell ref="C85:E85"/>
    <mergeCell ref="C65:M65"/>
    <mergeCell ref="B66:B68"/>
    <mergeCell ref="G67:M67"/>
    <mergeCell ref="C68:M68"/>
  </mergeCells>
  <phoneticPr fontId="5"/>
  <dataValidations count="6">
    <dataValidation type="list" allowBlank="1" showInputMessage="1" showErrorMessage="1" sqref="D107 D6 D29 D82 D87 D92 D97 D102 D20 D13 D60 D67 D74" xr:uid="{D5E88DB9-71D5-4050-BC36-1EEC4A88063A}">
      <formula1>"都,道,府,県"</formula1>
    </dataValidation>
    <dataValidation type="list" allowBlank="1" showInputMessage="1" showErrorMessage="1" sqref="F107 F6 F29 F82 F87 F92 F97 F102 F20 F13 F60 F67 F74" xr:uid="{ABAE12DD-D578-45FD-A0A5-498F309A8CEF}">
      <formula1>"市,郡,区"</formula1>
    </dataValidation>
    <dataValidation imeMode="fullKatakana" allowBlank="1" showInputMessage="1" showErrorMessage="1" sqref="C3:M3 C17:E17 C26:E26 C10:M10 C57:M57 C64:M64 C71:M71" xr:uid="{1882401F-7506-4AE8-8704-B5E6E0199EB3}"/>
    <dataValidation imeMode="disabled" allowBlank="1" showInputMessage="1" showErrorMessage="1" sqref="D5 F5 D19 F19 D12 F12 D59 F59 D66 F66 D73 F73" xr:uid="{E1D1F97E-A454-4852-98D9-E9767D9CB123}"/>
    <dataValidation type="whole" imeMode="disabled" operator="greaterThanOrEqual" allowBlank="1" showInputMessage="1" showErrorMessage="1" sqref="G17:G18 I17:I18 K17:K18 G26:G27 I26:I27 K26:K27" xr:uid="{41CA99A8-5FDC-4415-A822-838B1B116A50}">
      <formula1>0</formula1>
    </dataValidation>
    <dataValidation type="list" allowBlank="1" showInputMessage="1" showErrorMessage="1" sqref="E46:E48 H46:I47 C41:M41" xr:uid="{56FDBEF0-44A9-459D-836A-4480908A5D6A}">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54" min="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BA45-079E-498A-8EEC-04547FA280D3}">
  <sheetPr>
    <tabColor theme="5" tint="0.59999389629810485"/>
  </sheetPr>
  <dimension ref="A1:AS84"/>
  <sheetViews>
    <sheetView showGridLines="0" view="pageBreakPreview" zoomScaleNormal="100" zoomScaleSheetLayoutView="100" workbookViewId="0">
      <selection activeCell="X3" sqref="X3"/>
    </sheetView>
  </sheetViews>
  <sheetFormatPr defaultColWidth="8.25" defaultRowHeight="21" customHeight="1"/>
  <cols>
    <col min="1" max="1" width="2.625" style="260" customWidth="1"/>
    <col min="2" max="2" width="14.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42" width="8.25" style="260"/>
    <col min="43" max="44" width="46.375" style="260" customWidth="1"/>
    <col min="45" max="45" width="32.875" style="260" customWidth="1"/>
    <col min="46"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690</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691</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480"/>
      <c r="AD5" s="480"/>
      <c r="AE5" s="480"/>
      <c r="AF5" s="480"/>
      <c r="AG5" s="480"/>
      <c r="AH5" s="480"/>
      <c r="AI5" s="481" t="s">
        <v>994</v>
      </c>
      <c r="AJ5" s="482"/>
      <c r="AK5" s="1339" t="s">
        <v>995</v>
      </c>
      <c r="AL5" s="1340"/>
      <c r="AM5" s="1340"/>
      <c r="AN5" s="1341"/>
    </row>
    <row r="6" spans="1:40" ht="18" customHeight="1">
      <c r="A6" s="262"/>
      <c r="B6" s="262"/>
      <c r="C6" s="262"/>
      <c r="D6" s="262"/>
      <c r="E6" s="262"/>
      <c r="F6" s="262"/>
      <c r="G6" s="262"/>
      <c r="H6" s="262"/>
      <c r="I6" s="262"/>
      <c r="J6" s="262"/>
      <c r="K6" s="262"/>
      <c r="L6" s="262"/>
      <c r="M6" s="262"/>
      <c r="N6" s="262"/>
      <c r="O6" s="262"/>
      <c r="P6" s="262"/>
      <c r="Q6" s="262"/>
      <c r="R6" s="262"/>
      <c r="S6" s="262"/>
      <c r="U6" s="262"/>
      <c r="V6" s="262"/>
      <c r="W6" s="262"/>
      <c r="Y6" s="263"/>
      <c r="Z6" s="263"/>
      <c r="AA6" s="263"/>
      <c r="AB6" s="257"/>
      <c r="AC6" s="263"/>
      <c r="AD6" s="263"/>
      <c r="AE6" s="263"/>
      <c r="AF6" s="263"/>
      <c r="AG6" s="335" t="s">
        <v>996</v>
      </c>
      <c r="AH6" s="1342">
        <v>40</v>
      </c>
      <c r="AI6" s="1343"/>
      <c r="AJ6" s="1344"/>
      <c r="AK6" s="263" t="s">
        <v>544</v>
      </c>
      <c r="AL6" s="484">
        <v>160</v>
      </c>
      <c r="AM6" s="263" t="s">
        <v>545</v>
      </c>
      <c r="AN6" s="257"/>
    </row>
    <row r="7" spans="1:40" ht="9.9499999999999993" customHeight="1">
      <c r="A7" s="257"/>
      <c r="B7" s="469"/>
      <c r="C7" s="469"/>
      <c r="D7" s="469"/>
      <c r="E7" s="469"/>
      <c r="F7" s="469"/>
      <c r="G7" s="469"/>
      <c r="H7" s="469"/>
      <c r="I7" s="469"/>
      <c r="J7" s="469"/>
      <c r="K7" s="469"/>
      <c r="L7" s="469"/>
      <c r="M7" s="469"/>
      <c r="N7" s="469"/>
      <c r="O7" s="469"/>
      <c r="P7" s="469"/>
      <c r="Q7" s="469"/>
      <c r="R7" s="469"/>
      <c r="S7" s="469"/>
      <c r="T7" s="469"/>
      <c r="U7" s="469"/>
      <c r="V7" s="469"/>
      <c r="W7" s="469"/>
      <c r="X7" s="261"/>
      <c r="Y7" s="261"/>
      <c r="Z7" s="261"/>
      <c r="AA7" s="261"/>
      <c r="AB7" s="261"/>
      <c r="AC7" s="261"/>
      <c r="AD7" s="261"/>
      <c r="AE7" s="261"/>
      <c r="AF7" s="261"/>
      <c r="AG7" s="261"/>
      <c r="AH7" s="261"/>
      <c r="AI7" s="261"/>
      <c r="AJ7" s="261"/>
      <c r="AK7" s="261"/>
      <c r="AL7" s="261"/>
      <c r="AM7" s="257"/>
      <c r="AN7" s="257"/>
    </row>
    <row r="8" spans="1:40" ht="15" customHeight="1">
      <c r="A8" s="1328" t="s">
        <v>546</v>
      </c>
      <c r="B8" s="1264" t="s">
        <v>997</v>
      </c>
      <c r="C8" s="1251" t="s">
        <v>998</v>
      </c>
      <c r="D8" s="1250" t="s">
        <v>999</v>
      </c>
      <c r="E8" s="1254" t="s">
        <v>1000</v>
      </c>
      <c r="F8" s="1255" t="s">
        <v>1001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345" t="s">
        <v>1002</v>
      </c>
      <c r="AL8" s="1258" t="s">
        <v>1003</v>
      </c>
      <c r="AM8" s="1259" t="s">
        <v>1004</v>
      </c>
      <c r="AN8" s="1259"/>
    </row>
    <row r="9" spans="1:40" ht="15" customHeight="1">
      <c r="A9" s="1328"/>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345"/>
      <c r="AL9" s="1258"/>
      <c r="AM9" s="1259"/>
      <c r="AN9" s="1259"/>
    </row>
    <row r="10" spans="1:40" ht="15" customHeight="1">
      <c r="A10" s="1328"/>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345"/>
      <c r="AL10" s="1258"/>
      <c r="AM10" s="1259"/>
      <c r="AN10" s="1259"/>
    </row>
    <row r="11" spans="1:40" ht="15" customHeight="1">
      <c r="A11" s="1328"/>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345"/>
      <c r="AL11" s="1258"/>
      <c r="AM11" s="1259"/>
      <c r="AN11" s="1259"/>
    </row>
    <row r="12" spans="1:40" ht="18" customHeight="1">
      <c r="A12" s="269">
        <v>1</v>
      </c>
      <c r="B12" s="292" t="s">
        <v>601</v>
      </c>
      <c r="C12" s="474" t="s">
        <v>571</v>
      </c>
      <c r="D12" s="293"/>
      <c r="E12" s="294" t="s">
        <v>571</v>
      </c>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3">
        <f>+SUM(F12:AJ12)</f>
        <v>0</v>
      </c>
      <c r="AL12" s="276">
        <f t="shared" ref="AL12:AL32" si="0">IF($AK$3="４週",AK12/4,AK12/(DAY(EOMONTH($F$10,0))/7))</f>
        <v>0</v>
      </c>
      <c r="AM12" s="1329"/>
      <c r="AN12" s="1329"/>
    </row>
    <row r="13" spans="1:40" ht="18" customHeight="1">
      <c r="A13" s="269">
        <v>2</v>
      </c>
      <c r="B13" s="292" t="s">
        <v>650</v>
      </c>
      <c r="C13" s="474" t="s">
        <v>573</v>
      </c>
      <c r="D13" s="293"/>
      <c r="E13" s="294" t="s">
        <v>573</v>
      </c>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3">
        <f t="shared" ref="AK13:AK32" si="1">+SUM(F13:AJ13)</f>
        <v>0</v>
      </c>
      <c r="AL13" s="276">
        <f t="shared" si="0"/>
        <v>0</v>
      </c>
      <c r="AM13" s="1329"/>
      <c r="AN13" s="1329"/>
    </row>
    <row r="14" spans="1:40" ht="18" customHeight="1">
      <c r="A14" s="269">
        <v>3</v>
      </c>
      <c r="B14" s="292" t="s">
        <v>687</v>
      </c>
      <c r="C14" s="474" t="s">
        <v>575</v>
      </c>
      <c r="D14" s="293"/>
      <c r="E14" s="294" t="s">
        <v>575</v>
      </c>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3">
        <f t="shared" si="1"/>
        <v>0</v>
      </c>
      <c r="AL14" s="276">
        <f t="shared" si="0"/>
        <v>0</v>
      </c>
      <c r="AM14" s="1329"/>
      <c r="AN14" s="1329"/>
    </row>
    <row r="15" spans="1:40" ht="18" customHeight="1">
      <c r="A15" s="269">
        <v>4</v>
      </c>
      <c r="B15" s="292" t="s">
        <v>692</v>
      </c>
      <c r="C15" s="474" t="s">
        <v>577</v>
      </c>
      <c r="D15" s="293"/>
      <c r="E15" s="294" t="s">
        <v>577</v>
      </c>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3">
        <f t="shared" si="1"/>
        <v>0</v>
      </c>
      <c r="AL15" s="276">
        <f t="shared" si="0"/>
        <v>0</v>
      </c>
      <c r="AM15" s="1329"/>
      <c r="AN15" s="1329"/>
    </row>
    <row r="16" spans="1:40" ht="18" customHeight="1">
      <c r="A16" s="269">
        <v>5</v>
      </c>
      <c r="B16" s="292"/>
      <c r="C16" s="474"/>
      <c r="D16" s="293"/>
      <c r="E16" s="294"/>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3">
        <f t="shared" si="1"/>
        <v>0</v>
      </c>
      <c r="AL16" s="276">
        <f t="shared" si="0"/>
        <v>0</v>
      </c>
      <c r="AM16" s="1329"/>
      <c r="AN16" s="1329"/>
    </row>
    <row r="17" spans="1:43" ht="18" customHeight="1">
      <c r="A17" s="269">
        <v>6</v>
      </c>
      <c r="B17" s="292"/>
      <c r="C17" s="474"/>
      <c r="D17" s="293"/>
      <c r="E17" s="294"/>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3">
        <f t="shared" si="1"/>
        <v>0</v>
      </c>
      <c r="AL17" s="276">
        <f t="shared" si="0"/>
        <v>0</v>
      </c>
      <c r="AM17" s="1329"/>
      <c r="AN17" s="1329"/>
    </row>
    <row r="18" spans="1:43" ht="18" customHeight="1">
      <c r="A18" s="269">
        <v>7</v>
      </c>
      <c r="B18" s="292"/>
      <c r="C18" s="474"/>
      <c r="D18" s="293"/>
      <c r="E18" s="294"/>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3">
        <f t="shared" si="1"/>
        <v>0</v>
      </c>
      <c r="AL18" s="276">
        <f t="shared" si="0"/>
        <v>0</v>
      </c>
      <c r="AM18" s="1329"/>
      <c r="AN18" s="1329"/>
    </row>
    <row r="19" spans="1:43" ht="18" customHeight="1">
      <c r="A19" s="269">
        <v>8</v>
      </c>
      <c r="B19" s="292"/>
      <c r="C19" s="474"/>
      <c r="D19" s="293"/>
      <c r="E19" s="294"/>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3">
        <f t="shared" si="1"/>
        <v>0</v>
      </c>
      <c r="AL19" s="276">
        <f t="shared" si="0"/>
        <v>0</v>
      </c>
      <c r="AM19" s="1329"/>
      <c r="AN19" s="1329"/>
    </row>
    <row r="20" spans="1:43" ht="18" customHeight="1">
      <c r="A20" s="269">
        <v>9</v>
      </c>
      <c r="B20" s="292"/>
      <c r="C20" s="474"/>
      <c r="D20" s="293"/>
      <c r="E20" s="294"/>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3">
        <f t="shared" si="1"/>
        <v>0</v>
      </c>
      <c r="AL20" s="276">
        <f t="shared" si="0"/>
        <v>0</v>
      </c>
      <c r="AM20" s="1329"/>
      <c r="AN20" s="1329"/>
    </row>
    <row r="21" spans="1:43" ht="18" customHeight="1">
      <c r="A21" s="269">
        <v>10</v>
      </c>
      <c r="B21" s="292"/>
      <c r="C21" s="474"/>
      <c r="D21" s="293"/>
      <c r="E21" s="294"/>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3">
        <f t="shared" si="1"/>
        <v>0</v>
      </c>
      <c r="AL21" s="276">
        <f t="shared" si="0"/>
        <v>0</v>
      </c>
      <c r="AM21" s="1329"/>
      <c r="AN21" s="1329"/>
    </row>
    <row r="22" spans="1:43" ht="18" customHeight="1">
      <c r="A22" s="269">
        <v>11</v>
      </c>
      <c r="B22" s="292"/>
      <c r="C22" s="474"/>
      <c r="D22" s="293"/>
      <c r="E22" s="294"/>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3">
        <f t="shared" si="1"/>
        <v>0</v>
      </c>
      <c r="AL22" s="276">
        <f t="shared" si="0"/>
        <v>0</v>
      </c>
      <c r="AM22" s="1329"/>
      <c r="AN22" s="1329"/>
    </row>
    <row r="23" spans="1:43" ht="18" customHeight="1">
      <c r="A23" s="269">
        <v>12</v>
      </c>
      <c r="B23" s="292"/>
      <c r="C23" s="474"/>
      <c r="D23" s="293"/>
      <c r="E23" s="294"/>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3">
        <f t="shared" si="1"/>
        <v>0</v>
      </c>
      <c r="AL23" s="276">
        <f t="shared" si="0"/>
        <v>0</v>
      </c>
      <c r="AM23" s="1329"/>
      <c r="AN23" s="1329"/>
    </row>
    <row r="24" spans="1:43" ht="18" customHeight="1">
      <c r="A24" s="269">
        <v>13</v>
      </c>
      <c r="B24" s="292"/>
      <c r="C24" s="474"/>
      <c r="D24" s="293"/>
      <c r="E24" s="294"/>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3">
        <f t="shared" si="1"/>
        <v>0</v>
      </c>
      <c r="AL24" s="276">
        <f t="shared" si="0"/>
        <v>0</v>
      </c>
      <c r="AM24" s="1329"/>
      <c r="AN24" s="1329"/>
    </row>
    <row r="25" spans="1:43" ht="18" customHeight="1">
      <c r="A25" s="269">
        <v>14</v>
      </c>
      <c r="B25" s="292"/>
      <c r="C25" s="474"/>
      <c r="D25" s="293"/>
      <c r="E25" s="294"/>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3">
        <f t="shared" si="1"/>
        <v>0</v>
      </c>
      <c r="AL25" s="276">
        <f t="shared" si="0"/>
        <v>0</v>
      </c>
      <c r="AM25" s="1329"/>
      <c r="AN25" s="1329"/>
    </row>
    <row r="26" spans="1:43" ht="18" customHeight="1">
      <c r="A26" s="269">
        <v>15</v>
      </c>
      <c r="B26" s="292"/>
      <c r="C26" s="474"/>
      <c r="D26" s="293"/>
      <c r="E26" s="294"/>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3">
        <f t="shared" si="1"/>
        <v>0</v>
      </c>
      <c r="AL26" s="276">
        <f t="shared" si="0"/>
        <v>0</v>
      </c>
      <c r="AM26" s="1329"/>
      <c r="AN26" s="1329"/>
    </row>
    <row r="27" spans="1:43" ht="18" customHeight="1">
      <c r="A27" s="269">
        <v>16</v>
      </c>
      <c r="B27" s="292"/>
      <c r="C27" s="474"/>
      <c r="D27" s="293"/>
      <c r="E27" s="294"/>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3">
        <f t="shared" si="1"/>
        <v>0</v>
      </c>
      <c r="AL27" s="276">
        <f t="shared" si="0"/>
        <v>0</v>
      </c>
      <c r="AM27" s="1329"/>
      <c r="AN27" s="1329"/>
    </row>
    <row r="28" spans="1:43" ht="18" customHeight="1">
      <c r="A28" s="269">
        <v>17</v>
      </c>
      <c r="B28" s="292"/>
      <c r="C28" s="474"/>
      <c r="D28" s="293"/>
      <c r="E28" s="294"/>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3">
        <f t="shared" si="1"/>
        <v>0</v>
      </c>
      <c r="AL28" s="276">
        <f t="shared" si="0"/>
        <v>0</v>
      </c>
      <c r="AM28" s="1329"/>
      <c r="AN28" s="1329"/>
    </row>
    <row r="29" spans="1:43" ht="18" customHeight="1">
      <c r="A29" s="269">
        <v>18</v>
      </c>
      <c r="B29" s="292"/>
      <c r="C29" s="474"/>
      <c r="D29" s="293"/>
      <c r="E29" s="294"/>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3">
        <f t="shared" si="1"/>
        <v>0</v>
      </c>
      <c r="AL29" s="276">
        <f t="shared" si="0"/>
        <v>0</v>
      </c>
      <c r="AM29" s="1329"/>
      <c r="AN29" s="1329"/>
    </row>
    <row r="30" spans="1:43" ht="18" customHeight="1">
      <c r="A30" s="269">
        <v>19</v>
      </c>
      <c r="B30" s="292"/>
      <c r="C30" s="474"/>
      <c r="D30" s="293"/>
      <c r="E30" s="294"/>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3">
        <f t="shared" si="1"/>
        <v>0</v>
      </c>
      <c r="AL30" s="276">
        <f t="shared" si="0"/>
        <v>0</v>
      </c>
      <c r="AM30" s="1329"/>
      <c r="AN30" s="1329"/>
    </row>
    <row r="31" spans="1:43" ht="18" customHeight="1">
      <c r="A31" s="269">
        <v>20</v>
      </c>
      <c r="B31" s="292"/>
      <c r="C31" s="474"/>
      <c r="D31" s="293"/>
      <c r="E31" s="294"/>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3">
        <f t="shared" si="1"/>
        <v>0</v>
      </c>
      <c r="AL31" s="276">
        <f t="shared" si="0"/>
        <v>0</v>
      </c>
      <c r="AM31" s="1329"/>
      <c r="AN31" s="1329"/>
    </row>
    <row r="32" spans="1:43" ht="18" customHeight="1">
      <c r="A32" s="1254" t="s">
        <v>560</v>
      </c>
      <c r="B32" s="1261"/>
      <c r="C32" s="1261"/>
      <c r="D32" s="1261"/>
      <c r="E32" s="1261"/>
      <c r="F32" s="470">
        <f>+SUM(F12:F31)</f>
        <v>0</v>
      </c>
      <c r="G32" s="470">
        <f t="shared" ref="G32:AJ32" si="2">+SUM(G12:G31)</f>
        <v>0</v>
      </c>
      <c r="H32" s="470">
        <f t="shared" si="2"/>
        <v>0</v>
      </c>
      <c r="I32" s="470">
        <f t="shared" si="2"/>
        <v>0</v>
      </c>
      <c r="J32" s="470">
        <f t="shared" si="2"/>
        <v>0</v>
      </c>
      <c r="K32" s="470">
        <f t="shared" si="2"/>
        <v>0</v>
      </c>
      <c r="L32" s="470">
        <f t="shared" si="2"/>
        <v>0</v>
      </c>
      <c r="M32" s="470">
        <f t="shared" si="2"/>
        <v>0</v>
      </c>
      <c r="N32" s="470">
        <f t="shared" si="2"/>
        <v>0</v>
      </c>
      <c r="O32" s="470">
        <f t="shared" si="2"/>
        <v>0</v>
      </c>
      <c r="P32" s="470">
        <f t="shared" si="2"/>
        <v>0</v>
      </c>
      <c r="Q32" s="470">
        <f t="shared" si="2"/>
        <v>0</v>
      </c>
      <c r="R32" s="470">
        <f t="shared" si="2"/>
        <v>0</v>
      </c>
      <c r="S32" s="470">
        <f t="shared" si="2"/>
        <v>0</v>
      </c>
      <c r="T32" s="470">
        <f t="shared" si="2"/>
        <v>0</v>
      </c>
      <c r="U32" s="470">
        <f t="shared" si="2"/>
        <v>0</v>
      </c>
      <c r="V32" s="470">
        <f t="shared" si="2"/>
        <v>0</v>
      </c>
      <c r="W32" s="470">
        <f t="shared" si="2"/>
        <v>0</v>
      </c>
      <c r="X32" s="470">
        <f t="shared" si="2"/>
        <v>0</v>
      </c>
      <c r="Y32" s="470">
        <f t="shared" si="2"/>
        <v>0</v>
      </c>
      <c r="Z32" s="470">
        <f t="shared" si="2"/>
        <v>0</v>
      </c>
      <c r="AA32" s="470">
        <f t="shared" si="2"/>
        <v>0</v>
      </c>
      <c r="AB32" s="470">
        <f t="shared" si="2"/>
        <v>0</v>
      </c>
      <c r="AC32" s="470">
        <f t="shared" si="2"/>
        <v>0</v>
      </c>
      <c r="AD32" s="470">
        <f t="shared" si="2"/>
        <v>0</v>
      </c>
      <c r="AE32" s="470">
        <f t="shared" si="2"/>
        <v>0</v>
      </c>
      <c r="AF32" s="470">
        <f t="shared" si="2"/>
        <v>0</v>
      </c>
      <c r="AG32" s="470">
        <f t="shared" si="2"/>
        <v>0</v>
      </c>
      <c r="AH32" s="470">
        <f t="shared" si="2"/>
        <v>0</v>
      </c>
      <c r="AI32" s="470">
        <f t="shared" si="2"/>
        <v>0</v>
      </c>
      <c r="AJ32" s="470">
        <f t="shared" si="2"/>
        <v>0</v>
      </c>
      <c r="AK32" s="473">
        <f t="shared" si="1"/>
        <v>0</v>
      </c>
      <c r="AL32" s="276">
        <f t="shared" si="0"/>
        <v>0</v>
      </c>
      <c r="AM32" s="1328"/>
      <c r="AN32" s="1328"/>
      <c r="AP32" s="296"/>
      <c r="AQ32" s="296"/>
    </row>
    <row r="33" spans="1:45" ht="18" customHeight="1">
      <c r="A33" s="1261" t="s">
        <v>561</v>
      </c>
      <c r="B33" s="1261"/>
      <c r="C33" s="1261"/>
      <c r="D33" s="1261"/>
      <c r="E33" s="126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470"/>
      <c r="AL33" s="279"/>
      <c r="AM33" s="1328"/>
      <c r="AN33" s="1328"/>
      <c r="AP33" s="296"/>
      <c r="AQ33" s="296"/>
    </row>
    <row r="34" spans="1:45" ht="15" customHeight="1">
      <c r="A34" s="469"/>
      <c r="B34" s="469"/>
      <c r="C34" s="469"/>
      <c r="D34" s="469"/>
      <c r="E34" s="469"/>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469"/>
      <c r="AL34" s="469"/>
      <c r="AM34" s="257"/>
      <c r="AP34" s="296"/>
      <c r="AQ34" s="296"/>
    </row>
    <row r="35" spans="1:45" ht="15" customHeight="1">
      <c r="A35" s="469"/>
      <c r="B35" s="469"/>
      <c r="C35" s="469"/>
      <c r="D35" s="469"/>
      <c r="E35" s="469"/>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469"/>
      <c r="AL35" s="469"/>
      <c r="AM35" s="257"/>
    </row>
    <row r="36" spans="1:45" ht="15" customHeight="1">
      <c r="A36" s="469"/>
      <c r="B36" s="469"/>
      <c r="C36" s="469"/>
      <c r="D36" s="469"/>
      <c r="E36" s="469"/>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469"/>
      <c r="AL36" s="469"/>
      <c r="AM36" s="257"/>
    </row>
    <row r="37" spans="1:45" ht="21" customHeight="1">
      <c r="A37" s="256" t="s">
        <v>653</v>
      </c>
      <c r="B37" s="469"/>
      <c r="C37" s="469"/>
      <c r="D37" s="469"/>
      <c r="E37" s="469"/>
      <c r="F37" s="469"/>
      <c r="G37" s="280"/>
      <c r="H37" s="280"/>
      <c r="I37" s="280"/>
      <c r="J37" s="280"/>
      <c r="K37" s="280"/>
      <c r="L37" s="280"/>
      <c r="M37" s="280"/>
      <c r="N37" s="280"/>
      <c r="O37" s="280"/>
      <c r="AM37" s="469"/>
      <c r="AN37" s="257"/>
    </row>
    <row r="38" spans="1:45" ht="24.95" customHeight="1">
      <c r="A38" s="1250"/>
      <c r="B38" s="1250"/>
      <c r="C38" s="1250"/>
      <c r="D38" s="472">
        <v>4</v>
      </c>
      <c r="E38" s="472">
        <v>5</v>
      </c>
      <c r="F38" s="1314">
        <v>6</v>
      </c>
      <c r="G38" s="1314"/>
      <c r="H38" s="1314"/>
      <c r="I38" s="1314">
        <v>7</v>
      </c>
      <c r="J38" s="1314"/>
      <c r="K38" s="1314"/>
      <c r="L38" s="1314">
        <v>8</v>
      </c>
      <c r="M38" s="1314"/>
      <c r="N38" s="1314"/>
      <c r="O38" s="1314">
        <v>9</v>
      </c>
      <c r="P38" s="1314"/>
      <c r="Q38" s="1314"/>
      <c r="R38" s="1314">
        <v>10</v>
      </c>
      <c r="S38" s="1314"/>
      <c r="T38" s="1314"/>
      <c r="U38" s="1314">
        <v>11</v>
      </c>
      <c r="V38" s="1314"/>
      <c r="W38" s="1314"/>
      <c r="X38" s="1314">
        <v>12</v>
      </c>
      <c r="Y38" s="1314"/>
      <c r="Z38" s="1314"/>
      <c r="AA38" s="1314">
        <v>1</v>
      </c>
      <c r="AB38" s="1314"/>
      <c r="AC38" s="1314"/>
      <c r="AD38" s="1314">
        <v>2</v>
      </c>
      <c r="AE38" s="1314"/>
      <c r="AF38" s="1314"/>
      <c r="AG38" s="1314">
        <v>3</v>
      </c>
      <c r="AH38" s="1314"/>
      <c r="AI38" s="1314"/>
      <c r="AJ38" s="1250" t="s">
        <v>654</v>
      </c>
      <c r="AK38" s="1250"/>
      <c r="AL38" s="465" t="s">
        <v>655</v>
      </c>
      <c r="AM38" s="296"/>
      <c r="AN38" s="296"/>
      <c r="AO38" s="296"/>
    </row>
    <row r="39" spans="1:45" ht="18" customHeight="1">
      <c r="A39" s="1318" t="s">
        <v>656</v>
      </c>
      <c r="B39" s="1318"/>
      <c r="C39" s="1318"/>
      <c r="D39" s="471">
        <v>1400</v>
      </c>
      <c r="E39" s="471">
        <v>1310</v>
      </c>
      <c r="F39" s="1315">
        <v>1400</v>
      </c>
      <c r="G39" s="1315"/>
      <c r="H39" s="1315"/>
      <c r="I39" s="1315">
        <v>1470</v>
      </c>
      <c r="J39" s="1315"/>
      <c r="K39" s="1315"/>
      <c r="L39" s="1315">
        <v>1470</v>
      </c>
      <c r="M39" s="1315"/>
      <c r="N39" s="1315"/>
      <c r="O39" s="1315">
        <v>1330</v>
      </c>
      <c r="P39" s="1315"/>
      <c r="Q39" s="1315"/>
      <c r="R39" s="1315">
        <v>1400</v>
      </c>
      <c r="S39" s="1315"/>
      <c r="T39" s="1315"/>
      <c r="U39" s="1315">
        <v>1400</v>
      </c>
      <c r="V39" s="1315"/>
      <c r="W39" s="1315"/>
      <c r="X39" s="1315">
        <v>1330</v>
      </c>
      <c r="Y39" s="1315"/>
      <c r="Z39" s="1315"/>
      <c r="AA39" s="1315">
        <v>1330</v>
      </c>
      <c r="AB39" s="1315"/>
      <c r="AC39" s="1315"/>
      <c r="AD39" s="1315">
        <v>1330</v>
      </c>
      <c r="AE39" s="1315"/>
      <c r="AF39" s="1315"/>
      <c r="AG39" s="1315">
        <v>1400</v>
      </c>
      <c r="AH39" s="1315"/>
      <c r="AI39" s="1315"/>
      <c r="AJ39" s="1330">
        <f>SUM(D39:AI39)</f>
        <v>16570</v>
      </c>
      <c r="AK39" s="1330"/>
      <c r="AL39" s="1332">
        <f>ROUNDUP(AJ39/AJ40,1)</f>
        <v>70</v>
      </c>
      <c r="AM39" s="296"/>
      <c r="AN39" s="296"/>
      <c r="AO39" s="296"/>
    </row>
    <row r="40" spans="1:45" ht="18" customHeight="1">
      <c r="A40" s="1318" t="s">
        <v>657</v>
      </c>
      <c r="B40" s="1318"/>
      <c r="C40" s="1318"/>
      <c r="D40" s="471">
        <v>20</v>
      </c>
      <c r="E40" s="471">
        <v>19</v>
      </c>
      <c r="F40" s="1315">
        <v>20</v>
      </c>
      <c r="G40" s="1315"/>
      <c r="H40" s="1315"/>
      <c r="I40" s="1315">
        <v>21</v>
      </c>
      <c r="J40" s="1315"/>
      <c r="K40" s="1315"/>
      <c r="L40" s="1315">
        <v>21</v>
      </c>
      <c r="M40" s="1315"/>
      <c r="N40" s="1315"/>
      <c r="O40" s="1315">
        <v>19</v>
      </c>
      <c r="P40" s="1315"/>
      <c r="Q40" s="1315"/>
      <c r="R40" s="1315">
        <v>20</v>
      </c>
      <c r="S40" s="1315"/>
      <c r="T40" s="1315"/>
      <c r="U40" s="1315">
        <v>20</v>
      </c>
      <c r="V40" s="1315"/>
      <c r="W40" s="1315"/>
      <c r="X40" s="1315">
        <v>19</v>
      </c>
      <c r="Y40" s="1315"/>
      <c r="Z40" s="1315"/>
      <c r="AA40" s="1315">
        <v>19</v>
      </c>
      <c r="AB40" s="1315"/>
      <c r="AC40" s="1315"/>
      <c r="AD40" s="1315">
        <v>19</v>
      </c>
      <c r="AE40" s="1315"/>
      <c r="AF40" s="1315"/>
      <c r="AG40" s="1315">
        <v>20</v>
      </c>
      <c r="AH40" s="1315"/>
      <c r="AI40" s="1315"/>
      <c r="AJ40" s="1330">
        <f>+SUM(D40:AI40)</f>
        <v>237</v>
      </c>
      <c r="AK40" s="1330"/>
      <c r="AL40" s="1333"/>
      <c r="AM40" s="296"/>
      <c r="AN40" s="296"/>
      <c r="AO40" s="296"/>
    </row>
    <row r="41" spans="1:45" ht="5.0999999999999996" customHeight="1">
      <c r="A41" s="287"/>
      <c r="B41" s="287"/>
      <c r="C41" s="287"/>
      <c r="D41" s="296"/>
      <c r="E41" s="296"/>
      <c r="F41" s="296"/>
      <c r="G41" s="296"/>
      <c r="H41" s="296"/>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97"/>
      <c r="AK41" s="280"/>
      <c r="AL41" s="469"/>
      <c r="AM41" s="469"/>
      <c r="AN41" s="257"/>
    </row>
    <row r="42" spans="1:45" ht="18" customHeight="1">
      <c r="A42" s="256" t="s">
        <v>610</v>
      </c>
      <c r="B42" s="280"/>
      <c r="D42" s="280"/>
      <c r="E42" s="280"/>
      <c r="F42" s="280"/>
      <c r="G42" s="280"/>
      <c r="H42" s="280"/>
      <c r="I42" s="296"/>
      <c r="J42" s="296"/>
      <c r="K42" s="296"/>
      <c r="L42" s="296"/>
      <c r="M42" s="296"/>
      <c r="N42" s="296"/>
      <c r="O42" s="280"/>
      <c r="P42" s="280"/>
      <c r="Q42" s="280"/>
      <c r="R42" s="280"/>
      <c r="S42" s="280"/>
      <c r="T42" s="280"/>
      <c r="U42" s="280"/>
      <c r="V42" s="280"/>
      <c r="W42" s="469"/>
      <c r="X42" s="280"/>
      <c r="Y42" s="280"/>
      <c r="Z42" s="280"/>
      <c r="AA42" s="280"/>
      <c r="AB42" s="280"/>
      <c r="AC42" s="280"/>
      <c r="AD42" s="280"/>
      <c r="AE42" s="280"/>
      <c r="AF42" s="280"/>
      <c r="AG42" s="280"/>
      <c r="AH42" s="280"/>
      <c r="AI42" s="280"/>
      <c r="AJ42" s="297"/>
      <c r="AK42" s="280"/>
      <c r="AL42" s="469"/>
      <c r="AM42" s="469"/>
      <c r="AN42" s="257"/>
    </row>
    <row r="43" spans="1:45" ht="24.95" customHeight="1">
      <c r="A43" s="1250" t="s">
        <v>614</v>
      </c>
      <c r="B43" s="1250"/>
      <c r="C43" s="1250" t="s">
        <v>650</v>
      </c>
      <c r="D43" s="1250"/>
      <c r="E43" s="1258" t="s">
        <v>688</v>
      </c>
      <c r="F43" s="1258"/>
      <c r="G43" s="1258"/>
      <c r="H43" s="1258"/>
      <c r="I43" s="1298"/>
      <c r="J43" s="1298"/>
      <c r="K43" s="1298"/>
      <c r="L43" s="1298"/>
      <c r="M43" s="1298"/>
      <c r="N43" s="1298"/>
      <c r="O43" s="296"/>
      <c r="P43" s="296"/>
      <c r="Q43" s="296"/>
      <c r="R43" s="296"/>
      <c r="S43" s="296"/>
      <c r="T43" s="296"/>
      <c r="U43" s="296"/>
      <c r="W43" s="469"/>
      <c r="X43" s="280"/>
      <c r="Y43" s="280"/>
      <c r="Z43" s="280"/>
      <c r="AA43" s="280"/>
      <c r="AB43" s="280"/>
      <c r="AC43" s="280"/>
      <c r="AD43" s="280"/>
      <c r="AE43" s="280"/>
      <c r="AF43" s="280"/>
      <c r="AG43" s="280"/>
      <c r="AH43" s="280"/>
      <c r="AI43" s="280"/>
      <c r="AJ43" s="297"/>
      <c r="AK43" s="280"/>
      <c r="AL43" s="469"/>
      <c r="AM43" s="469"/>
      <c r="AN43" s="257"/>
    </row>
    <row r="44" spans="1:45" ht="18" customHeight="1">
      <c r="A44" s="1258" t="s">
        <v>616</v>
      </c>
      <c r="B44" s="1258"/>
      <c r="C44" s="1319">
        <f>ROUNDDOWN(IF(AL39&lt;=60,1,1+ROUNDUP((AL39-60)/40,0)),1)</f>
        <v>2</v>
      </c>
      <c r="D44" s="1319"/>
      <c r="E44" s="1319">
        <f>ROUNDDOWN(AL39/10,1)</f>
        <v>7</v>
      </c>
      <c r="F44" s="1319"/>
      <c r="G44" s="1319"/>
      <c r="H44" s="1319"/>
      <c r="I44" s="1346"/>
      <c r="J44" s="1346"/>
      <c r="K44" s="1346"/>
      <c r="L44" s="1346"/>
      <c r="M44" s="1346"/>
      <c r="N44" s="1346"/>
      <c r="O44" s="296"/>
      <c r="P44" s="296"/>
      <c r="Q44" s="296"/>
      <c r="R44" s="296"/>
      <c r="S44" s="296"/>
      <c r="T44" s="296"/>
      <c r="U44" s="296"/>
      <c r="W44" s="469"/>
      <c r="X44" s="280"/>
      <c r="Y44" s="280"/>
      <c r="Z44" s="280"/>
      <c r="AA44" s="280"/>
      <c r="AB44" s="280"/>
      <c r="AC44" s="280"/>
      <c r="AD44" s="280"/>
      <c r="AE44" s="280"/>
      <c r="AF44" s="280"/>
      <c r="AG44" s="280"/>
      <c r="AH44" s="280"/>
      <c r="AI44" s="280"/>
      <c r="AJ44" s="297"/>
      <c r="AK44" s="280"/>
      <c r="AL44" s="469"/>
      <c r="AM44" s="469"/>
      <c r="AN44" s="257"/>
    </row>
    <row r="45" spans="1:45" ht="5.0999999999999996" customHeight="1">
      <c r="A45" s="287"/>
      <c r="B45" s="287"/>
      <c r="C45" s="287"/>
      <c r="D45" s="287"/>
      <c r="E45" s="287"/>
      <c r="F45" s="287"/>
      <c r="G45" s="287"/>
      <c r="H45" s="287"/>
      <c r="I45" s="287"/>
      <c r="J45" s="280"/>
      <c r="K45" s="280"/>
      <c r="L45" s="280"/>
      <c r="M45" s="297"/>
      <c r="N45" s="280"/>
      <c r="O45" s="280"/>
      <c r="P45" s="280"/>
      <c r="Q45" s="296"/>
      <c r="W45" s="469"/>
      <c r="X45" s="280"/>
      <c r="Y45" s="280"/>
      <c r="Z45" s="280"/>
      <c r="AA45" s="280"/>
      <c r="AB45" s="280"/>
      <c r="AC45" s="280"/>
      <c r="AD45" s="280"/>
      <c r="AE45" s="280"/>
      <c r="AF45" s="280"/>
      <c r="AG45" s="280"/>
      <c r="AH45" s="280"/>
      <c r="AI45" s="280"/>
      <c r="AJ45" s="297"/>
      <c r="AK45" s="280"/>
      <c r="AL45" s="469"/>
      <c r="AM45" s="469"/>
      <c r="AN45" s="257"/>
    </row>
    <row r="46" spans="1:45" ht="21" customHeight="1">
      <c r="A46" s="256" t="s">
        <v>632</v>
      </c>
      <c r="B46" s="260"/>
      <c r="C46" s="261"/>
      <c r="D46" s="261"/>
      <c r="E46" s="261"/>
      <c r="F46" s="261"/>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c r="AH46" s="257"/>
      <c r="AI46" s="257"/>
      <c r="AJ46" s="257"/>
      <c r="AK46" s="257"/>
      <c r="AL46" s="261"/>
      <c r="AM46" s="261"/>
      <c r="AN46" s="257"/>
    </row>
    <row r="47" spans="1:45" ht="24.95" customHeight="1">
      <c r="A47" s="257"/>
      <c r="B47" s="469"/>
      <c r="C47" s="1294" t="str">
        <f>IF(VLOOKUP($AK$1,[12]選択肢!$A$1:$J$32,C52,FALSE)=0,"-",VLOOKUP($AK$1,[12]選択肢!$A$1:$J$32,C52,FALSE))</f>
        <v>管理者</v>
      </c>
      <c r="D47" s="1295"/>
      <c r="E47" s="1296" t="str">
        <f>IF(VLOOKUP($AK$1,[12]選択肢!$A$1:$J$32,E52,FALSE)=0,"-",VLOOKUP($AK$1,[12]選択肢!$A$1:$J$32,E52,FALSE))</f>
        <v>サービス管理責任者</v>
      </c>
      <c r="F47" s="1296"/>
      <c r="G47" s="1296"/>
      <c r="H47" s="1296"/>
      <c r="I47" s="1294" t="str">
        <f>IF(VLOOKUP($AK$1,[12]選択肢!$A$1:$J$32,I52,FALSE)=0,"-",VLOOKUP($AK$1,[12]選択肢!$A$1:$J$32,I52,FALSE))</f>
        <v>職業指導員</v>
      </c>
      <c r="J47" s="1295"/>
      <c r="K47" s="1295"/>
      <c r="L47" s="1295"/>
      <c r="M47" s="1295"/>
      <c r="N47" s="1297"/>
      <c r="O47" s="1294" t="str">
        <f>IF(VLOOKUP($AK$1,[12]選択肢!$A$1:$J$32,O52,FALSE)=0,"-",VLOOKUP($AK$1,[12]選択肢!$A$1:$J$32,O52,FALSE))</f>
        <v>生活支援員</v>
      </c>
      <c r="P47" s="1295"/>
      <c r="Q47" s="1295"/>
      <c r="R47" s="1295"/>
      <c r="S47" s="1295"/>
      <c r="T47" s="1297"/>
      <c r="U47" s="1294" t="str">
        <f>IF(VLOOKUP($AK$1,[12]選択肢!$A$1:$J$32,U52,FALSE)=0,"-",VLOOKUP($AK$1,[12]選択肢!$A$1:$J$32,U52,FALSE))</f>
        <v>-</v>
      </c>
      <c r="V47" s="1295"/>
      <c r="W47" s="1295"/>
      <c r="X47" s="1295"/>
      <c r="Y47" s="1295"/>
      <c r="Z47" s="1297"/>
      <c r="AA47" s="1294" t="str">
        <f>IF(VLOOKUP($AK$1,[12]選択肢!$A$1:$J$32,AA52,FALSE)=0,"-",VLOOKUP($AK$1,[12]選択肢!$A$1:$J$32,AA52,FALSE))</f>
        <v>-</v>
      </c>
      <c r="AB47" s="1295"/>
      <c r="AC47" s="1295"/>
      <c r="AD47" s="1295"/>
      <c r="AE47" s="1295"/>
      <c r="AF47" s="1297"/>
      <c r="AG47" s="1296" t="str">
        <f>IF(VLOOKUP($AK$1,[12]選択肢!$A$1:$J$32,AG52,FALSE)=0,"-",VLOOKUP($AK$1,[12]選択肢!$A$1:$J$32,AG52,FALSE))</f>
        <v>-</v>
      </c>
      <c r="AH47" s="1296"/>
      <c r="AI47" s="1296"/>
      <c r="AJ47" s="1296"/>
      <c r="AK47" s="1296"/>
      <c r="AL47" s="1296" t="str">
        <f>IF(VLOOKUP($AK$1,[12]選択肢!$A$1:$J$32,AL52,FALSE)=0,"-",VLOOKUP($AK$1,[12]選択肢!$A$1:$J$32,AL52,FALSE))</f>
        <v>-</v>
      </c>
      <c r="AM47" s="1296"/>
      <c r="AN47" s="257"/>
    </row>
    <row r="48" spans="1:45" ht="18" customHeight="1">
      <c r="A48" s="257"/>
      <c r="B48" s="469"/>
      <c r="C48" s="467" t="s">
        <v>633</v>
      </c>
      <c r="D48" s="467" t="s">
        <v>634</v>
      </c>
      <c r="E48" s="468" t="s">
        <v>633</v>
      </c>
      <c r="F48" s="1303" t="s">
        <v>634</v>
      </c>
      <c r="G48" s="1303"/>
      <c r="H48" s="1303"/>
      <c r="I48" s="1299" t="s">
        <v>633</v>
      </c>
      <c r="J48" s="1300"/>
      <c r="K48" s="1301"/>
      <c r="L48" s="1299" t="s">
        <v>634</v>
      </c>
      <c r="M48" s="1300"/>
      <c r="N48" s="1301"/>
      <c r="O48" s="1299" t="s">
        <v>633</v>
      </c>
      <c r="P48" s="1300"/>
      <c r="Q48" s="1301"/>
      <c r="R48" s="1299" t="s">
        <v>634</v>
      </c>
      <c r="S48" s="1300"/>
      <c r="T48" s="1301"/>
      <c r="U48" s="1299" t="s">
        <v>633</v>
      </c>
      <c r="V48" s="1300"/>
      <c r="W48" s="1301"/>
      <c r="X48" s="1299" t="s">
        <v>634</v>
      </c>
      <c r="Y48" s="1300"/>
      <c r="Z48" s="1301"/>
      <c r="AA48" s="1299" t="s">
        <v>633</v>
      </c>
      <c r="AB48" s="1300"/>
      <c r="AC48" s="1301"/>
      <c r="AD48" s="1299" t="s">
        <v>634</v>
      </c>
      <c r="AE48" s="1300"/>
      <c r="AF48" s="1301"/>
      <c r="AG48" s="1299" t="s">
        <v>633</v>
      </c>
      <c r="AH48" s="1300"/>
      <c r="AI48" s="1301"/>
      <c r="AJ48" s="1299" t="s">
        <v>634</v>
      </c>
      <c r="AK48" s="1301"/>
      <c r="AL48" s="468" t="s">
        <v>258</v>
      </c>
      <c r="AM48" s="468" t="s">
        <v>259</v>
      </c>
      <c r="AN48" s="257"/>
      <c r="AP48" s="280"/>
      <c r="AQ48" s="280"/>
      <c r="AR48" s="280"/>
      <c r="AS48" s="280"/>
    </row>
    <row r="49" spans="1:45" ht="18" customHeight="1">
      <c r="A49" s="257"/>
      <c r="B49" s="464" t="s">
        <v>635</v>
      </c>
      <c r="C49" s="468">
        <f>COUNTIFS($B$12:$B$31,C$47,$C$12:$C$31,"A",$E$12:$E$31,"*")</f>
        <v>1</v>
      </c>
      <c r="D49" s="468">
        <f>COUNTIFS($B$12:$B$31,C$47,$C$12:$C$31,"B",$E$12:$E$31,"*")</f>
        <v>0</v>
      </c>
      <c r="E49" s="468">
        <f>COUNTIFS($B$12:$B$31,E$47,$C$12:$C$31,"A",$E$12:$E$31,"*")</f>
        <v>0</v>
      </c>
      <c r="F49" s="1299">
        <f>COUNTIFS($B$12:$B$31,E$47,$C$12:$C$31,"B",$E$12:$E$31,"*")</f>
        <v>1</v>
      </c>
      <c r="G49" s="1300"/>
      <c r="H49" s="1301"/>
      <c r="I49" s="1299">
        <f>COUNTIFS($B$12:$B$31,I$47,$C$12:$C$31,"A",$E$12:$E$31,"*")</f>
        <v>0</v>
      </c>
      <c r="J49" s="1300"/>
      <c r="K49" s="1301"/>
      <c r="L49" s="1299">
        <f>COUNTIFS($B$12:$B$31,I$47,$C$12:$C$31,"B",$E$12:$E$31,"*")</f>
        <v>0</v>
      </c>
      <c r="M49" s="1300"/>
      <c r="N49" s="1301"/>
      <c r="O49" s="1299">
        <f>COUNTIFS($B$12:$B$31,O$47,$C$12:$C$31,"A",$E$12:$E$31,"*")</f>
        <v>0</v>
      </c>
      <c r="P49" s="1300"/>
      <c r="Q49" s="1301"/>
      <c r="R49" s="1299">
        <f>COUNTIFS($B$12:$B$31,O$47,$C$12:$C$31,"B",$E$12:$E$31,"*")</f>
        <v>0</v>
      </c>
      <c r="S49" s="1300"/>
      <c r="T49" s="1301"/>
      <c r="U49" s="1299">
        <f>COUNTIFS($B$12:$B$31,U$47,$C$12:$C$31,"A",$E$12:$E$31,"*")</f>
        <v>0</v>
      </c>
      <c r="V49" s="1300"/>
      <c r="W49" s="1301"/>
      <c r="X49" s="1299">
        <f>COUNTIFS($B$12:$B$31,U$47,$C$12:$C$31,"B",$E$12:$E$31,"*")</f>
        <v>0</v>
      </c>
      <c r="Y49" s="1300"/>
      <c r="Z49" s="1301"/>
      <c r="AA49" s="1299">
        <f>COUNTIFS($B$12:$B$31,AA$47,$C$12:$C$31,"A",$E$12:$E$31,"*")</f>
        <v>0</v>
      </c>
      <c r="AB49" s="1300"/>
      <c r="AC49" s="1301"/>
      <c r="AD49" s="1299">
        <f>COUNTIFS($B$12:$B$31,AA$47,$C$12:$C$31,"B",$E$12:$E$31,"*")</f>
        <v>0</v>
      </c>
      <c r="AE49" s="1300"/>
      <c r="AF49" s="1301"/>
      <c r="AG49" s="1299">
        <f>COUNTIFS($B$12:$B$31,AG$47,$C$12:$C$31,"A",$E$12:$E$31,"*")</f>
        <v>0</v>
      </c>
      <c r="AH49" s="1300"/>
      <c r="AI49" s="1301"/>
      <c r="AJ49" s="1299">
        <f>COUNTIFS($B$12:$B$31,AG$47,$C$12:$C$31,"B",$E$12:$E$31,"*")</f>
        <v>0</v>
      </c>
      <c r="AK49" s="1301"/>
      <c r="AL49" s="468">
        <f>COUNTIFS($B$12:$B$31,AL$47,$C$12:$C$31,"A",$E$12:$E$31,"*")</f>
        <v>0</v>
      </c>
      <c r="AM49" s="468">
        <f>COUNTIFS($B$12:$B$31,AL$47,$C$12:$C$31,"B",$E$12:$E$31,"*")</f>
        <v>0</v>
      </c>
      <c r="AN49" s="257"/>
      <c r="AP49" s="280"/>
      <c r="AQ49" s="280"/>
      <c r="AR49" s="280"/>
      <c r="AS49" s="280"/>
    </row>
    <row r="50" spans="1:45" ht="18" customHeight="1">
      <c r="A50" s="257"/>
      <c r="B50" s="465" t="s">
        <v>636</v>
      </c>
      <c r="C50" s="468">
        <f>COUNTIFS($B$12:$B$31,C$47,$C$12:$C$31,"C",$E$12:$E$31,"*")</f>
        <v>0</v>
      </c>
      <c r="D50" s="468">
        <f>COUNTIFS($B$12:$B$31,C$47,$C$12:$C$31,"D",$E$12:$E$31,"*")</f>
        <v>0</v>
      </c>
      <c r="E50" s="468">
        <f>COUNTIFS($B$12:$B$31,E$47,$C$12:$C$31,"C",$E$12:$E$31,"*")</f>
        <v>0</v>
      </c>
      <c r="F50" s="1299">
        <f>COUNTIFS($B$12:$B$31,E$47,$C$12:$C$31,"D",$E$12:$E$31,"*")</f>
        <v>0</v>
      </c>
      <c r="G50" s="1300"/>
      <c r="H50" s="1301"/>
      <c r="I50" s="1299">
        <f>COUNTIFS($B$12:$B$31,I$47,$C$12:$C$31,"C",$E$12:$E$31,"*")</f>
        <v>1</v>
      </c>
      <c r="J50" s="1300"/>
      <c r="K50" s="1301"/>
      <c r="L50" s="1299">
        <f>COUNTIFS($B$12:$B$31,I$47,$C$12:$C$31,"D",$E$12:$E$31,"*")</f>
        <v>0</v>
      </c>
      <c r="M50" s="1300"/>
      <c r="N50" s="1301"/>
      <c r="O50" s="1299">
        <f>COUNTIFS($B$12:$B$31,O$47,$C$12:$C$31,"C",$E$12:$E$31,"*")</f>
        <v>0</v>
      </c>
      <c r="P50" s="1300"/>
      <c r="Q50" s="1301"/>
      <c r="R50" s="1299">
        <f>COUNTIFS($B$12:$B$31,O$47,$C$12:$C$31,"D",$E$12:$E$31,"*")</f>
        <v>1</v>
      </c>
      <c r="S50" s="1300"/>
      <c r="T50" s="1301"/>
      <c r="U50" s="1299">
        <f>COUNTIFS($B$12:$B$31,U$47,$C$12:$C$31,"C",$E$12:$E$31,"*")</f>
        <v>0</v>
      </c>
      <c r="V50" s="1300"/>
      <c r="W50" s="1301"/>
      <c r="X50" s="1299">
        <f>COUNTIFS($B$12:$B$31,U$47,$C$12:$C$31,"D",$E$12:$E$31,"*")</f>
        <v>0</v>
      </c>
      <c r="Y50" s="1300"/>
      <c r="Z50" s="1301"/>
      <c r="AA50" s="1299">
        <f>COUNTIFS($B$12:$B$31,AA$47,$C$12:$C$31,"C",$E$12:$E$31,"*")</f>
        <v>0</v>
      </c>
      <c r="AB50" s="1300"/>
      <c r="AC50" s="1301"/>
      <c r="AD50" s="1299">
        <f>COUNTIFS($B$12:$B$31,AA$47,$C$12:$C$31,"D",$E$12:$E$31,"*")</f>
        <v>0</v>
      </c>
      <c r="AE50" s="1300"/>
      <c r="AF50" s="1301"/>
      <c r="AG50" s="1299">
        <f>COUNTIFS($B$12:$B$31,AG$47,$C$12:$C$31,"C",$E$12:$E$31,"*")</f>
        <v>0</v>
      </c>
      <c r="AH50" s="1300"/>
      <c r="AI50" s="1301"/>
      <c r="AJ50" s="1299">
        <f>COUNTIFS($B$12:$B$31,AG$47,$C$12:$C$31,"D",$E$12:$E$31,"*")</f>
        <v>0</v>
      </c>
      <c r="AK50" s="1301"/>
      <c r="AL50" s="468">
        <f>COUNTIFS($B$12:$B$31,AL$47,$C$12:$C$31,"C",$E$12:$E$31,"*")</f>
        <v>0</v>
      </c>
      <c r="AM50" s="468">
        <f>COUNTIFS($B$12:$B$31,AL$47,$C$12:$C$31,"D",$E$12:$E$31,"*")</f>
        <v>0</v>
      </c>
      <c r="AN50" s="257"/>
      <c r="AP50" s="280"/>
      <c r="AQ50" s="280"/>
      <c r="AR50" s="280"/>
      <c r="AS50" s="280"/>
    </row>
    <row r="51" spans="1:45" ht="24.95" customHeight="1">
      <c r="A51" s="257"/>
      <c r="B51" s="465" t="s">
        <v>637</v>
      </c>
      <c r="C51" s="1294">
        <f>IF($AK$3="４週",SUMIFS($AK$12:$AK$31,$B$12:$B$31,C47)/4/$AH$6,IF($AK$3="歴月",SUMIFS($AK$12:$AK$31,$B$12:$B$31,C47)/$AL$6,"記載する期間を選択してください"))</f>
        <v>0</v>
      </c>
      <c r="D51" s="1297"/>
      <c r="E51" s="1294">
        <f>IF($AK$3="４週",SUMIFS($AK$12:$AK$31,$B$12:$B$31,E47)/4/$AH$6,IF($AK$3="歴月",SUMIFS($AK$12:$AK$31,$B$12:$B$31,E47)/$AL$6,"記載する期間を選択してください"))</f>
        <v>0</v>
      </c>
      <c r="F51" s="1295"/>
      <c r="G51" s="1295"/>
      <c r="H51" s="1297"/>
      <c r="I51" s="1294">
        <f>IF($AK$3="４週",SUMIFS($AK$12:$AK$31,$B$12:$B$31,I47)/4/$AH$6,IF($AK$3="歴月",SUMIFS($AK$12:$AK$31,$B$12:$B$31,I47)/$AL$6,"記載する期間を選択してください"))</f>
        <v>0</v>
      </c>
      <c r="J51" s="1295"/>
      <c r="K51" s="1295"/>
      <c r="L51" s="1295"/>
      <c r="M51" s="1295"/>
      <c r="N51" s="1297"/>
      <c r="O51" s="1294">
        <f>IF($AK$3="４週",SUMIFS($AK$12:$AK$31,$B$12:$B$31,O47)/4/$AH$6,IF($AK$3="歴月",SUMIFS($AK$12:$AK$31,$B$12:$B$31,O47)/$AL$6,"記載する期間を選択してください"))</f>
        <v>0</v>
      </c>
      <c r="P51" s="1295"/>
      <c r="Q51" s="1295"/>
      <c r="R51" s="1295"/>
      <c r="S51" s="1295"/>
      <c r="T51" s="1297"/>
      <c r="U51" s="1294">
        <f>IF($AK$3="４週",SUMIFS($AK$12:$AK$31,$B$12:$B$31,U47)/4/$AH$6,IF($AK$3="歴月",SUMIFS($AK$12:$AK$31,$B$12:$B$31,U47)/$AL$6,"記載する期間を選択してください"))</f>
        <v>0</v>
      </c>
      <c r="V51" s="1295"/>
      <c r="W51" s="1295"/>
      <c r="X51" s="1295"/>
      <c r="Y51" s="1295"/>
      <c r="Z51" s="1297"/>
      <c r="AA51" s="1294">
        <f>IF($AK$3="４週",SUMIFS($AK$12:$AK$31,$B$12:$B$31,AA47)/4/$AH$6,IF($AK$3="歴月",SUMIFS($AK$12:$AK$31,$B$12:$B$31,AA47)/$AL$6,"記載する期間を選択してください"))</f>
        <v>0</v>
      </c>
      <c r="AB51" s="1295"/>
      <c r="AC51" s="1295"/>
      <c r="AD51" s="1295"/>
      <c r="AE51" s="1295"/>
      <c r="AF51" s="1297"/>
      <c r="AG51" s="1294">
        <f>IF($AK$3="４週",SUMIFS($AK$12:$AK$31,$B$12:$B$31,AG47)/4/$AH$6,IF($AK$3="歴月",SUMIFS($AK$12:$AK$31,$B$12:$B$31,AG47)/$AL$6,"記載する期間を選択してください"))</f>
        <v>0</v>
      </c>
      <c r="AH51" s="1295"/>
      <c r="AI51" s="1295"/>
      <c r="AJ51" s="1295"/>
      <c r="AK51" s="1297"/>
      <c r="AL51" s="1294">
        <f>IF($AK$3="４週",SUMIFS($AK$12:$AK$31,$B$12:$B$31,AL47)/4/$AH$6,IF($AK$3="歴月",SUMIFS($AK$12:$AK$31,$B$12:$B$31,AL47)/$AL$6,"記載する期間を選択してください"))</f>
        <v>0</v>
      </c>
      <c r="AM51" s="1297"/>
      <c r="AN51" s="257"/>
      <c r="AP51" s="280"/>
      <c r="AQ51" s="280"/>
      <c r="AR51" s="280"/>
      <c r="AS51" s="280"/>
    </row>
    <row r="52" spans="1:45" ht="5.0999999999999996" customHeight="1">
      <c r="A52" s="257"/>
      <c r="B52" s="260"/>
      <c r="C52" s="284">
        <v>2</v>
      </c>
      <c r="D52" s="284"/>
      <c r="E52" s="284">
        <v>3</v>
      </c>
      <c r="F52" s="284"/>
      <c r="G52" s="284"/>
      <c r="H52" s="284"/>
      <c r="I52" s="284">
        <v>4</v>
      </c>
      <c r="J52" s="284"/>
      <c r="K52" s="284"/>
      <c r="L52" s="284"/>
      <c r="M52" s="284"/>
      <c r="N52" s="284"/>
      <c r="O52" s="284">
        <v>5</v>
      </c>
      <c r="P52" s="284"/>
      <c r="Q52" s="284"/>
      <c r="R52" s="284"/>
      <c r="S52" s="284"/>
      <c r="T52" s="284"/>
      <c r="U52" s="284">
        <v>6</v>
      </c>
      <c r="V52" s="284"/>
      <c r="W52" s="284"/>
      <c r="X52" s="284"/>
      <c r="Y52" s="284"/>
      <c r="Z52" s="284"/>
      <c r="AA52" s="284">
        <v>7</v>
      </c>
      <c r="AB52" s="284"/>
      <c r="AC52" s="284"/>
      <c r="AD52" s="284"/>
      <c r="AE52" s="284"/>
      <c r="AF52" s="284"/>
      <c r="AG52" s="284">
        <v>8</v>
      </c>
      <c r="AH52" s="284"/>
      <c r="AI52" s="284"/>
      <c r="AJ52" s="284"/>
      <c r="AK52" s="284"/>
      <c r="AL52" s="284">
        <v>9</v>
      </c>
      <c r="AM52" s="315"/>
      <c r="AN52" s="257"/>
      <c r="AP52" s="280"/>
      <c r="AQ52" s="280"/>
      <c r="AR52" s="280"/>
      <c r="AS52" s="280"/>
    </row>
    <row r="53" spans="1:45" ht="15" customHeight="1">
      <c r="A53" s="280" t="s">
        <v>562</v>
      </c>
      <c r="B53" s="281"/>
      <c r="C53" s="282"/>
      <c r="D53" s="282"/>
      <c r="E53" s="282"/>
      <c r="F53" s="283"/>
      <c r="G53" s="282"/>
      <c r="H53" s="284"/>
      <c r="I53" s="284"/>
      <c r="J53" s="284"/>
      <c r="K53" s="284"/>
      <c r="L53" s="284"/>
      <c r="M53" s="284"/>
      <c r="N53" s="284"/>
      <c r="O53" s="284"/>
      <c r="P53" s="284"/>
      <c r="Q53" s="284"/>
      <c r="R53" s="284">
        <v>6</v>
      </c>
      <c r="S53" s="284"/>
      <c r="T53" s="284"/>
      <c r="U53" s="284"/>
      <c r="V53" s="284"/>
      <c r="W53" s="284"/>
      <c r="X53" s="284">
        <v>7</v>
      </c>
      <c r="Y53" s="284"/>
      <c r="Z53" s="284"/>
      <c r="AA53" s="284"/>
      <c r="AB53" s="284"/>
      <c r="AC53" s="284"/>
      <c r="AD53" s="284">
        <v>8</v>
      </c>
      <c r="AE53" s="284"/>
      <c r="AF53" s="284"/>
      <c r="AG53" s="285"/>
      <c r="AH53" s="285"/>
      <c r="AI53" s="285"/>
      <c r="AJ53" s="285">
        <v>9</v>
      </c>
      <c r="AK53" s="286"/>
      <c r="AL53" s="286"/>
      <c r="AM53" s="257"/>
    </row>
    <row r="54" spans="1:45" s="280" customFormat="1" ht="15" customHeight="1">
      <c r="A54" s="280" t="s">
        <v>563</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P54" s="260"/>
      <c r="AQ54" s="260"/>
      <c r="AR54" s="260"/>
      <c r="AS54" s="260"/>
    </row>
    <row r="55" spans="1:45" s="280" customFormat="1" ht="15" customHeight="1">
      <c r="A55" s="280" t="s">
        <v>564</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P55" s="260"/>
      <c r="AQ55" s="260"/>
      <c r="AR55" s="260"/>
      <c r="AS55" s="260"/>
    </row>
    <row r="56" spans="1:45" s="280" customFormat="1" ht="15" customHeight="1">
      <c r="A56" s="280" t="s">
        <v>1005</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P56" s="260"/>
      <c r="AQ56" s="260"/>
      <c r="AR56" s="260"/>
      <c r="AS56" s="260"/>
    </row>
    <row r="57" spans="1:45" s="280" customFormat="1" ht="15" customHeight="1">
      <c r="A57" s="280" t="s">
        <v>1006</v>
      </c>
      <c r="B57" s="287"/>
      <c r="C57" s="287"/>
      <c r="D57" s="287"/>
      <c r="E57" s="287"/>
      <c r="F57" s="287"/>
      <c r="G57" s="287"/>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P57" s="260"/>
      <c r="AQ57" s="260"/>
      <c r="AR57" s="260"/>
      <c r="AS57" s="260"/>
    </row>
    <row r="58" spans="1:45" s="280" customFormat="1" ht="15" customHeight="1">
      <c r="A58" s="280" t="s">
        <v>1007</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P58" s="260"/>
      <c r="AQ58" s="260"/>
      <c r="AR58" s="260"/>
      <c r="AS58" s="260"/>
    </row>
    <row r="59" spans="1:45" ht="15" customHeight="1">
      <c r="A59" s="280" t="s">
        <v>567</v>
      </c>
      <c r="B59" s="288"/>
      <c r="C59" s="280"/>
      <c r="D59" s="280"/>
      <c r="E59" s="280"/>
      <c r="F59" s="280"/>
      <c r="G59" s="280"/>
    </row>
    <row r="60" spans="1:45" ht="15" customHeight="1">
      <c r="A60" s="280" t="s">
        <v>1008</v>
      </c>
      <c r="B60" s="288"/>
      <c r="C60" s="280"/>
      <c r="D60" s="280"/>
      <c r="E60" s="280"/>
      <c r="F60" s="280"/>
      <c r="G60" s="280"/>
    </row>
    <row r="61" spans="1:45" ht="15" customHeight="1">
      <c r="A61" s="280"/>
      <c r="B61" s="464" t="s">
        <v>569</v>
      </c>
      <c r="C61" s="1250" t="s">
        <v>570</v>
      </c>
      <c r="D61" s="1250"/>
      <c r="E61" s="1250"/>
      <c r="F61" s="280"/>
      <c r="G61" s="280"/>
    </row>
    <row r="62" spans="1:45" ht="15" customHeight="1">
      <c r="A62" s="280"/>
      <c r="B62" s="290" t="s">
        <v>571</v>
      </c>
      <c r="C62" s="1330" t="s">
        <v>572</v>
      </c>
      <c r="D62" s="1330"/>
      <c r="E62" s="1330"/>
      <c r="F62" s="280"/>
      <c r="G62" s="280"/>
    </row>
    <row r="63" spans="1:45" ht="15" customHeight="1">
      <c r="A63" s="280"/>
      <c r="B63" s="290" t="s">
        <v>573</v>
      </c>
      <c r="C63" s="1330" t="s">
        <v>574</v>
      </c>
      <c r="D63" s="1330"/>
      <c r="E63" s="1330"/>
      <c r="F63" s="280"/>
      <c r="G63" s="280"/>
    </row>
    <row r="64" spans="1:45" ht="15" customHeight="1">
      <c r="A64" s="280"/>
      <c r="B64" s="290" t="s">
        <v>575</v>
      </c>
      <c r="C64" s="1330" t="s">
        <v>576</v>
      </c>
      <c r="D64" s="1330"/>
      <c r="E64" s="1330"/>
      <c r="F64" s="280"/>
      <c r="G64" s="280"/>
    </row>
    <row r="65" spans="1:7" ht="15" customHeight="1">
      <c r="A65" s="280"/>
      <c r="B65" s="290" t="s">
        <v>577</v>
      </c>
      <c r="C65" s="1330" t="s">
        <v>578</v>
      </c>
      <c r="D65" s="1330"/>
      <c r="E65" s="1330"/>
      <c r="F65" s="280"/>
      <c r="G65" s="280"/>
    </row>
    <row r="66" spans="1:7" ht="15" customHeight="1">
      <c r="A66" s="280"/>
      <c r="B66" s="280" t="s">
        <v>579</v>
      </c>
      <c r="C66" s="280"/>
      <c r="D66" s="280"/>
      <c r="E66" s="280"/>
      <c r="F66" s="280"/>
      <c r="G66" s="280"/>
    </row>
    <row r="67" spans="1:7" ht="15" customHeight="1">
      <c r="A67" s="280"/>
      <c r="B67" s="280" t="s">
        <v>580</v>
      </c>
      <c r="C67" s="280"/>
      <c r="D67" s="280"/>
      <c r="E67" s="280"/>
      <c r="F67" s="280"/>
      <c r="G67" s="280"/>
    </row>
    <row r="68" spans="1:7" ht="15" customHeight="1">
      <c r="A68" s="280"/>
      <c r="B68" s="280" t="s">
        <v>581</v>
      </c>
      <c r="C68" s="280"/>
      <c r="D68" s="280"/>
      <c r="E68" s="280"/>
      <c r="F68" s="280"/>
      <c r="G68" s="280"/>
    </row>
    <row r="69" spans="1:7" ht="15" customHeight="1">
      <c r="A69" s="280" t="s">
        <v>1009</v>
      </c>
      <c r="B69" s="288"/>
      <c r="C69" s="280"/>
      <c r="D69" s="280"/>
      <c r="E69" s="280"/>
      <c r="F69" s="280"/>
      <c r="G69" s="280"/>
    </row>
    <row r="70" spans="1:7" ht="15" customHeight="1">
      <c r="A70" s="280" t="s">
        <v>583</v>
      </c>
      <c r="B70" s="288"/>
      <c r="C70" s="280"/>
      <c r="D70" s="280"/>
      <c r="E70" s="280"/>
      <c r="F70" s="280"/>
      <c r="G70" s="280"/>
    </row>
    <row r="71" spans="1:7" ht="15" customHeight="1">
      <c r="A71" s="280" t="s">
        <v>584</v>
      </c>
      <c r="B71" s="288"/>
      <c r="C71" s="280"/>
      <c r="D71" s="280"/>
      <c r="E71" s="280"/>
      <c r="F71" s="280"/>
      <c r="G71" s="280"/>
    </row>
    <row r="72" spans="1:7" ht="15" customHeight="1">
      <c r="A72" s="280" t="s">
        <v>1010</v>
      </c>
      <c r="B72" s="288"/>
      <c r="C72" s="280"/>
      <c r="D72" s="280"/>
      <c r="E72" s="280"/>
      <c r="F72" s="280"/>
      <c r="G72" s="280"/>
    </row>
    <row r="73" spans="1:7" ht="15" customHeight="1">
      <c r="A73" s="280" t="s">
        <v>1011</v>
      </c>
      <c r="B73" s="288"/>
      <c r="C73" s="280"/>
      <c r="D73" s="280"/>
      <c r="E73" s="280"/>
      <c r="F73" s="280"/>
      <c r="G73" s="280"/>
    </row>
    <row r="74" spans="1:7" ht="15" customHeight="1">
      <c r="A74" s="280" t="s">
        <v>1012</v>
      </c>
      <c r="B74" s="288"/>
      <c r="C74" s="280"/>
      <c r="D74" s="280"/>
      <c r="E74" s="280"/>
      <c r="F74" s="280"/>
      <c r="G74" s="280"/>
    </row>
    <row r="75" spans="1:7" ht="15" customHeight="1">
      <c r="A75" s="280"/>
      <c r="B75" s="280" t="s">
        <v>588</v>
      </c>
      <c r="C75" s="280"/>
      <c r="D75" s="280"/>
      <c r="E75" s="280"/>
      <c r="F75" s="280"/>
      <c r="G75" s="280"/>
    </row>
    <row r="76" spans="1:7" ht="15" customHeight="1">
      <c r="A76" s="280"/>
      <c r="B76" s="280" t="s">
        <v>589</v>
      </c>
      <c r="C76" s="280"/>
      <c r="D76" s="280"/>
      <c r="E76" s="280"/>
      <c r="F76" s="280"/>
      <c r="G76" s="280"/>
    </row>
    <row r="77" spans="1:7" ht="15" customHeight="1">
      <c r="A77" s="280" t="s">
        <v>1015</v>
      </c>
      <c r="B77" s="288"/>
      <c r="C77" s="280"/>
      <c r="D77" s="280"/>
      <c r="E77" s="280"/>
      <c r="F77" s="280"/>
      <c r="G77" s="280"/>
    </row>
    <row r="78" spans="1:7" ht="15" customHeight="1">
      <c r="A78" s="280" t="s">
        <v>591</v>
      </c>
      <c r="B78" s="288"/>
      <c r="C78" s="280"/>
      <c r="D78" s="280"/>
      <c r="E78" s="280"/>
      <c r="F78" s="280"/>
      <c r="G78" s="280"/>
    </row>
    <row r="79" spans="1:7" ht="15" customHeight="1">
      <c r="A79" s="280" t="s">
        <v>1016</v>
      </c>
      <c r="B79" s="288"/>
      <c r="C79" s="280"/>
      <c r="D79" s="280"/>
      <c r="E79" s="280"/>
      <c r="F79" s="280"/>
      <c r="G79" s="280"/>
    </row>
    <row r="80" spans="1:7" ht="15" customHeight="1">
      <c r="A80" s="280" t="s">
        <v>1017</v>
      </c>
      <c r="B80" s="288"/>
      <c r="C80" s="280"/>
      <c r="D80" s="280"/>
      <c r="E80" s="280"/>
      <c r="F80" s="280"/>
      <c r="G80" s="280"/>
    </row>
    <row r="81" spans="1:7" ht="15" customHeight="1">
      <c r="A81" s="280" t="s">
        <v>594</v>
      </c>
      <c r="B81" s="288"/>
      <c r="C81" s="280"/>
      <c r="D81" s="280"/>
      <c r="E81" s="280"/>
      <c r="F81" s="280"/>
      <c r="G81" s="280"/>
    </row>
    <row r="82" spans="1:7" ht="15" customHeight="1">
      <c r="A82" s="280" t="s">
        <v>595</v>
      </c>
      <c r="B82" s="288"/>
      <c r="C82" s="280"/>
      <c r="D82" s="280"/>
      <c r="E82" s="280"/>
      <c r="F82" s="280"/>
      <c r="G82" s="280"/>
    </row>
    <row r="83" spans="1:7" ht="15" customHeight="1">
      <c r="A83" s="280" t="s">
        <v>1013</v>
      </c>
      <c r="B83" s="288"/>
      <c r="C83" s="280"/>
      <c r="D83" s="280"/>
      <c r="E83" s="280"/>
      <c r="F83" s="280"/>
      <c r="G83" s="280"/>
    </row>
    <row r="84" spans="1:7" ht="15" customHeight="1">
      <c r="A84" s="280" t="s">
        <v>1014</v>
      </c>
      <c r="B84" s="288"/>
      <c r="C84" s="280"/>
      <c r="D84" s="280"/>
      <c r="E84" s="280"/>
      <c r="F84" s="280"/>
      <c r="G84" s="280"/>
    </row>
  </sheetData>
  <mergeCells count="147">
    <mergeCell ref="C65:E65"/>
    <mergeCell ref="AG51:AK51"/>
    <mergeCell ref="AL51:AM51"/>
    <mergeCell ref="C61:E61"/>
    <mergeCell ref="C62:E62"/>
    <mergeCell ref="C63:E63"/>
    <mergeCell ref="C64:E64"/>
    <mergeCell ref="C51:D51"/>
    <mergeCell ref="E51:H51"/>
    <mergeCell ref="I51:N51"/>
    <mergeCell ref="O51:T51"/>
    <mergeCell ref="U51:Z51"/>
    <mergeCell ref="AA51:AF51"/>
    <mergeCell ref="U50:W50"/>
    <mergeCell ref="X50:Z50"/>
    <mergeCell ref="AA50:AC50"/>
    <mergeCell ref="AD50:AF50"/>
    <mergeCell ref="AG50:AI50"/>
    <mergeCell ref="AJ50:AK50"/>
    <mergeCell ref="X49:Z49"/>
    <mergeCell ref="AA49:AC49"/>
    <mergeCell ref="AD49:AF49"/>
    <mergeCell ref="AG49:AI49"/>
    <mergeCell ref="AJ49:AK49"/>
    <mergeCell ref="U49:W49"/>
    <mergeCell ref="F50:H50"/>
    <mergeCell ref="I50:K50"/>
    <mergeCell ref="L50:N50"/>
    <mergeCell ref="O50:Q50"/>
    <mergeCell ref="R50:T50"/>
    <mergeCell ref="F49:H49"/>
    <mergeCell ref="I49:K49"/>
    <mergeCell ref="L49:N49"/>
    <mergeCell ref="O49:Q49"/>
    <mergeCell ref="R49:T49"/>
    <mergeCell ref="AL47:AM47"/>
    <mergeCell ref="F48:H48"/>
    <mergeCell ref="I48:K48"/>
    <mergeCell ref="L48:N48"/>
    <mergeCell ref="O48:Q48"/>
    <mergeCell ref="R48:T48"/>
    <mergeCell ref="A44:B44"/>
    <mergeCell ref="C44:D44"/>
    <mergeCell ref="E44:H44"/>
    <mergeCell ref="I44:N44"/>
    <mergeCell ref="C47:D47"/>
    <mergeCell ref="E47:H47"/>
    <mergeCell ref="I47:N47"/>
    <mergeCell ref="U48:W48"/>
    <mergeCell ref="X48:Z48"/>
    <mergeCell ref="AA48:AC48"/>
    <mergeCell ref="AD48:AF48"/>
    <mergeCell ref="AG48:AI48"/>
    <mergeCell ref="AJ48:AK48"/>
    <mergeCell ref="O47:T47"/>
    <mergeCell ref="U47:Z47"/>
    <mergeCell ref="AA47:AF47"/>
    <mergeCell ref="AG47:AK47"/>
    <mergeCell ref="AD40:AF40"/>
    <mergeCell ref="AG40:AI40"/>
    <mergeCell ref="AJ40:AK40"/>
    <mergeCell ref="A43:B43"/>
    <mergeCell ref="C43:D43"/>
    <mergeCell ref="E43:H43"/>
    <mergeCell ref="I43:N43"/>
    <mergeCell ref="AL39:AL40"/>
    <mergeCell ref="A40:C40"/>
    <mergeCell ref="F40:H40"/>
    <mergeCell ref="I40:K40"/>
    <mergeCell ref="L40:N40"/>
    <mergeCell ref="O40:Q40"/>
    <mergeCell ref="R40:T40"/>
    <mergeCell ref="U40:W40"/>
    <mergeCell ref="X40:Z40"/>
    <mergeCell ref="AA40:AC40"/>
    <mergeCell ref="U39:W39"/>
    <mergeCell ref="X39:Z39"/>
    <mergeCell ref="AA39:AC39"/>
    <mergeCell ref="AD39:AF39"/>
    <mergeCell ref="AG39:AI39"/>
    <mergeCell ref="AJ39:AK39"/>
    <mergeCell ref="A39:C39"/>
    <mergeCell ref="F39:H39"/>
    <mergeCell ref="I39:K39"/>
    <mergeCell ref="L39:N39"/>
    <mergeCell ref="O39:Q39"/>
    <mergeCell ref="R39:T39"/>
    <mergeCell ref="U38:W38"/>
    <mergeCell ref="X38:Z38"/>
    <mergeCell ref="AA38:AC38"/>
    <mergeCell ref="AD38:AF38"/>
    <mergeCell ref="AG38:AI38"/>
    <mergeCell ref="AJ38:AK38"/>
    <mergeCell ref="A38:C38"/>
    <mergeCell ref="F38:H38"/>
    <mergeCell ref="I38:K38"/>
    <mergeCell ref="L38:N38"/>
    <mergeCell ref="O38:Q38"/>
    <mergeCell ref="R38:T38"/>
    <mergeCell ref="AM29:AN29"/>
    <mergeCell ref="AM30:AN30"/>
    <mergeCell ref="AM31:AN31"/>
    <mergeCell ref="A32:E32"/>
    <mergeCell ref="AM32:AN33"/>
    <mergeCell ref="A33:E33"/>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8">
    <dataValidation type="list" allowBlank="1" showInputMessage="1" sqref="B14:B31" xr:uid="{71393CC0-EFA2-4668-B727-942CFDEC239F}">
      <formula1>INDIRECT($AK$1)</formula1>
    </dataValidation>
    <dataValidation type="list" allowBlank="1" showInputMessage="1" showErrorMessage="1" sqref="AK3:AN3" xr:uid="{79B2C0C4-70FC-49EC-AC31-E9E375981D3C}">
      <formula1>"４週,歴月"</formula1>
    </dataValidation>
    <dataValidation type="list" allowBlank="1" showInputMessage="1" showErrorMessage="1" sqref="AK4:AN4" xr:uid="{3F3B62E0-8B68-4D46-B318-FACB5CAB2281}">
      <formula1>"予定,実績"</formula1>
    </dataValidation>
    <dataValidation type="list" allowBlank="1" showInputMessage="1" showErrorMessage="1" sqref="C12:C31" xr:uid="{50EE3411-568D-46CF-9C2E-063FF7ECFCA4}">
      <formula1>"A,B,C,D"</formula1>
    </dataValidation>
    <dataValidation operator="greaterThanOrEqual" allowBlank="1" showInputMessage="1" showErrorMessage="1" sqref="I45 AJ39:AJ40 AL39 L41 L45 I41" xr:uid="{B5C50008-D32A-4CAB-BFCA-3723C7CA4EFE}"/>
    <dataValidation type="whole" operator="greaterThanOrEqual" allowBlank="1" showInputMessage="1" showErrorMessage="1" sqref="I39:I40 D39:F40 AG39:AG40 AD39:AD40 AA39:AA40 X39:X40 U39:U40 R39:R40 O39:O40 L39:L40" xr:uid="{2BBF8559-F4AB-4406-8DA0-47C22581CE6D}">
      <formula1>0</formula1>
    </dataValidation>
    <dataValidation allowBlank="1" showInputMessage="1" sqref="B12:B13" xr:uid="{6EA09B82-A5FA-4822-BB61-DBBECDD30A77}"/>
    <dataValidation type="list" allowBlank="1" showInputMessage="1" showErrorMessage="1" sqref="AK5:AN5" xr:uid="{97A9B7EF-9248-46C7-A358-5C14817C8DC1}">
      <formula1>"有,無"</formula1>
    </dataValidation>
  </dataValidations>
  <printOptions horizontalCentered="1" verticalCentered="1"/>
  <pageMargins left="0.19685039370078741" right="0.19685039370078741" top="0.39370078740157483" bottom="0.19685039370078741" header="0.19685039370078741" footer="0.39370078740157483"/>
  <pageSetup paperSize="9" scale="74"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A8149-9B3B-4FA6-821C-6D5A93FF1B6B}">
  <sheetPr>
    <tabColor theme="5" tint="0.59999389629810485"/>
  </sheetPr>
  <dimension ref="A1:AS85"/>
  <sheetViews>
    <sheetView showGridLines="0" view="pageBreakPreview" zoomScaleNormal="106" zoomScaleSheetLayoutView="100" workbookViewId="0">
      <selection activeCell="X3" sqref="X3"/>
    </sheetView>
  </sheetViews>
  <sheetFormatPr defaultColWidth="8.25" defaultRowHeight="21" customHeight="1"/>
  <cols>
    <col min="1" max="1" width="2.625" style="260" customWidth="1"/>
    <col min="2" max="2" width="1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42" width="8.25" style="260"/>
    <col min="43" max="44" width="45.75" style="260" customWidth="1"/>
    <col min="45" max="45" width="32.125" style="260" customWidth="1"/>
    <col min="46" max="16384" width="8.25" style="260"/>
  </cols>
  <sheetData>
    <row r="1" spans="1:45"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693</v>
      </c>
      <c r="AL1" s="1243"/>
      <c r="AM1" s="1243"/>
      <c r="AN1" s="1243"/>
    </row>
    <row r="2" spans="1:45"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5"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5"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5"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334"/>
      <c r="AD5" s="480"/>
      <c r="AE5" s="480"/>
      <c r="AF5" s="480"/>
      <c r="AG5" s="480"/>
      <c r="AH5" s="480"/>
      <c r="AI5" s="481" t="s">
        <v>994</v>
      </c>
      <c r="AJ5" s="482"/>
      <c r="AK5" s="1247" t="s">
        <v>995</v>
      </c>
      <c r="AL5" s="1247"/>
      <c r="AM5" s="1247"/>
      <c r="AN5" s="1247"/>
    </row>
    <row r="6" spans="1:45" ht="18" customHeight="1">
      <c r="A6" s="262"/>
      <c r="B6" s="262"/>
      <c r="C6" s="262"/>
      <c r="D6" s="262"/>
      <c r="E6" s="262"/>
      <c r="F6" s="262"/>
      <c r="G6" s="262"/>
      <c r="H6" s="262"/>
      <c r="I6" s="262"/>
      <c r="J6" s="262"/>
      <c r="K6" s="262"/>
      <c r="L6" s="262"/>
      <c r="M6" s="262"/>
      <c r="N6" s="262"/>
      <c r="O6" s="262"/>
      <c r="P6" s="262"/>
      <c r="Q6" s="262"/>
      <c r="R6" s="262"/>
      <c r="S6" s="262"/>
      <c r="U6" s="262"/>
      <c r="V6" s="262"/>
      <c r="W6" s="262"/>
      <c r="Y6" s="263"/>
      <c r="Z6" s="263"/>
      <c r="AA6" s="263"/>
      <c r="AB6" s="257"/>
      <c r="AC6" s="263"/>
      <c r="AD6" s="263"/>
      <c r="AE6" s="263"/>
      <c r="AF6" s="263"/>
      <c r="AG6" s="335" t="s">
        <v>996</v>
      </c>
      <c r="AH6" s="1327">
        <v>40</v>
      </c>
      <c r="AI6" s="1327"/>
      <c r="AJ6" s="1327"/>
      <c r="AK6" s="263" t="s">
        <v>544</v>
      </c>
      <c r="AL6" s="291">
        <v>160</v>
      </c>
      <c r="AM6" s="263" t="s">
        <v>545</v>
      </c>
      <c r="AN6" s="257"/>
    </row>
    <row r="7" spans="1:45" ht="17.25" customHeight="1">
      <c r="A7" s="257"/>
      <c r="B7" s="469"/>
      <c r="C7" s="469"/>
      <c r="D7" s="469"/>
      <c r="E7" s="469"/>
      <c r="F7" s="469"/>
      <c r="G7" s="469"/>
      <c r="H7" s="469"/>
      <c r="I7" s="469"/>
      <c r="J7" s="469"/>
      <c r="K7" s="469"/>
      <c r="L7" s="469"/>
      <c r="M7" s="469"/>
      <c r="N7" s="469"/>
      <c r="O7" s="469"/>
      <c r="P7" s="469"/>
      <c r="Q7" s="469"/>
      <c r="R7" s="469"/>
      <c r="S7" s="469"/>
      <c r="T7" s="469"/>
      <c r="U7" s="469"/>
      <c r="V7" s="469"/>
      <c r="W7" s="469"/>
      <c r="X7" s="261"/>
      <c r="Y7" s="261"/>
      <c r="Z7" s="261"/>
      <c r="AA7" s="261"/>
      <c r="AB7" s="261"/>
      <c r="AC7" s="261"/>
      <c r="AD7" s="261"/>
      <c r="AE7" s="261"/>
      <c r="AF7" s="261"/>
      <c r="AG7" s="261"/>
      <c r="AH7" s="261"/>
      <c r="AI7" s="261"/>
      <c r="AJ7" s="261"/>
      <c r="AK7" s="261"/>
      <c r="AL7" s="261"/>
      <c r="AM7" s="257"/>
      <c r="AN7" s="257"/>
      <c r="AS7" s="485"/>
    </row>
    <row r="8" spans="1:45" ht="15" customHeight="1">
      <c r="A8" s="1328" t="s">
        <v>546</v>
      </c>
      <c r="B8" s="1264" t="s">
        <v>997</v>
      </c>
      <c r="C8" s="1251" t="s">
        <v>998</v>
      </c>
      <c r="D8" s="1250" t="s">
        <v>999</v>
      </c>
      <c r="E8" s="1254" t="s">
        <v>1000</v>
      </c>
      <c r="F8" s="1255" t="s">
        <v>1001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6" t="s">
        <v>1002</v>
      </c>
      <c r="AL8" s="1258" t="s">
        <v>1003</v>
      </c>
      <c r="AM8" s="1259" t="s">
        <v>1004</v>
      </c>
      <c r="AN8" s="1259"/>
    </row>
    <row r="9" spans="1:45" ht="15" customHeight="1">
      <c r="A9" s="1328"/>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256"/>
      <c r="AL9" s="1258"/>
      <c r="AM9" s="1259"/>
      <c r="AN9" s="1259"/>
    </row>
    <row r="10" spans="1:45" ht="15" customHeight="1">
      <c r="A10" s="1328"/>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256"/>
      <c r="AL10" s="1258"/>
      <c r="AM10" s="1259"/>
      <c r="AN10" s="1259"/>
    </row>
    <row r="11" spans="1:45" ht="15" customHeight="1">
      <c r="A11" s="1328"/>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256"/>
      <c r="AL11" s="1258"/>
      <c r="AM11" s="1259"/>
      <c r="AN11" s="1259"/>
    </row>
    <row r="12" spans="1:45" ht="18" customHeight="1">
      <c r="A12" s="269">
        <v>1</v>
      </c>
      <c r="B12" s="292" t="s">
        <v>601</v>
      </c>
      <c r="C12" s="474" t="s">
        <v>571</v>
      </c>
      <c r="D12" s="293"/>
      <c r="E12" s="294" t="s">
        <v>571</v>
      </c>
      <c r="F12" s="471"/>
      <c r="G12" s="471"/>
      <c r="H12" s="471"/>
      <c r="I12" s="471"/>
      <c r="J12" s="471"/>
      <c r="K12" s="471"/>
      <c r="L12" s="471"/>
      <c r="M12" s="471"/>
      <c r="N12" s="471"/>
      <c r="O12" s="471"/>
      <c r="P12" s="471"/>
      <c r="Q12" s="471"/>
      <c r="R12" s="471"/>
      <c r="S12" s="471"/>
      <c r="T12" s="471"/>
      <c r="U12" s="471"/>
      <c r="V12" s="471"/>
      <c r="W12" s="471"/>
      <c r="X12" s="471"/>
      <c r="Y12" s="471"/>
      <c r="Z12" s="471"/>
      <c r="AA12" s="471"/>
      <c r="AB12" s="471"/>
      <c r="AC12" s="471"/>
      <c r="AD12" s="471"/>
      <c r="AE12" s="471"/>
      <c r="AF12" s="471"/>
      <c r="AG12" s="471"/>
      <c r="AH12" s="471"/>
      <c r="AI12" s="471"/>
      <c r="AJ12" s="471"/>
      <c r="AK12" s="473">
        <f>+SUM(F12:AJ12)</f>
        <v>0</v>
      </c>
      <c r="AL12" s="276">
        <f t="shared" ref="AL12:AL32" si="0">IF($AK$3="４週",AK12/4,AK12/(DAY(EOMONTH($F$10,0))/7))</f>
        <v>0</v>
      </c>
      <c r="AM12" s="1329"/>
      <c r="AN12" s="1329"/>
    </row>
    <row r="13" spans="1:45" ht="18" customHeight="1">
      <c r="A13" s="269">
        <v>2</v>
      </c>
      <c r="B13" s="292" t="s">
        <v>650</v>
      </c>
      <c r="C13" s="474" t="s">
        <v>573</v>
      </c>
      <c r="D13" s="293"/>
      <c r="E13" s="294" t="s">
        <v>573</v>
      </c>
      <c r="F13" s="471"/>
      <c r="G13" s="471"/>
      <c r="H13" s="471"/>
      <c r="I13" s="471"/>
      <c r="J13" s="471"/>
      <c r="K13" s="471"/>
      <c r="L13" s="471"/>
      <c r="M13" s="471"/>
      <c r="N13" s="471"/>
      <c r="O13" s="471"/>
      <c r="P13" s="471"/>
      <c r="Q13" s="471"/>
      <c r="R13" s="471"/>
      <c r="S13" s="471"/>
      <c r="T13" s="471"/>
      <c r="U13" s="471"/>
      <c r="V13" s="471"/>
      <c r="W13" s="471"/>
      <c r="X13" s="471"/>
      <c r="Y13" s="471"/>
      <c r="Z13" s="471"/>
      <c r="AA13" s="471"/>
      <c r="AB13" s="471"/>
      <c r="AC13" s="471"/>
      <c r="AD13" s="471"/>
      <c r="AE13" s="471"/>
      <c r="AF13" s="471"/>
      <c r="AG13" s="471"/>
      <c r="AH13" s="471"/>
      <c r="AI13" s="471"/>
      <c r="AJ13" s="471"/>
      <c r="AK13" s="473">
        <f t="shared" ref="AK13:AK32" si="1">+SUM(F13:AJ13)</f>
        <v>0</v>
      </c>
      <c r="AL13" s="276">
        <f t="shared" si="0"/>
        <v>0</v>
      </c>
      <c r="AM13" s="1329"/>
      <c r="AN13" s="1329"/>
    </row>
    <row r="14" spans="1:45" ht="18" customHeight="1">
      <c r="A14" s="269">
        <v>3</v>
      </c>
      <c r="B14" s="292" t="s">
        <v>687</v>
      </c>
      <c r="C14" s="474" t="s">
        <v>575</v>
      </c>
      <c r="D14" s="293"/>
      <c r="E14" s="294" t="s">
        <v>575</v>
      </c>
      <c r="F14" s="471"/>
      <c r="G14" s="471"/>
      <c r="H14" s="471"/>
      <c r="I14" s="471"/>
      <c r="J14" s="471"/>
      <c r="K14" s="471"/>
      <c r="L14" s="471"/>
      <c r="M14" s="471"/>
      <c r="N14" s="471"/>
      <c r="O14" s="471"/>
      <c r="P14" s="471"/>
      <c r="Q14" s="471"/>
      <c r="R14" s="471"/>
      <c r="S14" s="471"/>
      <c r="T14" s="471"/>
      <c r="U14" s="471"/>
      <c r="V14" s="471"/>
      <c r="W14" s="471"/>
      <c r="X14" s="471"/>
      <c r="Y14" s="471"/>
      <c r="Z14" s="471"/>
      <c r="AA14" s="471"/>
      <c r="AB14" s="471"/>
      <c r="AC14" s="471"/>
      <c r="AD14" s="471"/>
      <c r="AE14" s="471"/>
      <c r="AF14" s="471"/>
      <c r="AG14" s="471"/>
      <c r="AH14" s="471"/>
      <c r="AI14" s="471"/>
      <c r="AJ14" s="471"/>
      <c r="AK14" s="473">
        <f t="shared" si="1"/>
        <v>0</v>
      </c>
      <c r="AL14" s="276">
        <f t="shared" si="0"/>
        <v>0</v>
      </c>
      <c r="AM14" s="1329"/>
      <c r="AN14" s="1329"/>
    </row>
    <row r="15" spans="1:45" ht="18" customHeight="1">
      <c r="A15" s="269">
        <v>4</v>
      </c>
      <c r="B15" s="292" t="s">
        <v>692</v>
      </c>
      <c r="C15" s="474" t="s">
        <v>577</v>
      </c>
      <c r="D15" s="293"/>
      <c r="E15" s="294" t="s">
        <v>577</v>
      </c>
      <c r="F15" s="471"/>
      <c r="G15" s="471"/>
      <c r="H15" s="471"/>
      <c r="I15" s="471"/>
      <c r="J15" s="471"/>
      <c r="K15" s="471"/>
      <c r="L15" s="471"/>
      <c r="M15" s="471"/>
      <c r="N15" s="471"/>
      <c r="O15" s="471"/>
      <c r="P15" s="471"/>
      <c r="Q15" s="471"/>
      <c r="R15" s="471"/>
      <c r="S15" s="471"/>
      <c r="T15" s="471"/>
      <c r="U15" s="471"/>
      <c r="V15" s="471"/>
      <c r="W15" s="471"/>
      <c r="X15" s="471"/>
      <c r="Y15" s="471"/>
      <c r="Z15" s="471"/>
      <c r="AA15" s="471"/>
      <c r="AB15" s="471"/>
      <c r="AC15" s="471"/>
      <c r="AD15" s="471"/>
      <c r="AE15" s="471"/>
      <c r="AF15" s="471"/>
      <c r="AG15" s="471"/>
      <c r="AH15" s="471"/>
      <c r="AI15" s="471"/>
      <c r="AJ15" s="471"/>
      <c r="AK15" s="473">
        <f t="shared" si="1"/>
        <v>0</v>
      </c>
      <c r="AL15" s="276">
        <f t="shared" si="0"/>
        <v>0</v>
      </c>
      <c r="AM15" s="1329"/>
      <c r="AN15" s="1329"/>
    </row>
    <row r="16" spans="1:45" ht="18" customHeight="1">
      <c r="A16" s="269">
        <v>5</v>
      </c>
      <c r="B16" s="292"/>
      <c r="C16" s="474"/>
      <c r="D16" s="293"/>
      <c r="E16" s="294"/>
      <c r="F16" s="471"/>
      <c r="G16" s="471"/>
      <c r="H16" s="471"/>
      <c r="I16" s="471"/>
      <c r="J16" s="471"/>
      <c r="K16" s="471"/>
      <c r="L16" s="471"/>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1"/>
      <c r="AK16" s="473">
        <f t="shared" si="1"/>
        <v>0</v>
      </c>
      <c r="AL16" s="276">
        <f t="shared" si="0"/>
        <v>0</v>
      </c>
      <c r="AM16" s="1329"/>
      <c r="AN16" s="1329"/>
    </row>
    <row r="17" spans="1:40" ht="18" customHeight="1">
      <c r="A17" s="269">
        <v>6</v>
      </c>
      <c r="B17" s="292"/>
      <c r="C17" s="474"/>
      <c r="D17" s="293"/>
      <c r="E17" s="294"/>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3">
        <f t="shared" si="1"/>
        <v>0</v>
      </c>
      <c r="AL17" s="276">
        <f t="shared" si="0"/>
        <v>0</v>
      </c>
      <c r="AM17" s="1329"/>
      <c r="AN17" s="1329"/>
    </row>
    <row r="18" spans="1:40" ht="18" customHeight="1">
      <c r="A18" s="269">
        <v>7</v>
      </c>
      <c r="B18" s="292"/>
      <c r="C18" s="474"/>
      <c r="D18" s="293"/>
      <c r="E18" s="294"/>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3">
        <f t="shared" si="1"/>
        <v>0</v>
      </c>
      <c r="AL18" s="276">
        <f t="shared" si="0"/>
        <v>0</v>
      </c>
      <c r="AM18" s="1329"/>
      <c r="AN18" s="1329"/>
    </row>
    <row r="19" spans="1:40" ht="18" customHeight="1">
      <c r="A19" s="269">
        <v>8</v>
      </c>
      <c r="B19" s="292"/>
      <c r="C19" s="474"/>
      <c r="D19" s="293"/>
      <c r="E19" s="294"/>
      <c r="F19" s="471"/>
      <c r="G19" s="471"/>
      <c r="H19" s="471"/>
      <c r="I19" s="471"/>
      <c r="J19" s="471"/>
      <c r="K19" s="471"/>
      <c r="L19" s="471"/>
      <c r="M19" s="471"/>
      <c r="N19" s="471"/>
      <c r="O19" s="471"/>
      <c r="P19" s="471"/>
      <c r="Q19" s="471"/>
      <c r="R19" s="471"/>
      <c r="S19" s="471"/>
      <c r="T19" s="471"/>
      <c r="U19" s="471"/>
      <c r="V19" s="471"/>
      <c r="W19" s="471"/>
      <c r="X19" s="471"/>
      <c r="Y19" s="471"/>
      <c r="Z19" s="471"/>
      <c r="AA19" s="471"/>
      <c r="AB19" s="471"/>
      <c r="AC19" s="471"/>
      <c r="AD19" s="471"/>
      <c r="AE19" s="471"/>
      <c r="AF19" s="471"/>
      <c r="AG19" s="471"/>
      <c r="AH19" s="471"/>
      <c r="AI19" s="471"/>
      <c r="AJ19" s="471"/>
      <c r="AK19" s="473">
        <f t="shared" si="1"/>
        <v>0</v>
      </c>
      <c r="AL19" s="276">
        <f t="shared" si="0"/>
        <v>0</v>
      </c>
      <c r="AM19" s="1329"/>
      <c r="AN19" s="1329"/>
    </row>
    <row r="20" spans="1:40" ht="18" customHeight="1">
      <c r="A20" s="269">
        <v>9</v>
      </c>
      <c r="B20" s="292"/>
      <c r="C20" s="474"/>
      <c r="D20" s="293"/>
      <c r="E20" s="294"/>
      <c r="F20" s="471"/>
      <c r="G20" s="471"/>
      <c r="H20" s="471"/>
      <c r="I20" s="471"/>
      <c r="J20" s="471"/>
      <c r="K20" s="471"/>
      <c r="L20" s="471"/>
      <c r="M20" s="471"/>
      <c r="N20" s="471"/>
      <c r="O20" s="471"/>
      <c r="P20" s="471"/>
      <c r="Q20" s="471"/>
      <c r="R20" s="471"/>
      <c r="S20" s="471"/>
      <c r="T20" s="471"/>
      <c r="U20" s="471"/>
      <c r="V20" s="471"/>
      <c r="W20" s="471"/>
      <c r="X20" s="471"/>
      <c r="Y20" s="471"/>
      <c r="Z20" s="471"/>
      <c r="AA20" s="471"/>
      <c r="AB20" s="471"/>
      <c r="AC20" s="471"/>
      <c r="AD20" s="471"/>
      <c r="AE20" s="471"/>
      <c r="AF20" s="471"/>
      <c r="AG20" s="471"/>
      <c r="AH20" s="471"/>
      <c r="AI20" s="471"/>
      <c r="AJ20" s="471"/>
      <c r="AK20" s="473">
        <f t="shared" si="1"/>
        <v>0</v>
      </c>
      <c r="AL20" s="276">
        <f t="shared" si="0"/>
        <v>0</v>
      </c>
      <c r="AM20" s="1329"/>
      <c r="AN20" s="1329"/>
    </row>
    <row r="21" spans="1:40" ht="18" customHeight="1">
      <c r="A21" s="269">
        <v>10</v>
      </c>
      <c r="B21" s="292"/>
      <c r="C21" s="474"/>
      <c r="D21" s="293"/>
      <c r="E21" s="294"/>
      <c r="F21" s="471"/>
      <c r="G21" s="471"/>
      <c r="H21" s="471"/>
      <c r="I21" s="471"/>
      <c r="J21" s="471"/>
      <c r="K21" s="471"/>
      <c r="L21" s="471"/>
      <c r="M21" s="471"/>
      <c r="N21" s="471"/>
      <c r="O21" s="471"/>
      <c r="P21" s="471"/>
      <c r="Q21" s="471"/>
      <c r="R21" s="471"/>
      <c r="S21" s="471"/>
      <c r="T21" s="471"/>
      <c r="U21" s="471"/>
      <c r="V21" s="471"/>
      <c r="W21" s="471"/>
      <c r="X21" s="471"/>
      <c r="Y21" s="471"/>
      <c r="Z21" s="471"/>
      <c r="AA21" s="471"/>
      <c r="AB21" s="471"/>
      <c r="AC21" s="471"/>
      <c r="AD21" s="471"/>
      <c r="AE21" s="471"/>
      <c r="AF21" s="471"/>
      <c r="AG21" s="471"/>
      <c r="AH21" s="471"/>
      <c r="AI21" s="471"/>
      <c r="AJ21" s="471"/>
      <c r="AK21" s="473">
        <f t="shared" si="1"/>
        <v>0</v>
      </c>
      <c r="AL21" s="276">
        <f t="shared" si="0"/>
        <v>0</v>
      </c>
      <c r="AM21" s="1329"/>
      <c r="AN21" s="1329"/>
    </row>
    <row r="22" spans="1:40" ht="18" customHeight="1">
      <c r="A22" s="269">
        <v>11</v>
      </c>
      <c r="B22" s="292"/>
      <c r="C22" s="474"/>
      <c r="D22" s="293"/>
      <c r="E22" s="294"/>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3">
        <f t="shared" si="1"/>
        <v>0</v>
      </c>
      <c r="AL22" s="276">
        <f t="shared" si="0"/>
        <v>0</v>
      </c>
      <c r="AM22" s="1329"/>
      <c r="AN22" s="1329"/>
    </row>
    <row r="23" spans="1:40" ht="18" customHeight="1">
      <c r="A23" s="269">
        <v>12</v>
      </c>
      <c r="B23" s="292"/>
      <c r="C23" s="474"/>
      <c r="D23" s="293"/>
      <c r="E23" s="294"/>
      <c r="F23" s="471"/>
      <c r="G23" s="471"/>
      <c r="H23" s="471"/>
      <c r="I23" s="471"/>
      <c r="J23" s="471"/>
      <c r="K23" s="471"/>
      <c r="L23" s="471"/>
      <c r="M23" s="471"/>
      <c r="N23" s="471"/>
      <c r="O23" s="471"/>
      <c r="P23" s="471"/>
      <c r="Q23" s="471"/>
      <c r="R23" s="471"/>
      <c r="S23" s="471"/>
      <c r="T23" s="471"/>
      <c r="U23" s="471"/>
      <c r="V23" s="471"/>
      <c r="W23" s="471"/>
      <c r="X23" s="471"/>
      <c r="Y23" s="471"/>
      <c r="Z23" s="471"/>
      <c r="AA23" s="471"/>
      <c r="AB23" s="471"/>
      <c r="AC23" s="471"/>
      <c r="AD23" s="471"/>
      <c r="AE23" s="471"/>
      <c r="AF23" s="471"/>
      <c r="AG23" s="471"/>
      <c r="AH23" s="471"/>
      <c r="AI23" s="471"/>
      <c r="AJ23" s="471"/>
      <c r="AK23" s="473">
        <f t="shared" si="1"/>
        <v>0</v>
      </c>
      <c r="AL23" s="276">
        <f t="shared" si="0"/>
        <v>0</v>
      </c>
      <c r="AM23" s="1329"/>
      <c r="AN23" s="1329"/>
    </row>
    <row r="24" spans="1:40" ht="18" customHeight="1">
      <c r="A24" s="269">
        <v>13</v>
      </c>
      <c r="B24" s="292"/>
      <c r="C24" s="474"/>
      <c r="D24" s="293"/>
      <c r="E24" s="294"/>
      <c r="F24" s="471"/>
      <c r="G24" s="471"/>
      <c r="H24" s="471"/>
      <c r="I24" s="471"/>
      <c r="J24" s="471"/>
      <c r="K24" s="471"/>
      <c r="L24" s="471"/>
      <c r="M24" s="471"/>
      <c r="N24" s="471"/>
      <c r="O24" s="471"/>
      <c r="P24" s="471"/>
      <c r="Q24" s="471"/>
      <c r="R24" s="471"/>
      <c r="S24" s="471"/>
      <c r="T24" s="471"/>
      <c r="U24" s="471"/>
      <c r="V24" s="471"/>
      <c r="W24" s="471"/>
      <c r="X24" s="471"/>
      <c r="Y24" s="471"/>
      <c r="Z24" s="471"/>
      <c r="AA24" s="471"/>
      <c r="AB24" s="471"/>
      <c r="AC24" s="471"/>
      <c r="AD24" s="471"/>
      <c r="AE24" s="471"/>
      <c r="AF24" s="471"/>
      <c r="AG24" s="471"/>
      <c r="AH24" s="471"/>
      <c r="AI24" s="471"/>
      <c r="AJ24" s="471"/>
      <c r="AK24" s="473">
        <f t="shared" si="1"/>
        <v>0</v>
      </c>
      <c r="AL24" s="276">
        <f t="shared" si="0"/>
        <v>0</v>
      </c>
      <c r="AM24" s="1329"/>
      <c r="AN24" s="1329"/>
    </row>
    <row r="25" spans="1:40" ht="18" customHeight="1">
      <c r="A25" s="269">
        <v>14</v>
      </c>
      <c r="B25" s="292"/>
      <c r="C25" s="474"/>
      <c r="D25" s="293"/>
      <c r="E25" s="294"/>
      <c r="F25" s="471"/>
      <c r="G25" s="471"/>
      <c r="H25" s="471"/>
      <c r="I25" s="471"/>
      <c r="J25" s="471"/>
      <c r="K25" s="471"/>
      <c r="L25" s="471"/>
      <c r="M25" s="471"/>
      <c r="N25" s="471"/>
      <c r="O25" s="471"/>
      <c r="P25" s="471"/>
      <c r="Q25" s="471"/>
      <c r="R25" s="471"/>
      <c r="S25" s="471"/>
      <c r="T25" s="471"/>
      <c r="U25" s="471"/>
      <c r="V25" s="471"/>
      <c r="W25" s="471"/>
      <c r="X25" s="471"/>
      <c r="Y25" s="471"/>
      <c r="Z25" s="471"/>
      <c r="AA25" s="471"/>
      <c r="AB25" s="471"/>
      <c r="AC25" s="471"/>
      <c r="AD25" s="471"/>
      <c r="AE25" s="471"/>
      <c r="AF25" s="471"/>
      <c r="AG25" s="471"/>
      <c r="AH25" s="471"/>
      <c r="AI25" s="471"/>
      <c r="AJ25" s="471"/>
      <c r="AK25" s="473">
        <f t="shared" si="1"/>
        <v>0</v>
      </c>
      <c r="AL25" s="276">
        <f t="shared" si="0"/>
        <v>0</v>
      </c>
      <c r="AM25" s="1329"/>
      <c r="AN25" s="1329"/>
    </row>
    <row r="26" spans="1:40" ht="18" customHeight="1">
      <c r="A26" s="269">
        <v>15</v>
      </c>
      <c r="B26" s="292"/>
      <c r="C26" s="474"/>
      <c r="D26" s="293"/>
      <c r="E26" s="294"/>
      <c r="F26" s="471"/>
      <c r="G26" s="471"/>
      <c r="H26" s="471"/>
      <c r="I26" s="471"/>
      <c r="J26" s="471"/>
      <c r="K26" s="471"/>
      <c r="L26" s="471"/>
      <c r="M26" s="471"/>
      <c r="N26" s="471"/>
      <c r="O26" s="471"/>
      <c r="P26" s="471"/>
      <c r="Q26" s="471"/>
      <c r="R26" s="471"/>
      <c r="S26" s="471"/>
      <c r="T26" s="471"/>
      <c r="U26" s="471"/>
      <c r="V26" s="471"/>
      <c r="W26" s="471"/>
      <c r="X26" s="471"/>
      <c r="Y26" s="471"/>
      <c r="Z26" s="471"/>
      <c r="AA26" s="471"/>
      <c r="AB26" s="471"/>
      <c r="AC26" s="471"/>
      <c r="AD26" s="471"/>
      <c r="AE26" s="471"/>
      <c r="AF26" s="471"/>
      <c r="AG26" s="471"/>
      <c r="AH26" s="471"/>
      <c r="AI26" s="471"/>
      <c r="AJ26" s="471"/>
      <c r="AK26" s="473">
        <f t="shared" si="1"/>
        <v>0</v>
      </c>
      <c r="AL26" s="276">
        <f t="shared" si="0"/>
        <v>0</v>
      </c>
      <c r="AM26" s="1329"/>
      <c r="AN26" s="1329"/>
    </row>
    <row r="27" spans="1:40" ht="18" customHeight="1">
      <c r="A27" s="269">
        <v>16</v>
      </c>
      <c r="B27" s="292"/>
      <c r="C27" s="474"/>
      <c r="D27" s="293"/>
      <c r="E27" s="294"/>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3">
        <f t="shared" si="1"/>
        <v>0</v>
      </c>
      <c r="AL27" s="276">
        <f t="shared" si="0"/>
        <v>0</v>
      </c>
      <c r="AM27" s="1329"/>
      <c r="AN27" s="1329"/>
    </row>
    <row r="28" spans="1:40" ht="18" customHeight="1">
      <c r="A28" s="269">
        <v>17</v>
      </c>
      <c r="B28" s="292"/>
      <c r="C28" s="474"/>
      <c r="D28" s="293"/>
      <c r="E28" s="294"/>
      <c r="F28" s="471"/>
      <c r="G28" s="471"/>
      <c r="H28" s="471"/>
      <c r="I28" s="471"/>
      <c r="J28" s="471"/>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3">
        <f t="shared" si="1"/>
        <v>0</v>
      </c>
      <c r="AL28" s="276">
        <f t="shared" si="0"/>
        <v>0</v>
      </c>
      <c r="AM28" s="1329"/>
      <c r="AN28" s="1329"/>
    </row>
    <row r="29" spans="1:40" ht="18" customHeight="1">
      <c r="A29" s="269">
        <v>18</v>
      </c>
      <c r="B29" s="292"/>
      <c r="C29" s="474"/>
      <c r="D29" s="293"/>
      <c r="E29" s="294"/>
      <c r="F29" s="471"/>
      <c r="G29" s="471"/>
      <c r="H29" s="471"/>
      <c r="I29" s="471"/>
      <c r="J29" s="471"/>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3">
        <f t="shared" si="1"/>
        <v>0</v>
      </c>
      <c r="AL29" s="276">
        <f t="shared" si="0"/>
        <v>0</v>
      </c>
      <c r="AM29" s="1329"/>
      <c r="AN29" s="1329"/>
    </row>
    <row r="30" spans="1:40" ht="18" customHeight="1">
      <c r="A30" s="269">
        <v>19</v>
      </c>
      <c r="B30" s="292"/>
      <c r="C30" s="474"/>
      <c r="D30" s="293"/>
      <c r="E30" s="294"/>
      <c r="F30" s="471"/>
      <c r="G30" s="471"/>
      <c r="H30" s="471"/>
      <c r="I30" s="471"/>
      <c r="J30" s="471"/>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3">
        <f t="shared" si="1"/>
        <v>0</v>
      </c>
      <c r="AL30" s="276">
        <f t="shared" si="0"/>
        <v>0</v>
      </c>
      <c r="AM30" s="1329"/>
      <c r="AN30" s="1329"/>
    </row>
    <row r="31" spans="1:40" ht="18" customHeight="1">
      <c r="A31" s="269">
        <v>20</v>
      </c>
      <c r="B31" s="292"/>
      <c r="C31" s="474"/>
      <c r="D31" s="293"/>
      <c r="E31" s="294"/>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3">
        <f t="shared" si="1"/>
        <v>0</v>
      </c>
      <c r="AL31" s="276">
        <f t="shared" si="0"/>
        <v>0</v>
      </c>
      <c r="AM31" s="1329"/>
      <c r="AN31" s="1329"/>
    </row>
    <row r="32" spans="1:40" ht="18" customHeight="1">
      <c r="A32" s="1254" t="s">
        <v>560</v>
      </c>
      <c r="B32" s="1261"/>
      <c r="C32" s="1261"/>
      <c r="D32" s="1261"/>
      <c r="E32" s="1261"/>
      <c r="F32" s="470">
        <f>+SUM(F12:F31)</f>
        <v>0</v>
      </c>
      <c r="G32" s="470">
        <f t="shared" ref="G32:AJ32" si="2">+SUM(G12:G31)</f>
        <v>0</v>
      </c>
      <c r="H32" s="470">
        <f t="shared" si="2"/>
        <v>0</v>
      </c>
      <c r="I32" s="470">
        <f t="shared" si="2"/>
        <v>0</v>
      </c>
      <c r="J32" s="470">
        <f t="shared" si="2"/>
        <v>0</v>
      </c>
      <c r="K32" s="470">
        <f t="shared" si="2"/>
        <v>0</v>
      </c>
      <c r="L32" s="470">
        <f t="shared" si="2"/>
        <v>0</v>
      </c>
      <c r="M32" s="470">
        <f t="shared" si="2"/>
        <v>0</v>
      </c>
      <c r="N32" s="470">
        <f t="shared" si="2"/>
        <v>0</v>
      </c>
      <c r="O32" s="470">
        <f t="shared" si="2"/>
        <v>0</v>
      </c>
      <c r="P32" s="470">
        <f t="shared" si="2"/>
        <v>0</v>
      </c>
      <c r="Q32" s="470">
        <f t="shared" si="2"/>
        <v>0</v>
      </c>
      <c r="R32" s="470">
        <f t="shared" si="2"/>
        <v>0</v>
      </c>
      <c r="S32" s="470">
        <f t="shared" si="2"/>
        <v>0</v>
      </c>
      <c r="T32" s="470">
        <f t="shared" si="2"/>
        <v>0</v>
      </c>
      <c r="U32" s="470">
        <f t="shared" si="2"/>
        <v>0</v>
      </c>
      <c r="V32" s="470">
        <f t="shared" si="2"/>
        <v>0</v>
      </c>
      <c r="W32" s="470">
        <f t="shared" si="2"/>
        <v>0</v>
      </c>
      <c r="X32" s="470">
        <f t="shared" si="2"/>
        <v>0</v>
      </c>
      <c r="Y32" s="470">
        <f t="shared" si="2"/>
        <v>0</v>
      </c>
      <c r="Z32" s="470">
        <f t="shared" si="2"/>
        <v>0</v>
      </c>
      <c r="AA32" s="470">
        <f t="shared" si="2"/>
        <v>0</v>
      </c>
      <c r="AB32" s="470">
        <f t="shared" si="2"/>
        <v>0</v>
      </c>
      <c r="AC32" s="470">
        <f t="shared" si="2"/>
        <v>0</v>
      </c>
      <c r="AD32" s="470">
        <f t="shared" si="2"/>
        <v>0</v>
      </c>
      <c r="AE32" s="470">
        <f t="shared" si="2"/>
        <v>0</v>
      </c>
      <c r="AF32" s="470">
        <f t="shared" si="2"/>
        <v>0</v>
      </c>
      <c r="AG32" s="470">
        <f t="shared" si="2"/>
        <v>0</v>
      </c>
      <c r="AH32" s="470">
        <f t="shared" si="2"/>
        <v>0</v>
      </c>
      <c r="AI32" s="470">
        <f t="shared" si="2"/>
        <v>0</v>
      </c>
      <c r="AJ32" s="470">
        <f t="shared" si="2"/>
        <v>0</v>
      </c>
      <c r="AK32" s="473">
        <f t="shared" si="1"/>
        <v>0</v>
      </c>
      <c r="AL32" s="276">
        <f t="shared" si="0"/>
        <v>0</v>
      </c>
      <c r="AM32" s="1328"/>
      <c r="AN32" s="1328"/>
    </row>
    <row r="33" spans="1:43" ht="18" customHeight="1">
      <c r="A33" s="1261" t="s">
        <v>561</v>
      </c>
      <c r="B33" s="1261"/>
      <c r="C33" s="1261"/>
      <c r="D33" s="1261"/>
      <c r="E33" s="1262"/>
      <c r="F33" s="278">
        <v>12</v>
      </c>
      <c r="G33" s="278">
        <v>20</v>
      </c>
      <c r="H33" s="278">
        <v>12</v>
      </c>
      <c r="I33" s="278">
        <v>20</v>
      </c>
      <c r="J33" s="278">
        <v>12</v>
      </c>
      <c r="K33" s="278">
        <v>20</v>
      </c>
      <c r="L33" s="278">
        <v>12</v>
      </c>
      <c r="M33" s="278">
        <v>20</v>
      </c>
      <c r="N33" s="278">
        <v>12</v>
      </c>
      <c r="O33" s="278">
        <v>20</v>
      </c>
      <c r="P33" s="278">
        <v>12</v>
      </c>
      <c r="Q33" s="278">
        <v>20</v>
      </c>
      <c r="R33" s="278">
        <v>12</v>
      </c>
      <c r="S33" s="278">
        <v>20</v>
      </c>
      <c r="T33" s="278">
        <v>12</v>
      </c>
      <c r="U33" s="278">
        <v>20</v>
      </c>
      <c r="V33" s="278">
        <v>12</v>
      </c>
      <c r="W33" s="278">
        <v>20</v>
      </c>
      <c r="X33" s="278">
        <v>12</v>
      </c>
      <c r="Y33" s="278">
        <v>20</v>
      </c>
      <c r="Z33" s="278">
        <v>12</v>
      </c>
      <c r="AA33" s="278">
        <v>20</v>
      </c>
      <c r="AB33" s="278">
        <v>12</v>
      </c>
      <c r="AC33" s="278">
        <v>20</v>
      </c>
      <c r="AD33" s="278">
        <v>12</v>
      </c>
      <c r="AE33" s="278">
        <v>20</v>
      </c>
      <c r="AF33" s="278">
        <v>12</v>
      </c>
      <c r="AG33" s="278">
        <v>20</v>
      </c>
      <c r="AH33" s="278">
        <v>12</v>
      </c>
      <c r="AI33" s="278">
        <v>20</v>
      </c>
      <c r="AJ33" s="278">
        <v>20</v>
      </c>
      <c r="AK33" s="470"/>
      <c r="AL33" s="279"/>
      <c r="AM33" s="1328"/>
      <c r="AN33" s="1328"/>
    </row>
    <row r="34" spans="1:43" ht="15" customHeight="1">
      <c r="A34" s="469"/>
      <c r="B34" s="469"/>
      <c r="C34" s="469"/>
      <c r="D34" s="469"/>
      <c r="E34" s="469"/>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469"/>
      <c r="AL34" s="469"/>
      <c r="AM34" s="257"/>
    </row>
    <row r="35" spans="1:43" ht="15" customHeight="1">
      <c r="A35" s="469"/>
      <c r="B35" s="469"/>
      <c r="C35" s="469"/>
      <c r="D35" s="469"/>
      <c r="E35" s="469"/>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469"/>
      <c r="AL35" s="469"/>
      <c r="AM35" s="257"/>
    </row>
    <row r="36" spans="1:43" ht="15" customHeight="1">
      <c r="A36" s="469"/>
      <c r="B36" s="469"/>
      <c r="C36" s="469"/>
      <c r="D36" s="469"/>
      <c r="E36" s="469"/>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469"/>
      <c r="AL36" s="469"/>
      <c r="AM36" s="257"/>
    </row>
    <row r="37" spans="1:43" ht="15" customHeight="1">
      <c r="A37" s="469"/>
      <c r="B37" s="469"/>
      <c r="C37" s="469"/>
      <c r="D37" s="469"/>
      <c r="E37" s="469"/>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469"/>
      <c r="AL37" s="469"/>
      <c r="AM37" s="257"/>
    </row>
    <row r="38" spans="1:43" ht="21" customHeight="1">
      <c r="A38" s="256" t="s">
        <v>653</v>
      </c>
      <c r="B38" s="469"/>
      <c r="C38" s="469"/>
      <c r="D38" s="469"/>
      <c r="E38" s="469"/>
      <c r="F38" s="469"/>
      <c r="G38" s="280"/>
      <c r="H38" s="280"/>
      <c r="I38" s="280"/>
      <c r="J38" s="280"/>
      <c r="K38" s="280"/>
      <c r="L38" s="280"/>
      <c r="M38" s="280"/>
      <c r="N38" s="280"/>
      <c r="O38" s="280"/>
      <c r="AM38" s="469"/>
      <c r="AN38" s="257"/>
    </row>
    <row r="39" spans="1:43" ht="24.95" customHeight="1">
      <c r="A39" s="1250"/>
      <c r="B39" s="1250"/>
      <c r="C39" s="1250"/>
      <c r="D39" s="472">
        <v>4</v>
      </c>
      <c r="E39" s="472">
        <v>5</v>
      </c>
      <c r="F39" s="1314">
        <v>6</v>
      </c>
      <c r="G39" s="1314"/>
      <c r="H39" s="1314"/>
      <c r="I39" s="1314">
        <v>7</v>
      </c>
      <c r="J39" s="1314"/>
      <c r="K39" s="1314"/>
      <c r="L39" s="1314">
        <v>8</v>
      </c>
      <c r="M39" s="1314"/>
      <c r="N39" s="1314"/>
      <c r="O39" s="1314">
        <v>9</v>
      </c>
      <c r="P39" s="1314"/>
      <c r="Q39" s="1314"/>
      <c r="R39" s="1314">
        <v>10</v>
      </c>
      <c r="S39" s="1314"/>
      <c r="T39" s="1314"/>
      <c r="U39" s="1314">
        <v>11</v>
      </c>
      <c r="V39" s="1314"/>
      <c r="W39" s="1314"/>
      <c r="X39" s="1314">
        <v>12</v>
      </c>
      <c r="Y39" s="1314"/>
      <c r="Z39" s="1314"/>
      <c r="AA39" s="1314">
        <v>1</v>
      </c>
      <c r="AB39" s="1314"/>
      <c r="AC39" s="1314"/>
      <c r="AD39" s="1314">
        <v>2</v>
      </c>
      <c r="AE39" s="1314"/>
      <c r="AF39" s="1314"/>
      <c r="AG39" s="1314">
        <v>3</v>
      </c>
      <c r="AH39" s="1314"/>
      <c r="AI39" s="1314"/>
      <c r="AJ39" s="1250" t="s">
        <v>654</v>
      </c>
      <c r="AK39" s="1250"/>
      <c r="AL39" s="465" t="s">
        <v>655</v>
      </c>
      <c r="AM39" s="296"/>
      <c r="AN39" s="296"/>
      <c r="AO39" s="296"/>
      <c r="AP39" s="296"/>
      <c r="AQ39" s="296"/>
    </row>
    <row r="40" spans="1:43" ht="18" customHeight="1">
      <c r="A40" s="1318" t="s">
        <v>656</v>
      </c>
      <c r="B40" s="1318"/>
      <c r="C40" s="1318"/>
      <c r="D40" s="471">
        <v>1400</v>
      </c>
      <c r="E40" s="471">
        <v>1310</v>
      </c>
      <c r="F40" s="1347">
        <v>1400</v>
      </c>
      <c r="G40" s="1348"/>
      <c r="H40" s="1349"/>
      <c r="I40" s="1347">
        <v>1470</v>
      </c>
      <c r="J40" s="1348"/>
      <c r="K40" s="1349"/>
      <c r="L40" s="1347">
        <v>1470</v>
      </c>
      <c r="M40" s="1348"/>
      <c r="N40" s="1349"/>
      <c r="O40" s="1347">
        <v>1330</v>
      </c>
      <c r="P40" s="1348"/>
      <c r="Q40" s="1349"/>
      <c r="R40" s="1347">
        <v>1400</v>
      </c>
      <c r="S40" s="1348"/>
      <c r="T40" s="1349"/>
      <c r="U40" s="1347">
        <v>1400</v>
      </c>
      <c r="V40" s="1348"/>
      <c r="W40" s="1349"/>
      <c r="X40" s="1347">
        <v>1330</v>
      </c>
      <c r="Y40" s="1348"/>
      <c r="Z40" s="1349"/>
      <c r="AA40" s="1347">
        <v>1330</v>
      </c>
      <c r="AB40" s="1348"/>
      <c r="AC40" s="1349"/>
      <c r="AD40" s="1347">
        <v>1330</v>
      </c>
      <c r="AE40" s="1348"/>
      <c r="AF40" s="1349"/>
      <c r="AG40" s="1347">
        <v>1400</v>
      </c>
      <c r="AH40" s="1348"/>
      <c r="AI40" s="1349"/>
      <c r="AJ40" s="1330">
        <f>SUM(D40:AI40)</f>
        <v>16570</v>
      </c>
      <c r="AK40" s="1330"/>
      <c r="AL40" s="1332">
        <f>ROUNDUP(AJ40/AJ41,1)</f>
        <v>70</v>
      </c>
      <c r="AM40" s="296"/>
      <c r="AN40" s="296"/>
      <c r="AO40" s="296"/>
      <c r="AP40" s="296"/>
      <c r="AQ40" s="296"/>
    </row>
    <row r="41" spans="1:43" ht="18" customHeight="1">
      <c r="A41" s="1318" t="s">
        <v>657</v>
      </c>
      <c r="B41" s="1318"/>
      <c r="C41" s="1318"/>
      <c r="D41" s="471">
        <v>20</v>
      </c>
      <c r="E41" s="471">
        <v>19</v>
      </c>
      <c r="F41" s="1315">
        <v>20</v>
      </c>
      <c r="G41" s="1315"/>
      <c r="H41" s="1315"/>
      <c r="I41" s="1315">
        <v>21</v>
      </c>
      <c r="J41" s="1315"/>
      <c r="K41" s="1315"/>
      <c r="L41" s="1315">
        <v>21</v>
      </c>
      <c r="M41" s="1315"/>
      <c r="N41" s="1315"/>
      <c r="O41" s="1315">
        <v>19</v>
      </c>
      <c r="P41" s="1315"/>
      <c r="Q41" s="1315"/>
      <c r="R41" s="1315">
        <v>20</v>
      </c>
      <c r="S41" s="1315"/>
      <c r="T41" s="1315"/>
      <c r="U41" s="1315">
        <v>20</v>
      </c>
      <c r="V41" s="1315"/>
      <c r="W41" s="1315"/>
      <c r="X41" s="1315">
        <v>19</v>
      </c>
      <c r="Y41" s="1315"/>
      <c r="Z41" s="1315"/>
      <c r="AA41" s="1315">
        <v>19</v>
      </c>
      <c r="AB41" s="1315"/>
      <c r="AC41" s="1315"/>
      <c r="AD41" s="1315">
        <v>19</v>
      </c>
      <c r="AE41" s="1315"/>
      <c r="AF41" s="1315"/>
      <c r="AG41" s="1315">
        <v>20</v>
      </c>
      <c r="AH41" s="1315"/>
      <c r="AI41" s="1315"/>
      <c r="AJ41" s="1330">
        <f>+SUM(D41:AI41)</f>
        <v>237</v>
      </c>
      <c r="AK41" s="1330"/>
      <c r="AL41" s="1333"/>
      <c r="AM41" s="296"/>
      <c r="AN41" s="296"/>
      <c r="AO41" s="296"/>
      <c r="AP41" s="296"/>
      <c r="AQ41" s="296"/>
    </row>
    <row r="42" spans="1:43" ht="5.0999999999999996" customHeight="1">
      <c r="A42" s="287"/>
      <c r="B42" s="287"/>
      <c r="C42" s="287"/>
      <c r="D42" s="296"/>
      <c r="E42" s="296"/>
      <c r="F42" s="296"/>
      <c r="G42" s="296"/>
      <c r="H42" s="296"/>
      <c r="I42" s="280"/>
      <c r="J42" s="280"/>
      <c r="K42" s="280"/>
      <c r="L42" s="280"/>
      <c r="M42" s="280"/>
      <c r="N42" s="280"/>
      <c r="O42" s="280"/>
      <c r="P42" s="280"/>
      <c r="Q42" s="280"/>
      <c r="R42" s="280"/>
      <c r="S42" s="280"/>
      <c r="T42" s="280"/>
      <c r="U42" s="280"/>
      <c r="V42" s="280"/>
      <c r="W42" s="280"/>
      <c r="X42" s="280"/>
      <c r="Y42" s="280"/>
      <c r="Z42" s="280"/>
      <c r="AA42" s="280"/>
      <c r="AB42" s="280"/>
      <c r="AC42" s="280"/>
      <c r="AD42" s="280"/>
      <c r="AE42" s="280"/>
      <c r="AF42" s="280"/>
      <c r="AG42" s="280"/>
      <c r="AH42" s="280"/>
      <c r="AI42" s="280"/>
      <c r="AJ42" s="297"/>
      <c r="AK42" s="280"/>
      <c r="AL42" s="469"/>
      <c r="AM42" s="469"/>
      <c r="AN42" s="257"/>
    </row>
    <row r="43" spans="1:43" ht="18" customHeight="1">
      <c r="A43" s="256" t="s">
        <v>610</v>
      </c>
      <c r="B43" s="280"/>
      <c r="D43" s="280"/>
      <c r="E43" s="280"/>
      <c r="F43" s="280"/>
      <c r="G43" s="280"/>
      <c r="H43" s="280"/>
      <c r="I43" s="296"/>
      <c r="J43" s="296"/>
      <c r="K43" s="296"/>
      <c r="L43" s="296"/>
      <c r="M43" s="296"/>
      <c r="N43" s="296"/>
      <c r="O43" s="280"/>
      <c r="P43" s="280"/>
      <c r="Q43" s="280"/>
      <c r="R43" s="280"/>
      <c r="S43" s="280"/>
      <c r="T43" s="280"/>
      <c r="U43" s="280"/>
      <c r="V43" s="280"/>
      <c r="W43" s="469"/>
      <c r="X43" s="280"/>
      <c r="Y43" s="280"/>
      <c r="Z43" s="280"/>
      <c r="AA43" s="280"/>
      <c r="AB43" s="280"/>
      <c r="AC43" s="280"/>
      <c r="AD43" s="280"/>
      <c r="AE43" s="280"/>
      <c r="AF43" s="280"/>
      <c r="AG43" s="280"/>
      <c r="AH43" s="280"/>
      <c r="AI43" s="280"/>
      <c r="AJ43" s="297"/>
      <c r="AK43" s="280"/>
      <c r="AL43" s="469"/>
      <c r="AM43" s="469"/>
      <c r="AN43" s="257"/>
    </row>
    <row r="44" spans="1:43" ht="24.95" customHeight="1">
      <c r="A44" s="1250" t="s">
        <v>614</v>
      </c>
      <c r="B44" s="1250"/>
      <c r="C44" s="1250" t="s">
        <v>650</v>
      </c>
      <c r="D44" s="1250"/>
      <c r="E44" s="1258" t="s">
        <v>688</v>
      </c>
      <c r="F44" s="1258"/>
      <c r="G44" s="1258"/>
      <c r="H44" s="1258"/>
      <c r="I44" s="296"/>
      <c r="J44" s="296"/>
      <c r="K44" s="296"/>
      <c r="L44" s="296"/>
      <c r="M44" s="296"/>
      <c r="N44" s="296"/>
      <c r="O44" s="296"/>
      <c r="P44" s="296"/>
      <c r="Q44" s="296"/>
      <c r="R44" s="296"/>
      <c r="S44" s="296"/>
      <c r="T44" s="296"/>
      <c r="U44" s="296"/>
      <c r="W44" s="469"/>
      <c r="X44" s="280"/>
      <c r="Y44" s="280"/>
      <c r="Z44" s="280"/>
      <c r="AA44" s="280"/>
      <c r="AB44" s="280"/>
      <c r="AC44" s="280"/>
      <c r="AD44" s="280"/>
      <c r="AE44" s="280"/>
      <c r="AF44" s="280"/>
      <c r="AG44" s="280"/>
      <c r="AH44" s="280"/>
      <c r="AI44" s="280"/>
      <c r="AJ44" s="297"/>
      <c r="AK44" s="280"/>
      <c r="AL44" s="469"/>
      <c r="AM44" s="469"/>
      <c r="AN44" s="257"/>
    </row>
    <row r="45" spans="1:43" ht="18" customHeight="1">
      <c r="A45" s="1258" t="s">
        <v>616</v>
      </c>
      <c r="B45" s="1258"/>
      <c r="C45" s="1319">
        <f>ROUNDDOWN(IF(AL40&lt;=60,1,1+ROUNDUP((AL40-60)/40,0)),1)</f>
        <v>2</v>
      </c>
      <c r="D45" s="1319"/>
      <c r="E45" s="1319">
        <f>ROUNDDOWN(AL40/10,1)</f>
        <v>7</v>
      </c>
      <c r="F45" s="1319"/>
      <c r="G45" s="1319"/>
      <c r="H45" s="1319"/>
      <c r="I45" s="296"/>
      <c r="J45" s="296"/>
      <c r="K45" s="296"/>
      <c r="L45" s="296"/>
      <c r="M45" s="296"/>
      <c r="N45" s="296"/>
      <c r="O45" s="296"/>
      <c r="P45" s="296"/>
      <c r="Q45" s="296"/>
      <c r="R45" s="296"/>
      <c r="S45" s="296"/>
      <c r="T45" s="296"/>
      <c r="U45" s="296"/>
      <c r="W45" s="469"/>
      <c r="X45" s="280"/>
      <c r="Y45" s="280"/>
      <c r="Z45" s="280"/>
      <c r="AA45" s="280"/>
      <c r="AB45" s="280"/>
      <c r="AC45" s="280"/>
      <c r="AD45" s="280"/>
      <c r="AE45" s="280"/>
      <c r="AF45" s="280"/>
      <c r="AG45" s="280"/>
      <c r="AH45" s="280"/>
      <c r="AI45" s="280"/>
      <c r="AJ45" s="297"/>
      <c r="AK45" s="280"/>
      <c r="AL45" s="469"/>
      <c r="AM45" s="469"/>
      <c r="AN45" s="257"/>
    </row>
    <row r="46" spans="1:43" ht="5.0999999999999996" customHeight="1">
      <c r="A46" s="287"/>
      <c r="B46" s="287"/>
      <c r="C46" s="287"/>
      <c r="D46" s="287"/>
      <c r="E46" s="287"/>
      <c r="F46" s="287"/>
      <c r="G46" s="287"/>
      <c r="H46" s="287"/>
      <c r="I46" s="287"/>
      <c r="J46" s="280"/>
      <c r="K46" s="280"/>
      <c r="L46" s="280"/>
      <c r="M46" s="297"/>
      <c r="N46" s="280"/>
      <c r="O46" s="280"/>
      <c r="P46" s="280"/>
      <c r="Q46" s="296"/>
      <c r="W46" s="469"/>
      <c r="X46" s="280"/>
      <c r="Y46" s="280"/>
      <c r="Z46" s="280"/>
      <c r="AA46" s="280"/>
      <c r="AB46" s="280"/>
      <c r="AC46" s="280"/>
      <c r="AD46" s="280"/>
      <c r="AE46" s="280"/>
      <c r="AF46" s="280"/>
      <c r="AG46" s="280"/>
      <c r="AH46" s="280"/>
      <c r="AI46" s="280"/>
      <c r="AJ46" s="297"/>
      <c r="AK46" s="280"/>
      <c r="AL46" s="469"/>
      <c r="AM46" s="469"/>
      <c r="AN46" s="257"/>
    </row>
    <row r="47" spans="1:43" ht="21" customHeight="1">
      <c r="A47" s="256" t="s">
        <v>632</v>
      </c>
      <c r="B47" s="260"/>
      <c r="C47" s="261"/>
      <c r="D47" s="261"/>
      <c r="E47" s="261"/>
      <c r="F47" s="261"/>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c r="AE47" s="257"/>
      <c r="AF47" s="257"/>
      <c r="AG47" s="257"/>
      <c r="AH47" s="257"/>
      <c r="AI47" s="257"/>
      <c r="AJ47" s="257"/>
      <c r="AK47" s="257"/>
      <c r="AL47" s="261"/>
      <c r="AM47" s="261"/>
      <c r="AN47" s="257"/>
    </row>
    <row r="48" spans="1:43" ht="24.95" customHeight="1">
      <c r="A48" s="257"/>
      <c r="B48" s="469"/>
      <c r="C48" s="1294" t="str">
        <f>IF(VLOOKUP($AK$1,[12]選択肢!$A$1:$J$32,C53,FALSE)=0,"-",VLOOKUP($AK$1,[12]選択肢!$A$1:$J$32,C53,FALSE))</f>
        <v>管理者</v>
      </c>
      <c r="D48" s="1295"/>
      <c r="E48" s="1296" t="str">
        <f>IF(VLOOKUP($AK$1,[12]選択肢!$A$1:$J$32,E53,FALSE)=0,"-",VLOOKUP($AK$1,[12]選択肢!$A$1:$J$32,E53,FALSE))</f>
        <v>サービス管理責任者</v>
      </c>
      <c r="F48" s="1296"/>
      <c r="G48" s="1296"/>
      <c r="H48" s="1296"/>
      <c r="I48" s="1294" t="str">
        <f>IF(VLOOKUP($AK$1,[12]選択肢!$A$1:$J$32,I53,FALSE)=0,"-",VLOOKUP($AK$1,[12]選択肢!$A$1:$J$32,I53,FALSE))</f>
        <v>職業指導員</v>
      </c>
      <c r="J48" s="1295"/>
      <c r="K48" s="1295"/>
      <c r="L48" s="1295"/>
      <c r="M48" s="1295"/>
      <c r="N48" s="1297"/>
      <c r="O48" s="1294" t="str">
        <f>IF(VLOOKUP($AK$1,[12]選択肢!$A$1:$J$32,O53,FALSE)=0,"-",VLOOKUP($AK$1,[12]選択肢!$A$1:$J$32,O53,FALSE))</f>
        <v>生活支援員</v>
      </c>
      <c r="P48" s="1295"/>
      <c r="Q48" s="1295"/>
      <c r="R48" s="1295"/>
      <c r="S48" s="1295"/>
      <c r="T48" s="1297"/>
      <c r="U48" s="1294" t="str">
        <f>IF(VLOOKUP($AK$1,[12]選択肢!$A$1:$J$32,U53,FALSE)=0,"-",VLOOKUP($AK$1,[12]選択肢!$A$1:$J$32,U53,FALSE))</f>
        <v>-</v>
      </c>
      <c r="V48" s="1295"/>
      <c r="W48" s="1295"/>
      <c r="X48" s="1295"/>
      <c r="Y48" s="1295"/>
      <c r="Z48" s="1297"/>
      <c r="AA48" s="1294" t="str">
        <f>IF(VLOOKUP($AK$1,[12]選択肢!$A$1:$J$32,AA53,FALSE)=0,"-",VLOOKUP($AK$1,[12]選択肢!$A$1:$J$32,AA53,FALSE))</f>
        <v>-</v>
      </c>
      <c r="AB48" s="1295"/>
      <c r="AC48" s="1295"/>
      <c r="AD48" s="1295"/>
      <c r="AE48" s="1295"/>
      <c r="AF48" s="1297"/>
      <c r="AG48" s="1296" t="str">
        <f>IF(VLOOKUP($AK$1,[12]選択肢!$A$1:$J$32,AG53,FALSE)=0,"-",VLOOKUP($AK$1,[12]選択肢!$A$1:$J$32,AG53,FALSE))</f>
        <v>-</v>
      </c>
      <c r="AH48" s="1296"/>
      <c r="AI48" s="1296"/>
      <c r="AJ48" s="1296"/>
      <c r="AK48" s="1296"/>
      <c r="AL48" s="1296" t="str">
        <f>IF(VLOOKUP($AK$1,[12]選択肢!$A$1:$J$32,AL53,FALSE)=0,"-",VLOOKUP($AK$1,[12]選択肢!$A$1:$J$32,AL53,FALSE))</f>
        <v>-</v>
      </c>
      <c r="AM48" s="1296"/>
      <c r="AN48" s="257"/>
    </row>
    <row r="49" spans="1:40" ht="18" customHeight="1">
      <c r="A49" s="257"/>
      <c r="B49" s="469"/>
      <c r="C49" s="467" t="s">
        <v>633</v>
      </c>
      <c r="D49" s="467" t="s">
        <v>634</v>
      </c>
      <c r="E49" s="468" t="s">
        <v>633</v>
      </c>
      <c r="F49" s="1303" t="s">
        <v>634</v>
      </c>
      <c r="G49" s="1303"/>
      <c r="H49" s="1303"/>
      <c r="I49" s="1299" t="s">
        <v>633</v>
      </c>
      <c r="J49" s="1300"/>
      <c r="K49" s="1301"/>
      <c r="L49" s="1299" t="s">
        <v>634</v>
      </c>
      <c r="M49" s="1300"/>
      <c r="N49" s="1301"/>
      <c r="O49" s="1299" t="s">
        <v>633</v>
      </c>
      <c r="P49" s="1300"/>
      <c r="Q49" s="1301"/>
      <c r="R49" s="1299" t="s">
        <v>634</v>
      </c>
      <c r="S49" s="1300"/>
      <c r="T49" s="1301"/>
      <c r="U49" s="1299" t="s">
        <v>633</v>
      </c>
      <c r="V49" s="1300"/>
      <c r="W49" s="1301"/>
      <c r="X49" s="1299" t="s">
        <v>634</v>
      </c>
      <c r="Y49" s="1300"/>
      <c r="Z49" s="1301"/>
      <c r="AA49" s="1299" t="s">
        <v>633</v>
      </c>
      <c r="AB49" s="1300"/>
      <c r="AC49" s="1301"/>
      <c r="AD49" s="1299" t="s">
        <v>634</v>
      </c>
      <c r="AE49" s="1300"/>
      <c r="AF49" s="1301"/>
      <c r="AG49" s="1299" t="s">
        <v>633</v>
      </c>
      <c r="AH49" s="1300"/>
      <c r="AI49" s="1301"/>
      <c r="AJ49" s="1299" t="s">
        <v>634</v>
      </c>
      <c r="AK49" s="1301"/>
      <c r="AL49" s="468" t="s">
        <v>258</v>
      </c>
      <c r="AM49" s="468" t="s">
        <v>259</v>
      </c>
      <c r="AN49" s="257"/>
    </row>
    <row r="50" spans="1:40" ht="18" customHeight="1">
      <c r="A50" s="257"/>
      <c r="B50" s="464" t="s">
        <v>635</v>
      </c>
      <c r="C50" s="468">
        <f>COUNTIFS($B$12:$B$31,C$48,$C$12:$C$31,"A",$E$12:$E$31,"*")</f>
        <v>1</v>
      </c>
      <c r="D50" s="468">
        <f>COUNTIFS($B$12:$B$31,C$48,$C$12:$C$31,"B",$E$12:$E$31,"*")</f>
        <v>0</v>
      </c>
      <c r="E50" s="468">
        <f>COUNTIFS($B$12:$B$31,E$48,$C$12:$C$31,"A",$E$12:$E$31,"*")</f>
        <v>0</v>
      </c>
      <c r="F50" s="1299">
        <f>COUNTIFS($B$12:$B$31,E$48,$C$12:$C$31,"B",$E$12:$E$31,"*")</f>
        <v>1</v>
      </c>
      <c r="G50" s="1300"/>
      <c r="H50" s="1301"/>
      <c r="I50" s="1299">
        <f>COUNTIFS($B$12:$B$31,I$48,$C$12:$C$31,"A",$E$12:$E$31,"*")</f>
        <v>0</v>
      </c>
      <c r="J50" s="1300"/>
      <c r="K50" s="1301"/>
      <c r="L50" s="1299">
        <f>COUNTIFS($B$12:$B$31,I$48,$C$12:$C$31,"B",$E$12:$E$31,"*")</f>
        <v>0</v>
      </c>
      <c r="M50" s="1300"/>
      <c r="N50" s="1301"/>
      <c r="O50" s="1299">
        <f>COUNTIFS($B$12:$B$31,O$48,$C$12:$C$31,"A",$E$12:$E$31,"*")</f>
        <v>0</v>
      </c>
      <c r="P50" s="1300"/>
      <c r="Q50" s="1301"/>
      <c r="R50" s="1299">
        <f>COUNTIFS($B$12:$B$31,O$48,$C$12:$C$31,"B",$E$12:$E$31,"*")</f>
        <v>0</v>
      </c>
      <c r="S50" s="1300"/>
      <c r="T50" s="1301"/>
      <c r="U50" s="1299">
        <f>COUNTIFS($B$12:$B$31,U$48,$C$12:$C$31,"A",$E$12:$E$31,"*")</f>
        <v>0</v>
      </c>
      <c r="V50" s="1300"/>
      <c r="W50" s="1301"/>
      <c r="X50" s="1299">
        <f>COUNTIFS($B$12:$B$31,U$48,$C$12:$C$31,"B",$E$12:$E$31,"*")</f>
        <v>0</v>
      </c>
      <c r="Y50" s="1300"/>
      <c r="Z50" s="1301"/>
      <c r="AA50" s="1299">
        <f>COUNTIFS($B$12:$B$31,AA$48,$C$12:$C$31,"A",$E$12:$E$31,"*")</f>
        <v>0</v>
      </c>
      <c r="AB50" s="1300"/>
      <c r="AC50" s="1301"/>
      <c r="AD50" s="1299">
        <f>COUNTIFS($B$12:$B$31,AA$48,$C$12:$C$31,"B",$E$12:$E$31,"*")</f>
        <v>0</v>
      </c>
      <c r="AE50" s="1300"/>
      <c r="AF50" s="1301"/>
      <c r="AG50" s="1299">
        <f>COUNTIFS($B$12:$B$31,AG$48,$C$12:$C$31,"A",$E$12:$E$31,"*")</f>
        <v>0</v>
      </c>
      <c r="AH50" s="1300"/>
      <c r="AI50" s="1301"/>
      <c r="AJ50" s="1299">
        <f>COUNTIFS($B$12:$B$31,AG$48,$C$12:$C$31,"B",$E$12:$E$31,"*")</f>
        <v>0</v>
      </c>
      <c r="AK50" s="1301"/>
      <c r="AL50" s="468">
        <f>COUNTIFS($B$12:$B$31,AL$48,$C$12:$C$31,"A",$E$12:$E$31,"*")</f>
        <v>0</v>
      </c>
      <c r="AM50" s="468">
        <f>COUNTIFS($B$12:$B$31,AL$48,$C$12:$C$31,"B",$E$12:$E$31,"*")</f>
        <v>0</v>
      </c>
      <c r="AN50" s="257"/>
    </row>
    <row r="51" spans="1:40" ht="18" customHeight="1">
      <c r="A51" s="257"/>
      <c r="B51" s="465" t="s">
        <v>636</v>
      </c>
      <c r="C51" s="468">
        <f>COUNTIFS($B$12:$B$31,C$48,$C$12:$C$31,"C",$E$12:$E$31,"*")</f>
        <v>0</v>
      </c>
      <c r="D51" s="468">
        <f>COUNTIFS($B$12:$B$31,C$48,$C$12:$C$31,"D",$E$12:$E$31,"*")</f>
        <v>0</v>
      </c>
      <c r="E51" s="468">
        <f>COUNTIFS($B$12:$B$31,E$48,$C$12:$C$31,"C",$E$12:$E$31,"*")</f>
        <v>0</v>
      </c>
      <c r="F51" s="1299">
        <f>COUNTIFS($B$12:$B$31,E$48,$C$12:$C$31,"D",$E$12:$E$31,"*")</f>
        <v>0</v>
      </c>
      <c r="G51" s="1300"/>
      <c r="H51" s="1301"/>
      <c r="I51" s="1299">
        <f>COUNTIFS($B$12:$B$31,I$48,$C$12:$C$31,"C",$E$12:$E$31,"*")</f>
        <v>1</v>
      </c>
      <c r="J51" s="1300"/>
      <c r="K51" s="1301"/>
      <c r="L51" s="1299">
        <f>COUNTIFS($B$12:$B$31,I$48,$C$12:$C$31,"D",$E$12:$E$31,"*")</f>
        <v>0</v>
      </c>
      <c r="M51" s="1300"/>
      <c r="N51" s="1301"/>
      <c r="O51" s="1299">
        <f>COUNTIFS($B$12:$B$31,O$48,$C$12:$C$31,"C",$E$12:$E$31,"*")</f>
        <v>0</v>
      </c>
      <c r="P51" s="1300"/>
      <c r="Q51" s="1301"/>
      <c r="R51" s="1299">
        <f>COUNTIFS($B$12:$B$31,O$48,$C$12:$C$31,"D",$E$12:$E$31,"*")</f>
        <v>1</v>
      </c>
      <c r="S51" s="1300"/>
      <c r="T51" s="1301"/>
      <c r="U51" s="1299">
        <f>COUNTIFS($B$12:$B$31,U$48,$C$12:$C$31,"C",$E$12:$E$31,"*")</f>
        <v>0</v>
      </c>
      <c r="V51" s="1300"/>
      <c r="W51" s="1301"/>
      <c r="X51" s="1299">
        <f>COUNTIFS($B$12:$B$31,U$48,$C$12:$C$31,"D",$E$12:$E$31,"*")</f>
        <v>0</v>
      </c>
      <c r="Y51" s="1300"/>
      <c r="Z51" s="1301"/>
      <c r="AA51" s="1299">
        <f>COUNTIFS($B$12:$B$31,AA$48,$C$12:$C$31,"C",$E$12:$E$31,"*")</f>
        <v>0</v>
      </c>
      <c r="AB51" s="1300"/>
      <c r="AC51" s="1301"/>
      <c r="AD51" s="1299">
        <f>COUNTIFS($B$12:$B$31,AA$48,$C$12:$C$31,"D",$E$12:$E$31,"*")</f>
        <v>0</v>
      </c>
      <c r="AE51" s="1300"/>
      <c r="AF51" s="1301"/>
      <c r="AG51" s="1299">
        <f>COUNTIFS($B$12:$B$31,AG$48,$C$12:$C$31,"C",$E$12:$E$31,"*")</f>
        <v>0</v>
      </c>
      <c r="AH51" s="1300"/>
      <c r="AI51" s="1301"/>
      <c r="AJ51" s="1299">
        <f>COUNTIFS($B$12:$B$31,AG$48,$C$12:$C$31,"D",$E$12:$E$31,"*")</f>
        <v>0</v>
      </c>
      <c r="AK51" s="1301"/>
      <c r="AL51" s="468">
        <f>COUNTIFS($B$12:$B$31,AL$48,$C$12:$C$31,"C",$E$12:$E$31,"*")</f>
        <v>0</v>
      </c>
      <c r="AM51" s="468">
        <f>COUNTIFS($B$12:$B$31,AL$48,$C$12:$C$31,"D",$E$12:$E$31,"*")</f>
        <v>0</v>
      </c>
      <c r="AN51" s="257"/>
    </row>
    <row r="52" spans="1:40" ht="24.95" customHeight="1">
      <c r="A52" s="257"/>
      <c r="B52" s="465" t="s">
        <v>637</v>
      </c>
      <c r="C52" s="1294">
        <f>IF($AK$3="４週",SUMIFS($AK$12:$AK$31,$B$12:$B$31,C48)/4/$AH$6,IF($AK$3="歴月",SUMIFS($AK$12:$AK$31,$B$12:$B$31,C48)/$AL$6,"記載する期間を選択してください"))</f>
        <v>0</v>
      </c>
      <c r="D52" s="1297"/>
      <c r="E52" s="1294">
        <f>IF($AK$3="４週",SUMIFS($AK$12:$AK$31,$B$12:$B$31,E48)/4/$AH$6,IF($AK$3="歴月",SUMIFS($AK$12:$AK$31,$B$12:$B$31,E48)/$AL$6,"記載する期間を選択してください"))</f>
        <v>0</v>
      </c>
      <c r="F52" s="1295"/>
      <c r="G52" s="1295"/>
      <c r="H52" s="1297"/>
      <c r="I52" s="1294">
        <f>IF($AK$3="４週",SUMIFS($AK$12:$AK$31,$B$12:$B$31,I48)/4/$AH$6,IF($AK$3="歴月",SUMIFS($AK$12:$AK$31,$B$12:$B$31,I48)/$AL$6,"記載する期間を選択してください"))</f>
        <v>0</v>
      </c>
      <c r="J52" s="1295"/>
      <c r="K52" s="1295"/>
      <c r="L52" s="1295"/>
      <c r="M52" s="1295"/>
      <c r="N52" s="1297"/>
      <c r="O52" s="1294">
        <f>IF($AK$3="４週",SUMIFS($AK$12:$AK$31,$B$12:$B$31,O48)/4/$AH$6,IF($AK$3="歴月",SUMIFS($AK$12:$AK$31,$B$12:$B$31,O48)/$AL$6,"記載する期間を選択してください"))</f>
        <v>0</v>
      </c>
      <c r="P52" s="1295"/>
      <c r="Q52" s="1295"/>
      <c r="R52" s="1295"/>
      <c r="S52" s="1295"/>
      <c r="T52" s="1297"/>
      <c r="U52" s="1294">
        <f>IF($AK$3="４週",SUMIFS($AK$12:$AK$31,$B$12:$B$31,U48)/4/$AH$6,IF($AK$3="歴月",SUMIFS($AK$12:$AK$31,$B$12:$B$31,U48)/$AL$6,"記載する期間を選択してください"))</f>
        <v>0</v>
      </c>
      <c r="V52" s="1295"/>
      <c r="W52" s="1295"/>
      <c r="X52" s="1295"/>
      <c r="Y52" s="1295"/>
      <c r="Z52" s="1297"/>
      <c r="AA52" s="1294">
        <f>IF($AK$3="４週",SUMIFS($AK$12:$AK$31,$B$12:$B$31,AA48)/4/$AH$6,IF($AK$3="歴月",SUMIFS($AK$12:$AK$31,$B$12:$B$31,AA48)/$AL$6,"記載する期間を選択してください"))</f>
        <v>0</v>
      </c>
      <c r="AB52" s="1295"/>
      <c r="AC52" s="1295"/>
      <c r="AD52" s="1295"/>
      <c r="AE52" s="1295"/>
      <c r="AF52" s="1297"/>
      <c r="AG52" s="1294">
        <f>IF($AK$3="４週",SUMIFS($AK$12:$AK$31,$B$12:$B$31,AG48)/4/$AH$6,IF($AK$3="歴月",SUMIFS($AK$12:$AK$31,$B$12:$B$31,AG48)/$AL$6,"記載する期間を選択してください"))</f>
        <v>0</v>
      </c>
      <c r="AH52" s="1295"/>
      <c r="AI52" s="1295"/>
      <c r="AJ52" s="1295"/>
      <c r="AK52" s="1297"/>
      <c r="AL52" s="1294">
        <f>IF($AK$3="４週",SUMIFS($AK$12:$AK$31,$B$12:$B$31,AL48)/4/$AH$6,IF($AK$3="歴月",SUMIFS($AK$12:$AK$31,$B$12:$B$31,AL48)/$AL$6,"記載する期間を選択してください"))</f>
        <v>0</v>
      </c>
      <c r="AM52" s="1297"/>
      <c r="AN52" s="257"/>
    </row>
    <row r="53" spans="1:40" ht="5.0999999999999996" customHeight="1">
      <c r="A53" s="257"/>
      <c r="B53" s="260"/>
      <c r="C53" s="284">
        <v>2</v>
      </c>
      <c r="D53" s="284"/>
      <c r="E53" s="284">
        <v>3</v>
      </c>
      <c r="F53" s="284"/>
      <c r="G53" s="284"/>
      <c r="H53" s="284"/>
      <c r="I53" s="284">
        <v>4</v>
      </c>
      <c r="J53" s="284"/>
      <c r="K53" s="284"/>
      <c r="L53" s="284"/>
      <c r="M53" s="284"/>
      <c r="N53" s="284"/>
      <c r="O53" s="284">
        <v>5</v>
      </c>
      <c r="P53" s="284"/>
      <c r="Q53" s="284"/>
      <c r="R53" s="284"/>
      <c r="S53" s="284"/>
      <c r="T53" s="284"/>
      <c r="U53" s="284">
        <v>6</v>
      </c>
      <c r="V53" s="284"/>
      <c r="W53" s="284"/>
      <c r="X53" s="284"/>
      <c r="Y53" s="284"/>
      <c r="Z53" s="284"/>
      <c r="AA53" s="284">
        <v>7</v>
      </c>
      <c r="AB53" s="284"/>
      <c r="AC53" s="284"/>
      <c r="AD53" s="284"/>
      <c r="AE53" s="284"/>
      <c r="AF53" s="284"/>
      <c r="AG53" s="284">
        <v>8</v>
      </c>
      <c r="AH53" s="284"/>
      <c r="AI53" s="284"/>
      <c r="AJ53" s="284"/>
      <c r="AK53" s="284"/>
      <c r="AL53" s="284">
        <v>9</v>
      </c>
      <c r="AM53" s="315"/>
      <c r="AN53" s="257"/>
    </row>
    <row r="54" spans="1:40" ht="15" customHeight="1">
      <c r="A54" s="280" t="s">
        <v>562</v>
      </c>
      <c r="B54" s="469"/>
      <c r="C54" s="466"/>
      <c r="D54" s="466"/>
      <c r="E54" s="466"/>
      <c r="F54" s="280"/>
      <c r="G54" s="466"/>
      <c r="H54" s="315"/>
      <c r="I54" s="315"/>
      <c r="J54" s="315"/>
      <c r="K54" s="315"/>
      <c r="L54" s="315"/>
      <c r="M54" s="315"/>
      <c r="N54" s="315"/>
      <c r="O54" s="315"/>
      <c r="P54" s="315"/>
      <c r="Q54" s="315"/>
      <c r="R54" s="315">
        <v>6</v>
      </c>
      <c r="S54" s="315"/>
      <c r="T54" s="315"/>
      <c r="U54" s="315"/>
      <c r="V54" s="315"/>
      <c r="W54" s="315"/>
      <c r="X54" s="315">
        <v>7</v>
      </c>
      <c r="Y54" s="315"/>
      <c r="Z54" s="315"/>
      <c r="AA54" s="315"/>
      <c r="AB54" s="315"/>
      <c r="AC54" s="315"/>
      <c r="AD54" s="315">
        <v>8</v>
      </c>
      <c r="AE54" s="315"/>
      <c r="AF54" s="315"/>
      <c r="AG54" s="257"/>
      <c r="AH54" s="257"/>
      <c r="AI54" s="257"/>
      <c r="AJ54" s="257">
        <v>9</v>
      </c>
      <c r="AK54" s="261"/>
      <c r="AL54" s="286"/>
      <c r="AM54" s="257"/>
    </row>
    <row r="55" spans="1:40" s="280" customFormat="1" ht="15" customHeight="1">
      <c r="A55" s="280" t="s">
        <v>563</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564</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s="280" customFormat="1" ht="15" customHeight="1">
      <c r="A57" s="280" t="s">
        <v>1005</v>
      </c>
      <c r="B57" s="287"/>
      <c r="C57" s="287"/>
      <c r="D57" s="287"/>
      <c r="E57" s="287"/>
      <c r="F57" s="287"/>
      <c r="G57" s="287"/>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row>
    <row r="58" spans="1:40" s="280" customFormat="1" ht="15" customHeight="1">
      <c r="A58" s="280" t="s">
        <v>1006</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row>
    <row r="59" spans="1:40" s="280" customFormat="1" ht="15" customHeight="1">
      <c r="A59" s="280" t="s">
        <v>1007</v>
      </c>
      <c r="B59" s="287"/>
      <c r="C59" s="287"/>
      <c r="D59" s="287"/>
      <c r="E59" s="287"/>
      <c r="F59" s="287"/>
      <c r="G59" s="287"/>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row>
    <row r="60" spans="1:40" ht="15" customHeight="1">
      <c r="A60" s="280" t="s">
        <v>567</v>
      </c>
      <c r="B60" s="288"/>
      <c r="C60" s="280"/>
      <c r="D60" s="280"/>
      <c r="E60" s="280"/>
      <c r="F60" s="280"/>
      <c r="G60" s="280"/>
    </row>
    <row r="61" spans="1:40" ht="15" customHeight="1">
      <c r="A61" s="280" t="s">
        <v>1008</v>
      </c>
      <c r="B61" s="288"/>
      <c r="C61" s="280"/>
      <c r="D61" s="280"/>
      <c r="E61" s="280"/>
      <c r="F61" s="280"/>
      <c r="G61" s="280"/>
    </row>
    <row r="62" spans="1:40" ht="15" customHeight="1">
      <c r="A62" s="280"/>
      <c r="B62" s="464" t="s">
        <v>569</v>
      </c>
      <c r="C62" s="1250" t="s">
        <v>570</v>
      </c>
      <c r="D62" s="1250"/>
      <c r="E62" s="1250"/>
      <c r="F62" s="280"/>
      <c r="G62" s="280"/>
    </row>
    <row r="63" spans="1:40" ht="15" customHeight="1">
      <c r="A63" s="280"/>
      <c r="B63" s="290" t="s">
        <v>571</v>
      </c>
      <c r="C63" s="1330" t="s">
        <v>572</v>
      </c>
      <c r="D63" s="1330"/>
      <c r="E63" s="1330"/>
      <c r="F63" s="280"/>
      <c r="G63" s="280"/>
    </row>
    <row r="64" spans="1:40" ht="15" customHeight="1">
      <c r="A64" s="280"/>
      <c r="B64" s="290" t="s">
        <v>573</v>
      </c>
      <c r="C64" s="1330" t="s">
        <v>574</v>
      </c>
      <c r="D64" s="1330"/>
      <c r="E64" s="1330"/>
      <c r="F64" s="280"/>
      <c r="G64" s="280"/>
    </row>
    <row r="65" spans="1:7" ht="15" customHeight="1">
      <c r="A65" s="280"/>
      <c r="B65" s="290" t="s">
        <v>575</v>
      </c>
      <c r="C65" s="1330" t="s">
        <v>576</v>
      </c>
      <c r="D65" s="1330"/>
      <c r="E65" s="1330"/>
      <c r="F65" s="280"/>
      <c r="G65" s="280"/>
    </row>
    <row r="66" spans="1:7" ht="15" customHeight="1">
      <c r="A66" s="280"/>
      <c r="B66" s="290" t="s">
        <v>577</v>
      </c>
      <c r="C66" s="1330" t="s">
        <v>578</v>
      </c>
      <c r="D66" s="1330"/>
      <c r="E66" s="1330"/>
      <c r="F66" s="280"/>
      <c r="G66" s="280"/>
    </row>
    <row r="67" spans="1:7" ht="15" customHeight="1">
      <c r="A67" s="280"/>
      <c r="B67" s="280" t="s">
        <v>579</v>
      </c>
      <c r="C67" s="280"/>
      <c r="D67" s="280"/>
      <c r="E67" s="280"/>
      <c r="F67" s="280"/>
      <c r="G67" s="280"/>
    </row>
    <row r="68" spans="1:7" ht="15" customHeight="1">
      <c r="A68" s="280"/>
      <c r="B68" s="280" t="s">
        <v>580</v>
      </c>
      <c r="C68" s="280"/>
      <c r="D68" s="280"/>
      <c r="E68" s="280"/>
      <c r="F68" s="280"/>
      <c r="G68" s="280"/>
    </row>
    <row r="69" spans="1:7" ht="15" customHeight="1">
      <c r="A69" s="280"/>
      <c r="B69" s="280" t="s">
        <v>581</v>
      </c>
      <c r="C69" s="280"/>
      <c r="D69" s="280"/>
      <c r="E69" s="280"/>
      <c r="F69" s="280"/>
      <c r="G69" s="280"/>
    </row>
    <row r="70" spans="1:7" ht="15" customHeight="1">
      <c r="A70" s="280" t="s">
        <v>1009</v>
      </c>
      <c r="B70" s="288"/>
      <c r="C70" s="280"/>
      <c r="D70" s="280"/>
      <c r="E70" s="280"/>
      <c r="F70" s="280"/>
      <c r="G70" s="280"/>
    </row>
    <row r="71" spans="1:7" ht="15" customHeight="1">
      <c r="A71" s="280" t="s">
        <v>682</v>
      </c>
      <c r="B71" s="288"/>
      <c r="C71" s="280"/>
      <c r="D71" s="280"/>
      <c r="E71" s="280"/>
      <c r="F71" s="280"/>
      <c r="G71" s="280"/>
    </row>
    <row r="72" spans="1:7" ht="15" customHeight="1">
      <c r="A72" s="280" t="s">
        <v>584</v>
      </c>
      <c r="B72" s="288"/>
      <c r="C72" s="280"/>
      <c r="D72" s="280"/>
      <c r="E72" s="280"/>
      <c r="F72" s="280"/>
      <c r="G72" s="280"/>
    </row>
    <row r="73" spans="1:7" ht="15" customHeight="1">
      <c r="A73" s="280" t="s">
        <v>1010</v>
      </c>
      <c r="B73" s="288"/>
      <c r="C73" s="280"/>
      <c r="D73" s="280"/>
      <c r="E73" s="280"/>
      <c r="F73" s="280"/>
      <c r="G73" s="280"/>
    </row>
    <row r="74" spans="1:7" ht="15" customHeight="1">
      <c r="A74" s="280" t="s">
        <v>1011</v>
      </c>
      <c r="B74" s="288"/>
      <c r="C74" s="280"/>
      <c r="D74" s="280"/>
      <c r="E74" s="280"/>
      <c r="F74" s="280"/>
      <c r="G74" s="280"/>
    </row>
    <row r="75" spans="1:7" ht="15" customHeight="1">
      <c r="A75" s="280" t="s">
        <v>1012</v>
      </c>
      <c r="B75" s="288"/>
      <c r="C75" s="280"/>
      <c r="D75" s="280"/>
      <c r="E75" s="280"/>
      <c r="F75" s="280"/>
      <c r="G75" s="280"/>
    </row>
    <row r="76" spans="1:7" ht="15" customHeight="1">
      <c r="A76" s="280"/>
      <c r="B76" s="280" t="s">
        <v>588</v>
      </c>
      <c r="C76" s="280"/>
      <c r="D76" s="280"/>
      <c r="E76" s="280"/>
      <c r="F76" s="280"/>
      <c r="G76" s="280"/>
    </row>
    <row r="77" spans="1:7" ht="15" customHeight="1">
      <c r="A77" s="280"/>
      <c r="B77" s="280" t="s">
        <v>589</v>
      </c>
      <c r="C77" s="280"/>
      <c r="D77" s="280"/>
      <c r="E77" s="280"/>
      <c r="F77" s="280"/>
      <c r="G77" s="280"/>
    </row>
    <row r="78" spans="1:7" ht="15" customHeight="1">
      <c r="A78" s="280" t="s">
        <v>1015</v>
      </c>
      <c r="B78" s="288"/>
      <c r="C78" s="280"/>
      <c r="D78" s="280"/>
      <c r="E78" s="280"/>
      <c r="F78" s="280"/>
      <c r="G78" s="280"/>
    </row>
    <row r="79" spans="1:7" ht="15" customHeight="1">
      <c r="A79" s="280" t="s">
        <v>591</v>
      </c>
      <c r="B79" s="288"/>
      <c r="C79" s="280"/>
      <c r="D79" s="280"/>
      <c r="E79" s="280"/>
      <c r="F79" s="280"/>
      <c r="G79" s="280"/>
    </row>
    <row r="80" spans="1:7" ht="15" customHeight="1">
      <c r="A80" s="280" t="s">
        <v>1016</v>
      </c>
      <c r="B80" s="288"/>
      <c r="C80" s="280"/>
      <c r="D80" s="280"/>
      <c r="E80" s="280"/>
      <c r="F80" s="280"/>
      <c r="G80" s="280"/>
    </row>
    <row r="81" spans="1:7" ht="15" customHeight="1">
      <c r="A81" s="280" t="s">
        <v>1017</v>
      </c>
      <c r="B81" s="288"/>
      <c r="C81" s="280"/>
      <c r="D81" s="280"/>
      <c r="E81" s="280"/>
      <c r="F81" s="280"/>
      <c r="G81" s="280"/>
    </row>
    <row r="82" spans="1:7" ht="15" customHeight="1">
      <c r="A82" s="280" t="s">
        <v>594</v>
      </c>
      <c r="B82" s="288"/>
      <c r="C82" s="280"/>
      <c r="D82" s="280"/>
      <c r="E82" s="280"/>
      <c r="F82" s="280"/>
      <c r="G82" s="280"/>
    </row>
    <row r="83" spans="1:7" ht="15" customHeight="1">
      <c r="A83" s="280" t="s">
        <v>595</v>
      </c>
      <c r="B83" s="288"/>
      <c r="C83" s="280"/>
      <c r="D83" s="280"/>
      <c r="E83" s="280"/>
      <c r="F83" s="280"/>
      <c r="G83" s="280"/>
    </row>
    <row r="84" spans="1:7" ht="15" customHeight="1">
      <c r="A84" s="280" t="s">
        <v>1013</v>
      </c>
      <c r="B84" s="288"/>
      <c r="C84" s="280"/>
      <c r="D84" s="280"/>
      <c r="E84" s="280"/>
      <c r="F84" s="280"/>
      <c r="G84" s="280"/>
    </row>
    <row r="85" spans="1:7" ht="15" customHeight="1">
      <c r="A85" s="280" t="s">
        <v>1014</v>
      </c>
      <c r="B85" s="288"/>
      <c r="C85" s="280"/>
      <c r="D85" s="280"/>
      <c r="E85" s="280"/>
      <c r="F85" s="280"/>
      <c r="G85" s="280"/>
    </row>
  </sheetData>
  <mergeCells count="145">
    <mergeCell ref="C66:E66"/>
    <mergeCell ref="AG52:AK52"/>
    <mergeCell ref="AL52:AM52"/>
    <mergeCell ref="C62:E62"/>
    <mergeCell ref="C63:E63"/>
    <mergeCell ref="C64:E64"/>
    <mergeCell ref="C65:E65"/>
    <mergeCell ref="C52:D52"/>
    <mergeCell ref="E52:H52"/>
    <mergeCell ref="I52:N52"/>
    <mergeCell ref="O52:T52"/>
    <mergeCell ref="U52:Z52"/>
    <mergeCell ref="AA52:AF52"/>
    <mergeCell ref="U51:W51"/>
    <mergeCell ref="X51:Z51"/>
    <mergeCell ref="AA51:AC51"/>
    <mergeCell ref="AD51:AF51"/>
    <mergeCell ref="AG51:AI51"/>
    <mergeCell ref="AJ51:AK51"/>
    <mergeCell ref="X50:Z50"/>
    <mergeCell ref="AA50:AC50"/>
    <mergeCell ref="AD50:AF50"/>
    <mergeCell ref="AG50:AI50"/>
    <mergeCell ref="AJ50:AK50"/>
    <mergeCell ref="U50:W50"/>
    <mergeCell ref="F51:H51"/>
    <mergeCell ref="I51:K51"/>
    <mergeCell ref="L51:N51"/>
    <mergeCell ref="O51:Q51"/>
    <mergeCell ref="R51:T51"/>
    <mergeCell ref="F50:H50"/>
    <mergeCell ref="I50:K50"/>
    <mergeCell ref="L50:N50"/>
    <mergeCell ref="O50:Q50"/>
    <mergeCell ref="R50:T50"/>
    <mergeCell ref="AL48:AM48"/>
    <mergeCell ref="F49:H49"/>
    <mergeCell ref="I49:K49"/>
    <mergeCell ref="L49:N49"/>
    <mergeCell ref="O49:Q49"/>
    <mergeCell ref="R49:T49"/>
    <mergeCell ref="A45:B45"/>
    <mergeCell ref="C45:D45"/>
    <mergeCell ref="E45:H45"/>
    <mergeCell ref="C48:D48"/>
    <mergeCell ref="E48:H48"/>
    <mergeCell ref="I48:N48"/>
    <mergeCell ref="U49:W49"/>
    <mergeCell ref="X49:Z49"/>
    <mergeCell ref="AA49:AC49"/>
    <mergeCell ref="AD49:AF49"/>
    <mergeCell ref="AG49:AI49"/>
    <mergeCell ref="AJ49:AK49"/>
    <mergeCell ref="O48:T48"/>
    <mergeCell ref="U48:Z48"/>
    <mergeCell ref="AA48:AF48"/>
    <mergeCell ref="AG48:AK48"/>
    <mergeCell ref="AD41:AF41"/>
    <mergeCell ref="AG41:AI41"/>
    <mergeCell ref="AJ41:AK41"/>
    <mergeCell ref="A44:B44"/>
    <mergeCell ref="C44:D44"/>
    <mergeCell ref="E44:H44"/>
    <mergeCell ref="AL40:AL41"/>
    <mergeCell ref="A41:C41"/>
    <mergeCell ref="F41:H41"/>
    <mergeCell ref="I41:K41"/>
    <mergeCell ref="L41:N41"/>
    <mergeCell ref="O41:Q41"/>
    <mergeCell ref="R41:T41"/>
    <mergeCell ref="U41:W41"/>
    <mergeCell ref="X41:Z41"/>
    <mergeCell ref="AA41:AC41"/>
    <mergeCell ref="U40:W40"/>
    <mergeCell ref="X40:Z40"/>
    <mergeCell ref="AA40:AC40"/>
    <mergeCell ref="AD40:AF40"/>
    <mergeCell ref="AG40:AI40"/>
    <mergeCell ref="AJ40:AK40"/>
    <mergeCell ref="A40:C40"/>
    <mergeCell ref="F40:H40"/>
    <mergeCell ref="I40:K40"/>
    <mergeCell ref="L40:N40"/>
    <mergeCell ref="O40:Q40"/>
    <mergeCell ref="R40:T40"/>
    <mergeCell ref="U39:W39"/>
    <mergeCell ref="X39:Z39"/>
    <mergeCell ref="AA39:AC39"/>
    <mergeCell ref="AD39:AF39"/>
    <mergeCell ref="AG39:AI39"/>
    <mergeCell ref="AJ39:AK39"/>
    <mergeCell ref="A39:C39"/>
    <mergeCell ref="F39:H39"/>
    <mergeCell ref="I39:K39"/>
    <mergeCell ref="L39:N39"/>
    <mergeCell ref="O39:Q39"/>
    <mergeCell ref="R39:T39"/>
    <mergeCell ref="AM29:AN29"/>
    <mergeCell ref="AM30:AN30"/>
    <mergeCell ref="AM31:AN31"/>
    <mergeCell ref="A32:E32"/>
    <mergeCell ref="AM32:AN33"/>
    <mergeCell ref="A33:E33"/>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8">
    <dataValidation type="list" allowBlank="1" showInputMessage="1" showErrorMessage="1" sqref="C12:C31" xr:uid="{827B2CD1-D6F2-453A-9BD1-9E1F97746DDD}">
      <formula1>"A,B,C,D"</formula1>
    </dataValidation>
    <dataValidation operator="greaterThanOrEqual" allowBlank="1" showInputMessage="1" showErrorMessage="1" sqref="I46 AJ40:AJ41 AL40 L42 L46 I42" xr:uid="{EE2C7F2A-04B0-4A89-94A8-07EDC3214B4A}"/>
    <dataValidation type="whole" operator="greaterThanOrEqual" allowBlank="1" showInputMessage="1" showErrorMessage="1" sqref="I40:I41 D40:F41 AG40:AG41 AD40:AD41 AA40:AA41 X40:X41 U40:U41 R40:R41 O40:O41 L40:L41" xr:uid="{8C7A5EFA-98DD-4DA3-BA6D-93DB95634743}">
      <formula1>0</formula1>
    </dataValidation>
    <dataValidation type="list" allowBlank="1" showInputMessage="1" showErrorMessage="1" sqref="AK4:AN4" xr:uid="{FB7EC0BA-EF64-493E-B0B0-79B9DBCD40AB}">
      <formula1>"予定,実績"</formula1>
    </dataValidation>
    <dataValidation type="list" allowBlank="1" showInputMessage="1" showErrorMessage="1" sqref="AK3:AN3" xr:uid="{DC7503FA-BE27-4DB2-BB02-CB9A6D260BB2}">
      <formula1>"４週,歴月"</formula1>
    </dataValidation>
    <dataValidation type="list" allowBlank="1" showInputMessage="1" sqref="B14:B31" xr:uid="{D8891AA1-49AE-40DF-ADE3-B0CE8770ECF7}">
      <formula1>INDIRECT($AK$1)</formula1>
    </dataValidation>
    <dataValidation allowBlank="1" showInputMessage="1" sqref="B12:B13" xr:uid="{A8B209D1-1CF9-4E42-8D3C-E25C0C01ABB7}"/>
    <dataValidation type="list" allowBlank="1" showInputMessage="1" showErrorMessage="1" sqref="AK5:AN5" xr:uid="{08B6912E-7D01-4E9E-8345-2FF9D12A0226}">
      <formula1>"有,無"</formula1>
    </dataValidation>
  </dataValidations>
  <printOptions horizontalCentered="1" verticalCentered="1"/>
  <pageMargins left="0.19685039370078741" right="0.19685039370078741" top="0.39370078740157483" bottom="0.19685039370078741" header="0.19685039370078741" footer="0.39370078740157483"/>
  <pageSetup paperSize="9" scale="74" fitToWidth="0" fitToHeight="0" orientation="landscape" r:id="rId1"/>
  <headerFooter alignWithMargins="0">
    <oddHeader>&amp;L&amp;"ＭＳ ゴシック,標準"&amp;10（参考様式）</oddHeader>
  </headerFooter>
  <rowBreaks count="1" manualBreakCount="1">
    <brk id="37" max="39"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06BD-C257-4D55-939B-0A11E9C92291}">
  <sheetPr>
    <tabColor theme="5" tint="0.79998168889431442"/>
  </sheetPr>
  <dimension ref="A1:AQ82"/>
  <sheetViews>
    <sheetView showGridLines="0" zoomScaleNormal="100" zoomScaleSheetLayoutView="100" workbookViewId="0"/>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697</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698</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698</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653</v>
      </c>
      <c r="B36" s="266"/>
      <c r="C36" s="266"/>
      <c r="D36" s="266"/>
      <c r="E36" s="266"/>
      <c r="F36" s="266"/>
      <c r="G36" s="280"/>
      <c r="H36" s="280"/>
      <c r="I36" s="280"/>
      <c r="J36" s="280"/>
      <c r="K36" s="280"/>
      <c r="L36" s="280"/>
      <c r="M36" s="280"/>
      <c r="N36" s="280"/>
      <c r="O36" s="280"/>
      <c r="AM36" s="266"/>
      <c r="AN36" s="257"/>
    </row>
    <row r="37" spans="1:43" ht="24.95" customHeight="1">
      <c r="A37" s="1250"/>
      <c r="B37" s="1250"/>
      <c r="C37" s="1250"/>
      <c r="D37" s="318">
        <v>4</v>
      </c>
      <c r="E37" s="318">
        <v>5</v>
      </c>
      <c r="F37" s="1314">
        <v>6</v>
      </c>
      <c r="G37" s="1314"/>
      <c r="H37" s="1314"/>
      <c r="I37" s="1314">
        <v>7</v>
      </c>
      <c r="J37" s="1314"/>
      <c r="K37" s="1314"/>
      <c r="L37" s="1314">
        <v>8</v>
      </c>
      <c r="M37" s="1314"/>
      <c r="N37" s="1314"/>
      <c r="O37" s="1314">
        <v>9</v>
      </c>
      <c r="P37" s="1314"/>
      <c r="Q37" s="1314"/>
      <c r="R37" s="1314">
        <v>10</v>
      </c>
      <c r="S37" s="1314"/>
      <c r="T37" s="1314"/>
      <c r="U37" s="1314">
        <v>11</v>
      </c>
      <c r="V37" s="1314"/>
      <c r="W37" s="1314"/>
      <c r="X37" s="1314">
        <v>12</v>
      </c>
      <c r="Y37" s="1314"/>
      <c r="Z37" s="1314"/>
      <c r="AA37" s="1314">
        <v>1</v>
      </c>
      <c r="AB37" s="1314"/>
      <c r="AC37" s="1314"/>
      <c r="AD37" s="1314">
        <v>2</v>
      </c>
      <c r="AE37" s="1314"/>
      <c r="AF37" s="1314"/>
      <c r="AG37" s="1314">
        <v>3</v>
      </c>
      <c r="AH37" s="1314"/>
      <c r="AI37" s="1314"/>
      <c r="AJ37" s="1250" t="s">
        <v>654</v>
      </c>
      <c r="AK37" s="1250"/>
      <c r="AL37" s="313" t="s">
        <v>655</v>
      </c>
      <c r="AM37" s="296"/>
      <c r="AN37" s="296"/>
      <c r="AO37" s="296"/>
      <c r="AP37" s="296"/>
      <c r="AQ37" s="296"/>
    </row>
    <row r="38" spans="1:43" ht="18" customHeight="1">
      <c r="A38" s="1318" t="s">
        <v>656</v>
      </c>
      <c r="B38" s="1318"/>
      <c r="C38" s="1318"/>
      <c r="D38" s="274">
        <v>1400</v>
      </c>
      <c r="E38" s="274">
        <v>1310</v>
      </c>
      <c r="F38" s="1315">
        <v>1400</v>
      </c>
      <c r="G38" s="1315"/>
      <c r="H38" s="1315"/>
      <c r="I38" s="1315">
        <v>1200</v>
      </c>
      <c r="J38" s="1315"/>
      <c r="K38" s="1315"/>
      <c r="L38" s="1315">
        <v>1200</v>
      </c>
      <c r="M38" s="1315"/>
      <c r="N38" s="1315"/>
      <c r="O38" s="1315">
        <v>3000</v>
      </c>
      <c r="P38" s="1315"/>
      <c r="Q38" s="1315"/>
      <c r="R38" s="1315">
        <v>3000</v>
      </c>
      <c r="S38" s="1315"/>
      <c r="T38" s="1315"/>
      <c r="U38" s="1315">
        <v>3000</v>
      </c>
      <c r="V38" s="1315"/>
      <c r="W38" s="1315"/>
      <c r="X38" s="1315">
        <v>3000</v>
      </c>
      <c r="Y38" s="1315"/>
      <c r="Z38" s="1315"/>
      <c r="AA38" s="1315">
        <v>3000</v>
      </c>
      <c r="AB38" s="1315"/>
      <c r="AC38" s="1315"/>
      <c r="AD38" s="1315">
        <v>3000</v>
      </c>
      <c r="AE38" s="1315"/>
      <c r="AF38" s="1315"/>
      <c r="AG38" s="1315">
        <v>3000</v>
      </c>
      <c r="AH38" s="1315"/>
      <c r="AI38" s="1315"/>
      <c r="AJ38" s="1260">
        <f>SUM(D38:AI38)</f>
        <v>27510</v>
      </c>
      <c r="AK38" s="1260"/>
      <c r="AL38" s="1316">
        <f>ROUNDUP(AJ38/AJ39,1)</f>
        <v>116.1</v>
      </c>
      <c r="AM38" s="296"/>
      <c r="AN38" s="296"/>
      <c r="AO38" s="296"/>
      <c r="AP38" s="296"/>
      <c r="AQ38" s="296"/>
    </row>
    <row r="39" spans="1:43" ht="18" customHeight="1">
      <c r="A39" s="1318" t="s">
        <v>657</v>
      </c>
      <c r="B39" s="1318"/>
      <c r="C39" s="1318"/>
      <c r="D39" s="274">
        <v>20</v>
      </c>
      <c r="E39" s="274">
        <v>19</v>
      </c>
      <c r="F39" s="1315">
        <v>20</v>
      </c>
      <c r="G39" s="1315"/>
      <c r="H39" s="1315"/>
      <c r="I39" s="1315">
        <v>21</v>
      </c>
      <c r="J39" s="1315"/>
      <c r="K39" s="1315"/>
      <c r="L39" s="1315">
        <v>21</v>
      </c>
      <c r="M39" s="1315"/>
      <c r="N39" s="1315"/>
      <c r="O39" s="1315">
        <v>19</v>
      </c>
      <c r="P39" s="1315"/>
      <c r="Q39" s="1315"/>
      <c r="R39" s="1315">
        <v>20</v>
      </c>
      <c r="S39" s="1315"/>
      <c r="T39" s="1315"/>
      <c r="U39" s="1315">
        <v>20</v>
      </c>
      <c r="V39" s="1315"/>
      <c r="W39" s="1315"/>
      <c r="X39" s="1315">
        <v>19</v>
      </c>
      <c r="Y39" s="1315"/>
      <c r="Z39" s="1315"/>
      <c r="AA39" s="1315">
        <v>19</v>
      </c>
      <c r="AB39" s="1315"/>
      <c r="AC39" s="1315"/>
      <c r="AD39" s="1315">
        <v>19</v>
      </c>
      <c r="AE39" s="1315"/>
      <c r="AF39" s="1315"/>
      <c r="AG39" s="1315">
        <v>20</v>
      </c>
      <c r="AH39" s="1315"/>
      <c r="AI39" s="1315"/>
      <c r="AJ39" s="1260">
        <f>+SUM(D39:AI39)</f>
        <v>237</v>
      </c>
      <c r="AK39" s="1260"/>
      <c r="AL39" s="1317"/>
      <c r="AM39" s="296"/>
      <c r="AN39" s="296"/>
      <c r="AO39" s="296"/>
      <c r="AP39" s="296"/>
      <c r="AQ39" s="296"/>
    </row>
    <row r="40" spans="1:43" ht="5.0999999999999996" customHeight="1">
      <c r="A40" s="287"/>
      <c r="B40" s="287"/>
      <c r="C40" s="287"/>
      <c r="D40" s="296"/>
      <c r="E40" s="296"/>
      <c r="F40" s="296"/>
      <c r="G40" s="296"/>
      <c r="H40" s="296"/>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97"/>
      <c r="AK40" s="280"/>
      <c r="AL40" s="266"/>
      <c r="AM40" s="266"/>
      <c r="AN40" s="257"/>
    </row>
    <row r="41" spans="1:43" ht="18" customHeight="1">
      <c r="A41" s="256" t="s">
        <v>610</v>
      </c>
      <c r="B41" s="280"/>
      <c r="D41" s="280"/>
      <c r="E41" s="280"/>
      <c r="F41" s="280"/>
      <c r="G41" s="280"/>
      <c r="H41" s="280"/>
      <c r="I41" s="296"/>
      <c r="J41" s="296"/>
      <c r="K41" s="296"/>
      <c r="L41" s="296"/>
      <c r="M41" s="296"/>
      <c r="N41" s="296"/>
      <c r="O41" s="280"/>
      <c r="P41" s="280"/>
      <c r="Q41" s="280"/>
      <c r="R41" s="280"/>
      <c r="S41" s="280"/>
      <c r="T41" s="280"/>
      <c r="U41" s="280"/>
      <c r="V41" s="280"/>
      <c r="W41" s="266"/>
      <c r="X41" s="280"/>
      <c r="Y41" s="280"/>
      <c r="Z41" s="280"/>
      <c r="AA41" s="280"/>
      <c r="AB41" s="280"/>
      <c r="AC41" s="280"/>
      <c r="AD41" s="280"/>
      <c r="AE41" s="280"/>
      <c r="AF41" s="280"/>
      <c r="AG41" s="280"/>
      <c r="AH41" s="280"/>
      <c r="AI41" s="280"/>
      <c r="AJ41" s="297"/>
      <c r="AK41" s="280"/>
      <c r="AL41" s="266"/>
      <c r="AM41" s="266"/>
      <c r="AN41" s="257"/>
    </row>
    <row r="42" spans="1:43" ht="24.95" customHeight="1">
      <c r="A42" s="1250" t="s">
        <v>614</v>
      </c>
      <c r="B42" s="1250"/>
      <c r="C42" s="1258" t="s">
        <v>699</v>
      </c>
      <c r="D42" s="1250"/>
      <c r="E42" s="1258" t="s">
        <v>700</v>
      </c>
      <c r="F42" s="1258"/>
      <c r="G42" s="1258"/>
      <c r="H42" s="1258"/>
      <c r="I42" s="1258" t="s">
        <v>701</v>
      </c>
      <c r="J42" s="1258"/>
      <c r="K42" s="1258"/>
      <c r="L42" s="1258"/>
      <c r="M42" s="1258"/>
      <c r="N42" s="1258"/>
      <c r="O42" s="296"/>
      <c r="P42" s="296"/>
      <c r="Q42" s="296"/>
      <c r="R42" s="296"/>
      <c r="S42" s="296"/>
      <c r="T42" s="296"/>
      <c r="U42" s="296"/>
      <c r="W42" s="266"/>
      <c r="X42" s="280"/>
      <c r="Y42" s="280"/>
      <c r="Z42" s="280"/>
      <c r="AA42" s="280"/>
      <c r="AB42" s="280"/>
      <c r="AC42" s="280"/>
      <c r="AD42" s="280"/>
      <c r="AE42" s="280"/>
      <c r="AF42" s="280"/>
      <c r="AG42" s="280"/>
      <c r="AH42" s="280"/>
      <c r="AI42" s="280"/>
      <c r="AJ42" s="297"/>
      <c r="AK42" s="280"/>
      <c r="AL42" s="266"/>
      <c r="AM42" s="266"/>
      <c r="AN42" s="257"/>
    </row>
    <row r="43" spans="1:43" ht="18" customHeight="1">
      <c r="A43" s="1258" t="s">
        <v>616</v>
      </c>
      <c r="B43" s="1258"/>
      <c r="C43" s="1319">
        <f>ROUNDDOWN(IF(AL38&lt;=60,1,1+ROUNDUP((AL38-60)/60,0)),1)</f>
        <v>2</v>
      </c>
      <c r="D43" s="1319"/>
      <c r="E43" s="1319">
        <f>ROUNDDOWN(IF(AL38&lt;=30,1,1+ROUNDUP((AL38-30)/30,0)),1)</f>
        <v>4</v>
      </c>
      <c r="F43" s="1319"/>
      <c r="G43" s="1319"/>
      <c r="H43" s="1319"/>
      <c r="I43" s="1319">
        <f>ROUNDDOWN(AL38/25,1)</f>
        <v>4.5999999999999996</v>
      </c>
      <c r="J43" s="1319"/>
      <c r="K43" s="1319"/>
      <c r="L43" s="1319"/>
      <c r="M43" s="1319"/>
      <c r="N43" s="1319"/>
      <c r="O43" s="296"/>
      <c r="P43" s="296"/>
      <c r="Q43" s="296"/>
      <c r="R43" s="296"/>
      <c r="S43" s="296"/>
      <c r="T43" s="296"/>
      <c r="U43" s="296"/>
      <c r="W43" s="266"/>
      <c r="X43" s="280"/>
      <c r="Y43" s="280"/>
      <c r="Z43" s="280"/>
      <c r="AA43" s="280"/>
      <c r="AB43" s="280"/>
      <c r="AC43" s="280"/>
      <c r="AD43" s="280"/>
      <c r="AE43" s="280"/>
      <c r="AF43" s="280"/>
      <c r="AG43" s="280"/>
      <c r="AH43" s="280"/>
      <c r="AI43" s="280"/>
      <c r="AJ43" s="297"/>
      <c r="AK43" s="280"/>
      <c r="AL43" s="266"/>
      <c r="AM43" s="266"/>
      <c r="AN43" s="257"/>
    </row>
    <row r="44" spans="1:43" ht="5.0999999999999996" customHeight="1">
      <c r="A44" s="287"/>
      <c r="B44" s="287"/>
      <c r="C44" s="287"/>
      <c r="D44" s="287"/>
      <c r="E44" s="287"/>
      <c r="F44" s="287"/>
      <c r="G44" s="287"/>
      <c r="H44" s="287"/>
      <c r="I44" s="287"/>
      <c r="J44" s="280"/>
      <c r="K44" s="280"/>
      <c r="L44" s="280"/>
      <c r="M44" s="297"/>
      <c r="N44" s="280"/>
      <c r="O44" s="280"/>
      <c r="P44" s="280"/>
      <c r="Q44" s="296"/>
      <c r="W44" s="266"/>
      <c r="X44" s="280"/>
      <c r="Y44" s="280"/>
      <c r="Z44" s="280"/>
      <c r="AA44" s="280"/>
      <c r="AB44" s="280"/>
      <c r="AC44" s="280"/>
      <c r="AD44" s="280"/>
      <c r="AE44" s="280"/>
      <c r="AF44" s="280"/>
      <c r="AG44" s="280"/>
      <c r="AH44" s="280"/>
      <c r="AI44" s="280"/>
      <c r="AJ44" s="297"/>
      <c r="AK44" s="280"/>
      <c r="AL44" s="266"/>
      <c r="AM44" s="266"/>
      <c r="AN44" s="257"/>
    </row>
    <row r="45" spans="1:43" ht="21" customHeight="1">
      <c r="A45" s="256" t="s">
        <v>632</v>
      </c>
      <c r="B45" s="260"/>
      <c r="C45" s="261"/>
      <c r="D45" s="261"/>
      <c r="E45" s="261"/>
      <c r="F45" s="261"/>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c r="AE45" s="257"/>
      <c r="AF45" s="257"/>
      <c r="AG45" s="257"/>
      <c r="AH45" s="257"/>
      <c r="AI45" s="257"/>
      <c r="AJ45" s="257"/>
      <c r="AK45" s="257"/>
      <c r="AL45" s="261"/>
      <c r="AM45" s="261"/>
      <c r="AN45" s="257"/>
    </row>
    <row r="46" spans="1:43" ht="24.95" customHeight="1">
      <c r="A46" s="257"/>
      <c r="B46" s="266"/>
      <c r="C46" s="1294" t="str">
        <f>IF(VLOOKUP($AK$1,選択肢!$A$1:$J$32,C51,FALSE)=0,"-",VLOOKUP($AK$1,選択肢!$A$1:$J$32,C51,FALSE))</f>
        <v>管理者</v>
      </c>
      <c r="D46" s="1295"/>
      <c r="E46" s="1296" t="str">
        <f>IF(VLOOKUP($AK$1,選択肢!$A$1:$J$32,E51,FALSE)=0,"-",VLOOKUP($AK$1,選択肢!$A$1:$J$32,E51,FALSE))</f>
        <v>サービス管理責任者</v>
      </c>
      <c r="F46" s="1296"/>
      <c r="G46" s="1296"/>
      <c r="H46" s="1296"/>
      <c r="I46" s="1294" t="str">
        <f>IF(VLOOKUP($AK$1,選択肢!$A$1:$J$32,I51,FALSE)=0,"-",VLOOKUP($AK$1,選択肢!$A$1:$J$32,I51,FALSE))</f>
        <v>地域生活支援員</v>
      </c>
      <c r="J46" s="1295"/>
      <c r="K46" s="1295"/>
      <c r="L46" s="1295"/>
      <c r="M46" s="1295"/>
      <c r="N46" s="1297"/>
      <c r="O46" s="1294" t="str">
        <f>IF(VLOOKUP($AK$1,選択肢!$A$1:$J$32,O51,FALSE)=0,"-",VLOOKUP($AK$1,選択肢!$A$1:$J$32,O51,FALSE))</f>
        <v>-</v>
      </c>
      <c r="P46" s="1295"/>
      <c r="Q46" s="1295"/>
      <c r="R46" s="1295"/>
      <c r="S46" s="1295"/>
      <c r="T46" s="1297"/>
      <c r="U46" s="1294" t="str">
        <f>IF(VLOOKUP($AK$1,選択肢!$A$1:$J$32,U51,FALSE)=0,"-",VLOOKUP($AK$1,選択肢!$A$1:$J$32,U51,FALSE))</f>
        <v>-</v>
      </c>
      <c r="V46" s="1295"/>
      <c r="W46" s="1295"/>
      <c r="X46" s="1295"/>
      <c r="Y46" s="1295"/>
      <c r="Z46" s="1297"/>
      <c r="AA46" s="1294" t="str">
        <f>IF(VLOOKUP($AK$1,選択肢!$A$1:$J$32,AA51,FALSE)=0,"-",VLOOKUP($AK$1,選択肢!$A$1:$J$32,AA51,FALSE))</f>
        <v>-</v>
      </c>
      <c r="AB46" s="1295"/>
      <c r="AC46" s="1295"/>
      <c r="AD46" s="1295"/>
      <c r="AE46" s="1295"/>
      <c r="AF46" s="1297"/>
      <c r="AG46" s="1296" t="str">
        <f>IF(VLOOKUP($AK$1,選択肢!$A$1:$J$32,AG51,FALSE)=0,"-",VLOOKUP($AK$1,選択肢!$A$1:$J$32,AG51,FALSE))</f>
        <v>-</v>
      </c>
      <c r="AH46" s="1296"/>
      <c r="AI46" s="1296"/>
      <c r="AJ46" s="1296"/>
      <c r="AK46" s="1296"/>
      <c r="AL46" s="1296" t="str">
        <f>IF(VLOOKUP($AK$1,選択肢!$A$1:$J$32,AL51,FALSE)=0,"-",VLOOKUP($AK$1,選択肢!$A$1:$J$32,AL51,FALSE))</f>
        <v>-</v>
      </c>
      <c r="AM46" s="1296"/>
      <c r="AN46" s="257"/>
    </row>
    <row r="47" spans="1:43" ht="18" customHeight="1">
      <c r="A47" s="257"/>
      <c r="B47" s="266"/>
      <c r="C47" s="310" t="s">
        <v>633</v>
      </c>
      <c r="D47" s="310" t="s">
        <v>634</v>
      </c>
      <c r="E47" s="311" t="s">
        <v>633</v>
      </c>
      <c r="F47" s="1303" t="s">
        <v>634</v>
      </c>
      <c r="G47" s="1303"/>
      <c r="H47" s="1303"/>
      <c r="I47" s="1299" t="s">
        <v>633</v>
      </c>
      <c r="J47" s="1300"/>
      <c r="K47" s="1301"/>
      <c r="L47" s="1299" t="s">
        <v>634</v>
      </c>
      <c r="M47" s="1300"/>
      <c r="N47" s="1301"/>
      <c r="O47" s="1299" t="s">
        <v>633</v>
      </c>
      <c r="P47" s="1300"/>
      <c r="Q47" s="1301"/>
      <c r="R47" s="1299" t="s">
        <v>634</v>
      </c>
      <c r="S47" s="1300"/>
      <c r="T47" s="1301"/>
      <c r="U47" s="1299" t="s">
        <v>633</v>
      </c>
      <c r="V47" s="1300"/>
      <c r="W47" s="1301"/>
      <c r="X47" s="1299" t="s">
        <v>634</v>
      </c>
      <c r="Y47" s="1300"/>
      <c r="Z47" s="1301"/>
      <c r="AA47" s="1299" t="s">
        <v>633</v>
      </c>
      <c r="AB47" s="1300"/>
      <c r="AC47" s="1301"/>
      <c r="AD47" s="1299" t="s">
        <v>634</v>
      </c>
      <c r="AE47" s="1300"/>
      <c r="AF47" s="1301"/>
      <c r="AG47" s="1299" t="s">
        <v>633</v>
      </c>
      <c r="AH47" s="1300"/>
      <c r="AI47" s="1301"/>
      <c r="AJ47" s="1299" t="s">
        <v>634</v>
      </c>
      <c r="AK47" s="1301"/>
      <c r="AL47" s="311" t="s">
        <v>258</v>
      </c>
      <c r="AM47" s="311" t="s">
        <v>259</v>
      </c>
      <c r="AN47" s="257"/>
    </row>
    <row r="48" spans="1:43" ht="18" customHeight="1">
      <c r="A48" s="257"/>
      <c r="B48" s="289" t="s">
        <v>635</v>
      </c>
      <c r="C48" s="311">
        <f>COUNTIFS($B$11:$B$30,C$46,$C$11:$C$30,"A",$E$11:$E$30,"*")</f>
        <v>1</v>
      </c>
      <c r="D48" s="311">
        <f>COUNTIFS($B$11:$B$30,C$46,$C$11:$C$30,"B",$E$11:$E$30,"*")</f>
        <v>0</v>
      </c>
      <c r="E48" s="311">
        <f>COUNTIFS($B$11:$B$30,E$46,$C$11:$C$30,"A",$E$11:$E$30,"*")</f>
        <v>0</v>
      </c>
      <c r="F48" s="1299">
        <f>COUNTIFS($B$11:$B$30,E$46,$C$11:$C$30,"B",$E$11:$E$30,"*")</f>
        <v>1</v>
      </c>
      <c r="G48" s="1300"/>
      <c r="H48" s="1301"/>
      <c r="I48" s="1299">
        <f>COUNTIFS($B$11:$B$30,I$46,$C$11:$C$30,"A",$E$11:$E$30,"*")</f>
        <v>0</v>
      </c>
      <c r="J48" s="1300"/>
      <c r="K48" s="1301"/>
      <c r="L48" s="1299">
        <f>COUNTIFS($B$11:$B$30,I$46,$C$11:$C$30,"B",$E$11:$E$30,"*")</f>
        <v>0</v>
      </c>
      <c r="M48" s="1300"/>
      <c r="N48" s="1301"/>
      <c r="O48" s="1299">
        <f>COUNTIFS($B$11:$B$30,O$46,$C$11:$C$30,"A",$E$11:$E$30,"*")</f>
        <v>0</v>
      </c>
      <c r="P48" s="1300"/>
      <c r="Q48" s="1301"/>
      <c r="R48" s="1299">
        <f>COUNTIFS($B$11:$B$30,O$46,$C$11:$C$30,"B",$E$11:$E$30,"*")</f>
        <v>0</v>
      </c>
      <c r="S48" s="1300"/>
      <c r="T48" s="1301"/>
      <c r="U48" s="1299">
        <f>COUNTIFS($B$11:$B$30,U$46,$C$11:$C$30,"A",$E$11:$E$30,"*")</f>
        <v>0</v>
      </c>
      <c r="V48" s="1300"/>
      <c r="W48" s="1301"/>
      <c r="X48" s="1299">
        <f>COUNTIFS($B$11:$B$30,U$46,$C$11:$C$30,"B",$E$11:$E$30,"*")</f>
        <v>0</v>
      </c>
      <c r="Y48" s="1300"/>
      <c r="Z48" s="1301"/>
      <c r="AA48" s="1299">
        <f>COUNTIFS($B$11:$B$30,AA$46,$C$11:$C$30,"A",$E$11:$E$30,"*")</f>
        <v>0</v>
      </c>
      <c r="AB48" s="1300"/>
      <c r="AC48" s="1301"/>
      <c r="AD48" s="1299">
        <f>COUNTIFS($B$11:$B$30,AA$46,$C$11:$C$30,"B",$E$11:$E$30,"*")</f>
        <v>0</v>
      </c>
      <c r="AE48" s="1300"/>
      <c r="AF48" s="1301"/>
      <c r="AG48" s="1299">
        <f>COUNTIFS($B$11:$B$30,AG$46,$C$11:$C$30,"A",$E$11:$E$30,"*")</f>
        <v>0</v>
      </c>
      <c r="AH48" s="1300"/>
      <c r="AI48" s="1301"/>
      <c r="AJ48" s="1299">
        <f>COUNTIFS($B$11:$B$30,AG$46,$C$11:$C$30,"B",$E$11:$E$30,"*")</f>
        <v>0</v>
      </c>
      <c r="AK48" s="1301"/>
      <c r="AL48" s="311">
        <f>COUNTIFS($B$11:$B$30,AL$46,$C$11:$C$30,"A",$E$11:$E$30,"*")</f>
        <v>0</v>
      </c>
      <c r="AM48" s="311">
        <f>COUNTIFS($B$11:$B$30,AL$46,$C$11:$C$30,"B",$E$11:$E$30,"*")</f>
        <v>0</v>
      </c>
      <c r="AN48" s="257"/>
    </row>
    <row r="49" spans="1:40" ht="18" customHeight="1">
      <c r="A49" s="257"/>
      <c r="B49" s="313" t="s">
        <v>636</v>
      </c>
      <c r="C49" s="311">
        <f>COUNTIFS($B$11:$B$30,C$46,$C$11:$C$30,"C",$E$11:$E$30,"*")</f>
        <v>0</v>
      </c>
      <c r="D49" s="311">
        <f>COUNTIFS($B$11:$B$30,C$46,$C$11:$C$30,"D",$E$11:$E$30,"*")</f>
        <v>0</v>
      </c>
      <c r="E49" s="311">
        <f>COUNTIFS($B$11:$B$30,E$46,$C$11:$C$30,"C",$E$11:$E$30,"*")</f>
        <v>0</v>
      </c>
      <c r="F49" s="1299">
        <f>COUNTIFS($B$11:$B$30,E$46,$C$11:$C$30,"D",$E$11:$E$30,"*")</f>
        <v>0</v>
      </c>
      <c r="G49" s="1300"/>
      <c r="H49" s="1301"/>
      <c r="I49" s="1299">
        <f>COUNTIFS($B$11:$B$30,I$46,$C$11:$C$30,"C",$E$11:$E$30,"*")</f>
        <v>1</v>
      </c>
      <c r="J49" s="1300"/>
      <c r="K49" s="1301"/>
      <c r="L49" s="1299">
        <f>COUNTIFS($B$11:$B$30,I$46,$C$11:$C$30,"D",$E$11:$E$30,"*")</f>
        <v>1</v>
      </c>
      <c r="M49" s="1300"/>
      <c r="N49" s="1301"/>
      <c r="O49" s="1299">
        <f>COUNTIFS($B$11:$B$30,O$46,$C$11:$C$30,"C",$E$11:$E$30,"*")</f>
        <v>0</v>
      </c>
      <c r="P49" s="1300"/>
      <c r="Q49" s="1301"/>
      <c r="R49" s="1299">
        <f>COUNTIFS($B$11:$B$30,O$46,$C$11:$C$30,"D",$E$11:$E$30,"*")</f>
        <v>0</v>
      </c>
      <c r="S49" s="1300"/>
      <c r="T49" s="1301"/>
      <c r="U49" s="1299">
        <f>COUNTIFS($B$11:$B$30,U$46,$C$11:$C$30,"C",$E$11:$E$30,"*")</f>
        <v>0</v>
      </c>
      <c r="V49" s="1300"/>
      <c r="W49" s="1301"/>
      <c r="X49" s="1299">
        <f>COUNTIFS($B$11:$B$30,U$46,$C$11:$C$30,"D",$E$11:$E$30,"*")</f>
        <v>0</v>
      </c>
      <c r="Y49" s="1300"/>
      <c r="Z49" s="1301"/>
      <c r="AA49" s="1299">
        <f>COUNTIFS($B$11:$B$30,AA$46,$C$11:$C$30,"C",$E$11:$E$30,"*")</f>
        <v>0</v>
      </c>
      <c r="AB49" s="1300"/>
      <c r="AC49" s="1301"/>
      <c r="AD49" s="1299">
        <f>COUNTIFS($B$11:$B$30,AA$46,$C$11:$C$30,"D",$E$11:$E$30,"*")</f>
        <v>0</v>
      </c>
      <c r="AE49" s="1300"/>
      <c r="AF49" s="1301"/>
      <c r="AG49" s="1299">
        <f>COUNTIFS($B$11:$B$30,AG$46,$C$11:$C$30,"C",$E$11:$E$30,"*")</f>
        <v>0</v>
      </c>
      <c r="AH49" s="1300"/>
      <c r="AI49" s="1301"/>
      <c r="AJ49" s="1299">
        <f>COUNTIFS($B$11:$B$30,AG$46,$C$11:$C$30,"D",$E$11:$E$30,"*")</f>
        <v>0</v>
      </c>
      <c r="AK49" s="1301"/>
      <c r="AL49" s="311">
        <f>COUNTIFS($B$11:$B$30,AL$46,$C$11:$C$30,"C",$E$11:$E$30,"*")</f>
        <v>0</v>
      </c>
      <c r="AM49" s="311">
        <f>COUNTIFS($B$11:$B$30,AL$46,$C$11:$C$30,"D",$E$11:$E$30,"*")</f>
        <v>0</v>
      </c>
      <c r="AN49" s="257"/>
    </row>
    <row r="50" spans="1:40" ht="24.95" customHeight="1">
      <c r="A50" s="257"/>
      <c r="B50" s="313" t="s">
        <v>637</v>
      </c>
      <c r="C50" s="1294" t="str">
        <f>IF($AK$3="４週",SUMIFS($AK$11:$AK$30,$B$11:$B$30,C46)/4/$AH$5,IF($AK$3="歴月",SUMIFS($AK$11:$AK$30,$B$11:$B$30,C46)/$AL$5,"記載する期間を選択してください"))</f>
        <v>記載する期間を選択してください</v>
      </c>
      <c r="D50" s="1297"/>
      <c r="E50" s="1294" t="str">
        <f>IF($AK$3="４週",SUMIFS($AK$11:$AK$30,$B$11:$B$30,E46)/4/$AH$5,IF($AK$3="歴月",SUMIFS($AK$11:$AK$30,$B$11:$B$30,E46)/$AL$5,"記載する期間を選択してください"))</f>
        <v>記載する期間を選択してください</v>
      </c>
      <c r="F50" s="1295"/>
      <c r="G50" s="1295"/>
      <c r="H50" s="1297"/>
      <c r="I50" s="1294" t="str">
        <f>IF($AK$3="４週",SUMIFS($AK$11:$AK$30,$B$11:$B$30,I46)/4/$AH$5,IF($AK$3="歴月",SUMIFS($AK$11:$AK$30,$B$11:$B$30,I46)/$AL$5,"記載する期間を選択してください"))</f>
        <v>記載する期間を選択してください</v>
      </c>
      <c r="J50" s="1295"/>
      <c r="K50" s="1295"/>
      <c r="L50" s="1295"/>
      <c r="M50" s="1295"/>
      <c r="N50" s="1297"/>
      <c r="O50" s="1294" t="str">
        <f>IF($AK$3="４週",SUMIFS($AK$11:$AK$30,$B$11:$B$30,O46)/4/$AH$5,IF($AK$3="歴月",SUMIFS($AK$11:$AK$30,$B$11:$B$30,O46)/$AL$5,"記載する期間を選択してください"))</f>
        <v>記載する期間を選択してください</v>
      </c>
      <c r="P50" s="1295"/>
      <c r="Q50" s="1295"/>
      <c r="R50" s="1295"/>
      <c r="S50" s="1295"/>
      <c r="T50" s="1297"/>
      <c r="U50" s="1294" t="str">
        <f>IF($AK$3="４週",SUMIFS($AK$11:$AK$30,$B$11:$B$30,U46)/4/$AH$5,IF($AK$3="歴月",SUMIFS($AK$11:$AK$30,$B$11:$B$30,U46)/$AL$5,"記載する期間を選択してください"))</f>
        <v>記載する期間を選択してください</v>
      </c>
      <c r="V50" s="1295"/>
      <c r="W50" s="1295"/>
      <c r="X50" s="1295"/>
      <c r="Y50" s="1295"/>
      <c r="Z50" s="1297"/>
      <c r="AA50" s="1294" t="str">
        <f>IF($AK$3="４週",SUMIFS($AK$11:$AK$30,$B$11:$B$30,AA46)/4/$AH$5,IF($AK$3="歴月",SUMIFS($AK$11:$AK$30,$B$11:$B$30,AA46)/$AL$5,"記載する期間を選択してください"))</f>
        <v>記載する期間を選択してください</v>
      </c>
      <c r="AB50" s="1295"/>
      <c r="AC50" s="1295"/>
      <c r="AD50" s="1295"/>
      <c r="AE50" s="1295"/>
      <c r="AF50" s="1297"/>
      <c r="AG50" s="1294" t="str">
        <f>IF($AK$3="４週",SUMIFS($AK$11:$AK$30,$B$11:$B$30,AG46)/4/$AH$5,IF($AK$3="歴月",SUMIFS($AK$11:$AK$30,$B$11:$B$30,AG46)/$AL$5,"記載する期間を選択してください"))</f>
        <v>記載する期間を選択してください</v>
      </c>
      <c r="AH50" s="1295"/>
      <c r="AI50" s="1295"/>
      <c r="AJ50" s="1295"/>
      <c r="AK50" s="1297"/>
      <c r="AL50" s="1294" t="str">
        <f>IF($AK$3="４週",SUMIFS($AK$11:$AK$30,$B$11:$B$30,AL46)/4/$AH$5,IF($AK$3="歴月",SUMIFS($AK$11:$AK$30,$B$11:$B$30,AL46)/$AL$5,"記載する期間を選択してください"))</f>
        <v>記載する期間を選択してください</v>
      </c>
      <c r="AM50" s="1297"/>
      <c r="AN50" s="257"/>
    </row>
    <row r="51" spans="1:40" ht="5.0999999999999996" customHeight="1">
      <c r="A51" s="257"/>
      <c r="B51" s="260"/>
      <c r="C51" s="284">
        <v>2</v>
      </c>
      <c r="D51" s="284"/>
      <c r="E51" s="284">
        <v>3</v>
      </c>
      <c r="F51" s="284"/>
      <c r="G51" s="284"/>
      <c r="H51" s="284"/>
      <c r="I51" s="284">
        <v>4</v>
      </c>
      <c r="J51" s="284"/>
      <c r="K51" s="284"/>
      <c r="L51" s="284"/>
      <c r="M51" s="284"/>
      <c r="N51" s="284"/>
      <c r="O51" s="284">
        <v>5</v>
      </c>
      <c r="P51" s="284"/>
      <c r="Q51" s="284"/>
      <c r="R51" s="284"/>
      <c r="S51" s="284"/>
      <c r="T51" s="284"/>
      <c r="U51" s="284">
        <v>6</v>
      </c>
      <c r="V51" s="284"/>
      <c r="W51" s="284"/>
      <c r="X51" s="284"/>
      <c r="Y51" s="284"/>
      <c r="Z51" s="284"/>
      <c r="AA51" s="284">
        <v>7</v>
      </c>
      <c r="AB51" s="284"/>
      <c r="AC51" s="284"/>
      <c r="AD51" s="284"/>
      <c r="AE51" s="284"/>
      <c r="AF51" s="284"/>
      <c r="AG51" s="284">
        <v>8</v>
      </c>
      <c r="AH51" s="284"/>
      <c r="AI51" s="284"/>
      <c r="AJ51" s="284"/>
      <c r="AK51" s="284"/>
      <c r="AL51" s="284">
        <v>9</v>
      </c>
      <c r="AM51" s="315"/>
      <c r="AN51" s="257"/>
    </row>
    <row r="52" spans="1:40" ht="15" customHeight="1">
      <c r="A52" s="280" t="s">
        <v>562</v>
      </c>
      <c r="B52" s="281"/>
      <c r="C52" s="282"/>
      <c r="D52" s="282"/>
      <c r="E52" s="282"/>
      <c r="F52" s="283"/>
      <c r="G52" s="282"/>
      <c r="H52" s="284"/>
      <c r="I52" s="284"/>
      <c r="J52" s="284"/>
      <c r="K52" s="284"/>
      <c r="L52" s="284"/>
      <c r="M52" s="284"/>
      <c r="N52" s="284"/>
      <c r="O52" s="284"/>
      <c r="P52" s="284"/>
      <c r="Q52" s="284"/>
      <c r="R52" s="284">
        <v>6</v>
      </c>
      <c r="S52" s="284"/>
      <c r="T52" s="284"/>
      <c r="U52" s="284"/>
      <c r="V52" s="284"/>
      <c r="W52" s="284"/>
      <c r="X52" s="284">
        <v>7</v>
      </c>
      <c r="Y52" s="284"/>
      <c r="Z52" s="284"/>
      <c r="AA52" s="284"/>
      <c r="AB52" s="284"/>
      <c r="AC52" s="284"/>
      <c r="AD52" s="284">
        <v>8</v>
      </c>
      <c r="AE52" s="284"/>
      <c r="AF52" s="284"/>
      <c r="AG52" s="285"/>
      <c r="AH52" s="285"/>
      <c r="AI52" s="285"/>
      <c r="AJ52" s="285">
        <v>9</v>
      </c>
      <c r="AK52" s="286"/>
      <c r="AL52" s="286"/>
      <c r="AM52" s="257"/>
    </row>
    <row r="53" spans="1:40" s="280" customFormat="1" ht="15" customHeight="1">
      <c r="A53" s="280" t="s">
        <v>563</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564</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565</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s="280" customFormat="1" ht="15" customHeight="1">
      <c r="A56" s="280" t="s">
        <v>566</v>
      </c>
      <c r="B56" s="287"/>
      <c r="C56" s="287"/>
      <c r="D56" s="287"/>
      <c r="E56" s="287"/>
      <c r="F56" s="287"/>
      <c r="G56" s="287"/>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row>
    <row r="57" spans="1:40" ht="15" customHeight="1">
      <c r="A57" s="280" t="s">
        <v>567</v>
      </c>
      <c r="B57" s="288"/>
      <c r="C57" s="280"/>
      <c r="D57" s="280"/>
      <c r="E57" s="280"/>
      <c r="F57" s="280"/>
      <c r="G57" s="280"/>
    </row>
    <row r="58" spans="1:40" ht="15" customHeight="1">
      <c r="A58" s="280" t="s">
        <v>568</v>
      </c>
      <c r="B58" s="288"/>
      <c r="C58" s="280"/>
      <c r="D58" s="280"/>
      <c r="E58" s="280"/>
      <c r="F58" s="280"/>
      <c r="G58" s="280"/>
    </row>
    <row r="59" spans="1:40" ht="15" customHeight="1">
      <c r="A59" s="280"/>
      <c r="B59" s="289" t="s">
        <v>569</v>
      </c>
      <c r="C59" s="1250" t="s">
        <v>570</v>
      </c>
      <c r="D59" s="1250"/>
      <c r="E59" s="1250"/>
      <c r="F59" s="280"/>
      <c r="G59" s="280"/>
    </row>
    <row r="60" spans="1:40" ht="15" customHeight="1">
      <c r="A60" s="280"/>
      <c r="B60" s="290" t="s">
        <v>571</v>
      </c>
      <c r="C60" s="1260" t="s">
        <v>572</v>
      </c>
      <c r="D60" s="1260"/>
      <c r="E60" s="1260"/>
      <c r="F60" s="280"/>
      <c r="G60" s="280"/>
    </row>
    <row r="61" spans="1:40" ht="15" customHeight="1">
      <c r="A61" s="280"/>
      <c r="B61" s="290" t="s">
        <v>573</v>
      </c>
      <c r="C61" s="1260" t="s">
        <v>574</v>
      </c>
      <c r="D61" s="1260"/>
      <c r="E61" s="1260"/>
      <c r="F61" s="280"/>
      <c r="G61" s="280"/>
    </row>
    <row r="62" spans="1:40" ht="15" customHeight="1">
      <c r="A62" s="280"/>
      <c r="B62" s="290" t="s">
        <v>575</v>
      </c>
      <c r="C62" s="1260" t="s">
        <v>576</v>
      </c>
      <c r="D62" s="1260"/>
      <c r="E62" s="1260"/>
      <c r="F62" s="280"/>
      <c r="G62" s="280"/>
    </row>
    <row r="63" spans="1:40" ht="15" customHeight="1">
      <c r="A63" s="280"/>
      <c r="B63" s="290" t="s">
        <v>577</v>
      </c>
      <c r="C63" s="1260" t="s">
        <v>578</v>
      </c>
      <c r="D63" s="1260"/>
      <c r="E63" s="1260"/>
      <c r="F63" s="280"/>
      <c r="G63" s="280"/>
    </row>
    <row r="64" spans="1:40" ht="15" customHeight="1">
      <c r="A64" s="280"/>
      <c r="B64" s="280" t="s">
        <v>579</v>
      </c>
      <c r="C64" s="280"/>
      <c r="D64" s="280"/>
      <c r="E64" s="280"/>
      <c r="F64" s="280"/>
      <c r="G64" s="280"/>
    </row>
    <row r="65" spans="1:7" ht="15" customHeight="1">
      <c r="A65" s="280"/>
      <c r="B65" s="280" t="s">
        <v>580</v>
      </c>
      <c r="C65" s="280"/>
      <c r="D65" s="280"/>
      <c r="E65" s="280"/>
      <c r="F65" s="280"/>
      <c r="G65" s="280"/>
    </row>
    <row r="66" spans="1:7" ht="15" customHeight="1">
      <c r="A66" s="280"/>
      <c r="B66" s="280" t="s">
        <v>581</v>
      </c>
      <c r="C66" s="280"/>
      <c r="D66" s="280"/>
      <c r="E66" s="280"/>
      <c r="F66" s="280"/>
      <c r="G66" s="280"/>
    </row>
    <row r="67" spans="1:7" ht="15" customHeight="1">
      <c r="A67" s="280" t="s">
        <v>582</v>
      </c>
      <c r="B67" s="288"/>
      <c r="C67" s="280"/>
      <c r="D67" s="280"/>
      <c r="E67" s="280"/>
      <c r="F67" s="280"/>
      <c r="G67" s="280"/>
    </row>
    <row r="68" spans="1:7" ht="15" customHeight="1">
      <c r="A68" s="280" t="s">
        <v>583</v>
      </c>
      <c r="B68" s="288"/>
      <c r="C68" s="280"/>
      <c r="D68" s="280"/>
      <c r="E68" s="280"/>
      <c r="F68" s="280"/>
      <c r="G68" s="280"/>
    </row>
    <row r="69" spans="1:7" ht="15" customHeight="1">
      <c r="A69" s="280" t="s">
        <v>584</v>
      </c>
      <c r="B69" s="288"/>
      <c r="C69" s="280"/>
      <c r="D69" s="280"/>
      <c r="E69" s="280"/>
      <c r="F69" s="280"/>
      <c r="G69" s="280"/>
    </row>
    <row r="70" spans="1:7" ht="15" customHeight="1">
      <c r="A70" s="280" t="s">
        <v>585</v>
      </c>
      <c r="B70" s="288"/>
      <c r="C70" s="280"/>
      <c r="D70" s="280"/>
      <c r="E70" s="280"/>
      <c r="F70" s="280"/>
      <c r="G70" s="280"/>
    </row>
    <row r="71" spans="1:7" ht="15" customHeight="1">
      <c r="A71" s="280" t="s">
        <v>586</v>
      </c>
      <c r="B71" s="288"/>
      <c r="C71" s="280"/>
      <c r="D71" s="280"/>
      <c r="E71" s="280"/>
      <c r="F71" s="280"/>
      <c r="G71" s="280"/>
    </row>
    <row r="72" spans="1:7" ht="15" customHeight="1">
      <c r="A72" s="280" t="s">
        <v>587</v>
      </c>
      <c r="B72" s="288"/>
      <c r="C72" s="280"/>
      <c r="D72" s="280"/>
      <c r="E72" s="280"/>
      <c r="F72" s="280"/>
      <c r="G72" s="280"/>
    </row>
    <row r="73" spans="1:7" ht="15" customHeight="1">
      <c r="A73" s="280"/>
      <c r="B73" s="280" t="s">
        <v>588</v>
      </c>
      <c r="C73" s="280"/>
      <c r="D73" s="280"/>
      <c r="E73" s="280"/>
      <c r="F73" s="280"/>
      <c r="G73" s="280"/>
    </row>
    <row r="74" spans="1:7" ht="15" customHeight="1">
      <c r="A74" s="280"/>
      <c r="B74" s="280" t="s">
        <v>589</v>
      </c>
      <c r="C74" s="280"/>
      <c r="D74" s="280"/>
      <c r="E74" s="280"/>
      <c r="F74" s="280"/>
      <c r="G74" s="280"/>
    </row>
    <row r="75" spans="1:7" ht="15" customHeight="1">
      <c r="A75" s="280" t="s">
        <v>590</v>
      </c>
      <c r="B75" s="288"/>
      <c r="C75" s="280"/>
      <c r="D75" s="280"/>
      <c r="E75" s="280"/>
      <c r="F75" s="280"/>
      <c r="G75" s="280"/>
    </row>
    <row r="76" spans="1:7" ht="15" customHeight="1">
      <c r="A76" s="280" t="s">
        <v>591</v>
      </c>
      <c r="B76" s="288"/>
      <c r="C76" s="280"/>
      <c r="D76" s="280"/>
      <c r="E76" s="280"/>
      <c r="F76" s="280"/>
      <c r="G76" s="280"/>
    </row>
    <row r="77" spans="1:7" ht="15" customHeight="1">
      <c r="A77" s="280" t="s">
        <v>592</v>
      </c>
      <c r="B77" s="288"/>
      <c r="C77" s="280"/>
      <c r="D77" s="280"/>
      <c r="E77" s="280"/>
      <c r="F77" s="280"/>
      <c r="G77" s="280"/>
    </row>
    <row r="78" spans="1:7" ht="15" customHeight="1">
      <c r="A78" s="280" t="s">
        <v>593</v>
      </c>
      <c r="B78" s="288"/>
      <c r="C78" s="280"/>
      <c r="D78" s="280"/>
      <c r="E78" s="280"/>
      <c r="F78" s="280"/>
      <c r="G78" s="280"/>
    </row>
    <row r="79" spans="1:7" ht="15" customHeight="1">
      <c r="A79" s="280" t="s">
        <v>594</v>
      </c>
      <c r="B79" s="288"/>
      <c r="C79" s="280"/>
      <c r="D79" s="280"/>
      <c r="E79" s="280"/>
      <c r="F79" s="280"/>
      <c r="G79" s="280"/>
    </row>
    <row r="80" spans="1:7" ht="15" customHeight="1">
      <c r="A80" s="280" t="s">
        <v>595</v>
      </c>
      <c r="B80" s="288"/>
      <c r="C80" s="280"/>
      <c r="D80" s="280"/>
      <c r="E80" s="280"/>
      <c r="F80" s="280"/>
      <c r="G80" s="280"/>
    </row>
    <row r="81" spans="1:7" ht="15" customHeight="1">
      <c r="A81" s="280" t="s">
        <v>596</v>
      </c>
      <c r="B81" s="288"/>
      <c r="C81" s="280"/>
      <c r="D81" s="280"/>
      <c r="E81" s="280"/>
      <c r="F81" s="280"/>
      <c r="G81" s="280"/>
    </row>
    <row r="82" spans="1:7" ht="15" customHeight="1">
      <c r="A82" s="280" t="s">
        <v>597</v>
      </c>
      <c r="B82" s="288"/>
      <c r="C82" s="280"/>
      <c r="D82" s="280"/>
      <c r="E82" s="280"/>
      <c r="F82" s="280"/>
      <c r="G82" s="280"/>
    </row>
  </sheetData>
  <mergeCells count="146">
    <mergeCell ref="C63:E63"/>
    <mergeCell ref="AG50:AK50"/>
    <mergeCell ref="AL50:AM50"/>
    <mergeCell ref="C59:E59"/>
    <mergeCell ref="C60:E60"/>
    <mergeCell ref="C61:E61"/>
    <mergeCell ref="C62:E62"/>
    <mergeCell ref="C50:D50"/>
    <mergeCell ref="E50:H50"/>
    <mergeCell ref="I50:N50"/>
    <mergeCell ref="O50:T50"/>
    <mergeCell ref="U50:Z50"/>
    <mergeCell ref="AA50:AF50"/>
    <mergeCell ref="U49:W49"/>
    <mergeCell ref="X49:Z49"/>
    <mergeCell ref="AA49:AC49"/>
    <mergeCell ref="AD49:AF49"/>
    <mergeCell ref="AG49:AI49"/>
    <mergeCell ref="AJ49:AK49"/>
    <mergeCell ref="X48:Z48"/>
    <mergeCell ref="AA48:AC48"/>
    <mergeCell ref="AD48:AF48"/>
    <mergeCell ref="AG48:AI48"/>
    <mergeCell ref="AJ48:AK48"/>
    <mergeCell ref="U48:W48"/>
    <mergeCell ref="F49:H49"/>
    <mergeCell ref="I49:K49"/>
    <mergeCell ref="L49:N49"/>
    <mergeCell ref="O49:Q49"/>
    <mergeCell ref="R49:T49"/>
    <mergeCell ref="F48:H48"/>
    <mergeCell ref="I48:K48"/>
    <mergeCell ref="L48:N48"/>
    <mergeCell ref="O48:Q48"/>
    <mergeCell ref="R48:T48"/>
    <mergeCell ref="AL46:AM46"/>
    <mergeCell ref="F47:H47"/>
    <mergeCell ref="I47:K47"/>
    <mergeCell ref="L47:N47"/>
    <mergeCell ref="O47:Q47"/>
    <mergeCell ref="R47:T47"/>
    <mergeCell ref="A43:B43"/>
    <mergeCell ref="C43:D43"/>
    <mergeCell ref="E43:H43"/>
    <mergeCell ref="I43:N43"/>
    <mergeCell ref="C46:D46"/>
    <mergeCell ref="E46:H46"/>
    <mergeCell ref="I46:N46"/>
    <mergeCell ref="U47:W47"/>
    <mergeCell ref="X47:Z47"/>
    <mergeCell ref="AA47:AC47"/>
    <mergeCell ref="AD47:AF47"/>
    <mergeCell ref="AG47:AI47"/>
    <mergeCell ref="AJ47:AK47"/>
    <mergeCell ref="O46:T46"/>
    <mergeCell ref="U46:Z46"/>
    <mergeCell ref="AA46:AF46"/>
    <mergeCell ref="AG46:AK46"/>
    <mergeCell ref="AD39:AF39"/>
    <mergeCell ref="AG39:AI39"/>
    <mergeCell ref="AJ39:AK39"/>
    <mergeCell ref="A42:B42"/>
    <mergeCell ref="C42:D42"/>
    <mergeCell ref="E42:H42"/>
    <mergeCell ref="I42:N42"/>
    <mergeCell ref="AL38:AL39"/>
    <mergeCell ref="A39:C39"/>
    <mergeCell ref="F39:H39"/>
    <mergeCell ref="I39:K39"/>
    <mergeCell ref="L39:N39"/>
    <mergeCell ref="O39:Q39"/>
    <mergeCell ref="R39:T39"/>
    <mergeCell ref="U39:W39"/>
    <mergeCell ref="X39:Z39"/>
    <mergeCell ref="AA39:AC39"/>
    <mergeCell ref="U38:W38"/>
    <mergeCell ref="X38:Z38"/>
    <mergeCell ref="AA38:AC38"/>
    <mergeCell ref="AD38:AF38"/>
    <mergeCell ref="AG38:AI38"/>
    <mergeCell ref="AJ38:AK38"/>
    <mergeCell ref="A38:C38"/>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543C71EE-92DA-4380-AA57-70FE4FB4EB86}"/>
    <dataValidation type="list" allowBlank="1" showInputMessage="1" sqref="B13:B30" xr:uid="{6D077BA6-74A9-4768-A7AB-D16165AD2F21}">
      <formula1>INDIRECT($AK$1)</formula1>
    </dataValidation>
    <dataValidation type="list" allowBlank="1" showInputMessage="1" showErrorMessage="1" sqref="AK3:AN3" xr:uid="{8F98C9C2-B2EF-4B8E-93D1-BDA253E444A9}">
      <formula1>"４週,歴月"</formula1>
    </dataValidation>
    <dataValidation type="list" allowBlank="1" showInputMessage="1" showErrorMessage="1" sqref="AK4:AN4" xr:uid="{4F32D7CB-DBC3-48E5-952A-C2B2F6786653}">
      <formula1>"予定,実績"</formula1>
    </dataValidation>
    <dataValidation type="whole" operator="greaterThanOrEqual" allowBlank="1" showInputMessage="1" showErrorMessage="1" sqref="I38:I39 D38:F39 AG38:AG39 O38:O39 AD38:AD39 AA38:AA39 X38:X39 U38:U39 R38:R39 L38:L39" xr:uid="{0718728B-051F-4A81-B2AE-5880C1707ABC}">
      <formula1>0</formula1>
    </dataValidation>
    <dataValidation operator="greaterThanOrEqual" allowBlank="1" showInputMessage="1" showErrorMessage="1" sqref="I44 AJ38:AJ39 AL38 L40 L44 I40" xr:uid="{CBF73751-6D36-49CD-8BDC-7AD11215F42E}"/>
    <dataValidation type="list" allowBlank="1" showInputMessage="1" showErrorMessage="1" sqref="C11:C30" xr:uid="{ACCF45CD-C0A7-40DB-831A-940CEE007A36}">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75"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2EF0-AB2E-4699-98D1-A06D1909F731}">
  <sheetPr>
    <tabColor theme="5" tint="0.79998168889431442"/>
  </sheetPr>
  <dimension ref="A1:AQ90"/>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8.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702</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160</v>
      </c>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350" t="s">
        <v>546</v>
      </c>
      <c r="B7" s="1264" t="s">
        <v>547</v>
      </c>
      <c r="C7" s="128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350"/>
      <c r="B8" s="1265"/>
      <c r="C8" s="1283"/>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350"/>
      <c r="B9" s="1266" t="s">
        <v>600</v>
      </c>
      <c r="C9" s="1283"/>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350"/>
      <c r="B10" s="1267"/>
      <c r="C10" s="1285"/>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324" t="s">
        <v>703</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324" t="s">
        <v>658</v>
      </c>
      <c r="C14" s="271" t="s">
        <v>571</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324"/>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324"/>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324"/>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324"/>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324"/>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324"/>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324"/>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324"/>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324"/>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324"/>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324"/>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324"/>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324"/>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324"/>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324"/>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324"/>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 t="shared" ref="F31:AJ31" si="2">+SUM(F11:F30)</f>
        <v>0</v>
      </c>
      <c r="G31" s="277">
        <f t="shared" si="2"/>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21" customHeight="1">
      <c r="A35" s="256" t="s">
        <v>653</v>
      </c>
      <c r="B35" s="266"/>
      <c r="C35" s="266"/>
      <c r="D35" s="266"/>
      <c r="E35" s="266"/>
      <c r="F35" s="266"/>
      <c r="G35" s="280"/>
      <c r="H35" s="280"/>
      <c r="I35" s="280"/>
      <c r="J35" s="280"/>
      <c r="K35" s="280"/>
      <c r="L35" s="280"/>
      <c r="M35" s="280"/>
      <c r="N35" s="280"/>
      <c r="O35" s="280"/>
      <c r="AM35" s="266"/>
      <c r="AN35" s="257"/>
    </row>
    <row r="36" spans="1:43" ht="24.95" customHeight="1">
      <c r="A36" s="1250"/>
      <c r="B36" s="1250"/>
      <c r="C36" s="1250"/>
      <c r="D36" s="318">
        <v>4</v>
      </c>
      <c r="E36" s="318">
        <v>5</v>
      </c>
      <c r="F36" s="1314">
        <v>6</v>
      </c>
      <c r="G36" s="1314"/>
      <c r="H36" s="1314"/>
      <c r="I36" s="1314">
        <v>7</v>
      </c>
      <c r="J36" s="1314"/>
      <c r="K36" s="1314"/>
      <c r="L36" s="1314">
        <v>8</v>
      </c>
      <c r="M36" s="1314"/>
      <c r="N36" s="1314"/>
      <c r="O36" s="1314">
        <v>9</v>
      </c>
      <c r="P36" s="1314"/>
      <c r="Q36" s="1314"/>
      <c r="R36" s="1314">
        <v>10</v>
      </c>
      <c r="S36" s="1314"/>
      <c r="T36" s="1314"/>
      <c r="U36" s="1314">
        <v>11</v>
      </c>
      <c r="V36" s="1314"/>
      <c r="W36" s="1314"/>
      <c r="X36" s="1314">
        <v>12</v>
      </c>
      <c r="Y36" s="1314"/>
      <c r="Z36" s="1314"/>
      <c r="AA36" s="1314">
        <v>1</v>
      </c>
      <c r="AB36" s="1314"/>
      <c r="AC36" s="1314"/>
      <c r="AD36" s="1314">
        <v>2</v>
      </c>
      <c r="AE36" s="1314"/>
      <c r="AF36" s="1314"/>
      <c r="AG36" s="1314">
        <v>3</v>
      </c>
      <c r="AH36" s="1314"/>
      <c r="AI36" s="1314"/>
      <c r="AJ36" s="1250" t="s">
        <v>654</v>
      </c>
      <c r="AK36" s="1250"/>
      <c r="AL36" s="313" t="s">
        <v>655</v>
      </c>
      <c r="AM36" s="1351" t="s">
        <v>704</v>
      </c>
      <c r="AN36" s="1352"/>
      <c r="AO36" s="296"/>
      <c r="AP36" s="296"/>
      <c r="AQ36" s="296"/>
    </row>
    <row r="37" spans="1:43" ht="21.95" customHeight="1">
      <c r="A37" s="1318" t="s">
        <v>661</v>
      </c>
      <c r="B37" s="1318"/>
      <c r="C37" s="1318"/>
      <c r="D37" s="325">
        <f>SUM(D38,D39,D40,D41,D43,D45)</f>
        <v>1840</v>
      </c>
      <c r="E37" s="325">
        <f>SUM(E38,E39,E40,E41,E43,E45)</f>
        <v>1726</v>
      </c>
      <c r="F37" s="1353">
        <f>SUM(F38,F39,F40,F41,F43,F45)</f>
        <v>1840</v>
      </c>
      <c r="G37" s="1354"/>
      <c r="H37" s="1355"/>
      <c r="I37" s="1353">
        <f>SUM(I38,I39,I40,I41,I43,I45)</f>
        <v>1932</v>
      </c>
      <c r="J37" s="1354">
        <f t="shared" ref="J37:AI37" si="3">SUM(J38,J39,J40,J41,J43,J45)</f>
        <v>0</v>
      </c>
      <c r="K37" s="1355">
        <f t="shared" si="3"/>
        <v>0</v>
      </c>
      <c r="L37" s="1353">
        <f>SUM(L38,L39,L40,L41,L43,L45)</f>
        <v>1932</v>
      </c>
      <c r="M37" s="1354"/>
      <c r="N37" s="1355"/>
      <c r="O37" s="1353">
        <f>SUM(O38,O39,O40,O41,O43,O45)</f>
        <v>1748</v>
      </c>
      <c r="P37" s="1354"/>
      <c r="Q37" s="1355"/>
      <c r="R37" s="1353">
        <f>SUM(R38,R39,R40,R41,R43,R45)</f>
        <v>1840</v>
      </c>
      <c r="S37" s="1354"/>
      <c r="T37" s="1355"/>
      <c r="U37" s="1353">
        <f>SUM(U38,U39,U40,U41,U43,U45)</f>
        <v>1840</v>
      </c>
      <c r="V37" s="1354">
        <f t="shared" si="3"/>
        <v>0</v>
      </c>
      <c r="W37" s="1355">
        <f t="shared" si="3"/>
        <v>0</v>
      </c>
      <c r="X37" s="1353">
        <f>SUM(X38,X39,X40,X41,X43,X45)</f>
        <v>1748</v>
      </c>
      <c r="Y37" s="1354">
        <f t="shared" si="3"/>
        <v>0</v>
      </c>
      <c r="Z37" s="1355">
        <f t="shared" si="3"/>
        <v>0</v>
      </c>
      <c r="AA37" s="1353">
        <f>SUM(AA38,AA39,AA40,AA41,AA43,AA45)</f>
        <v>1748</v>
      </c>
      <c r="AB37" s="1354">
        <f t="shared" si="3"/>
        <v>0</v>
      </c>
      <c r="AC37" s="1355">
        <f t="shared" si="3"/>
        <v>0</v>
      </c>
      <c r="AD37" s="1353">
        <f>SUM(AD38,AD39,AD40,AD41,AD43,AD45)</f>
        <v>1748</v>
      </c>
      <c r="AE37" s="1354">
        <f t="shared" si="3"/>
        <v>0</v>
      </c>
      <c r="AF37" s="1355">
        <f t="shared" si="3"/>
        <v>0</v>
      </c>
      <c r="AG37" s="1353">
        <f>SUM(AG38,AG39,AG40,AG41,AG43,AG45)</f>
        <v>1840</v>
      </c>
      <c r="AH37" s="1354">
        <f t="shared" si="3"/>
        <v>0</v>
      </c>
      <c r="AI37" s="1355">
        <f t="shared" si="3"/>
        <v>0</v>
      </c>
      <c r="AJ37" s="1260">
        <f>SUM(D37:AI37)</f>
        <v>21782</v>
      </c>
      <c r="AK37" s="1260"/>
      <c r="AL37" s="322">
        <f>ROUNDUP(AJ37/AJ47,1)</f>
        <v>92</v>
      </c>
      <c r="AM37" s="1356"/>
      <c r="AN37" s="1357"/>
      <c r="AO37" s="296"/>
      <c r="AP37" s="296"/>
      <c r="AQ37" s="296"/>
    </row>
    <row r="38" spans="1:43" ht="21.95" customHeight="1">
      <c r="A38" s="1274" t="s">
        <v>705</v>
      </c>
      <c r="B38" s="1275"/>
      <c r="C38" s="1276"/>
      <c r="D38" s="274">
        <v>50</v>
      </c>
      <c r="E38" s="274">
        <v>45</v>
      </c>
      <c r="F38" s="1315">
        <v>50</v>
      </c>
      <c r="G38" s="1315"/>
      <c r="H38" s="1315"/>
      <c r="I38" s="1315">
        <v>50</v>
      </c>
      <c r="J38" s="1315"/>
      <c r="K38" s="1315"/>
      <c r="L38" s="1315">
        <v>50</v>
      </c>
      <c r="M38" s="1315"/>
      <c r="N38" s="1315"/>
      <c r="O38" s="1315">
        <v>45</v>
      </c>
      <c r="P38" s="1315"/>
      <c r="Q38" s="1315"/>
      <c r="R38" s="1315">
        <v>50</v>
      </c>
      <c r="S38" s="1315"/>
      <c r="T38" s="1315"/>
      <c r="U38" s="1315">
        <v>50</v>
      </c>
      <c r="V38" s="1315"/>
      <c r="W38" s="1315"/>
      <c r="X38" s="1315">
        <v>45</v>
      </c>
      <c r="Y38" s="1315"/>
      <c r="Z38" s="1315"/>
      <c r="AA38" s="1315">
        <v>45</v>
      </c>
      <c r="AB38" s="1315"/>
      <c r="AC38" s="1315"/>
      <c r="AD38" s="1315">
        <v>45</v>
      </c>
      <c r="AE38" s="1315"/>
      <c r="AF38" s="1315"/>
      <c r="AG38" s="1315">
        <v>50</v>
      </c>
      <c r="AH38" s="1315"/>
      <c r="AI38" s="1315"/>
      <c r="AJ38" s="1260">
        <f>SUM(D38:AI38)</f>
        <v>575</v>
      </c>
      <c r="AK38" s="1260"/>
      <c r="AL38" s="322">
        <f t="shared" ref="AL38:AL46" si="4">ROUNDUP(AJ38/$AJ$47,1)</f>
        <v>2.5</v>
      </c>
      <c r="AM38" s="1356"/>
      <c r="AN38" s="1357"/>
      <c r="AO38" s="296"/>
      <c r="AP38" s="296"/>
      <c r="AQ38" s="296"/>
    </row>
    <row r="39" spans="1:43" ht="21.95" customHeight="1">
      <c r="A39" s="1274" t="s">
        <v>662</v>
      </c>
      <c r="B39" s="1275"/>
      <c r="C39" s="1276"/>
      <c r="D39" s="274">
        <v>50</v>
      </c>
      <c r="E39" s="274">
        <v>50</v>
      </c>
      <c r="F39" s="1315">
        <v>50</v>
      </c>
      <c r="G39" s="1315"/>
      <c r="H39" s="1315"/>
      <c r="I39" s="1315">
        <v>55</v>
      </c>
      <c r="J39" s="1315"/>
      <c r="K39" s="1315"/>
      <c r="L39" s="1315">
        <v>55</v>
      </c>
      <c r="M39" s="1315"/>
      <c r="N39" s="1315"/>
      <c r="O39" s="1315">
        <v>50</v>
      </c>
      <c r="P39" s="1315"/>
      <c r="Q39" s="1315"/>
      <c r="R39" s="1315">
        <v>50</v>
      </c>
      <c r="S39" s="1315"/>
      <c r="T39" s="1315"/>
      <c r="U39" s="1315">
        <v>50</v>
      </c>
      <c r="V39" s="1315"/>
      <c r="W39" s="1315"/>
      <c r="X39" s="1315">
        <v>50</v>
      </c>
      <c r="Y39" s="1315"/>
      <c r="Z39" s="1315"/>
      <c r="AA39" s="1315">
        <v>50</v>
      </c>
      <c r="AB39" s="1315"/>
      <c r="AC39" s="1315"/>
      <c r="AD39" s="1315">
        <v>50</v>
      </c>
      <c r="AE39" s="1315"/>
      <c r="AF39" s="1315"/>
      <c r="AG39" s="1315">
        <v>50</v>
      </c>
      <c r="AH39" s="1315"/>
      <c r="AI39" s="1315"/>
      <c r="AJ39" s="1260">
        <f>SUM(D39:AI39)</f>
        <v>610</v>
      </c>
      <c r="AK39" s="1260"/>
      <c r="AL39" s="322">
        <f t="shared" si="4"/>
        <v>2.6</v>
      </c>
      <c r="AM39" s="1356"/>
      <c r="AN39" s="1357"/>
      <c r="AO39" s="296"/>
      <c r="AP39" s="296"/>
      <c r="AQ39" s="296"/>
    </row>
    <row r="40" spans="1:43" ht="21.95" customHeight="1">
      <c r="A40" s="1274" t="s">
        <v>663</v>
      </c>
      <c r="B40" s="1275"/>
      <c r="C40" s="1276"/>
      <c r="D40" s="274">
        <v>100</v>
      </c>
      <c r="E40" s="274">
        <v>95</v>
      </c>
      <c r="F40" s="1315">
        <v>100</v>
      </c>
      <c r="G40" s="1315"/>
      <c r="H40" s="1315"/>
      <c r="I40" s="1315">
        <v>105</v>
      </c>
      <c r="J40" s="1315"/>
      <c r="K40" s="1315"/>
      <c r="L40" s="1315">
        <v>105</v>
      </c>
      <c r="M40" s="1315"/>
      <c r="N40" s="1315"/>
      <c r="O40" s="1315">
        <v>95</v>
      </c>
      <c r="P40" s="1315"/>
      <c r="Q40" s="1315"/>
      <c r="R40" s="1315">
        <v>100</v>
      </c>
      <c r="S40" s="1315"/>
      <c r="T40" s="1315"/>
      <c r="U40" s="1315">
        <v>100</v>
      </c>
      <c r="V40" s="1315"/>
      <c r="W40" s="1315"/>
      <c r="X40" s="1315">
        <v>95</v>
      </c>
      <c r="Y40" s="1315"/>
      <c r="Z40" s="1315"/>
      <c r="AA40" s="1315">
        <v>95</v>
      </c>
      <c r="AB40" s="1315"/>
      <c r="AC40" s="1315"/>
      <c r="AD40" s="1315">
        <v>95</v>
      </c>
      <c r="AE40" s="1315"/>
      <c r="AF40" s="1315"/>
      <c r="AG40" s="1315">
        <v>100</v>
      </c>
      <c r="AH40" s="1315"/>
      <c r="AI40" s="1315"/>
      <c r="AJ40" s="1260">
        <f>SUM(D40:AI40)</f>
        <v>1185</v>
      </c>
      <c r="AK40" s="1260"/>
      <c r="AL40" s="322">
        <f t="shared" si="4"/>
        <v>5</v>
      </c>
      <c r="AM40" s="1356"/>
      <c r="AN40" s="1357"/>
      <c r="AO40" s="296"/>
      <c r="AP40" s="296"/>
      <c r="AQ40" s="296"/>
    </row>
    <row r="41" spans="1:43" ht="21.95" customHeight="1">
      <c r="A41" s="1362" t="s">
        <v>664</v>
      </c>
      <c r="B41" s="1275"/>
      <c r="C41" s="1276"/>
      <c r="D41" s="274">
        <v>100</v>
      </c>
      <c r="E41" s="274">
        <v>95</v>
      </c>
      <c r="F41" s="1315">
        <v>100</v>
      </c>
      <c r="G41" s="1315"/>
      <c r="H41" s="1315"/>
      <c r="I41" s="1315">
        <v>105</v>
      </c>
      <c r="J41" s="1315"/>
      <c r="K41" s="1315"/>
      <c r="L41" s="1315">
        <v>105</v>
      </c>
      <c r="M41" s="1315"/>
      <c r="N41" s="1315"/>
      <c r="O41" s="1315">
        <v>95</v>
      </c>
      <c r="P41" s="1315"/>
      <c r="Q41" s="1315"/>
      <c r="R41" s="1315">
        <v>100</v>
      </c>
      <c r="S41" s="1315"/>
      <c r="T41" s="1315"/>
      <c r="U41" s="1315">
        <v>100</v>
      </c>
      <c r="V41" s="1315"/>
      <c r="W41" s="1315"/>
      <c r="X41" s="1315">
        <v>95</v>
      </c>
      <c r="Y41" s="1315"/>
      <c r="Z41" s="1315"/>
      <c r="AA41" s="1315">
        <v>95</v>
      </c>
      <c r="AB41" s="1315"/>
      <c r="AC41" s="1315"/>
      <c r="AD41" s="1315">
        <v>95</v>
      </c>
      <c r="AE41" s="1315"/>
      <c r="AF41" s="1315"/>
      <c r="AG41" s="1315">
        <v>100</v>
      </c>
      <c r="AH41" s="1315"/>
      <c r="AI41" s="1315"/>
      <c r="AJ41" s="1260">
        <f t="shared" ref="AJ41:AJ45" si="5">SUM(D41:AI41)</f>
        <v>1185</v>
      </c>
      <c r="AK41" s="1260"/>
      <c r="AL41" s="322">
        <f t="shared" si="4"/>
        <v>5</v>
      </c>
      <c r="AM41" s="1356"/>
      <c r="AN41" s="1357"/>
      <c r="AO41" s="296"/>
      <c r="AP41" s="296"/>
      <c r="AQ41" s="296"/>
    </row>
    <row r="42" spans="1:43" s="328" customFormat="1" ht="21.95" customHeight="1">
      <c r="A42" s="326"/>
      <c r="B42" s="1358" t="s">
        <v>706</v>
      </c>
      <c r="C42" s="1359"/>
      <c r="D42" s="274">
        <v>100</v>
      </c>
      <c r="E42" s="274">
        <v>95</v>
      </c>
      <c r="F42" s="1315">
        <v>100</v>
      </c>
      <c r="G42" s="1315"/>
      <c r="H42" s="1315"/>
      <c r="I42" s="1315">
        <v>105</v>
      </c>
      <c r="J42" s="1315"/>
      <c r="K42" s="1315"/>
      <c r="L42" s="1315">
        <v>105</v>
      </c>
      <c r="M42" s="1315"/>
      <c r="N42" s="1315"/>
      <c r="O42" s="1315">
        <v>95</v>
      </c>
      <c r="P42" s="1315"/>
      <c r="Q42" s="1315"/>
      <c r="R42" s="1315">
        <v>100</v>
      </c>
      <c r="S42" s="1315"/>
      <c r="T42" s="1315"/>
      <c r="U42" s="1315">
        <v>100</v>
      </c>
      <c r="V42" s="1315"/>
      <c r="W42" s="1315"/>
      <c r="X42" s="1315">
        <v>95</v>
      </c>
      <c r="Y42" s="1315"/>
      <c r="Z42" s="1315"/>
      <c r="AA42" s="1315">
        <v>95</v>
      </c>
      <c r="AB42" s="1315"/>
      <c r="AC42" s="1315"/>
      <c r="AD42" s="1315">
        <v>95</v>
      </c>
      <c r="AE42" s="1315"/>
      <c r="AF42" s="1315"/>
      <c r="AG42" s="1315">
        <v>100</v>
      </c>
      <c r="AH42" s="1315"/>
      <c r="AI42" s="1315"/>
      <c r="AJ42" s="1260">
        <f>SUM(D42:AI42)</f>
        <v>1185</v>
      </c>
      <c r="AK42" s="1260"/>
      <c r="AL42" s="322">
        <f t="shared" si="4"/>
        <v>5</v>
      </c>
      <c r="AM42" s="1360">
        <f>ROUNDUP($AJ$42/$AJ$47,1)</f>
        <v>5</v>
      </c>
      <c r="AN42" s="1361"/>
      <c r="AO42" s="327"/>
      <c r="AP42" s="327"/>
      <c r="AQ42" s="327"/>
    </row>
    <row r="43" spans="1:43" ht="21.95" customHeight="1">
      <c r="A43" s="1362" t="s">
        <v>665</v>
      </c>
      <c r="B43" s="1275"/>
      <c r="C43" s="1276"/>
      <c r="D43" s="274">
        <v>140</v>
      </c>
      <c r="E43" s="274">
        <v>131</v>
      </c>
      <c r="F43" s="1315">
        <v>140</v>
      </c>
      <c r="G43" s="1315"/>
      <c r="H43" s="1315"/>
      <c r="I43" s="1315">
        <v>147</v>
      </c>
      <c r="J43" s="1315"/>
      <c r="K43" s="1315"/>
      <c r="L43" s="1315">
        <v>147</v>
      </c>
      <c r="M43" s="1315"/>
      <c r="N43" s="1315"/>
      <c r="O43" s="1315">
        <v>133</v>
      </c>
      <c r="P43" s="1315"/>
      <c r="Q43" s="1315"/>
      <c r="R43" s="1315">
        <v>140</v>
      </c>
      <c r="S43" s="1315"/>
      <c r="T43" s="1315"/>
      <c r="U43" s="1315">
        <v>140</v>
      </c>
      <c r="V43" s="1315"/>
      <c r="W43" s="1315"/>
      <c r="X43" s="1315">
        <v>133</v>
      </c>
      <c r="Y43" s="1315"/>
      <c r="Z43" s="1315"/>
      <c r="AA43" s="1315">
        <v>133</v>
      </c>
      <c r="AB43" s="1315"/>
      <c r="AC43" s="1315"/>
      <c r="AD43" s="1315">
        <v>133</v>
      </c>
      <c r="AE43" s="1315"/>
      <c r="AF43" s="1315"/>
      <c r="AG43" s="1315">
        <v>140</v>
      </c>
      <c r="AH43" s="1315"/>
      <c r="AI43" s="1315"/>
      <c r="AJ43" s="1260">
        <f t="shared" si="5"/>
        <v>1657</v>
      </c>
      <c r="AK43" s="1260"/>
      <c r="AL43" s="322">
        <f t="shared" si="4"/>
        <v>7</v>
      </c>
      <c r="AM43" s="1356"/>
      <c r="AN43" s="1357"/>
      <c r="AO43" s="296"/>
      <c r="AP43" s="296"/>
      <c r="AQ43" s="296"/>
    </row>
    <row r="44" spans="1:43" s="328" customFormat="1" ht="21.95" customHeight="1">
      <c r="A44" s="329"/>
      <c r="B44" s="1358" t="s">
        <v>707</v>
      </c>
      <c r="C44" s="1359"/>
      <c r="D44" s="274">
        <v>140</v>
      </c>
      <c r="E44" s="274">
        <v>131</v>
      </c>
      <c r="F44" s="1315">
        <v>140</v>
      </c>
      <c r="G44" s="1315"/>
      <c r="H44" s="1315"/>
      <c r="I44" s="1315">
        <v>147</v>
      </c>
      <c r="J44" s="1315"/>
      <c r="K44" s="1315"/>
      <c r="L44" s="1315">
        <v>147</v>
      </c>
      <c r="M44" s="1315"/>
      <c r="N44" s="1315"/>
      <c r="O44" s="1315">
        <v>133</v>
      </c>
      <c r="P44" s="1315"/>
      <c r="Q44" s="1315"/>
      <c r="R44" s="1315">
        <v>140</v>
      </c>
      <c r="S44" s="1315"/>
      <c r="T44" s="1315"/>
      <c r="U44" s="1315">
        <v>140</v>
      </c>
      <c r="V44" s="1315"/>
      <c r="W44" s="1315"/>
      <c r="X44" s="1315">
        <v>133</v>
      </c>
      <c r="Y44" s="1315"/>
      <c r="Z44" s="1315"/>
      <c r="AA44" s="1315">
        <v>133</v>
      </c>
      <c r="AB44" s="1315"/>
      <c r="AC44" s="1315"/>
      <c r="AD44" s="1315">
        <v>133</v>
      </c>
      <c r="AE44" s="1315"/>
      <c r="AF44" s="1315"/>
      <c r="AG44" s="1315">
        <v>140</v>
      </c>
      <c r="AH44" s="1315"/>
      <c r="AI44" s="1315"/>
      <c r="AJ44" s="1260">
        <f>SUM(D44:AI44)</f>
        <v>1657</v>
      </c>
      <c r="AK44" s="1260"/>
      <c r="AL44" s="322">
        <f t="shared" si="4"/>
        <v>7</v>
      </c>
      <c r="AM44" s="1360">
        <f>ROUNDUP($AJ$44/$AJ$47,1)</f>
        <v>7</v>
      </c>
      <c r="AN44" s="1361"/>
      <c r="AO44" s="327"/>
      <c r="AP44" s="327"/>
      <c r="AQ44" s="327"/>
    </row>
    <row r="45" spans="1:43" ht="21.95" customHeight="1">
      <c r="A45" s="1362" t="s">
        <v>666</v>
      </c>
      <c r="B45" s="1275"/>
      <c r="C45" s="1276"/>
      <c r="D45" s="274">
        <v>1400</v>
      </c>
      <c r="E45" s="274">
        <v>1310</v>
      </c>
      <c r="F45" s="1315">
        <v>1400</v>
      </c>
      <c r="G45" s="1315"/>
      <c r="H45" s="1315"/>
      <c r="I45" s="1315">
        <v>1470</v>
      </c>
      <c r="J45" s="1315"/>
      <c r="K45" s="1315"/>
      <c r="L45" s="1315">
        <v>1470</v>
      </c>
      <c r="M45" s="1315"/>
      <c r="N45" s="1315"/>
      <c r="O45" s="1315">
        <v>1330</v>
      </c>
      <c r="P45" s="1315"/>
      <c r="Q45" s="1315"/>
      <c r="R45" s="1315">
        <v>1400</v>
      </c>
      <c r="S45" s="1315"/>
      <c r="T45" s="1315"/>
      <c r="U45" s="1315">
        <v>1400</v>
      </c>
      <c r="V45" s="1315"/>
      <c r="W45" s="1315"/>
      <c r="X45" s="1315">
        <v>1330</v>
      </c>
      <c r="Y45" s="1315"/>
      <c r="Z45" s="1315"/>
      <c r="AA45" s="1315">
        <v>1330</v>
      </c>
      <c r="AB45" s="1315"/>
      <c r="AC45" s="1315"/>
      <c r="AD45" s="1315">
        <v>1330</v>
      </c>
      <c r="AE45" s="1315"/>
      <c r="AF45" s="1315"/>
      <c r="AG45" s="1315">
        <v>1400</v>
      </c>
      <c r="AH45" s="1315"/>
      <c r="AI45" s="1315"/>
      <c r="AJ45" s="1260">
        <f t="shared" si="5"/>
        <v>16570</v>
      </c>
      <c r="AK45" s="1260"/>
      <c r="AL45" s="322">
        <f t="shared" si="4"/>
        <v>70</v>
      </c>
      <c r="AM45" s="1356"/>
      <c r="AN45" s="1357"/>
      <c r="AO45" s="296"/>
      <c r="AP45" s="296"/>
      <c r="AQ45" s="296"/>
    </row>
    <row r="46" spans="1:43" s="328" customFormat="1" ht="21.95" customHeight="1">
      <c r="A46" s="326"/>
      <c r="B46" s="1358" t="s">
        <v>706</v>
      </c>
      <c r="C46" s="1359"/>
      <c r="D46" s="274">
        <v>1400</v>
      </c>
      <c r="E46" s="274">
        <v>1310</v>
      </c>
      <c r="F46" s="1315">
        <v>1400</v>
      </c>
      <c r="G46" s="1315"/>
      <c r="H46" s="1315"/>
      <c r="I46" s="1315">
        <v>1470</v>
      </c>
      <c r="J46" s="1315"/>
      <c r="K46" s="1315"/>
      <c r="L46" s="1315">
        <v>1470</v>
      </c>
      <c r="M46" s="1315"/>
      <c r="N46" s="1315"/>
      <c r="O46" s="1315">
        <v>1330</v>
      </c>
      <c r="P46" s="1315"/>
      <c r="Q46" s="1315"/>
      <c r="R46" s="1315">
        <v>1400</v>
      </c>
      <c r="S46" s="1315"/>
      <c r="T46" s="1315"/>
      <c r="U46" s="1315">
        <v>1400</v>
      </c>
      <c r="V46" s="1315"/>
      <c r="W46" s="1315"/>
      <c r="X46" s="1315">
        <v>1330</v>
      </c>
      <c r="Y46" s="1315"/>
      <c r="Z46" s="1315"/>
      <c r="AA46" s="1315">
        <v>1330</v>
      </c>
      <c r="AB46" s="1315"/>
      <c r="AC46" s="1315"/>
      <c r="AD46" s="1315">
        <v>1330</v>
      </c>
      <c r="AE46" s="1315"/>
      <c r="AF46" s="1315"/>
      <c r="AG46" s="1315">
        <v>1400</v>
      </c>
      <c r="AH46" s="1315"/>
      <c r="AI46" s="1315"/>
      <c r="AJ46" s="1260">
        <f>SUM(D46:AI46)</f>
        <v>16570</v>
      </c>
      <c r="AK46" s="1260"/>
      <c r="AL46" s="322">
        <f t="shared" si="4"/>
        <v>70</v>
      </c>
      <c r="AM46" s="1360">
        <f>ROUNDUP($AJ$46/$AJ$47,1)</f>
        <v>70</v>
      </c>
      <c r="AN46" s="1361"/>
      <c r="AO46" s="327"/>
      <c r="AP46" s="327"/>
      <c r="AQ46" s="327"/>
    </row>
    <row r="47" spans="1:43" ht="21.95" customHeight="1">
      <c r="A47" s="1318" t="s">
        <v>657</v>
      </c>
      <c r="B47" s="1318"/>
      <c r="C47" s="1318"/>
      <c r="D47" s="274">
        <v>20</v>
      </c>
      <c r="E47" s="274">
        <v>19</v>
      </c>
      <c r="F47" s="1315">
        <v>20</v>
      </c>
      <c r="G47" s="1315"/>
      <c r="H47" s="1315"/>
      <c r="I47" s="1315">
        <v>21</v>
      </c>
      <c r="J47" s="1315"/>
      <c r="K47" s="1315"/>
      <c r="L47" s="1315">
        <v>21</v>
      </c>
      <c r="M47" s="1315"/>
      <c r="N47" s="1315"/>
      <c r="O47" s="1315">
        <v>19</v>
      </c>
      <c r="P47" s="1315"/>
      <c r="Q47" s="1315"/>
      <c r="R47" s="1315">
        <v>20</v>
      </c>
      <c r="S47" s="1315"/>
      <c r="T47" s="1315"/>
      <c r="U47" s="1315">
        <v>20</v>
      </c>
      <c r="V47" s="1315"/>
      <c r="W47" s="1315"/>
      <c r="X47" s="1315">
        <v>19</v>
      </c>
      <c r="Y47" s="1315"/>
      <c r="Z47" s="1315"/>
      <c r="AA47" s="1315">
        <v>19</v>
      </c>
      <c r="AB47" s="1315"/>
      <c r="AC47" s="1315"/>
      <c r="AD47" s="1315">
        <v>19</v>
      </c>
      <c r="AE47" s="1315"/>
      <c r="AF47" s="1315"/>
      <c r="AG47" s="1315">
        <v>20</v>
      </c>
      <c r="AH47" s="1315"/>
      <c r="AI47" s="1315"/>
      <c r="AJ47" s="1260">
        <f>+SUM(D47:AI47)</f>
        <v>237</v>
      </c>
      <c r="AK47" s="1260"/>
      <c r="AL47" s="323"/>
      <c r="AM47" s="1356"/>
      <c r="AN47" s="1357"/>
      <c r="AO47" s="296"/>
      <c r="AP47" s="296"/>
      <c r="AQ47" s="296"/>
    </row>
    <row r="48" spans="1:43" ht="5.0999999999999996" customHeight="1">
      <c r="A48" s="287"/>
      <c r="B48" s="287"/>
      <c r="C48" s="287"/>
      <c r="D48" s="296"/>
      <c r="E48" s="296"/>
      <c r="F48" s="296"/>
      <c r="G48" s="296"/>
      <c r="H48" s="296"/>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97"/>
      <c r="AK48" s="280"/>
      <c r="AL48" s="266"/>
      <c r="AM48" s="266"/>
      <c r="AN48" s="257"/>
    </row>
    <row r="49" spans="1:40" ht="18" customHeight="1">
      <c r="A49" s="256" t="s">
        <v>610</v>
      </c>
      <c r="B49" s="280"/>
      <c r="D49" s="280"/>
      <c r="E49" s="280"/>
      <c r="F49" s="280"/>
      <c r="G49" s="280"/>
      <c r="H49" s="280"/>
      <c r="I49" s="280"/>
      <c r="J49" s="280"/>
      <c r="K49" s="280"/>
      <c r="L49" s="280"/>
      <c r="M49" s="280"/>
      <c r="N49" s="280"/>
      <c r="O49" s="280"/>
      <c r="P49" s="280"/>
      <c r="Q49" s="280"/>
      <c r="R49" s="280"/>
      <c r="S49" s="280"/>
      <c r="T49" s="280"/>
      <c r="U49" s="280"/>
      <c r="V49" s="280"/>
      <c r="W49" s="266"/>
      <c r="X49" s="280"/>
      <c r="Y49" s="280"/>
      <c r="Z49" s="280"/>
      <c r="AA49" s="280"/>
      <c r="AB49" s="280"/>
      <c r="AC49" s="280"/>
      <c r="AD49" s="280"/>
      <c r="AE49" s="280"/>
      <c r="AF49" s="280"/>
      <c r="AG49" s="280"/>
      <c r="AH49" s="280"/>
      <c r="AI49" s="280"/>
      <c r="AJ49" s="297"/>
      <c r="AK49" s="280"/>
      <c r="AL49" s="266"/>
      <c r="AM49" s="266"/>
      <c r="AN49" s="257"/>
    </row>
    <row r="50" spans="1:40" ht="45" customHeight="1">
      <c r="A50" s="1250" t="s">
        <v>614</v>
      </c>
      <c r="B50" s="1250"/>
      <c r="C50" s="1250" t="s">
        <v>650</v>
      </c>
      <c r="D50" s="1250"/>
      <c r="E50" s="1258" t="s">
        <v>703</v>
      </c>
      <c r="F50" s="1258"/>
      <c r="G50" s="1258"/>
      <c r="H50" s="1258"/>
      <c r="I50" s="1294" t="s">
        <v>708</v>
      </c>
      <c r="J50" s="1295"/>
      <c r="K50" s="1295"/>
      <c r="L50" s="1295"/>
      <c r="M50" s="1295"/>
      <c r="N50" s="1297"/>
      <c r="O50" s="296"/>
      <c r="Q50" s="296"/>
      <c r="R50" s="296"/>
      <c r="S50" s="296"/>
      <c r="T50" s="296"/>
      <c r="U50" s="296"/>
      <c r="W50" s="266"/>
      <c r="X50" s="280"/>
      <c r="Y50" s="280"/>
      <c r="Z50" s="280"/>
      <c r="AA50" s="280"/>
      <c r="AB50" s="280"/>
      <c r="AC50" s="280"/>
      <c r="AD50" s="280"/>
      <c r="AE50" s="280"/>
      <c r="AF50" s="280"/>
      <c r="AG50" s="280"/>
      <c r="AH50" s="280"/>
      <c r="AI50" s="280"/>
      <c r="AJ50" s="297"/>
      <c r="AK50" s="280"/>
      <c r="AL50" s="266"/>
      <c r="AM50" s="266"/>
      <c r="AN50" s="257"/>
    </row>
    <row r="51" spans="1:40" ht="18" customHeight="1">
      <c r="A51" s="1258" t="s">
        <v>616</v>
      </c>
      <c r="B51" s="1258"/>
      <c r="C51" s="1319">
        <f>ROUNDDOWN(IF(AL37&lt;=30,1,1+ROUNDUP((AL37-30)/30,0)),1)</f>
        <v>4</v>
      </c>
      <c r="D51" s="1319"/>
      <c r="E51" s="1319">
        <f>ROUNDDOWN(AL37/6,1)</f>
        <v>15.3</v>
      </c>
      <c r="F51" s="1319"/>
      <c r="G51" s="1319"/>
      <c r="H51" s="1319"/>
      <c r="I51" s="1363">
        <f>ROUNDDOWN($AL$40/9,1)+ROUNDDOWN(($AL$41-$AM$42)/6,1)+ROUNDDOWN($AM$42/12,1)+ROUNDDOWN(($AL$43-$AM$44)/4,1)+ROUNDDOWN($AM$44/8,1)+ROUNDDOWN(($AL$45-$AM$46)/2.5,1)+ROUNDDOWN($AM$46/5,1)</f>
        <v>15.7</v>
      </c>
      <c r="J51" s="1363"/>
      <c r="K51" s="1363"/>
      <c r="L51" s="1363"/>
      <c r="M51" s="1363"/>
      <c r="N51" s="1363"/>
      <c r="O51" s="296"/>
      <c r="Q51" s="296"/>
      <c r="R51" s="296"/>
      <c r="S51" s="296"/>
      <c r="T51" s="296"/>
      <c r="U51" s="296"/>
      <c r="W51" s="266"/>
      <c r="X51" s="280"/>
      <c r="Y51" s="280"/>
      <c r="Z51" s="280"/>
      <c r="AA51" s="280"/>
      <c r="AB51" s="280"/>
      <c r="AC51" s="280"/>
      <c r="AD51" s="280"/>
      <c r="AE51" s="280"/>
      <c r="AF51" s="280"/>
      <c r="AG51" s="280"/>
      <c r="AH51" s="280"/>
      <c r="AI51" s="280"/>
      <c r="AJ51" s="297"/>
      <c r="AK51" s="280"/>
      <c r="AL51" s="266"/>
      <c r="AM51" s="266"/>
      <c r="AN51" s="257"/>
    </row>
    <row r="52" spans="1:40" ht="5.0999999999999996" customHeight="1">
      <c r="A52" s="287"/>
      <c r="B52" s="287"/>
      <c r="C52" s="287"/>
      <c r="D52" s="287"/>
      <c r="E52" s="287"/>
      <c r="F52" s="287"/>
      <c r="G52" s="287"/>
      <c r="H52" s="287"/>
      <c r="I52" s="287"/>
      <c r="J52" s="280"/>
      <c r="K52" s="280"/>
      <c r="L52" s="280"/>
      <c r="M52" s="297"/>
      <c r="N52" s="280"/>
      <c r="O52" s="280"/>
      <c r="P52" s="280"/>
      <c r="Q52" s="296"/>
      <c r="W52" s="266"/>
      <c r="X52" s="280"/>
      <c r="Y52" s="280"/>
      <c r="Z52" s="280"/>
      <c r="AA52" s="280"/>
      <c r="AB52" s="280"/>
      <c r="AC52" s="280"/>
      <c r="AD52" s="280"/>
      <c r="AE52" s="280"/>
      <c r="AF52" s="280"/>
      <c r="AG52" s="280"/>
      <c r="AH52" s="280"/>
      <c r="AI52" s="280"/>
      <c r="AJ52" s="297"/>
      <c r="AK52" s="280"/>
      <c r="AL52" s="266"/>
      <c r="AM52" s="266"/>
      <c r="AN52" s="257"/>
    </row>
    <row r="53" spans="1:40" ht="21" customHeight="1">
      <c r="A53" s="256" t="s">
        <v>632</v>
      </c>
      <c r="B53" s="260"/>
      <c r="C53" s="261"/>
      <c r="D53" s="261"/>
      <c r="E53" s="261"/>
      <c r="F53" s="261"/>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61"/>
      <c r="AM53" s="261"/>
      <c r="AN53" s="257"/>
    </row>
    <row r="54" spans="1:40" ht="24.95" customHeight="1">
      <c r="A54" s="257"/>
      <c r="B54" s="266"/>
      <c r="C54" s="1294" t="str">
        <f>IF(VLOOKUP($AK$1,選択肢!$A$1:$J$32,C59,FALSE)=0,"-",VLOOKUP($AK$1,選択肢!$A$1:$J$32,C59,FALSE))</f>
        <v>管理者</v>
      </c>
      <c r="D54" s="1295"/>
      <c r="E54" s="1296" t="str">
        <f>IF(VLOOKUP($AK$1,選択肢!$A$1:$J$32,E59,FALSE)=0,"-",VLOOKUP($AK$1,選択肢!$A$1:$J$32,E59,FALSE))</f>
        <v>サービス管理責任者</v>
      </c>
      <c r="F54" s="1296"/>
      <c r="G54" s="1296"/>
      <c r="H54" s="1296"/>
      <c r="I54" s="1294" t="str">
        <f>IF(VLOOKUP($AK$1,選択肢!$A$1:$J$32,I59,FALSE)=0,"-",VLOOKUP($AK$1,選択肢!$A$1:$J$32,I59,FALSE))</f>
        <v>世話人</v>
      </c>
      <c r="J54" s="1295"/>
      <c r="K54" s="1295"/>
      <c r="L54" s="1295"/>
      <c r="M54" s="1295"/>
      <c r="N54" s="1297"/>
      <c r="O54" s="1294" t="str">
        <f>IF(VLOOKUP($AK$1,選択肢!$A$1:$J$32,O59,FALSE)=0,"-",VLOOKUP($AK$1,選択肢!$A$1:$J$32,O59,FALSE))</f>
        <v>生活支援員</v>
      </c>
      <c r="P54" s="1295"/>
      <c r="Q54" s="1295"/>
      <c r="R54" s="1295"/>
      <c r="S54" s="1295"/>
      <c r="T54" s="1297"/>
      <c r="U54" s="1294" t="str">
        <f>IF(VLOOKUP($AK$1,選択肢!$A$1:$J$32,U59,FALSE)=0,"-",VLOOKUP($AK$1,選択肢!$A$1:$J$32,U59,FALSE))</f>
        <v>-</v>
      </c>
      <c r="V54" s="1295"/>
      <c r="W54" s="1295"/>
      <c r="X54" s="1295"/>
      <c r="Y54" s="1295"/>
      <c r="Z54" s="1297"/>
      <c r="AA54" s="1294" t="str">
        <f>IF(VLOOKUP($AK$1,選択肢!$A$1:$J$32,AA59,FALSE)=0,"-",VLOOKUP($AK$1,選択肢!$A$1:$J$32,AA59,FALSE))</f>
        <v>-</v>
      </c>
      <c r="AB54" s="1295"/>
      <c r="AC54" s="1295"/>
      <c r="AD54" s="1295"/>
      <c r="AE54" s="1295"/>
      <c r="AF54" s="1297"/>
      <c r="AG54" s="1296" t="str">
        <f>IF(VLOOKUP($AK$1,選択肢!$A$1:$J$32,AG59,FALSE)=0,"-",VLOOKUP($AK$1,選択肢!$A$1:$J$32,AG59,FALSE))</f>
        <v>-</v>
      </c>
      <c r="AH54" s="1296"/>
      <c r="AI54" s="1296"/>
      <c r="AJ54" s="1296"/>
      <c r="AK54" s="1296"/>
      <c r="AL54" s="1296" t="str">
        <f>IF(VLOOKUP($AK$1,選択肢!$A$1:$J$32,AL59,FALSE)=0,"-",VLOOKUP($AK$1,選択肢!$A$1:$J$32,AL59,FALSE))</f>
        <v>-</v>
      </c>
      <c r="AM54" s="1296"/>
      <c r="AN54" s="257"/>
    </row>
    <row r="55" spans="1:40" ht="18" customHeight="1">
      <c r="A55" s="257"/>
      <c r="B55" s="266"/>
      <c r="C55" s="310" t="s">
        <v>633</v>
      </c>
      <c r="D55" s="310" t="s">
        <v>634</v>
      </c>
      <c r="E55" s="311" t="s">
        <v>633</v>
      </c>
      <c r="F55" s="1303" t="s">
        <v>634</v>
      </c>
      <c r="G55" s="1303"/>
      <c r="H55" s="1303"/>
      <c r="I55" s="1299" t="s">
        <v>633</v>
      </c>
      <c r="J55" s="1300"/>
      <c r="K55" s="1301"/>
      <c r="L55" s="1299" t="s">
        <v>634</v>
      </c>
      <c r="M55" s="1300"/>
      <c r="N55" s="1301"/>
      <c r="O55" s="1299" t="s">
        <v>633</v>
      </c>
      <c r="P55" s="1300"/>
      <c r="Q55" s="1301"/>
      <c r="R55" s="1299" t="s">
        <v>634</v>
      </c>
      <c r="S55" s="1300"/>
      <c r="T55" s="1301"/>
      <c r="U55" s="1299" t="s">
        <v>633</v>
      </c>
      <c r="V55" s="1300"/>
      <c r="W55" s="1301"/>
      <c r="X55" s="1299" t="s">
        <v>634</v>
      </c>
      <c r="Y55" s="1300"/>
      <c r="Z55" s="1301"/>
      <c r="AA55" s="1299" t="s">
        <v>633</v>
      </c>
      <c r="AB55" s="1300"/>
      <c r="AC55" s="1301"/>
      <c r="AD55" s="1299" t="s">
        <v>634</v>
      </c>
      <c r="AE55" s="1300"/>
      <c r="AF55" s="1301"/>
      <c r="AG55" s="1299" t="s">
        <v>633</v>
      </c>
      <c r="AH55" s="1300"/>
      <c r="AI55" s="1301"/>
      <c r="AJ55" s="1299" t="s">
        <v>634</v>
      </c>
      <c r="AK55" s="1301"/>
      <c r="AL55" s="311" t="s">
        <v>258</v>
      </c>
      <c r="AM55" s="311" t="s">
        <v>259</v>
      </c>
      <c r="AN55" s="257"/>
    </row>
    <row r="56" spans="1:40" ht="18" customHeight="1">
      <c r="A56" s="257"/>
      <c r="B56" s="289" t="s">
        <v>635</v>
      </c>
      <c r="C56" s="311">
        <f>COUNTIFS($B$11:$B$30,C$54,$C$11:$C$30,"A",$E$11:$E$30,"*")</f>
        <v>1</v>
      </c>
      <c r="D56" s="311">
        <f>COUNTIFS($B$11:$B$30,C$54,$C$11:$C$30,"B",$E$11:$E$30,"*")</f>
        <v>0</v>
      </c>
      <c r="E56" s="311">
        <f>COUNTIFS($B$11:$B$30,E$54,$C$11:$C$30,"A",$E$11:$E$30,"*")</f>
        <v>0</v>
      </c>
      <c r="F56" s="1299">
        <f>COUNTIFS($B$11:$B$30,E$54,$C$11:$C$30,"B",$E$11:$E$30,"*")</f>
        <v>1</v>
      </c>
      <c r="G56" s="1300"/>
      <c r="H56" s="1301"/>
      <c r="I56" s="1299">
        <f>COUNTIFS($B$11:$B$30,I$54,$C$11:$C$30,"A",$E$11:$E$30,"*")</f>
        <v>0</v>
      </c>
      <c r="J56" s="1300"/>
      <c r="K56" s="1301"/>
      <c r="L56" s="1299">
        <f>COUNTIFS($B$11:$B$30,I$54,$C$11:$C$30,"B",$E$11:$E$30,"*")</f>
        <v>0</v>
      </c>
      <c r="M56" s="1300"/>
      <c r="N56" s="1301"/>
      <c r="O56" s="1299">
        <f>COUNTIFS($B$11:$B$30,O$54,$C$11:$C$30,"A",$E$11:$E$30,"*")</f>
        <v>1</v>
      </c>
      <c r="P56" s="1300"/>
      <c r="Q56" s="1301"/>
      <c r="R56" s="1299">
        <f>COUNTIFS($B$11:$B$30,O$54,$C$11:$C$30,"B",$E$11:$E$30,"*")</f>
        <v>0</v>
      </c>
      <c r="S56" s="1300"/>
      <c r="T56" s="1301"/>
      <c r="U56" s="1299">
        <f>COUNTIFS($B$11:$B$30,U$54,$C$11:$C$30,"A",$E$11:$E$30,"*")</f>
        <v>0</v>
      </c>
      <c r="V56" s="1300"/>
      <c r="W56" s="1301"/>
      <c r="X56" s="1299">
        <f>COUNTIFS($B$11:$B$30,U$54,$C$11:$C$30,"B",$E$11:$E$30,"*")</f>
        <v>0</v>
      </c>
      <c r="Y56" s="1300"/>
      <c r="Z56" s="1301"/>
      <c r="AA56" s="1299">
        <f>COUNTIFS($B$11:$B$30,AA$54,$C$11:$C$30,"A",$E$11:$E$30,"*")</f>
        <v>0</v>
      </c>
      <c r="AB56" s="1300"/>
      <c r="AC56" s="1301"/>
      <c r="AD56" s="1299">
        <f>COUNTIFS($B$11:$B$30,AA$54,$C$11:$C$30,"B",$E$11:$E$30,"*")</f>
        <v>0</v>
      </c>
      <c r="AE56" s="1300"/>
      <c r="AF56" s="1301"/>
      <c r="AG56" s="1299">
        <f>COUNTIFS($B$11:$B$30,AG$54,$C$11:$C$30,"A",$E$11:$E$30,"*")</f>
        <v>0</v>
      </c>
      <c r="AH56" s="1300"/>
      <c r="AI56" s="1301"/>
      <c r="AJ56" s="1299">
        <f>COUNTIFS($B$11:$B$30,AG$54,$C$11:$C$30,"B",$E$11:$E$30,"*")</f>
        <v>0</v>
      </c>
      <c r="AK56" s="1301"/>
      <c r="AL56" s="311">
        <f>COUNTIFS($B$11:$B$30,AL$54,$C$11:$C$30,"A",$E$11:$E$30,"*")</f>
        <v>0</v>
      </c>
      <c r="AM56" s="311">
        <f>COUNTIFS($B$11:$B$30,AL$54,$C$11:$C$30,"B",$E$11:$E$30,"*")</f>
        <v>0</v>
      </c>
      <c r="AN56" s="257"/>
    </row>
    <row r="57" spans="1:40" ht="18" customHeight="1">
      <c r="A57" s="257"/>
      <c r="B57" s="313" t="s">
        <v>636</v>
      </c>
      <c r="C57" s="314"/>
      <c r="D57" s="314"/>
      <c r="E57" s="311">
        <f>COUNTIFS($B$11:$B$30,E$54,$C$11:$C$30,"C",$E$11:$E$30,"*")</f>
        <v>0</v>
      </c>
      <c r="F57" s="1299">
        <f>COUNTIFS($B$11:$B$30,E$54,$C$11:$C$30,"D",$E$11:$E$30,"*")</f>
        <v>0</v>
      </c>
      <c r="G57" s="1300"/>
      <c r="H57" s="1301"/>
      <c r="I57" s="1299">
        <f>COUNTIFS($B$11:$B$30,I$54,$C$11:$C$30,"C",$E$11:$E$30,"*")</f>
        <v>1</v>
      </c>
      <c r="J57" s="1300"/>
      <c r="K57" s="1301"/>
      <c r="L57" s="1299">
        <f>COUNTIFS($B$11:$B$30,I$54,$C$11:$C$30,"D",$E$11:$E$30,"*")</f>
        <v>0</v>
      </c>
      <c r="M57" s="1300"/>
      <c r="N57" s="1301"/>
      <c r="O57" s="1299">
        <f>COUNTIFS($B$11:$B$30,O$54,$C$11:$C$30,"C",$E$11:$E$30,"*")</f>
        <v>0</v>
      </c>
      <c r="P57" s="1300"/>
      <c r="Q57" s="1301"/>
      <c r="R57" s="1299">
        <f>COUNTIFS($B$11:$B$30,O$54,$C$11:$C$30,"D",$E$11:$E$30,"*")</f>
        <v>0</v>
      </c>
      <c r="S57" s="1300"/>
      <c r="T57" s="1301"/>
      <c r="U57" s="1299">
        <f>COUNTIFS($B$11:$B$30,U$54,$C$11:$C$30,"C",$E$11:$E$30,"*")</f>
        <v>0</v>
      </c>
      <c r="V57" s="1300"/>
      <c r="W57" s="1301"/>
      <c r="X57" s="1299">
        <f>COUNTIFS($B$11:$B$30,U$54,$C$11:$C$30,"D",$E$11:$E$30,"*")</f>
        <v>0</v>
      </c>
      <c r="Y57" s="1300"/>
      <c r="Z57" s="1301"/>
      <c r="AA57" s="1299">
        <f>COUNTIFS($B$11:$B$30,AA$54,$C$11:$C$30,"C",$E$11:$E$30,"*")</f>
        <v>0</v>
      </c>
      <c r="AB57" s="1300"/>
      <c r="AC57" s="1301"/>
      <c r="AD57" s="1299">
        <f>COUNTIFS($B$11:$B$30,AA$54,$C$11:$C$30,"D",$E$11:$E$30,"*")</f>
        <v>0</v>
      </c>
      <c r="AE57" s="1300"/>
      <c r="AF57" s="1301"/>
      <c r="AG57" s="1299">
        <f>COUNTIFS($B$11:$B$30,AG$54,$C$11:$C$30,"C",$E$11:$E$30,"*")</f>
        <v>0</v>
      </c>
      <c r="AH57" s="1300"/>
      <c r="AI57" s="1301"/>
      <c r="AJ57" s="1299">
        <f>COUNTIFS($B$11:$B$30,AG$54,$C$11:$C$30,"D",$E$11:$E$30,"*")</f>
        <v>0</v>
      </c>
      <c r="AK57" s="1301"/>
      <c r="AL57" s="311">
        <f>COUNTIFS($B$11:$B$30,AL$54,$C$11:$C$30,"C",$E$11:$E$30,"*")</f>
        <v>0</v>
      </c>
      <c r="AM57" s="311">
        <f>COUNTIFS($B$11:$B$30,AL$54,$C$11:$C$30,"D",$E$11:$E$30,"*")</f>
        <v>0</v>
      </c>
      <c r="AN57" s="257"/>
    </row>
    <row r="58" spans="1:40" ht="24.95" customHeight="1">
      <c r="A58" s="257"/>
      <c r="B58" s="313" t="s">
        <v>637</v>
      </c>
      <c r="C58" s="1364"/>
      <c r="D58" s="1365"/>
      <c r="E58" s="1294">
        <f>IF($AK$3="４週",SUMIFS($AK$11:$AK$30,$B$11:$B$30,E54)/4/$AH$5,IF($AK$3="歴月",SUMIFS($AK$11:$AK$30,$B$11:$B$30,E54)/$AL$5,"記載する期間を選択してください"))</f>
        <v>0</v>
      </c>
      <c r="F58" s="1295"/>
      <c r="G58" s="1295"/>
      <c r="H58" s="1297"/>
      <c r="I58" s="1294">
        <f>IF($AK$3="４週",SUMIFS($AK$11:$AK$30,$B$11:$B$30,I54)/4/$AH$5,IF($AK$3="歴月",SUMIFS($AK$11:$AK$30,$B$11:$B$30,I54)/$AL$5,"記載する期間を選択してください"))</f>
        <v>0</v>
      </c>
      <c r="J58" s="1295"/>
      <c r="K58" s="1295"/>
      <c r="L58" s="1295"/>
      <c r="M58" s="1295"/>
      <c r="N58" s="1297"/>
      <c r="O58" s="1294">
        <f>IF($AK$3="４週",SUMIFS($AK$11:$AK$30,$B$11:$B$30,O54)/4/$AH$5,IF($AK$3="歴月",SUMIFS($AK$11:$AK$30,$B$11:$B$30,O54)/$AL$5,"記載する期間を選択してください"))</f>
        <v>0</v>
      </c>
      <c r="P58" s="1295"/>
      <c r="Q58" s="1295"/>
      <c r="R58" s="1295"/>
      <c r="S58" s="1295"/>
      <c r="T58" s="1297"/>
      <c r="U58" s="1294">
        <f>IF($AK$3="４週",SUMIFS($AK$11:$AK$30,$B$11:$B$30,U54)/4/$AH$5,IF($AK$3="歴月",SUMIFS($AK$11:$AK$30,$B$11:$B$30,U54)/$AL$5,"記載する期間を選択してください"))</f>
        <v>0</v>
      </c>
      <c r="V58" s="1295"/>
      <c r="W58" s="1295"/>
      <c r="X58" s="1295"/>
      <c r="Y58" s="1295"/>
      <c r="Z58" s="1297"/>
      <c r="AA58" s="1294">
        <f>IF($AK$3="４週",SUMIFS($AK$11:$AK$30,$B$11:$B$30,AA54)/4/$AH$5,IF($AK$3="歴月",SUMIFS($AK$11:$AK$30,$B$11:$B$30,AA54)/$AL$5,"記載する期間を選択してください"))</f>
        <v>0</v>
      </c>
      <c r="AB58" s="1295"/>
      <c r="AC58" s="1295"/>
      <c r="AD58" s="1295"/>
      <c r="AE58" s="1295"/>
      <c r="AF58" s="1297"/>
      <c r="AG58" s="1294">
        <f>IF($AK$3="４週",SUMIFS($AK$11:$AK$30,$B$11:$B$30,AG54)/4/$AH$5,IF($AK$3="歴月",SUMIFS($AK$11:$AK$30,$B$11:$B$30,AG54)/$AL$5,"記載する期間を選択してください"))</f>
        <v>0</v>
      </c>
      <c r="AH58" s="1295"/>
      <c r="AI58" s="1295"/>
      <c r="AJ58" s="1295"/>
      <c r="AK58" s="1297"/>
      <c r="AL58" s="1294">
        <f>IF($AK$3="４週",SUMIFS($AK$11:$AK$30,$B$11:$B$30,AL54)/4/$AH$5,IF($AK$3="歴月",SUMIFS($AK$11:$AK$30,$B$11:$B$30,AL54)/$AL$5,"記載する期間を選択してください"))</f>
        <v>0</v>
      </c>
      <c r="AM58" s="1297"/>
      <c r="AN58" s="257"/>
    </row>
    <row r="59" spans="1:40" ht="5.0999999999999996" customHeight="1">
      <c r="A59" s="257"/>
      <c r="B59" s="260"/>
      <c r="C59" s="284">
        <v>2</v>
      </c>
      <c r="D59" s="284"/>
      <c r="E59" s="284">
        <v>3</v>
      </c>
      <c r="F59" s="284"/>
      <c r="G59" s="284"/>
      <c r="H59" s="284"/>
      <c r="I59" s="284">
        <v>4</v>
      </c>
      <c r="J59" s="284"/>
      <c r="K59" s="284"/>
      <c r="L59" s="284"/>
      <c r="M59" s="284"/>
      <c r="N59" s="284"/>
      <c r="O59" s="284">
        <v>5</v>
      </c>
      <c r="P59" s="284"/>
      <c r="Q59" s="284"/>
      <c r="R59" s="284"/>
      <c r="S59" s="284"/>
      <c r="T59" s="284"/>
      <c r="U59" s="284">
        <v>6</v>
      </c>
      <c r="V59" s="284"/>
      <c r="W59" s="284"/>
      <c r="X59" s="284"/>
      <c r="Y59" s="284"/>
      <c r="Z59" s="284"/>
      <c r="AA59" s="284">
        <v>7</v>
      </c>
      <c r="AB59" s="284"/>
      <c r="AC59" s="284"/>
      <c r="AD59" s="284"/>
      <c r="AE59" s="284"/>
      <c r="AF59" s="284"/>
      <c r="AG59" s="284">
        <v>8</v>
      </c>
      <c r="AH59" s="284"/>
      <c r="AI59" s="284"/>
      <c r="AJ59" s="284"/>
      <c r="AK59" s="284"/>
      <c r="AL59" s="284">
        <v>9</v>
      </c>
      <c r="AM59" s="315"/>
      <c r="AN59" s="257"/>
    </row>
    <row r="60" spans="1:40" ht="15" customHeight="1">
      <c r="A60" s="280" t="s">
        <v>562</v>
      </c>
      <c r="B60" s="281"/>
      <c r="C60" s="282"/>
      <c r="D60" s="282"/>
      <c r="E60" s="282"/>
      <c r="F60" s="283"/>
      <c r="G60" s="282"/>
      <c r="H60" s="284"/>
      <c r="I60" s="284"/>
      <c r="J60" s="284"/>
      <c r="K60" s="284"/>
      <c r="L60" s="284"/>
      <c r="M60" s="284"/>
      <c r="N60" s="284"/>
      <c r="O60" s="284"/>
      <c r="P60" s="284"/>
      <c r="Q60" s="284"/>
      <c r="R60" s="284">
        <v>6</v>
      </c>
      <c r="S60" s="284"/>
      <c r="T60" s="284"/>
      <c r="U60" s="284"/>
      <c r="V60" s="284"/>
      <c r="W60" s="284"/>
      <c r="X60" s="284">
        <v>7</v>
      </c>
      <c r="Y60" s="284"/>
      <c r="Z60" s="284"/>
      <c r="AA60" s="284"/>
      <c r="AB60" s="284"/>
      <c r="AC60" s="284"/>
      <c r="AD60" s="284">
        <v>8</v>
      </c>
      <c r="AE60" s="284"/>
      <c r="AF60" s="284"/>
      <c r="AG60" s="285"/>
      <c r="AH60" s="285"/>
      <c r="AI60" s="285"/>
      <c r="AJ60" s="285">
        <v>9</v>
      </c>
      <c r="AK60" s="286"/>
      <c r="AL60" s="286"/>
      <c r="AM60" s="257"/>
    </row>
    <row r="61" spans="1:40" s="280" customFormat="1" ht="15" customHeight="1">
      <c r="A61" s="280" t="s">
        <v>563</v>
      </c>
      <c r="B61" s="287"/>
      <c r="C61" s="287"/>
      <c r="D61" s="287"/>
      <c r="E61" s="287"/>
      <c r="F61" s="287"/>
      <c r="G61" s="287"/>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row>
    <row r="62" spans="1:40" s="280" customFormat="1" ht="15" customHeight="1">
      <c r="A62" s="280" t="s">
        <v>564</v>
      </c>
      <c r="B62" s="287"/>
      <c r="C62" s="287"/>
      <c r="D62" s="287"/>
      <c r="E62" s="287"/>
      <c r="F62" s="287"/>
      <c r="G62" s="287"/>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row>
    <row r="63" spans="1:40" s="280" customFormat="1" ht="15" customHeight="1">
      <c r="A63" s="280" t="s">
        <v>565</v>
      </c>
      <c r="B63" s="287"/>
      <c r="C63" s="287"/>
      <c r="D63" s="287"/>
      <c r="E63" s="287"/>
      <c r="F63" s="287"/>
      <c r="G63" s="287"/>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row>
    <row r="64" spans="1:40" s="280" customFormat="1" ht="15" customHeight="1">
      <c r="A64" s="280" t="s">
        <v>566</v>
      </c>
      <c r="B64" s="287"/>
      <c r="C64" s="287"/>
      <c r="D64" s="287"/>
      <c r="E64" s="287"/>
      <c r="F64" s="287"/>
      <c r="G64" s="287"/>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row>
    <row r="65" spans="1:7" ht="15" customHeight="1">
      <c r="A65" s="280" t="s">
        <v>567</v>
      </c>
      <c r="B65" s="288"/>
      <c r="C65" s="280"/>
      <c r="D65" s="280"/>
      <c r="E65" s="280"/>
      <c r="F65" s="280"/>
      <c r="G65" s="280"/>
    </row>
    <row r="66" spans="1:7" ht="15" customHeight="1">
      <c r="A66" s="280" t="s">
        <v>568</v>
      </c>
      <c r="B66" s="288"/>
      <c r="C66" s="280"/>
      <c r="D66" s="280"/>
      <c r="E66" s="280"/>
      <c r="F66" s="280"/>
      <c r="G66" s="280"/>
    </row>
    <row r="67" spans="1:7" ht="15" customHeight="1">
      <c r="A67" s="280"/>
      <c r="B67" s="289" t="s">
        <v>569</v>
      </c>
      <c r="C67" s="1250" t="s">
        <v>570</v>
      </c>
      <c r="D67" s="1250"/>
      <c r="E67" s="1250"/>
      <c r="F67" s="280"/>
      <c r="G67" s="280"/>
    </row>
    <row r="68" spans="1:7" ht="15" customHeight="1">
      <c r="A68" s="280"/>
      <c r="B68" s="290" t="s">
        <v>571</v>
      </c>
      <c r="C68" s="1260" t="s">
        <v>572</v>
      </c>
      <c r="D68" s="1260"/>
      <c r="E68" s="1260"/>
      <c r="F68" s="280"/>
      <c r="G68" s="280"/>
    </row>
    <row r="69" spans="1:7" ht="15" customHeight="1">
      <c r="A69" s="280"/>
      <c r="B69" s="290" t="s">
        <v>573</v>
      </c>
      <c r="C69" s="1260" t="s">
        <v>574</v>
      </c>
      <c r="D69" s="1260"/>
      <c r="E69" s="1260"/>
      <c r="F69" s="280"/>
      <c r="G69" s="280"/>
    </row>
    <row r="70" spans="1:7" ht="15" customHeight="1">
      <c r="A70" s="280"/>
      <c r="B70" s="290" t="s">
        <v>575</v>
      </c>
      <c r="C70" s="1260" t="s">
        <v>576</v>
      </c>
      <c r="D70" s="1260"/>
      <c r="E70" s="1260"/>
      <c r="F70" s="280"/>
      <c r="G70" s="280"/>
    </row>
    <row r="71" spans="1:7" ht="15" customHeight="1">
      <c r="A71" s="280"/>
      <c r="B71" s="290" t="s">
        <v>577</v>
      </c>
      <c r="C71" s="1260" t="s">
        <v>578</v>
      </c>
      <c r="D71" s="1260"/>
      <c r="E71" s="1260"/>
      <c r="F71" s="280"/>
      <c r="G71" s="280"/>
    </row>
    <row r="72" spans="1:7" ht="15" customHeight="1">
      <c r="A72" s="280"/>
      <c r="B72" s="280" t="s">
        <v>579</v>
      </c>
      <c r="C72" s="280"/>
      <c r="D72" s="280"/>
      <c r="E72" s="280"/>
      <c r="F72" s="280"/>
      <c r="G72" s="280"/>
    </row>
    <row r="73" spans="1:7" ht="15" customHeight="1">
      <c r="A73" s="280"/>
      <c r="B73" s="280" t="s">
        <v>580</v>
      </c>
      <c r="C73" s="280"/>
      <c r="D73" s="280"/>
      <c r="E73" s="280"/>
      <c r="F73" s="280"/>
      <c r="G73" s="280"/>
    </row>
    <row r="74" spans="1:7" ht="15" customHeight="1">
      <c r="A74" s="280"/>
      <c r="B74" s="280" t="s">
        <v>581</v>
      </c>
      <c r="C74" s="280"/>
      <c r="D74" s="280"/>
      <c r="E74" s="280"/>
      <c r="F74" s="280"/>
      <c r="G74" s="280"/>
    </row>
    <row r="75" spans="1:7" ht="15" customHeight="1">
      <c r="A75" s="280" t="s">
        <v>582</v>
      </c>
      <c r="B75" s="288"/>
      <c r="C75" s="280"/>
      <c r="D75" s="280"/>
      <c r="E75" s="280"/>
      <c r="F75" s="280"/>
      <c r="G75" s="280"/>
    </row>
    <row r="76" spans="1:7" ht="15" customHeight="1">
      <c r="A76" s="280" t="s">
        <v>682</v>
      </c>
      <c r="B76" s="288"/>
      <c r="C76" s="280"/>
      <c r="D76" s="280"/>
      <c r="E76" s="280"/>
      <c r="F76" s="280"/>
      <c r="G76" s="280"/>
    </row>
    <row r="77" spans="1:7" ht="15" customHeight="1">
      <c r="A77" s="280" t="s">
        <v>584</v>
      </c>
      <c r="B77" s="288"/>
      <c r="C77" s="280"/>
      <c r="D77" s="280"/>
      <c r="E77" s="280"/>
      <c r="F77" s="280"/>
      <c r="G77" s="280"/>
    </row>
    <row r="78" spans="1:7" ht="15" customHeight="1">
      <c r="A78" s="280" t="s">
        <v>585</v>
      </c>
      <c r="B78" s="288"/>
      <c r="C78" s="280"/>
      <c r="D78" s="280"/>
      <c r="E78" s="280"/>
      <c r="F78" s="280"/>
      <c r="G78" s="280"/>
    </row>
    <row r="79" spans="1:7" ht="15" customHeight="1">
      <c r="A79" s="280" t="s">
        <v>586</v>
      </c>
      <c r="B79" s="288"/>
      <c r="C79" s="280"/>
      <c r="D79" s="280"/>
      <c r="E79" s="280"/>
      <c r="F79" s="280"/>
      <c r="G79" s="280"/>
    </row>
    <row r="80" spans="1:7" ht="15" customHeight="1">
      <c r="A80" s="280" t="s">
        <v>587</v>
      </c>
      <c r="B80" s="288"/>
      <c r="C80" s="280"/>
      <c r="D80" s="280"/>
      <c r="E80" s="280"/>
      <c r="F80" s="280"/>
      <c r="G80" s="280"/>
    </row>
    <row r="81" spans="1:7" ht="15" customHeight="1">
      <c r="A81" s="280"/>
      <c r="B81" s="280" t="s">
        <v>588</v>
      </c>
      <c r="C81" s="280"/>
      <c r="D81" s="280"/>
      <c r="E81" s="280"/>
      <c r="F81" s="280"/>
      <c r="G81" s="280"/>
    </row>
    <row r="82" spans="1:7" ht="15" customHeight="1">
      <c r="A82" s="280"/>
      <c r="B82" s="280" t="s">
        <v>589</v>
      </c>
      <c r="C82" s="280"/>
      <c r="D82" s="280"/>
      <c r="E82" s="280"/>
      <c r="F82" s="280"/>
      <c r="G82" s="280"/>
    </row>
    <row r="83" spans="1:7" ht="15" customHeight="1">
      <c r="A83" s="280" t="s">
        <v>590</v>
      </c>
      <c r="B83" s="288"/>
      <c r="C83" s="280"/>
      <c r="D83" s="280"/>
      <c r="E83" s="280"/>
      <c r="F83" s="280"/>
      <c r="G83" s="280"/>
    </row>
    <row r="84" spans="1:7" ht="15" customHeight="1">
      <c r="A84" s="280" t="s">
        <v>591</v>
      </c>
      <c r="B84" s="288"/>
      <c r="C84" s="280"/>
      <c r="D84" s="280"/>
      <c r="E84" s="280"/>
      <c r="F84" s="280"/>
      <c r="G84" s="280"/>
    </row>
    <row r="85" spans="1:7" ht="15" customHeight="1">
      <c r="A85" s="280" t="s">
        <v>592</v>
      </c>
      <c r="B85" s="288"/>
      <c r="C85" s="280"/>
      <c r="D85" s="280"/>
      <c r="E85" s="280"/>
      <c r="F85" s="280"/>
      <c r="G85" s="280"/>
    </row>
    <row r="86" spans="1:7" ht="15" customHeight="1">
      <c r="A86" s="280" t="s">
        <v>593</v>
      </c>
      <c r="B86" s="288"/>
      <c r="C86" s="280"/>
      <c r="D86" s="280"/>
      <c r="E86" s="280"/>
      <c r="F86" s="280"/>
      <c r="G86" s="280"/>
    </row>
    <row r="87" spans="1:7" ht="15" customHeight="1">
      <c r="A87" s="280" t="s">
        <v>594</v>
      </c>
      <c r="B87" s="288"/>
      <c r="C87" s="280"/>
      <c r="D87" s="280"/>
      <c r="E87" s="280"/>
      <c r="F87" s="280"/>
      <c r="G87" s="280"/>
    </row>
    <row r="88" spans="1:7" ht="15" customHeight="1">
      <c r="A88" s="280" t="s">
        <v>595</v>
      </c>
      <c r="B88" s="288"/>
      <c r="C88" s="280"/>
      <c r="D88" s="280"/>
      <c r="E88" s="280"/>
      <c r="F88" s="280"/>
      <c r="G88" s="280"/>
    </row>
    <row r="89" spans="1:7" ht="15" customHeight="1">
      <c r="A89" s="280" t="s">
        <v>596</v>
      </c>
      <c r="B89" s="288"/>
      <c r="C89" s="280"/>
      <c r="D89" s="280"/>
      <c r="E89" s="280"/>
      <c r="F89" s="280"/>
      <c r="G89" s="280"/>
    </row>
    <row r="90" spans="1:7" ht="15" customHeight="1">
      <c r="A90" s="280" t="s">
        <v>597</v>
      </c>
      <c r="B90" s="288"/>
      <c r="C90" s="280"/>
      <c r="D90" s="280"/>
      <c r="E90" s="280"/>
      <c r="F90" s="280"/>
      <c r="G90" s="280"/>
    </row>
  </sheetData>
  <mergeCells count="265">
    <mergeCell ref="C71:E71"/>
    <mergeCell ref="AG58:AK58"/>
    <mergeCell ref="AL58:AM58"/>
    <mergeCell ref="C67:E67"/>
    <mergeCell ref="C68:E68"/>
    <mergeCell ref="C69:E69"/>
    <mergeCell ref="C70:E70"/>
    <mergeCell ref="C58:D58"/>
    <mergeCell ref="E58:H58"/>
    <mergeCell ref="I58:N58"/>
    <mergeCell ref="O58:T58"/>
    <mergeCell ref="U58:Z58"/>
    <mergeCell ref="AA58:AF58"/>
    <mergeCell ref="U57:W57"/>
    <mergeCell ref="X57:Z57"/>
    <mergeCell ref="AA57:AC57"/>
    <mergeCell ref="AD57:AF57"/>
    <mergeCell ref="AG57:AI57"/>
    <mergeCell ref="AJ57:AK57"/>
    <mergeCell ref="X56:Z56"/>
    <mergeCell ref="AA56:AC56"/>
    <mergeCell ref="AD56:AF56"/>
    <mergeCell ref="AG56:AI56"/>
    <mergeCell ref="AJ56:AK56"/>
    <mergeCell ref="U56:W56"/>
    <mergeCell ref="F57:H57"/>
    <mergeCell ref="I57:K57"/>
    <mergeCell ref="L57:N57"/>
    <mergeCell ref="O57:Q57"/>
    <mergeCell ref="R57:T57"/>
    <mergeCell ref="F56:H56"/>
    <mergeCell ref="I56:K56"/>
    <mergeCell ref="L56:N56"/>
    <mergeCell ref="O56:Q56"/>
    <mergeCell ref="R56:T56"/>
    <mergeCell ref="AL54:AM54"/>
    <mergeCell ref="F55:H55"/>
    <mergeCell ref="I55:K55"/>
    <mergeCell ref="L55:N55"/>
    <mergeCell ref="O55:Q55"/>
    <mergeCell ref="R55:T55"/>
    <mergeCell ref="A51:B51"/>
    <mergeCell ref="C51:D51"/>
    <mergeCell ref="E51:H51"/>
    <mergeCell ref="I51:N51"/>
    <mergeCell ref="C54:D54"/>
    <mergeCell ref="E54:H54"/>
    <mergeCell ref="I54:N54"/>
    <mergeCell ref="U55:W55"/>
    <mergeCell ref="X55:Z55"/>
    <mergeCell ref="AA55:AC55"/>
    <mergeCell ref="AD55:AF55"/>
    <mergeCell ref="AG55:AI55"/>
    <mergeCell ref="AJ55:AK55"/>
    <mergeCell ref="O54:T54"/>
    <mergeCell ref="U54:Z54"/>
    <mergeCell ref="AA54:AF54"/>
    <mergeCell ref="AG54:AK54"/>
    <mergeCell ref="AD47:AF47"/>
    <mergeCell ref="AG47:AI47"/>
    <mergeCell ref="AJ47:AK47"/>
    <mergeCell ref="AM47:AN47"/>
    <mergeCell ref="A50:B50"/>
    <mergeCell ref="C50:D50"/>
    <mergeCell ref="E50:H50"/>
    <mergeCell ref="I50:N50"/>
    <mergeCell ref="AM46:AN46"/>
    <mergeCell ref="A47:C47"/>
    <mergeCell ref="F47:H47"/>
    <mergeCell ref="I47:K47"/>
    <mergeCell ref="L47:N47"/>
    <mergeCell ref="O47:Q47"/>
    <mergeCell ref="R47:T47"/>
    <mergeCell ref="U47:W47"/>
    <mergeCell ref="X47:Z47"/>
    <mergeCell ref="AA47:AC47"/>
    <mergeCell ref="U46:W46"/>
    <mergeCell ref="X46:Z46"/>
    <mergeCell ref="AA46:AC46"/>
    <mergeCell ref="AD46:AF46"/>
    <mergeCell ref="AG46:AI46"/>
    <mergeCell ref="AJ46:AK46"/>
    <mergeCell ref="AD45:AF45"/>
    <mergeCell ref="AG45:AI45"/>
    <mergeCell ref="AJ45:AK45"/>
    <mergeCell ref="AM45:AN45"/>
    <mergeCell ref="B46:C46"/>
    <mergeCell ref="F46:H46"/>
    <mergeCell ref="I46:K46"/>
    <mergeCell ref="L46:N46"/>
    <mergeCell ref="O46:Q46"/>
    <mergeCell ref="R46:T46"/>
    <mergeCell ref="A45:C45"/>
    <mergeCell ref="F45:H45"/>
    <mergeCell ref="I45:K45"/>
    <mergeCell ref="L45:N45"/>
    <mergeCell ref="O45:Q45"/>
    <mergeCell ref="R45:T45"/>
    <mergeCell ref="U45:W45"/>
    <mergeCell ref="X45:Z45"/>
    <mergeCell ref="AA45:AC45"/>
    <mergeCell ref="AD43:AF43"/>
    <mergeCell ref="AG43:AI43"/>
    <mergeCell ref="AJ43:AK43"/>
    <mergeCell ref="AM43:AN43"/>
    <mergeCell ref="B44:C44"/>
    <mergeCell ref="F44:H44"/>
    <mergeCell ref="I44:K44"/>
    <mergeCell ref="L44:N44"/>
    <mergeCell ref="O44:Q44"/>
    <mergeCell ref="R44:T44"/>
    <mergeCell ref="AM44:AN44"/>
    <mergeCell ref="U44:W44"/>
    <mergeCell ref="X44:Z44"/>
    <mergeCell ref="AA44:AC44"/>
    <mergeCell ref="AD44:AF44"/>
    <mergeCell ref="AG44:AI44"/>
    <mergeCell ref="AJ44:AK44"/>
    <mergeCell ref="A43:C43"/>
    <mergeCell ref="F43:H43"/>
    <mergeCell ref="I43:K43"/>
    <mergeCell ref="L43:N43"/>
    <mergeCell ref="O43:Q43"/>
    <mergeCell ref="R43:T43"/>
    <mergeCell ref="U43:W43"/>
    <mergeCell ref="X43:Z43"/>
    <mergeCell ref="AA43:AC43"/>
    <mergeCell ref="AD41:AF41"/>
    <mergeCell ref="AG41:AI41"/>
    <mergeCell ref="AJ41:AK41"/>
    <mergeCell ref="AM41:AN41"/>
    <mergeCell ref="B42:C42"/>
    <mergeCell ref="F42:H42"/>
    <mergeCell ref="I42:K42"/>
    <mergeCell ref="L42:N42"/>
    <mergeCell ref="O42:Q42"/>
    <mergeCell ref="R42:T42"/>
    <mergeCell ref="AM42:AN42"/>
    <mergeCell ref="U42:W42"/>
    <mergeCell ref="X42:Z42"/>
    <mergeCell ref="AA42:AC42"/>
    <mergeCell ref="AD42:AF42"/>
    <mergeCell ref="AG42:AI42"/>
    <mergeCell ref="AJ42:AK42"/>
    <mergeCell ref="A41:C41"/>
    <mergeCell ref="F41:H41"/>
    <mergeCell ref="I41:K41"/>
    <mergeCell ref="L41:N41"/>
    <mergeCell ref="O41:Q41"/>
    <mergeCell ref="R41:T41"/>
    <mergeCell ref="U41:W41"/>
    <mergeCell ref="X41:Z41"/>
    <mergeCell ref="AA41:AC41"/>
    <mergeCell ref="AD39:AF39"/>
    <mergeCell ref="AG39:AI39"/>
    <mergeCell ref="AJ39:AK39"/>
    <mergeCell ref="AM39:AN39"/>
    <mergeCell ref="A40:C40"/>
    <mergeCell ref="F40:H40"/>
    <mergeCell ref="I40:K40"/>
    <mergeCell ref="L40:N40"/>
    <mergeCell ref="O40:Q40"/>
    <mergeCell ref="R40:T40"/>
    <mergeCell ref="AM40:AN40"/>
    <mergeCell ref="U40:W40"/>
    <mergeCell ref="X40:Z40"/>
    <mergeCell ref="AA40:AC40"/>
    <mergeCell ref="AD40:AF40"/>
    <mergeCell ref="AG40:AI40"/>
    <mergeCell ref="AJ40:AK40"/>
    <mergeCell ref="A39:C39"/>
    <mergeCell ref="F39:H39"/>
    <mergeCell ref="I39:K39"/>
    <mergeCell ref="L39:N39"/>
    <mergeCell ref="O39:Q39"/>
    <mergeCell ref="R39:T39"/>
    <mergeCell ref="U39:W39"/>
    <mergeCell ref="X39:Z39"/>
    <mergeCell ref="AA39:AC39"/>
    <mergeCell ref="AJ37:AK37"/>
    <mergeCell ref="AM37:AN37"/>
    <mergeCell ref="A38:C38"/>
    <mergeCell ref="F38:H38"/>
    <mergeCell ref="I38:K38"/>
    <mergeCell ref="L38:N38"/>
    <mergeCell ref="O38:Q38"/>
    <mergeCell ref="R38:T38"/>
    <mergeCell ref="AM38:AN38"/>
    <mergeCell ref="U38:W38"/>
    <mergeCell ref="X38:Z38"/>
    <mergeCell ref="AA38:AC38"/>
    <mergeCell ref="AD38:AF38"/>
    <mergeCell ref="AG38:AI38"/>
    <mergeCell ref="AJ38:AK38"/>
    <mergeCell ref="AM36:AN36"/>
    <mergeCell ref="A37:C37"/>
    <mergeCell ref="F37:H37"/>
    <mergeCell ref="I37:K37"/>
    <mergeCell ref="L37:N37"/>
    <mergeCell ref="O37:Q37"/>
    <mergeCell ref="R37:T37"/>
    <mergeCell ref="U37:W37"/>
    <mergeCell ref="X37:Z37"/>
    <mergeCell ref="AA37:AC37"/>
    <mergeCell ref="U36:W36"/>
    <mergeCell ref="X36:Z36"/>
    <mergeCell ref="AA36:AC36"/>
    <mergeCell ref="AD36:AF36"/>
    <mergeCell ref="AG36:AI36"/>
    <mergeCell ref="AJ36:AK36"/>
    <mergeCell ref="A36:C36"/>
    <mergeCell ref="F36:H36"/>
    <mergeCell ref="I36:K36"/>
    <mergeCell ref="L36:N36"/>
    <mergeCell ref="O36:Q36"/>
    <mergeCell ref="R36:T36"/>
    <mergeCell ref="AD37:AF37"/>
    <mergeCell ref="AG37:AI37"/>
    <mergeCell ref="AM28:AN28"/>
    <mergeCell ref="AM29:AN29"/>
    <mergeCell ref="AM30:AN30"/>
    <mergeCell ref="A31:E31"/>
    <mergeCell ref="AM31:AN32"/>
    <mergeCell ref="A32:E32"/>
    <mergeCell ref="AM22:AN22"/>
    <mergeCell ref="AM23:AN23"/>
    <mergeCell ref="AM24:AN24"/>
    <mergeCell ref="AM25:AN25"/>
    <mergeCell ref="AM26:AN26"/>
    <mergeCell ref="AM27:AN27"/>
    <mergeCell ref="AM18:AN18"/>
    <mergeCell ref="AM19:AN19"/>
    <mergeCell ref="AM20:AN20"/>
    <mergeCell ref="AM21:AN21"/>
    <mergeCell ref="B9:B10"/>
    <mergeCell ref="AM11:AN1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AM16:AN16"/>
    <mergeCell ref="AM17:AN17"/>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A2DBA541-1B9D-42C6-ABA0-70E6BEF5C293}"/>
    <dataValidation type="list" allowBlank="1" showInputMessage="1" sqref="B13:B30" xr:uid="{22BC3111-BAF4-4F36-B614-68F83FFBC898}">
      <formula1>INDIRECT($AK$1)</formula1>
    </dataValidation>
    <dataValidation type="whole" operator="greaterThanOrEqual" allowBlank="1" showInputMessage="1" showErrorMessage="1" sqref="L37:L47 O37:O47 R37:R47 U37:U47 X37:X47 AA37:AA47 AD37:AD47 I37:I47 AG37:AG47 D37:F47" xr:uid="{518945F0-3A85-4771-B698-1206F4BCEADC}">
      <formula1>0</formula1>
    </dataValidation>
    <dataValidation type="list" allowBlank="1" showInputMessage="1" showErrorMessage="1" sqref="AK3:AN3" xr:uid="{7F3F25B2-1B4D-4252-A927-B978F68972B0}">
      <formula1>"４週,歴月"</formula1>
    </dataValidation>
    <dataValidation type="list" allowBlank="1" showInputMessage="1" showErrorMessage="1" sqref="AK4:AN4" xr:uid="{87B823BD-1C8D-4590-B52B-B713252AEB38}">
      <formula1>"予定,実績"</formula1>
    </dataValidation>
    <dataValidation type="list" allowBlank="1" showInputMessage="1" showErrorMessage="1" sqref="C11:C30" xr:uid="{B46999EC-27E8-48A0-B9B8-70035271072F}">
      <formula1>"A,B,C,D"</formula1>
    </dataValidation>
    <dataValidation operator="greaterThanOrEqual" allowBlank="1" showInputMessage="1" showErrorMessage="1" sqref="I48:I49 I52 L48:L49 L52 AL37:AL46 AJ37:AJ47 AM36 AM42 AM44 AM46" xr:uid="{46AEE266-5C46-4701-B8FF-33B4C53CE53B}"/>
  </dataValidations>
  <printOptions horizontalCentered="1" verticalCentered="1"/>
  <pageMargins left="0.19685039370078741" right="0.19685039370078741" top="0.39370078740157483" bottom="0.19685039370078741" header="0.19685039370078741" footer="0.39370078740157483"/>
  <pageSetup paperSize="9" scale="76" fitToWidth="0" fitToHeight="0" orientation="landscape" r:id="rId1"/>
  <headerFooter alignWithMargins="0">
    <oddHeader>&amp;L&amp;"ＭＳ ゴシック,標準"&amp;10（参考様式）</oddHeader>
  </headerFooter>
  <rowBreaks count="2" manualBreakCount="2">
    <brk id="34" max="39" man="1"/>
    <brk id="74" max="3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ED084-C085-430A-91D0-3A7834C1D40A}">
  <sheetPr>
    <tabColor theme="5" tint="0.79998168889431442"/>
  </sheetPr>
  <dimension ref="A1:AQ87"/>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20.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709</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703</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703</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21" customHeight="1">
      <c r="A35" s="256" t="s">
        <v>653</v>
      </c>
      <c r="B35" s="266"/>
      <c r="C35" s="266"/>
      <c r="D35" s="266"/>
      <c r="E35" s="266"/>
      <c r="F35" s="266"/>
      <c r="G35" s="280"/>
      <c r="H35" s="280"/>
      <c r="I35" s="280"/>
      <c r="J35" s="280"/>
      <c r="K35" s="280"/>
      <c r="L35" s="280"/>
      <c r="M35" s="280"/>
      <c r="N35" s="280"/>
      <c r="O35" s="280"/>
      <c r="AM35" s="266"/>
      <c r="AN35" s="257"/>
    </row>
    <row r="36" spans="1:43" ht="24.95" customHeight="1">
      <c r="A36" s="1250"/>
      <c r="B36" s="1250"/>
      <c r="C36" s="1250"/>
      <c r="D36" s="318">
        <v>4</v>
      </c>
      <c r="E36" s="318">
        <v>5</v>
      </c>
      <c r="F36" s="1314">
        <v>6</v>
      </c>
      <c r="G36" s="1314"/>
      <c r="H36" s="1314"/>
      <c r="I36" s="1314">
        <v>7</v>
      </c>
      <c r="J36" s="1314"/>
      <c r="K36" s="1314"/>
      <c r="L36" s="1314">
        <v>8</v>
      </c>
      <c r="M36" s="1314"/>
      <c r="N36" s="1314"/>
      <c r="O36" s="1314">
        <v>9</v>
      </c>
      <c r="P36" s="1314"/>
      <c r="Q36" s="1314"/>
      <c r="R36" s="1314">
        <v>10</v>
      </c>
      <c r="S36" s="1314"/>
      <c r="T36" s="1314"/>
      <c r="U36" s="1314">
        <v>11</v>
      </c>
      <c r="V36" s="1314"/>
      <c r="W36" s="1314"/>
      <c r="X36" s="1314">
        <v>12</v>
      </c>
      <c r="Y36" s="1314"/>
      <c r="Z36" s="1314"/>
      <c r="AA36" s="1314">
        <v>1</v>
      </c>
      <c r="AB36" s="1314"/>
      <c r="AC36" s="1314"/>
      <c r="AD36" s="1314">
        <v>2</v>
      </c>
      <c r="AE36" s="1314"/>
      <c r="AF36" s="1314"/>
      <c r="AG36" s="1314">
        <v>3</v>
      </c>
      <c r="AH36" s="1314"/>
      <c r="AI36" s="1314"/>
      <c r="AJ36" s="1250" t="s">
        <v>654</v>
      </c>
      <c r="AK36" s="1250"/>
      <c r="AL36" s="313" t="s">
        <v>655</v>
      </c>
      <c r="AM36" s="296"/>
      <c r="AN36" s="296"/>
      <c r="AO36" s="296"/>
      <c r="AP36" s="296"/>
      <c r="AQ36" s="296"/>
    </row>
    <row r="37" spans="1:43" ht="18" customHeight="1">
      <c r="A37" s="1318" t="s">
        <v>661</v>
      </c>
      <c r="B37" s="1318"/>
      <c r="C37" s="1318"/>
      <c r="D37" s="277">
        <f>SUM(D40:D43)</f>
        <v>1740</v>
      </c>
      <c r="E37" s="277">
        <f>SUM(E40:E43)</f>
        <v>1631</v>
      </c>
      <c r="F37" s="1319">
        <f>SUM(F40:H43)</f>
        <v>1740</v>
      </c>
      <c r="G37" s="1319"/>
      <c r="H37" s="1319"/>
      <c r="I37" s="1319">
        <f>SUM(I40:K43)</f>
        <v>1827</v>
      </c>
      <c r="J37" s="1319"/>
      <c r="K37" s="1319"/>
      <c r="L37" s="1319">
        <f>SUM(L40:N43)</f>
        <v>1827</v>
      </c>
      <c r="M37" s="1319"/>
      <c r="N37" s="1319"/>
      <c r="O37" s="1319">
        <f>SUM(O40:Q43)</f>
        <v>1653</v>
      </c>
      <c r="P37" s="1319"/>
      <c r="Q37" s="1319"/>
      <c r="R37" s="1319">
        <f>SUM(R40:T43)</f>
        <v>1740</v>
      </c>
      <c r="S37" s="1319"/>
      <c r="T37" s="1319"/>
      <c r="U37" s="1319">
        <f>SUM(U40:W43)</f>
        <v>1740</v>
      </c>
      <c r="V37" s="1319"/>
      <c r="W37" s="1319"/>
      <c r="X37" s="1319">
        <f>SUM(X40:Z43)</f>
        <v>1653</v>
      </c>
      <c r="Y37" s="1319"/>
      <c r="Z37" s="1319"/>
      <c r="AA37" s="1319">
        <f>SUM(AA40:AC43)</f>
        <v>1653</v>
      </c>
      <c r="AB37" s="1319"/>
      <c r="AC37" s="1319"/>
      <c r="AD37" s="1319">
        <f>SUM(AD40:AF43)</f>
        <v>1653</v>
      </c>
      <c r="AE37" s="1319"/>
      <c r="AF37" s="1319"/>
      <c r="AG37" s="1319">
        <f>SUM(AG40:AI43)</f>
        <v>1740</v>
      </c>
      <c r="AH37" s="1319"/>
      <c r="AI37" s="1319"/>
      <c r="AJ37" s="1260">
        <f t="shared" ref="AJ37:AJ43" si="3">SUM(D37:AI37)</f>
        <v>20597</v>
      </c>
      <c r="AK37" s="1260"/>
      <c r="AL37" s="322">
        <f>ROUNDUP(AJ37/AJ44,1)</f>
        <v>87</v>
      </c>
      <c r="AM37" s="296"/>
      <c r="AN37" s="296"/>
      <c r="AO37" s="296"/>
      <c r="AP37" s="296"/>
      <c r="AQ37" s="296"/>
    </row>
    <row r="38" spans="1:43" ht="18" customHeight="1">
      <c r="A38" s="319" t="s">
        <v>705</v>
      </c>
      <c r="B38" s="330"/>
      <c r="C38" s="321"/>
      <c r="D38" s="274">
        <v>50</v>
      </c>
      <c r="E38" s="274">
        <v>45</v>
      </c>
      <c r="F38" s="1315">
        <v>50</v>
      </c>
      <c r="G38" s="1315"/>
      <c r="H38" s="1315"/>
      <c r="I38" s="1315">
        <v>50</v>
      </c>
      <c r="J38" s="1315"/>
      <c r="K38" s="1315"/>
      <c r="L38" s="1315">
        <v>50</v>
      </c>
      <c r="M38" s="1315"/>
      <c r="N38" s="1315"/>
      <c r="O38" s="1315">
        <v>45</v>
      </c>
      <c r="P38" s="1315"/>
      <c r="Q38" s="1315"/>
      <c r="R38" s="1315">
        <v>50</v>
      </c>
      <c r="S38" s="1315"/>
      <c r="T38" s="1315"/>
      <c r="U38" s="1315">
        <v>50</v>
      </c>
      <c r="V38" s="1315"/>
      <c r="W38" s="1315"/>
      <c r="X38" s="1315">
        <v>45</v>
      </c>
      <c r="Y38" s="1315"/>
      <c r="Z38" s="1315"/>
      <c r="AA38" s="1315">
        <v>45</v>
      </c>
      <c r="AB38" s="1315"/>
      <c r="AC38" s="1315"/>
      <c r="AD38" s="1315">
        <v>45</v>
      </c>
      <c r="AE38" s="1315"/>
      <c r="AF38" s="1315"/>
      <c r="AG38" s="1315">
        <v>50</v>
      </c>
      <c r="AH38" s="1315"/>
      <c r="AI38" s="1315"/>
      <c r="AJ38" s="1260">
        <f t="shared" si="3"/>
        <v>575</v>
      </c>
      <c r="AK38" s="1260"/>
      <c r="AL38" s="322">
        <f t="shared" ref="AL38:AL43" si="4">ROUNDUP(AJ38/$AJ$44,1)</f>
        <v>2.5</v>
      </c>
      <c r="AM38" s="296"/>
      <c r="AN38" s="296"/>
      <c r="AO38" s="296"/>
      <c r="AP38" s="296"/>
      <c r="AQ38" s="296"/>
    </row>
    <row r="39" spans="1:43" ht="18" customHeight="1">
      <c r="A39" s="319" t="s">
        <v>662</v>
      </c>
      <c r="B39" s="330"/>
      <c r="C39" s="321"/>
      <c r="D39" s="274">
        <v>50</v>
      </c>
      <c r="E39" s="274">
        <v>50</v>
      </c>
      <c r="F39" s="1315">
        <v>50</v>
      </c>
      <c r="G39" s="1315"/>
      <c r="H39" s="1315"/>
      <c r="I39" s="1315">
        <v>55</v>
      </c>
      <c r="J39" s="1315"/>
      <c r="K39" s="1315"/>
      <c r="L39" s="1315">
        <v>55</v>
      </c>
      <c r="M39" s="1315"/>
      <c r="N39" s="1315"/>
      <c r="O39" s="1315">
        <v>50</v>
      </c>
      <c r="P39" s="1315"/>
      <c r="Q39" s="1315"/>
      <c r="R39" s="1315">
        <v>50</v>
      </c>
      <c r="S39" s="1315"/>
      <c r="T39" s="1315"/>
      <c r="U39" s="1315">
        <v>50</v>
      </c>
      <c r="V39" s="1315"/>
      <c r="W39" s="1315"/>
      <c r="X39" s="1315">
        <v>50</v>
      </c>
      <c r="Y39" s="1315"/>
      <c r="Z39" s="1315"/>
      <c r="AA39" s="1315">
        <v>50</v>
      </c>
      <c r="AB39" s="1315"/>
      <c r="AC39" s="1315"/>
      <c r="AD39" s="1315">
        <v>50</v>
      </c>
      <c r="AE39" s="1315"/>
      <c r="AF39" s="1315"/>
      <c r="AG39" s="1315">
        <v>50</v>
      </c>
      <c r="AH39" s="1315"/>
      <c r="AI39" s="1315"/>
      <c r="AJ39" s="1260">
        <f t="shared" si="3"/>
        <v>610</v>
      </c>
      <c r="AK39" s="1260"/>
      <c r="AL39" s="322">
        <f t="shared" si="4"/>
        <v>2.6</v>
      </c>
      <c r="AM39" s="296"/>
      <c r="AN39" s="296"/>
      <c r="AO39" s="296"/>
      <c r="AP39" s="296"/>
      <c r="AQ39" s="296"/>
    </row>
    <row r="40" spans="1:43" ht="18" customHeight="1">
      <c r="A40" s="319" t="s">
        <v>663</v>
      </c>
      <c r="B40" s="330"/>
      <c r="C40" s="321"/>
      <c r="D40" s="274">
        <v>100</v>
      </c>
      <c r="E40" s="274">
        <v>95</v>
      </c>
      <c r="F40" s="1315">
        <v>100</v>
      </c>
      <c r="G40" s="1315"/>
      <c r="H40" s="1315"/>
      <c r="I40" s="1315">
        <v>105</v>
      </c>
      <c r="J40" s="1315"/>
      <c r="K40" s="1315"/>
      <c r="L40" s="1315">
        <v>105</v>
      </c>
      <c r="M40" s="1315"/>
      <c r="N40" s="1315"/>
      <c r="O40" s="1315">
        <v>95</v>
      </c>
      <c r="P40" s="1315"/>
      <c r="Q40" s="1315"/>
      <c r="R40" s="1315">
        <v>100</v>
      </c>
      <c r="S40" s="1315"/>
      <c r="T40" s="1315"/>
      <c r="U40" s="1315">
        <v>100</v>
      </c>
      <c r="V40" s="1315"/>
      <c r="W40" s="1315"/>
      <c r="X40" s="1315">
        <v>95</v>
      </c>
      <c r="Y40" s="1315"/>
      <c r="Z40" s="1315"/>
      <c r="AA40" s="1315">
        <v>95</v>
      </c>
      <c r="AB40" s="1315"/>
      <c r="AC40" s="1315"/>
      <c r="AD40" s="1315">
        <v>95</v>
      </c>
      <c r="AE40" s="1315"/>
      <c r="AF40" s="1315"/>
      <c r="AG40" s="1315">
        <v>100</v>
      </c>
      <c r="AH40" s="1315"/>
      <c r="AI40" s="1315"/>
      <c r="AJ40" s="1260">
        <f t="shared" si="3"/>
        <v>1185</v>
      </c>
      <c r="AK40" s="1260"/>
      <c r="AL40" s="322">
        <f t="shared" si="4"/>
        <v>5</v>
      </c>
      <c r="AM40" s="296"/>
      <c r="AN40" s="296"/>
      <c r="AO40" s="296"/>
      <c r="AP40" s="296"/>
      <c r="AQ40" s="296"/>
    </row>
    <row r="41" spans="1:43" ht="18" customHeight="1">
      <c r="A41" s="319" t="s">
        <v>664</v>
      </c>
      <c r="B41" s="330"/>
      <c r="C41" s="321"/>
      <c r="D41" s="274">
        <v>100</v>
      </c>
      <c r="E41" s="274">
        <v>95</v>
      </c>
      <c r="F41" s="1315">
        <v>100</v>
      </c>
      <c r="G41" s="1315"/>
      <c r="H41" s="1315"/>
      <c r="I41" s="1315">
        <v>105</v>
      </c>
      <c r="J41" s="1315"/>
      <c r="K41" s="1315"/>
      <c r="L41" s="1315">
        <v>105</v>
      </c>
      <c r="M41" s="1315"/>
      <c r="N41" s="1315"/>
      <c r="O41" s="1315">
        <v>95</v>
      </c>
      <c r="P41" s="1315"/>
      <c r="Q41" s="1315"/>
      <c r="R41" s="1315">
        <v>100</v>
      </c>
      <c r="S41" s="1315"/>
      <c r="T41" s="1315"/>
      <c r="U41" s="1315">
        <v>100</v>
      </c>
      <c r="V41" s="1315"/>
      <c r="W41" s="1315"/>
      <c r="X41" s="1315">
        <v>95</v>
      </c>
      <c r="Y41" s="1315"/>
      <c r="Z41" s="1315"/>
      <c r="AA41" s="1315">
        <v>95</v>
      </c>
      <c r="AB41" s="1315"/>
      <c r="AC41" s="1315"/>
      <c r="AD41" s="1315">
        <v>95</v>
      </c>
      <c r="AE41" s="1315"/>
      <c r="AF41" s="1315"/>
      <c r="AG41" s="1315">
        <v>100</v>
      </c>
      <c r="AH41" s="1315"/>
      <c r="AI41" s="1315"/>
      <c r="AJ41" s="1260">
        <f t="shared" si="3"/>
        <v>1185</v>
      </c>
      <c r="AK41" s="1260"/>
      <c r="AL41" s="322">
        <f t="shared" si="4"/>
        <v>5</v>
      </c>
      <c r="AM41" s="296"/>
      <c r="AN41" s="296"/>
      <c r="AO41" s="296"/>
      <c r="AP41" s="296"/>
      <c r="AQ41" s="296"/>
    </row>
    <row r="42" spans="1:43" ht="18" customHeight="1">
      <c r="A42" s="319" t="s">
        <v>665</v>
      </c>
      <c r="B42" s="330"/>
      <c r="C42" s="321"/>
      <c r="D42" s="274">
        <v>140</v>
      </c>
      <c r="E42" s="274">
        <v>131</v>
      </c>
      <c r="F42" s="1315">
        <v>140</v>
      </c>
      <c r="G42" s="1315"/>
      <c r="H42" s="1315"/>
      <c r="I42" s="1315">
        <v>147</v>
      </c>
      <c r="J42" s="1315"/>
      <c r="K42" s="1315"/>
      <c r="L42" s="1315">
        <v>147</v>
      </c>
      <c r="M42" s="1315"/>
      <c r="N42" s="1315"/>
      <c r="O42" s="1315">
        <v>133</v>
      </c>
      <c r="P42" s="1315"/>
      <c r="Q42" s="1315"/>
      <c r="R42" s="1315">
        <v>140</v>
      </c>
      <c r="S42" s="1315"/>
      <c r="T42" s="1315"/>
      <c r="U42" s="1315">
        <v>140</v>
      </c>
      <c r="V42" s="1315"/>
      <c r="W42" s="1315"/>
      <c r="X42" s="1315">
        <v>133</v>
      </c>
      <c r="Y42" s="1315"/>
      <c r="Z42" s="1315"/>
      <c r="AA42" s="1315">
        <v>133</v>
      </c>
      <c r="AB42" s="1315"/>
      <c r="AC42" s="1315"/>
      <c r="AD42" s="1315">
        <v>133</v>
      </c>
      <c r="AE42" s="1315"/>
      <c r="AF42" s="1315"/>
      <c r="AG42" s="1315">
        <v>140</v>
      </c>
      <c r="AH42" s="1315"/>
      <c r="AI42" s="1315"/>
      <c r="AJ42" s="1260">
        <f t="shared" si="3"/>
        <v>1657</v>
      </c>
      <c r="AK42" s="1260"/>
      <c r="AL42" s="322">
        <f t="shared" si="4"/>
        <v>7</v>
      </c>
      <c r="AM42" s="296"/>
      <c r="AN42" s="296"/>
      <c r="AO42" s="296"/>
      <c r="AP42" s="296"/>
      <c r="AQ42" s="296"/>
    </row>
    <row r="43" spans="1:43" ht="18" customHeight="1">
      <c r="A43" s="1274" t="s">
        <v>666</v>
      </c>
      <c r="B43" s="1275"/>
      <c r="C43" s="1276"/>
      <c r="D43" s="274">
        <v>1400</v>
      </c>
      <c r="E43" s="274">
        <v>1310</v>
      </c>
      <c r="F43" s="1315">
        <v>1400</v>
      </c>
      <c r="G43" s="1315"/>
      <c r="H43" s="1315"/>
      <c r="I43" s="1315">
        <v>1470</v>
      </c>
      <c r="J43" s="1315"/>
      <c r="K43" s="1315"/>
      <c r="L43" s="1315">
        <v>1470</v>
      </c>
      <c r="M43" s="1315"/>
      <c r="N43" s="1315"/>
      <c r="O43" s="1315">
        <v>1330</v>
      </c>
      <c r="P43" s="1315"/>
      <c r="Q43" s="1315"/>
      <c r="R43" s="1315">
        <v>1400</v>
      </c>
      <c r="S43" s="1315"/>
      <c r="T43" s="1315"/>
      <c r="U43" s="1315">
        <v>1400</v>
      </c>
      <c r="V43" s="1315"/>
      <c r="W43" s="1315"/>
      <c r="X43" s="1315">
        <v>1330</v>
      </c>
      <c r="Y43" s="1315"/>
      <c r="Z43" s="1315"/>
      <c r="AA43" s="1315">
        <v>1330</v>
      </c>
      <c r="AB43" s="1315"/>
      <c r="AC43" s="1315"/>
      <c r="AD43" s="1315">
        <v>1330</v>
      </c>
      <c r="AE43" s="1315"/>
      <c r="AF43" s="1315"/>
      <c r="AG43" s="1315">
        <v>1400</v>
      </c>
      <c r="AH43" s="1315"/>
      <c r="AI43" s="1315"/>
      <c r="AJ43" s="1260">
        <f t="shared" si="3"/>
        <v>16570</v>
      </c>
      <c r="AK43" s="1260"/>
      <c r="AL43" s="322">
        <f t="shared" si="4"/>
        <v>70</v>
      </c>
      <c r="AM43" s="296"/>
      <c r="AN43" s="296"/>
      <c r="AO43" s="296"/>
      <c r="AP43" s="296"/>
      <c r="AQ43" s="296"/>
    </row>
    <row r="44" spans="1:43" ht="18" customHeight="1">
      <c r="A44" s="1318" t="s">
        <v>657</v>
      </c>
      <c r="B44" s="1318"/>
      <c r="C44" s="1318"/>
      <c r="D44" s="274">
        <v>20</v>
      </c>
      <c r="E44" s="274">
        <v>19</v>
      </c>
      <c r="F44" s="1315">
        <v>20</v>
      </c>
      <c r="G44" s="1315"/>
      <c r="H44" s="1315"/>
      <c r="I44" s="1315">
        <v>21</v>
      </c>
      <c r="J44" s="1315"/>
      <c r="K44" s="1315"/>
      <c r="L44" s="1315">
        <v>21</v>
      </c>
      <c r="M44" s="1315"/>
      <c r="N44" s="1315"/>
      <c r="O44" s="1315">
        <v>19</v>
      </c>
      <c r="P44" s="1315"/>
      <c r="Q44" s="1315"/>
      <c r="R44" s="1315">
        <v>20</v>
      </c>
      <c r="S44" s="1315"/>
      <c r="T44" s="1315"/>
      <c r="U44" s="1315">
        <v>20</v>
      </c>
      <c r="V44" s="1315"/>
      <c r="W44" s="1315"/>
      <c r="X44" s="1315">
        <v>19</v>
      </c>
      <c r="Y44" s="1315"/>
      <c r="Z44" s="1315"/>
      <c r="AA44" s="1315">
        <v>19</v>
      </c>
      <c r="AB44" s="1315"/>
      <c r="AC44" s="1315"/>
      <c r="AD44" s="1315">
        <v>19</v>
      </c>
      <c r="AE44" s="1315"/>
      <c r="AF44" s="1315"/>
      <c r="AG44" s="1315">
        <v>20</v>
      </c>
      <c r="AH44" s="1315"/>
      <c r="AI44" s="1315"/>
      <c r="AJ44" s="1260">
        <f>+SUM(D44:AI44)</f>
        <v>237</v>
      </c>
      <c r="AK44" s="1260"/>
      <c r="AL44" s="323"/>
      <c r="AM44" s="296"/>
      <c r="AN44" s="296"/>
      <c r="AO44" s="296"/>
      <c r="AP44" s="296"/>
      <c r="AQ44" s="296"/>
    </row>
    <row r="45" spans="1:43" ht="5.0999999999999996" customHeight="1">
      <c r="A45" s="287"/>
      <c r="B45" s="287"/>
      <c r="C45" s="287"/>
      <c r="D45" s="296"/>
      <c r="E45" s="296"/>
      <c r="F45" s="296"/>
      <c r="G45" s="296"/>
      <c r="H45" s="296"/>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97"/>
      <c r="AK45" s="280"/>
      <c r="AL45" s="266"/>
      <c r="AM45" s="266"/>
      <c r="AN45" s="257"/>
    </row>
    <row r="46" spans="1:43" ht="18" customHeight="1">
      <c r="A46" s="256" t="s">
        <v>610</v>
      </c>
      <c r="B46" s="280"/>
      <c r="D46" s="280"/>
      <c r="E46" s="280"/>
      <c r="F46" s="280"/>
      <c r="G46" s="280"/>
      <c r="H46" s="280"/>
      <c r="I46" s="280"/>
      <c r="J46" s="280"/>
      <c r="K46" s="280"/>
      <c r="L46" s="280"/>
      <c r="M46" s="280"/>
      <c r="N46" s="280"/>
      <c r="O46" s="280"/>
      <c r="P46" s="280"/>
      <c r="Q46" s="280"/>
      <c r="R46" s="280"/>
      <c r="S46" s="280"/>
      <c r="T46" s="280"/>
      <c r="U46" s="280"/>
      <c r="V46" s="280"/>
      <c r="W46" s="266"/>
      <c r="X46" s="280"/>
      <c r="Y46" s="280"/>
      <c r="Z46" s="280"/>
      <c r="AA46" s="280"/>
      <c r="AB46" s="280"/>
      <c r="AC46" s="280"/>
      <c r="AD46" s="280"/>
      <c r="AE46" s="280"/>
      <c r="AF46" s="280"/>
      <c r="AG46" s="280"/>
      <c r="AH46" s="280"/>
      <c r="AI46" s="280"/>
      <c r="AJ46" s="297"/>
      <c r="AK46" s="280"/>
      <c r="AL46" s="266"/>
      <c r="AM46" s="266"/>
      <c r="AN46" s="257"/>
    </row>
    <row r="47" spans="1:43" ht="45" customHeight="1">
      <c r="A47" s="1250" t="s">
        <v>614</v>
      </c>
      <c r="B47" s="1250"/>
      <c r="C47" s="1250" t="s">
        <v>650</v>
      </c>
      <c r="D47" s="1250"/>
      <c r="E47" s="1258" t="s">
        <v>703</v>
      </c>
      <c r="F47" s="1258"/>
      <c r="G47" s="1258"/>
      <c r="H47" s="1258"/>
      <c r="I47" s="296"/>
      <c r="J47" s="296"/>
      <c r="K47" s="296"/>
      <c r="L47" s="296"/>
      <c r="M47" s="296"/>
      <c r="N47" s="296"/>
      <c r="O47" s="296"/>
      <c r="P47" s="296"/>
      <c r="Q47" s="296"/>
      <c r="R47" s="296"/>
      <c r="S47" s="296"/>
      <c r="T47" s="296"/>
      <c r="U47" s="296"/>
      <c r="W47" s="266"/>
      <c r="X47" s="280"/>
      <c r="Y47" s="280"/>
      <c r="Z47" s="280"/>
      <c r="AA47" s="280"/>
      <c r="AB47" s="280"/>
      <c r="AC47" s="280"/>
      <c r="AD47" s="280"/>
      <c r="AE47" s="280"/>
      <c r="AF47" s="280"/>
      <c r="AG47" s="280"/>
      <c r="AH47" s="280"/>
      <c r="AI47" s="280"/>
      <c r="AJ47" s="297"/>
      <c r="AK47" s="280"/>
      <c r="AL47" s="266"/>
      <c r="AM47" s="266"/>
      <c r="AN47" s="257"/>
    </row>
    <row r="48" spans="1:43" ht="18" customHeight="1">
      <c r="A48" s="1258" t="s">
        <v>616</v>
      </c>
      <c r="B48" s="1258"/>
      <c r="C48" s="1319">
        <f>ROUNDDOWN(IF(AL37&lt;=30,1,1+ROUNDUP((AL37-30)/30,0)),1)</f>
        <v>3</v>
      </c>
      <c r="D48" s="1319"/>
      <c r="E48" s="1319">
        <f>ROUNDDOWN(AL37/6,1)</f>
        <v>14.5</v>
      </c>
      <c r="F48" s="1319"/>
      <c r="G48" s="1319"/>
      <c r="H48" s="1319"/>
      <c r="I48" s="296"/>
      <c r="J48" s="296"/>
      <c r="K48" s="296"/>
      <c r="L48" s="296"/>
      <c r="M48" s="296"/>
      <c r="N48" s="296"/>
      <c r="O48" s="296"/>
      <c r="P48" s="296"/>
      <c r="Q48" s="296"/>
      <c r="R48" s="296"/>
      <c r="S48" s="296"/>
      <c r="T48" s="296"/>
      <c r="U48" s="296"/>
      <c r="W48" s="266"/>
      <c r="X48" s="280"/>
      <c r="Y48" s="280"/>
      <c r="Z48" s="280"/>
      <c r="AA48" s="280"/>
      <c r="AB48" s="280"/>
      <c r="AC48" s="280"/>
      <c r="AD48" s="280"/>
      <c r="AE48" s="280"/>
      <c r="AF48" s="280"/>
      <c r="AG48" s="280"/>
      <c r="AH48" s="280"/>
      <c r="AI48" s="280"/>
      <c r="AJ48" s="297"/>
      <c r="AK48" s="280"/>
      <c r="AL48" s="266"/>
      <c r="AM48" s="266"/>
      <c r="AN48" s="257"/>
    </row>
    <row r="49" spans="1:40" ht="5.0999999999999996" customHeight="1">
      <c r="A49" s="287"/>
      <c r="B49" s="287"/>
      <c r="C49" s="287"/>
      <c r="D49" s="287"/>
      <c r="E49" s="287"/>
      <c r="F49" s="287"/>
      <c r="G49" s="287"/>
      <c r="H49" s="287"/>
      <c r="I49" s="287"/>
      <c r="J49" s="280"/>
      <c r="K49" s="280"/>
      <c r="L49" s="280"/>
      <c r="M49" s="297"/>
      <c r="N49" s="280"/>
      <c r="O49" s="280"/>
      <c r="P49" s="280"/>
      <c r="Q49" s="296"/>
      <c r="W49" s="266"/>
      <c r="X49" s="280"/>
      <c r="Y49" s="280"/>
      <c r="Z49" s="280"/>
      <c r="AA49" s="280"/>
      <c r="AB49" s="280"/>
      <c r="AC49" s="280"/>
      <c r="AD49" s="280"/>
      <c r="AE49" s="280"/>
      <c r="AF49" s="280"/>
      <c r="AG49" s="280"/>
      <c r="AH49" s="280"/>
      <c r="AI49" s="280"/>
      <c r="AJ49" s="297"/>
      <c r="AK49" s="280"/>
      <c r="AL49" s="266"/>
      <c r="AM49" s="266"/>
      <c r="AN49" s="257"/>
    </row>
    <row r="50" spans="1:40" ht="21" customHeight="1">
      <c r="A50" s="256" t="s">
        <v>632</v>
      </c>
      <c r="B50" s="260"/>
      <c r="C50" s="261"/>
      <c r="D50" s="261"/>
      <c r="E50" s="261"/>
      <c r="F50" s="261"/>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c r="AE50" s="257"/>
      <c r="AF50" s="257"/>
      <c r="AG50" s="257"/>
      <c r="AH50" s="257"/>
      <c r="AI50" s="257"/>
      <c r="AJ50" s="257"/>
      <c r="AK50" s="257"/>
      <c r="AL50" s="261"/>
      <c r="AM50" s="261"/>
      <c r="AN50" s="257"/>
    </row>
    <row r="51" spans="1:40" ht="24.95" customHeight="1">
      <c r="A51" s="257"/>
      <c r="B51" s="266"/>
      <c r="C51" s="1294" t="str">
        <f>IF(VLOOKUP($AK$1,選択肢!$A$1:$J$32,C56,FALSE)=0,"-",VLOOKUP($AK$1,選択肢!$A$1:$J$32,C56,FALSE))</f>
        <v>管理者</v>
      </c>
      <c r="D51" s="1295"/>
      <c r="E51" s="1296" t="str">
        <f>IF(VLOOKUP($AK$1,選択肢!$A$1:$J$32,E56,FALSE)=0,"-",VLOOKUP($AK$1,選択肢!$A$1:$J$32,E56,FALSE))</f>
        <v>サービス管理責任者</v>
      </c>
      <c r="F51" s="1296"/>
      <c r="G51" s="1296"/>
      <c r="H51" s="1296"/>
      <c r="I51" s="1294" t="str">
        <f>IF(VLOOKUP($AK$1,選択肢!$A$1:$J$32,I56,FALSE)=0,"-",VLOOKUP($AK$1,選択肢!$A$1:$J$32,I56,FALSE))</f>
        <v>世話人</v>
      </c>
      <c r="J51" s="1295"/>
      <c r="K51" s="1295"/>
      <c r="L51" s="1295"/>
      <c r="M51" s="1295"/>
      <c r="N51" s="1297"/>
      <c r="O51" s="1294" t="str">
        <f>IF(VLOOKUP($AK$1,選択肢!$A$1:$J$32,O56,FALSE)=0,"-",VLOOKUP($AK$1,選択肢!$A$1:$J$32,O56,FALSE))</f>
        <v>-</v>
      </c>
      <c r="P51" s="1295"/>
      <c r="Q51" s="1295"/>
      <c r="R51" s="1295"/>
      <c r="S51" s="1295"/>
      <c r="T51" s="1297"/>
      <c r="U51" s="1294" t="str">
        <f>IF(VLOOKUP($AK$1,選択肢!$A$1:$J$32,U56,FALSE)=0,"-",VLOOKUP($AK$1,選択肢!$A$1:$J$32,U56,FALSE))</f>
        <v>-</v>
      </c>
      <c r="V51" s="1295"/>
      <c r="W51" s="1295"/>
      <c r="X51" s="1295"/>
      <c r="Y51" s="1295"/>
      <c r="Z51" s="1297"/>
      <c r="AA51" s="1294" t="str">
        <f>IF(VLOOKUP($AK$1,選択肢!$A$1:$J$32,AA56,FALSE)=0,"-",VLOOKUP($AK$1,選択肢!$A$1:$J$32,AA56,FALSE))</f>
        <v>-</v>
      </c>
      <c r="AB51" s="1295"/>
      <c r="AC51" s="1295"/>
      <c r="AD51" s="1295"/>
      <c r="AE51" s="1295"/>
      <c r="AF51" s="1297"/>
      <c r="AG51" s="1296" t="str">
        <f>IF(VLOOKUP($AK$1,選択肢!$A$1:$J$32,AG56,FALSE)=0,"-",VLOOKUP($AK$1,選択肢!$A$1:$J$32,AG56,FALSE))</f>
        <v>-</v>
      </c>
      <c r="AH51" s="1296"/>
      <c r="AI51" s="1296"/>
      <c r="AJ51" s="1296"/>
      <c r="AK51" s="1296"/>
      <c r="AL51" s="1296" t="str">
        <f>IF(VLOOKUP($AK$1,選択肢!$A$1:$J$32,AL56,FALSE)=0,"-",VLOOKUP($AK$1,選択肢!$A$1:$J$32,AL56,FALSE))</f>
        <v>-</v>
      </c>
      <c r="AM51" s="1296"/>
      <c r="AN51" s="257"/>
    </row>
    <row r="52" spans="1:40" ht="18" customHeight="1">
      <c r="A52" s="257"/>
      <c r="B52" s="266"/>
      <c r="C52" s="310" t="s">
        <v>633</v>
      </c>
      <c r="D52" s="310" t="s">
        <v>634</v>
      </c>
      <c r="E52" s="311" t="s">
        <v>633</v>
      </c>
      <c r="F52" s="1303" t="s">
        <v>634</v>
      </c>
      <c r="G52" s="1303"/>
      <c r="H52" s="1303"/>
      <c r="I52" s="1299" t="s">
        <v>633</v>
      </c>
      <c r="J52" s="1300"/>
      <c r="K52" s="1301"/>
      <c r="L52" s="1299" t="s">
        <v>634</v>
      </c>
      <c r="M52" s="1300"/>
      <c r="N52" s="1301"/>
      <c r="O52" s="1299" t="s">
        <v>633</v>
      </c>
      <c r="P52" s="1300"/>
      <c r="Q52" s="1301"/>
      <c r="R52" s="1299" t="s">
        <v>634</v>
      </c>
      <c r="S52" s="1300"/>
      <c r="T52" s="1301"/>
      <c r="U52" s="1299" t="s">
        <v>633</v>
      </c>
      <c r="V52" s="1300"/>
      <c r="W52" s="1301"/>
      <c r="X52" s="1299" t="s">
        <v>634</v>
      </c>
      <c r="Y52" s="1300"/>
      <c r="Z52" s="1301"/>
      <c r="AA52" s="1299" t="s">
        <v>633</v>
      </c>
      <c r="AB52" s="1300"/>
      <c r="AC52" s="1301"/>
      <c r="AD52" s="1299" t="s">
        <v>634</v>
      </c>
      <c r="AE52" s="1300"/>
      <c r="AF52" s="1301"/>
      <c r="AG52" s="1299" t="s">
        <v>633</v>
      </c>
      <c r="AH52" s="1300"/>
      <c r="AI52" s="1301"/>
      <c r="AJ52" s="1299" t="s">
        <v>634</v>
      </c>
      <c r="AK52" s="1301"/>
      <c r="AL52" s="311" t="s">
        <v>258</v>
      </c>
      <c r="AM52" s="311" t="s">
        <v>259</v>
      </c>
      <c r="AN52" s="257"/>
    </row>
    <row r="53" spans="1:40" ht="18" customHeight="1">
      <c r="A53" s="257"/>
      <c r="B53" s="289" t="s">
        <v>635</v>
      </c>
      <c r="C53" s="311">
        <f>COUNTIFS($B$11:$B$30,C$51,$C$11:$C$30,"A",$E$11:$E$30,"*")</f>
        <v>1</v>
      </c>
      <c r="D53" s="311">
        <f>COUNTIFS($B$11:$B$30,C$51,$C$11:$C$30,"B",$E$11:$E$30,"*")</f>
        <v>0</v>
      </c>
      <c r="E53" s="311">
        <f>COUNTIFS($B$11:$B$30,E$51,$C$11:$C$30,"A",$E$11:$E$30,"*")</f>
        <v>0</v>
      </c>
      <c r="F53" s="1299">
        <f>COUNTIFS($B$11:$B$30,E$51,$C$11:$C$30,"B",$E$11:$E$30,"*")</f>
        <v>1</v>
      </c>
      <c r="G53" s="1300"/>
      <c r="H53" s="1301"/>
      <c r="I53" s="1299">
        <f>COUNTIFS($B$11:$B$30,I$51,$C$11:$C$30,"A",$E$11:$E$30,"*")</f>
        <v>0</v>
      </c>
      <c r="J53" s="1300"/>
      <c r="K53" s="1301"/>
      <c r="L53" s="1299">
        <f>COUNTIFS($B$11:$B$30,I$51,$C$11:$C$30,"B",$E$11:$E$30,"*")</f>
        <v>0</v>
      </c>
      <c r="M53" s="1300"/>
      <c r="N53" s="1301"/>
      <c r="O53" s="1299">
        <f>COUNTIFS($B$11:$B$30,O$51,$C$11:$C$30,"A",$E$11:$E$30,"*")</f>
        <v>0</v>
      </c>
      <c r="P53" s="1300"/>
      <c r="Q53" s="1301"/>
      <c r="R53" s="1299">
        <f>COUNTIFS($B$11:$B$30,O$51,$C$11:$C$30,"B",$E$11:$E$30,"*")</f>
        <v>0</v>
      </c>
      <c r="S53" s="1300"/>
      <c r="T53" s="1301"/>
      <c r="U53" s="1299">
        <f>COUNTIFS($B$11:$B$30,U$51,$C$11:$C$30,"A",$E$11:$E$30,"*")</f>
        <v>0</v>
      </c>
      <c r="V53" s="1300"/>
      <c r="W53" s="1301"/>
      <c r="X53" s="1299">
        <f>COUNTIFS($B$11:$B$30,U$51,$C$11:$C$30,"B",$E$11:$E$30,"*")</f>
        <v>0</v>
      </c>
      <c r="Y53" s="1300"/>
      <c r="Z53" s="1301"/>
      <c r="AA53" s="1299">
        <f>COUNTIFS($B$11:$B$30,AA$51,$C$11:$C$30,"A",$E$11:$E$30,"*")</f>
        <v>0</v>
      </c>
      <c r="AB53" s="1300"/>
      <c r="AC53" s="1301"/>
      <c r="AD53" s="1299">
        <f>COUNTIFS($B$11:$B$30,AA$51,$C$11:$C$30,"B",$E$11:$E$30,"*")</f>
        <v>0</v>
      </c>
      <c r="AE53" s="1300"/>
      <c r="AF53" s="1301"/>
      <c r="AG53" s="1299">
        <f>COUNTIFS($B$11:$B$30,AG$51,$C$11:$C$30,"A",$E$11:$E$30,"*")</f>
        <v>0</v>
      </c>
      <c r="AH53" s="1300"/>
      <c r="AI53" s="1301"/>
      <c r="AJ53" s="1299">
        <f>COUNTIFS($B$11:$B$30,AG$51,$C$11:$C$30,"B",$E$11:$E$30,"*")</f>
        <v>0</v>
      </c>
      <c r="AK53" s="1301"/>
      <c r="AL53" s="311">
        <f>COUNTIFS($B$11:$B$30,AL$51,$C$11:$C$30,"A",$E$11:$E$30,"*")</f>
        <v>0</v>
      </c>
      <c r="AM53" s="311">
        <f>COUNTIFS($B$11:$B$30,AL$51,$C$11:$C$30,"B",$E$11:$E$30,"*")</f>
        <v>0</v>
      </c>
      <c r="AN53" s="257"/>
    </row>
    <row r="54" spans="1:40" ht="18" customHeight="1">
      <c r="A54" s="257"/>
      <c r="B54" s="313" t="s">
        <v>636</v>
      </c>
      <c r="C54" s="314"/>
      <c r="D54" s="314"/>
      <c r="E54" s="311">
        <f>COUNTIFS($B$11:$B$30,E$51,$C$11:$C$30,"C",$E$11:$E$30,"*")</f>
        <v>0</v>
      </c>
      <c r="F54" s="1299">
        <f>COUNTIFS($B$11:$B$30,E$51,$C$11:$C$30,"D",$E$11:$E$30,"*")</f>
        <v>0</v>
      </c>
      <c r="G54" s="1300"/>
      <c r="H54" s="1301"/>
      <c r="I54" s="1299">
        <f>COUNTIFS($B$11:$B$30,I$51,$C$11:$C$30,"C",$E$11:$E$30,"*")</f>
        <v>1</v>
      </c>
      <c r="J54" s="1300"/>
      <c r="K54" s="1301"/>
      <c r="L54" s="1299">
        <f>COUNTIFS($B$11:$B$30,I$51,$C$11:$C$30,"D",$E$11:$E$30,"*")</f>
        <v>1</v>
      </c>
      <c r="M54" s="1300"/>
      <c r="N54" s="1301"/>
      <c r="O54" s="1299">
        <f>COUNTIFS($B$11:$B$30,O$51,$C$11:$C$30,"C",$E$11:$E$30,"*")</f>
        <v>0</v>
      </c>
      <c r="P54" s="1300"/>
      <c r="Q54" s="1301"/>
      <c r="R54" s="1299">
        <f>COUNTIFS($B$11:$B$30,O$51,$C$11:$C$30,"D",$E$11:$E$30,"*")</f>
        <v>0</v>
      </c>
      <c r="S54" s="1300"/>
      <c r="T54" s="1301"/>
      <c r="U54" s="1299">
        <f>COUNTIFS($B$11:$B$30,U$51,$C$11:$C$30,"C",$E$11:$E$30,"*")</f>
        <v>0</v>
      </c>
      <c r="V54" s="1300"/>
      <c r="W54" s="1301"/>
      <c r="X54" s="1299">
        <f>COUNTIFS($B$11:$B$30,U$51,$C$11:$C$30,"D",$E$11:$E$30,"*")</f>
        <v>0</v>
      </c>
      <c r="Y54" s="1300"/>
      <c r="Z54" s="1301"/>
      <c r="AA54" s="1299">
        <f>COUNTIFS($B$11:$B$30,AA$51,$C$11:$C$30,"C",$E$11:$E$30,"*")</f>
        <v>0</v>
      </c>
      <c r="AB54" s="1300"/>
      <c r="AC54" s="1301"/>
      <c r="AD54" s="1299">
        <f>COUNTIFS($B$11:$B$30,AA$51,$C$11:$C$30,"D",$E$11:$E$30,"*")</f>
        <v>0</v>
      </c>
      <c r="AE54" s="1300"/>
      <c r="AF54" s="1301"/>
      <c r="AG54" s="1299">
        <f>COUNTIFS($B$11:$B$30,AG$51,$C$11:$C$30,"C",$E$11:$E$30,"*")</f>
        <v>0</v>
      </c>
      <c r="AH54" s="1300"/>
      <c r="AI54" s="1301"/>
      <c r="AJ54" s="1299">
        <f>COUNTIFS($B$11:$B$30,AG$51,$C$11:$C$30,"D",$E$11:$E$30,"*")</f>
        <v>0</v>
      </c>
      <c r="AK54" s="1301"/>
      <c r="AL54" s="311">
        <f>COUNTIFS($B$11:$B$30,AL$51,$C$11:$C$30,"C",$E$11:$E$30,"*")</f>
        <v>0</v>
      </c>
      <c r="AM54" s="311">
        <f>COUNTIFS($B$11:$B$30,AL$51,$C$11:$C$30,"D",$E$11:$E$30,"*")</f>
        <v>0</v>
      </c>
      <c r="AN54" s="257"/>
    </row>
    <row r="55" spans="1:40" ht="24.95" customHeight="1">
      <c r="A55" s="257"/>
      <c r="B55" s="313" t="s">
        <v>637</v>
      </c>
      <c r="C55" s="1364"/>
      <c r="D55" s="1365"/>
      <c r="E55" s="1294" t="str">
        <f>IF($AK$3="４週",SUMIFS($AK$11:$AK$30,$B$11:$B$30,E51)/4/$AH$5,IF($AK$3="歴月",SUMIFS($AK$11:$AK$30,$B$11:$B$30,E51)/$AL$5,"記載する期間を選択してください"))</f>
        <v>記載する期間を選択してください</v>
      </c>
      <c r="F55" s="1295"/>
      <c r="G55" s="1295"/>
      <c r="H55" s="1297"/>
      <c r="I55" s="1294" t="str">
        <f>IF($AK$3="４週",SUMIFS($AK$11:$AK$30,$B$11:$B$30,I51)/4/$AH$5,IF($AK$3="歴月",SUMIFS($AK$11:$AK$30,$B$11:$B$30,I51)/$AL$5,"記載する期間を選択してください"))</f>
        <v>記載する期間を選択してください</v>
      </c>
      <c r="J55" s="1295"/>
      <c r="K55" s="1295"/>
      <c r="L55" s="1295"/>
      <c r="M55" s="1295"/>
      <c r="N55" s="1297"/>
      <c r="O55" s="1294" t="str">
        <f>IF($AK$3="４週",SUMIFS($AK$11:$AK$30,$B$11:$B$30,O51)/4/$AH$5,IF($AK$3="歴月",SUMIFS($AK$11:$AK$30,$B$11:$B$30,O51)/$AL$5,"記載する期間を選択してください"))</f>
        <v>記載する期間を選択してください</v>
      </c>
      <c r="P55" s="1295"/>
      <c r="Q55" s="1295"/>
      <c r="R55" s="1295"/>
      <c r="S55" s="1295"/>
      <c r="T55" s="1297"/>
      <c r="U55" s="1294" t="str">
        <f>IF($AK$3="４週",SUMIFS($AK$11:$AK$30,$B$11:$B$30,U51)/4/$AH$5,IF($AK$3="歴月",SUMIFS($AK$11:$AK$30,$B$11:$B$30,U51)/$AL$5,"記載する期間を選択してください"))</f>
        <v>記載する期間を選択してください</v>
      </c>
      <c r="V55" s="1295"/>
      <c r="W55" s="1295"/>
      <c r="X55" s="1295"/>
      <c r="Y55" s="1295"/>
      <c r="Z55" s="1297"/>
      <c r="AA55" s="1294" t="str">
        <f>IF($AK$3="４週",SUMIFS($AK$11:$AK$30,$B$11:$B$30,AA51)/4/$AH$5,IF($AK$3="歴月",SUMIFS($AK$11:$AK$30,$B$11:$B$30,AA51)/$AL$5,"記載する期間を選択してください"))</f>
        <v>記載する期間を選択してください</v>
      </c>
      <c r="AB55" s="1295"/>
      <c r="AC55" s="1295"/>
      <c r="AD55" s="1295"/>
      <c r="AE55" s="1295"/>
      <c r="AF55" s="1297"/>
      <c r="AG55" s="1294" t="str">
        <f>IF($AK$3="４週",SUMIFS($AK$11:$AK$30,$B$11:$B$30,AG51)/4/$AH$5,IF($AK$3="歴月",SUMIFS($AK$11:$AK$30,$B$11:$B$30,AG51)/$AL$5,"記載する期間を選択してください"))</f>
        <v>記載する期間を選択してください</v>
      </c>
      <c r="AH55" s="1295"/>
      <c r="AI55" s="1295"/>
      <c r="AJ55" s="1295"/>
      <c r="AK55" s="1297"/>
      <c r="AL55" s="1294" t="str">
        <f>IF($AK$3="４週",SUMIFS($AK$11:$AK$30,$B$11:$B$30,AL51)/4/$AH$5,IF($AK$3="歴月",SUMIFS($AK$11:$AK$30,$B$11:$B$30,AL51)/$AL$5,"記載する期間を選択してください"))</f>
        <v>記載する期間を選択してください</v>
      </c>
      <c r="AM55" s="1297"/>
      <c r="AN55" s="257"/>
    </row>
    <row r="56" spans="1:40" ht="5.0999999999999996" customHeight="1">
      <c r="A56" s="257"/>
      <c r="B56" s="260"/>
      <c r="C56" s="284">
        <v>2</v>
      </c>
      <c r="D56" s="284"/>
      <c r="E56" s="284">
        <v>3</v>
      </c>
      <c r="F56" s="284"/>
      <c r="G56" s="284"/>
      <c r="H56" s="284"/>
      <c r="I56" s="284">
        <v>4</v>
      </c>
      <c r="J56" s="284"/>
      <c r="K56" s="284"/>
      <c r="L56" s="284"/>
      <c r="M56" s="284"/>
      <c r="N56" s="284"/>
      <c r="O56" s="284">
        <v>5</v>
      </c>
      <c r="P56" s="284"/>
      <c r="Q56" s="284"/>
      <c r="R56" s="284"/>
      <c r="S56" s="284"/>
      <c r="T56" s="284"/>
      <c r="U56" s="284">
        <v>6</v>
      </c>
      <c r="V56" s="284"/>
      <c r="W56" s="284"/>
      <c r="X56" s="284"/>
      <c r="Y56" s="284"/>
      <c r="Z56" s="284"/>
      <c r="AA56" s="284">
        <v>7</v>
      </c>
      <c r="AB56" s="284"/>
      <c r="AC56" s="284"/>
      <c r="AD56" s="284"/>
      <c r="AE56" s="284"/>
      <c r="AF56" s="284"/>
      <c r="AG56" s="284">
        <v>8</v>
      </c>
      <c r="AH56" s="284"/>
      <c r="AI56" s="284"/>
      <c r="AJ56" s="284"/>
      <c r="AK56" s="284"/>
      <c r="AL56" s="284">
        <v>9</v>
      </c>
      <c r="AM56" s="315"/>
      <c r="AN56" s="257"/>
    </row>
    <row r="57" spans="1:40" ht="15" customHeight="1">
      <c r="A57" s="280" t="s">
        <v>562</v>
      </c>
      <c r="B57" s="281"/>
      <c r="C57" s="282"/>
      <c r="D57" s="282"/>
      <c r="E57" s="282"/>
      <c r="F57" s="283"/>
      <c r="G57" s="282"/>
      <c r="H57" s="284"/>
      <c r="I57" s="284"/>
      <c r="J57" s="284"/>
      <c r="K57" s="284"/>
      <c r="L57" s="284"/>
      <c r="M57" s="284"/>
      <c r="N57" s="284"/>
      <c r="O57" s="284"/>
      <c r="P57" s="284"/>
      <c r="Q57" s="284"/>
      <c r="R57" s="284">
        <v>6</v>
      </c>
      <c r="S57" s="284"/>
      <c r="T57" s="284"/>
      <c r="U57" s="284"/>
      <c r="V57" s="284"/>
      <c r="W57" s="284"/>
      <c r="X57" s="284">
        <v>7</v>
      </c>
      <c r="Y57" s="284"/>
      <c r="Z57" s="284"/>
      <c r="AA57" s="284"/>
      <c r="AB57" s="284"/>
      <c r="AC57" s="284"/>
      <c r="AD57" s="284">
        <v>8</v>
      </c>
      <c r="AE57" s="284"/>
      <c r="AF57" s="284"/>
      <c r="AG57" s="285"/>
      <c r="AH57" s="285"/>
      <c r="AI57" s="285"/>
      <c r="AJ57" s="285">
        <v>9</v>
      </c>
      <c r="AK57" s="286"/>
      <c r="AL57" s="286"/>
      <c r="AM57" s="257"/>
    </row>
    <row r="58" spans="1:40" s="280" customFormat="1" ht="15" customHeight="1">
      <c r="A58" s="280" t="s">
        <v>563</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row>
    <row r="59" spans="1:40" s="280" customFormat="1" ht="15" customHeight="1">
      <c r="A59" s="280" t="s">
        <v>564</v>
      </c>
      <c r="B59" s="287"/>
      <c r="C59" s="287"/>
      <c r="D59" s="287"/>
      <c r="E59" s="287"/>
      <c r="F59" s="287"/>
      <c r="G59" s="287"/>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row>
    <row r="60" spans="1:40" s="280" customFormat="1" ht="15" customHeight="1">
      <c r="A60" s="280" t="s">
        <v>565</v>
      </c>
      <c r="B60" s="287"/>
      <c r="C60" s="287"/>
      <c r="D60" s="287"/>
      <c r="E60" s="287"/>
      <c r="F60" s="287"/>
      <c r="G60" s="287"/>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row>
    <row r="61" spans="1:40" s="280" customFormat="1" ht="15" customHeight="1">
      <c r="A61" s="280" t="s">
        <v>566</v>
      </c>
      <c r="B61" s="287"/>
      <c r="C61" s="287"/>
      <c r="D61" s="287"/>
      <c r="E61" s="287"/>
      <c r="F61" s="287"/>
      <c r="G61" s="287"/>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row>
    <row r="62" spans="1:40" ht="15" customHeight="1">
      <c r="A62" s="280" t="s">
        <v>567</v>
      </c>
      <c r="B62" s="288"/>
      <c r="C62" s="280"/>
      <c r="D62" s="280"/>
      <c r="E62" s="280"/>
      <c r="F62" s="280"/>
      <c r="G62" s="280"/>
    </row>
    <row r="63" spans="1:40" ht="15" customHeight="1">
      <c r="A63" s="280" t="s">
        <v>568</v>
      </c>
      <c r="B63" s="288"/>
      <c r="C63" s="280"/>
      <c r="D63" s="280"/>
      <c r="E63" s="280"/>
      <c r="F63" s="280"/>
      <c r="G63" s="280"/>
    </row>
    <row r="64" spans="1:40" ht="15" customHeight="1">
      <c r="A64" s="280"/>
      <c r="B64" s="289" t="s">
        <v>569</v>
      </c>
      <c r="C64" s="1250" t="s">
        <v>570</v>
      </c>
      <c r="D64" s="1250"/>
      <c r="E64" s="1250"/>
      <c r="F64" s="280"/>
      <c r="G64" s="280"/>
    </row>
    <row r="65" spans="1:7" ht="15" customHeight="1">
      <c r="A65" s="280"/>
      <c r="B65" s="290" t="s">
        <v>571</v>
      </c>
      <c r="C65" s="1260" t="s">
        <v>572</v>
      </c>
      <c r="D65" s="1260"/>
      <c r="E65" s="1260"/>
      <c r="F65" s="280"/>
      <c r="G65" s="280"/>
    </row>
    <row r="66" spans="1:7" ht="15" customHeight="1">
      <c r="A66" s="280"/>
      <c r="B66" s="290" t="s">
        <v>573</v>
      </c>
      <c r="C66" s="1260" t="s">
        <v>574</v>
      </c>
      <c r="D66" s="1260"/>
      <c r="E66" s="1260"/>
      <c r="F66" s="280"/>
      <c r="G66" s="280"/>
    </row>
    <row r="67" spans="1:7" ht="15" customHeight="1">
      <c r="A67" s="280"/>
      <c r="B67" s="290" t="s">
        <v>575</v>
      </c>
      <c r="C67" s="1260" t="s">
        <v>576</v>
      </c>
      <c r="D67" s="1260"/>
      <c r="E67" s="1260"/>
      <c r="F67" s="280"/>
      <c r="G67" s="280"/>
    </row>
    <row r="68" spans="1:7" ht="15" customHeight="1">
      <c r="A68" s="280"/>
      <c r="B68" s="290" t="s">
        <v>577</v>
      </c>
      <c r="C68" s="1260" t="s">
        <v>578</v>
      </c>
      <c r="D68" s="1260"/>
      <c r="E68" s="1260"/>
      <c r="F68" s="280"/>
      <c r="G68" s="280"/>
    </row>
    <row r="69" spans="1:7" ht="15" customHeight="1">
      <c r="A69" s="280"/>
      <c r="B69" s="280" t="s">
        <v>579</v>
      </c>
      <c r="C69" s="280"/>
      <c r="D69" s="280"/>
      <c r="E69" s="280"/>
      <c r="F69" s="280"/>
      <c r="G69" s="280"/>
    </row>
    <row r="70" spans="1:7" ht="15" customHeight="1">
      <c r="A70" s="280"/>
      <c r="B70" s="280" t="s">
        <v>580</v>
      </c>
      <c r="C70" s="280"/>
      <c r="D70" s="280"/>
      <c r="E70" s="280"/>
      <c r="F70" s="280"/>
      <c r="G70" s="280"/>
    </row>
    <row r="71" spans="1:7" ht="15" customHeight="1">
      <c r="A71" s="280"/>
      <c r="B71" s="280" t="s">
        <v>581</v>
      </c>
      <c r="C71" s="280"/>
      <c r="D71" s="280"/>
      <c r="E71" s="280"/>
      <c r="F71" s="280"/>
      <c r="G71" s="280"/>
    </row>
    <row r="72" spans="1:7" ht="15" customHeight="1">
      <c r="A72" s="280" t="s">
        <v>582</v>
      </c>
      <c r="B72" s="288"/>
      <c r="C72" s="280"/>
      <c r="D72" s="280"/>
      <c r="E72" s="280"/>
      <c r="F72" s="280"/>
      <c r="G72" s="280"/>
    </row>
    <row r="73" spans="1:7" ht="15" customHeight="1">
      <c r="A73" s="280" t="s">
        <v>682</v>
      </c>
      <c r="B73" s="288"/>
      <c r="C73" s="280"/>
      <c r="D73" s="280"/>
      <c r="E73" s="280"/>
      <c r="F73" s="280"/>
      <c r="G73" s="280"/>
    </row>
    <row r="74" spans="1:7" ht="15" customHeight="1">
      <c r="A74" s="280" t="s">
        <v>584</v>
      </c>
      <c r="B74" s="288"/>
      <c r="C74" s="280"/>
      <c r="D74" s="280"/>
      <c r="E74" s="280"/>
      <c r="F74" s="280"/>
      <c r="G74" s="280"/>
    </row>
    <row r="75" spans="1:7" ht="15" customHeight="1">
      <c r="A75" s="280" t="s">
        <v>585</v>
      </c>
      <c r="B75" s="288"/>
      <c r="C75" s="280"/>
      <c r="D75" s="280"/>
      <c r="E75" s="280"/>
      <c r="F75" s="280"/>
      <c r="G75" s="280"/>
    </row>
    <row r="76" spans="1:7" ht="15" customHeight="1">
      <c r="A76" s="280" t="s">
        <v>586</v>
      </c>
      <c r="B76" s="288"/>
      <c r="C76" s="280"/>
      <c r="D76" s="280"/>
      <c r="E76" s="280"/>
      <c r="F76" s="280"/>
      <c r="G76" s="280"/>
    </row>
    <row r="77" spans="1:7" ht="15" customHeight="1">
      <c r="A77" s="280" t="s">
        <v>587</v>
      </c>
      <c r="B77" s="288"/>
      <c r="C77" s="280"/>
      <c r="D77" s="280"/>
      <c r="E77" s="280"/>
      <c r="F77" s="280"/>
      <c r="G77" s="280"/>
    </row>
    <row r="78" spans="1:7" ht="15" customHeight="1">
      <c r="A78" s="280"/>
      <c r="B78" s="280" t="s">
        <v>588</v>
      </c>
      <c r="C78" s="280"/>
      <c r="D78" s="280"/>
      <c r="E78" s="280"/>
      <c r="F78" s="280"/>
      <c r="G78" s="280"/>
    </row>
    <row r="79" spans="1:7" ht="15" customHeight="1">
      <c r="A79" s="280"/>
      <c r="B79" s="280" t="s">
        <v>589</v>
      </c>
      <c r="C79" s="280"/>
      <c r="D79" s="280"/>
      <c r="E79" s="280"/>
      <c r="F79" s="280"/>
      <c r="G79" s="280"/>
    </row>
    <row r="80" spans="1:7" ht="15" customHeight="1">
      <c r="A80" s="280" t="s">
        <v>590</v>
      </c>
      <c r="B80" s="288"/>
      <c r="C80" s="280"/>
      <c r="D80" s="280"/>
      <c r="E80" s="280"/>
      <c r="F80" s="280"/>
      <c r="G80" s="280"/>
    </row>
    <row r="81" spans="1:7" ht="15" customHeight="1">
      <c r="A81" s="280" t="s">
        <v>591</v>
      </c>
      <c r="B81" s="288"/>
      <c r="C81" s="280"/>
      <c r="D81" s="280"/>
      <c r="E81" s="280"/>
      <c r="F81" s="280"/>
      <c r="G81" s="280"/>
    </row>
    <row r="82" spans="1:7" ht="15" customHeight="1">
      <c r="A82" s="280" t="s">
        <v>592</v>
      </c>
      <c r="B82" s="288"/>
      <c r="C82" s="280"/>
      <c r="D82" s="280"/>
      <c r="E82" s="280"/>
      <c r="F82" s="280"/>
      <c r="G82" s="280"/>
    </row>
    <row r="83" spans="1:7" ht="15" customHeight="1">
      <c r="A83" s="280" t="s">
        <v>593</v>
      </c>
      <c r="B83" s="288"/>
      <c r="C83" s="280"/>
      <c r="D83" s="280"/>
      <c r="E83" s="280"/>
      <c r="F83" s="280"/>
      <c r="G83" s="280"/>
    </row>
    <row r="84" spans="1:7" ht="15" customHeight="1">
      <c r="A84" s="280" t="s">
        <v>594</v>
      </c>
      <c r="B84" s="288"/>
      <c r="C84" s="280"/>
      <c r="D84" s="280"/>
      <c r="E84" s="280"/>
      <c r="F84" s="280"/>
      <c r="G84" s="280"/>
    </row>
    <row r="85" spans="1:7" ht="15" customHeight="1">
      <c r="A85" s="280" t="s">
        <v>595</v>
      </c>
      <c r="B85" s="288"/>
      <c r="C85" s="280"/>
      <c r="D85" s="280"/>
      <c r="E85" s="280"/>
      <c r="F85" s="280"/>
      <c r="G85" s="280"/>
    </row>
    <row r="86" spans="1:7" ht="15" customHeight="1">
      <c r="A86" s="280" t="s">
        <v>596</v>
      </c>
      <c r="B86" s="288"/>
      <c r="C86" s="280"/>
      <c r="D86" s="280"/>
      <c r="E86" s="280"/>
      <c r="F86" s="280"/>
      <c r="G86" s="280"/>
    </row>
    <row r="87" spans="1:7" ht="15" customHeight="1">
      <c r="A87" s="280" t="s">
        <v>597</v>
      </c>
      <c r="B87" s="288"/>
      <c r="C87" s="280"/>
      <c r="D87" s="280"/>
      <c r="E87" s="280"/>
      <c r="F87" s="280"/>
      <c r="G87" s="280"/>
    </row>
  </sheetData>
  <mergeCells count="210">
    <mergeCell ref="C68:E68"/>
    <mergeCell ref="AG55:AK55"/>
    <mergeCell ref="AL55:AM55"/>
    <mergeCell ref="C64:E64"/>
    <mergeCell ref="C65:E65"/>
    <mergeCell ref="C66:E66"/>
    <mergeCell ref="C67:E67"/>
    <mergeCell ref="C55:D55"/>
    <mergeCell ref="E55:H55"/>
    <mergeCell ref="I55:N55"/>
    <mergeCell ref="O55:T55"/>
    <mergeCell ref="U55:Z55"/>
    <mergeCell ref="AA55:AF55"/>
    <mergeCell ref="U54:W54"/>
    <mergeCell ref="X54:Z54"/>
    <mergeCell ref="AA54:AC54"/>
    <mergeCell ref="AD54:AF54"/>
    <mergeCell ref="AG54:AI54"/>
    <mergeCell ref="AJ54:AK54"/>
    <mergeCell ref="X53:Z53"/>
    <mergeCell ref="AA53:AC53"/>
    <mergeCell ref="AD53:AF53"/>
    <mergeCell ref="AG53:AI53"/>
    <mergeCell ref="AJ53:AK53"/>
    <mergeCell ref="U53:W53"/>
    <mergeCell ref="F54:H54"/>
    <mergeCell ref="I54:K54"/>
    <mergeCell ref="L54:N54"/>
    <mergeCell ref="O54:Q54"/>
    <mergeCell ref="R54:T54"/>
    <mergeCell ref="F53:H53"/>
    <mergeCell ref="I53:K53"/>
    <mergeCell ref="L53:N53"/>
    <mergeCell ref="O53:Q53"/>
    <mergeCell ref="R53:T53"/>
    <mergeCell ref="AL51:AM51"/>
    <mergeCell ref="F52:H52"/>
    <mergeCell ref="I52:K52"/>
    <mergeCell ref="L52:N52"/>
    <mergeCell ref="O52:Q52"/>
    <mergeCell ref="R52:T52"/>
    <mergeCell ref="A48:B48"/>
    <mergeCell ref="C48:D48"/>
    <mergeCell ref="E48:H48"/>
    <mergeCell ref="C51:D51"/>
    <mergeCell ref="E51:H51"/>
    <mergeCell ref="I51:N51"/>
    <mergeCell ref="U52:W52"/>
    <mergeCell ref="X52:Z52"/>
    <mergeCell ref="AA52:AC52"/>
    <mergeCell ref="AD52:AF52"/>
    <mergeCell ref="AG52:AI52"/>
    <mergeCell ref="AJ52:AK52"/>
    <mergeCell ref="O51:T51"/>
    <mergeCell ref="U51:Z51"/>
    <mergeCell ref="AA51:AF51"/>
    <mergeCell ref="AG51:AK51"/>
    <mergeCell ref="AD44:AF44"/>
    <mergeCell ref="AG44:AI44"/>
    <mergeCell ref="AJ44:AK44"/>
    <mergeCell ref="A47:B47"/>
    <mergeCell ref="C47:D47"/>
    <mergeCell ref="E47:H47"/>
    <mergeCell ref="AJ43:AK43"/>
    <mergeCell ref="A44:C44"/>
    <mergeCell ref="F44:H44"/>
    <mergeCell ref="I44:K44"/>
    <mergeCell ref="L44:N44"/>
    <mergeCell ref="O44:Q44"/>
    <mergeCell ref="R44:T44"/>
    <mergeCell ref="U44:W44"/>
    <mergeCell ref="X44:Z44"/>
    <mergeCell ref="AA44:AC44"/>
    <mergeCell ref="R43:T43"/>
    <mergeCell ref="U43:W43"/>
    <mergeCell ref="X43:Z43"/>
    <mergeCell ref="AA43:AC43"/>
    <mergeCell ref="AD43:AF43"/>
    <mergeCell ref="AG43:AI43"/>
    <mergeCell ref="X42:Z42"/>
    <mergeCell ref="AA42:AC42"/>
    <mergeCell ref="AD42:AF42"/>
    <mergeCell ref="AG42:AI42"/>
    <mergeCell ref="AJ42:AK42"/>
    <mergeCell ref="A43:C43"/>
    <mergeCell ref="F43:H43"/>
    <mergeCell ref="I43:K43"/>
    <mergeCell ref="L43:N43"/>
    <mergeCell ref="O43:Q43"/>
    <mergeCell ref="F42:H42"/>
    <mergeCell ref="I42:K42"/>
    <mergeCell ref="L42:N42"/>
    <mergeCell ref="O42:Q42"/>
    <mergeCell ref="R42:T42"/>
    <mergeCell ref="U42:W42"/>
    <mergeCell ref="U41:W41"/>
    <mergeCell ref="X41:Z41"/>
    <mergeCell ref="AA41:AC41"/>
    <mergeCell ref="AD41:AF41"/>
    <mergeCell ref="AG41:AI41"/>
    <mergeCell ref="AJ41:AK41"/>
    <mergeCell ref="X40:Z40"/>
    <mergeCell ref="AA40:AC40"/>
    <mergeCell ref="AD40:AF40"/>
    <mergeCell ref="AG40:AI40"/>
    <mergeCell ref="AJ40:AK40"/>
    <mergeCell ref="U40:W40"/>
    <mergeCell ref="F41:H41"/>
    <mergeCell ref="I41:K41"/>
    <mergeCell ref="L41:N41"/>
    <mergeCell ref="O41:Q41"/>
    <mergeCell ref="R41:T41"/>
    <mergeCell ref="F40:H40"/>
    <mergeCell ref="I40:K40"/>
    <mergeCell ref="L40:N40"/>
    <mergeCell ref="O40:Q40"/>
    <mergeCell ref="R40:T40"/>
    <mergeCell ref="U39:W39"/>
    <mergeCell ref="X39:Z39"/>
    <mergeCell ref="AA39:AC39"/>
    <mergeCell ref="AD39:AF39"/>
    <mergeCell ref="AG39:AI39"/>
    <mergeCell ref="AJ39:AK39"/>
    <mergeCell ref="X38:Z38"/>
    <mergeCell ref="AA38:AC38"/>
    <mergeCell ref="AD38:AF38"/>
    <mergeCell ref="AG38:AI38"/>
    <mergeCell ref="AJ38:AK38"/>
    <mergeCell ref="U38:W38"/>
    <mergeCell ref="F39:H39"/>
    <mergeCell ref="I39:K39"/>
    <mergeCell ref="L39:N39"/>
    <mergeCell ref="O39:Q39"/>
    <mergeCell ref="R39:T39"/>
    <mergeCell ref="F38:H38"/>
    <mergeCell ref="I38:K38"/>
    <mergeCell ref="L38:N38"/>
    <mergeCell ref="O38:Q38"/>
    <mergeCell ref="R38:T38"/>
    <mergeCell ref="U37:W37"/>
    <mergeCell ref="X37:Z37"/>
    <mergeCell ref="AA37:AC37"/>
    <mergeCell ref="AD37:AF37"/>
    <mergeCell ref="AG37:AI37"/>
    <mergeCell ref="AJ37:AK37"/>
    <mergeCell ref="A37:C37"/>
    <mergeCell ref="F37:H37"/>
    <mergeCell ref="I37:K37"/>
    <mergeCell ref="L37:N37"/>
    <mergeCell ref="O37:Q37"/>
    <mergeCell ref="R37:T37"/>
    <mergeCell ref="U36:W36"/>
    <mergeCell ref="X36:Z36"/>
    <mergeCell ref="AA36:AC36"/>
    <mergeCell ref="AD36:AF36"/>
    <mergeCell ref="AG36:AI36"/>
    <mergeCell ref="AJ36:AK36"/>
    <mergeCell ref="A36:C36"/>
    <mergeCell ref="F36:H36"/>
    <mergeCell ref="I36:K36"/>
    <mergeCell ref="L36:N36"/>
    <mergeCell ref="O36:Q36"/>
    <mergeCell ref="R36:T36"/>
    <mergeCell ref="AM28:AN28"/>
    <mergeCell ref="AM29:AN29"/>
    <mergeCell ref="AM30:AN30"/>
    <mergeCell ref="A31:E31"/>
    <mergeCell ref="AM31:AN32"/>
    <mergeCell ref="A32:E32"/>
    <mergeCell ref="AM22:AN22"/>
    <mergeCell ref="AM23:AN23"/>
    <mergeCell ref="AM24:AN24"/>
    <mergeCell ref="AM25:AN25"/>
    <mergeCell ref="AM26:AN26"/>
    <mergeCell ref="AM27:AN27"/>
    <mergeCell ref="AM18:AN18"/>
    <mergeCell ref="AM19:AN19"/>
    <mergeCell ref="AM20:AN20"/>
    <mergeCell ref="AM21:AN21"/>
    <mergeCell ref="B9:B10"/>
    <mergeCell ref="AM11:AN1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AM16:AN16"/>
    <mergeCell ref="AM17:AN17"/>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E19E1CA9-0832-43E1-AFB2-98B07B4F9B19}"/>
    <dataValidation type="whole" operator="greaterThanOrEqual" allowBlank="1" showInputMessage="1" showErrorMessage="1" sqref="AG37:AG44 I37:I44 AD37:AD44 AA37:AA44 X37:X44 U37:U44 R37:R44 O37:O44 L37:L44 D37:F44" xr:uid="{920421EA-A9D2-47EC-8A4F-8ACD6ADCEFB3}">
      <formula1>0</formula1>
    </dataValidation>
    <dataValidation type="list" allowBlank="1" showInputMessage="1" sqref="B13:B30" xr:uid="{5BBE321E-4EBA-4386-9C44-D5F36A3864BB}">
      <formula1>INDIRECT($AK$1)</formula1>
    </dataValidation>
    <dataValidation type="list" allowBlank="1" showInputMessage="1" showErrorMessage="1" sqref="AK3:AN3" xr:uid="{84172387-4A7A-4249-B692-272F70160CEC}">
      <formula1>"４週,歴月"</formula1>
    </dataValidation>
    <dataValidation type="list" allowBlank="1" showInputMessage="1" showErrorMessage="1" sqref="AK4:AN4" xr:uid="{89F329C1-AA23-4C44-96CE-4580ECBDB8A5}">
      <formula1>"予定,実績"</formula1>
    </dataValidation>
    <dataValidation operator="greaterThanOrEqual" allowBlank="1" showInputMessage="1" showErrorMessage="1" sqref="I45:I46 I49 L45:L46 L49 AL37:AL43 AJ37:AJ44" xr:uid="{59871A2D-08A3-438A-93A5-D8C72D348065}"/>
    <dataValidation type="list" allowBlank="1" showInputMessage="1" showErrorMessage="1" sqref="C11:C30" xr:uid="{CF5EDD07-B4C4-4C2B-99FD-9B1675A1C2C7}">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5" fitToWidth="0" fitToHeight="0" orientation="landscape" r:id="rId1"/>
  <headerFooter alignWithMargins="0">
    <oddHeader>&amp;L&amp;"ＭＳ ゴシック,標準"&amp;10（参考様式）</oddHeader>
  </headerFooter>
  <rowBreaks count="2" manualBreakCount="2">
    <brk id="34" max="39" man="1"/>
    <brk id="71" max="3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ED05D-3E06-4E57-8490-60241137A68E}">
  <sheetPr>
    <tabColor theme="5" tint="0.79998168889431442"/>
  </sheetPr>
  <dimension ref="A1:AQ90"/>
  <sheetViews>
    <sheetView showGridLines="0" zoomScaleNormal="100" zoomScaleSheetLayoutView="100" workbookViewId="0">
      <selection activeCell="X3" sqref="X3"/>
    </sheetView>
  </sheetViews>
  <sheetFormatPr defaultColWidth="8.25" defaultRowHeight="21" customHeight="1"/>
  <cols>
    <col min="1" max="1" width="2.625" style="260" customWidth="1"/>
    <col min="2" max="2" width="14.8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4.95"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710</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599</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40</v>
      </c>
      <c r="AI5" s="1263"/>
      <c r="AJ5" s="1263"/>
      <c r="AK5" s="263" t="s">
        <v>544</v>
      </c>
      <c r="AL5" s="291">
        <v>160</v>
      </c>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703</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703</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21" customHeight="1">
      <c r="A35" s="256" t="s">
        <v>653</v>
      </c>
      <c r="B35" s="266"/>
      <c r="C35" s="266"/>
      <c r="D35" s="266"/>
      <c r="E35" s="266"/>
      <c r="F35" s="266"/>
      <c r="G35" s="280"/>
      <c r="H35" s="280"/>
      <c r="I35" s="280"/>
      <c r="J35" s="280"/>
      <c r="K35" s="280"/>
      <c r="L35" s="280"/>
      <c r="M35" s="280"/>
      <c r="N35" s="280"/>
      <c r="O35" s="280"/>
      <c r="AM35" s="266"/>
      <c r="AN35" s="257"/>
    </row>
    <row r="36" spans="1:43" ht="32.25" customHeight="1">
      <c r="A36" s="1250"/>
      <c r="B36" s="1250"/>
      <c r="C36" s="1250"/>
      <c r="D36" s="318">
        <v>4</v>
      </c>
      <c r="E36" s="318">
        <v>5</v>
      </c>
      <c r="F36" s="1314">
        <v>6</v>
      </c>
      <c r="G36" s="1314"/>
      <c r="H36" s="1314"/>
      <c r="I36" s="1314">
        <v>7</v>
      </c>
      <c r="J36" s="1314"/>
      <c r="K36" s="1314"/>
      <c r="L36" s="1314">
        <v>8</v>
      </c>
      <c r="M36" s="1314"/>
      <c r="N36" s="1314"/>
      <c r="O36" s="1314">
        <v>9</v>
      </c>
      <c r="P36" s="1314"/>
      <c r="Q36" s="1314"/>
      <c r="R36" s="1314">
        <v>10</v>
      </c>
      <c r="S36" s="1314"/>
      <c r="T36" s="1314"/>
      <c r="U36" s="1314">
        <v>11</v>
      </c>
      <c r="V36" s="1314"/>
      <c r="W36" s="1314"/>
      <c r="X36" s="1314">
        <v>12</v>
      </c>
      <c r="Y36" s="1314"/>
      <c r="Z36" s="1314"/>
      <c r="AA36" s="1314">
        <v>1</v>
      </c>
      <c r="AB36" s="1314"/>
      <c r="AC36" s="1314"/>
      <c r="AD36" s="1314">
        <v>2</v>
      </c>
      <c r="AE36" s="1314"/>
      <c r="AF36" s="1314"/>
      <c r="AG36" s="1314">
        <v>3</v>
      </c>
      <c r="AH36" s="1314"/>
      <c r="AI36" s="1314"/>
      <c r="AJ36" s="1250" t="s">
        <v>654</v>
      </c>
      <c r="AK36" s="1250"/>
      <c r="AL36" s="313" t="s">
        <v>655</v>
      </c>
      <c r="AM36" s="1351" t="s">
        <v>704</v>
      </c>
      <c r="AN36" s="1352"/>
      <c r="AO36" s="296"/>
      <c r="AP36" s="296"/>
      <c r="AQ36" s="296"/>
    </row>
    <row r="37" spans="1:43" ht="20.100000000000001" customHeight="1">
      <c r="A37" s="1318" t="s">
        <v>661</v>
      </c>
      <c r="B37" s="1318"/>
      <c r="C37" s="1318"/>
      <c r="D37" s="325">
        <f>SUM(D38,D39,D40,D41,D43,D45)</f>
        <v>1840</v>
      </c>
      <c r="E37" s="325">
        <f>SUM(E38,E39,E40,E41,E43,E45)</f>
        <v>1726</v>
      </c>
      <c r="F37" s="1353">
        <f>SUM(F38,F39,F40,F41,F43,F45)</f>
        <v>1840</v>
      </c>
      <c r="G37" s="1354"/>
      <c r="H37" s="1355"/>
      <c r="I37" s="1353">
        <f>SUM(I38,I39,I40,I41,I43,I45)</f>
        <v>1932</v>
      </c>
      <c r="J37" s="1354">
        <f t="shared" ref="J37:AI37" si="3">SUM(J38,J39,J40,J41,J43,J45)</f>
        <v>0</v>
      </c>
      <c r="K37" s="1355">
        <f t="shared" si="3"/>
        <v>0</v>
      </c>
      <c r="L37" s="1353">
        <f>SUM(L38,L39,L40,L41,L43,L45)</f>
        <v>1932</v>
      </c>
      <c r="M37" s="1354"/>
      <c r="N37" s="1355"/>
      <c r="O37" s="1353">
        <f>SUM(O38,O39,O40,O41,O43,O45)</f>
        <v>1748</v>
      </c>
      <c r="P37" s="1354"/>
      <c r="Q37" s="1355"/>
      <c r="R37" s="1353">
        <f>SUM(R38,R39,R40,R41,R43,R45)</f>
        <v>1840</v>
      </c>
      <c r="S37" s="1354"/>
      <c r="T37" s="1355"/>
      <c r="U37" s="1353">
        <f>SUM(U38,U39,U40,U41,U43,U45)</f>
        <v>1840</v>
      </c>
      <c r="V37" s="1354">
        <f t="shared" si="3"/>
        <v>0</v>
      </c>
      <c r="W37" s="1355">
        <f t="shared" si="3"/>
        <v>0</v>
      </c>
      <c r="X37" s="1353">
        <f>SUM(X38,X39,X40,X41,X43,X45)</f>
        <v>1748</v>
      </c>
      <c r="Y37" s="1354">
        <f t="shared" si="3"/>
        <v>0</v>
      </c>
      <c r="Z37" s="1355">
        <f t="shared" si="3"/>
        <v>0</v>
      </c>
      <c r="AA37" s="1353">
        <f>SUM(AA38,AA39,AA40,AA41,AA43,AA45)</f>
        <v>1748</v>
      </c>
      <c r="AB37" s="1354">
        <f t="shared" si="3"/>
        <v>0</v>
      </c>
      <c r="AC37" s="1355">
        <f t="shared" si="3"/>
        <v>0</v>
      </c>
      <c r="AD37" s="1353">
        <f>SUM(AD38,AD39,AD40,AD41,AD43,AD45)</f>
        <v>1748</v>
      </c>
      <c r="AE37" s="1354">
        <f t="shared" si="3"/>
        <v>0</v>
      </c>
      <c r="AF37" s="1355">
        <f t="shared" si="3"/>
        <v>0</v>
      </c>
      <c r="AG37" s="1353">
        <f>SUM(AG38,AG39,AG40,AG41,AG43,AG45)</f>
        <v>1840</v>
      </c>
      <c r="AH37" s="1354">
        <f t="shared" si="3"/>
        <v>0</v>
      </c>
      <c r="AI37" s="1355">
        <f t="shared" si="3"/>
        <v>0</v>
      </c>
      <c r="AJ37" s="1260">
        <f>SUM(D37:AI37)</f>
        <v>21782</v>
      </c>
      <c r="AK37" s="1260"/>
      <c r="AL37" s="331">
        <f>ROUNDUP(AJ37/AJ47,1)</f>
        <v>92</v>
      </c>
      <c r="AM37" s="1356"/>
      <c r="AN37" s="1357"/>
      <c r="AO37" s="296"/>
      <c r="AP37" s="296"/>
      <c r="AQ37" s="296"/>
    </row>
    <row r="38" spans="1:43" s="328" customFormat="1" ht="20.100000000000001" customHeight="1">
      <c r="A38" s="319" t="s">
        <v>705</v>
      </c>
      <c r="B38" s="330"/>
      <c r="C38" s="321"/>
      <c r="D38" s="274">
        <v>50</v>
      </c>
      <c r="E38" s="274">
        <v>45</v>
      </c>
      <c r="F38" s="1347">
        <v>50</v>
      </c>
      <c r="G38" s="1348"/>
      <c r="H38" s="1349"/>
      <c r="I38" s="1347">
        <v>50</v>
      </c>
      <c r="J38" s="1348"/>
      <c r="K38" s="1349"/>
      <c r="L38" s="1347">
        <v>50</v>
      </c>
      <c r="M38" s="1348"/>
      <c r="N38" s="1349"/>
      <c r="O38" s="1347">
        <v>45</v>
      </c>
      <c r="P38" s="1348"/>
      <c r="Q38" s="1349"/>
      <c r="R38" s="1347">
        <v>50</v>
      </c>
      <c r="S38" s="1348"/>
      <c r="T38" s="1349"/>
      <c r="U38" s="1347">
        <v>50</v>
      </c>
      <c r="V38" s="1348"/>
      <c r="W38" s="1349"/>
      <c r="X38" s="1347">
        <v>45</v>
      </c>
      <c r="Y38" s="1348"/>
      <c r="Z38" s="1349"/>
      <c r="AA38" s="1347">
        <v>45</v>
      </c>
      <c r="AB38" s="1348"/>
      <c r="AC38" s="1349"/>
      <c r="AD38" s="1347">
        <v>45</v>
      </c>
      <c r="AE38" s="1348"/>
      <c r="AF38" s="1349"/>
      <c r="AG38" s="1347">
        <v>50</v>
      </c>
      <c r="AH38" s="1348"/>
      <c r="AI38" s="1349"/>
      <c r="AJ38" s="1260">
        <f t="shared" ref="AJ38:AJ46" si="4">SUM(D38:AI38)</f>
        <v>575</v>
      </c>
      <c r="AK38" s="1260"/>
      <c r="AL38" s="331">
        <f>ROUNDUP(AJ38/$AJ$47,1)</f>
        <v>2.5</v>
      </c>
      <c r="AM38" s="1356"/>
      <c r="AN38" s="1357"/>
      <c r="AO38" s="327"/>
      <c r="AP38" s="327"/>
      <c r="AQ38" s="327"/>
    </row>
    <row r="39" spans="1:43" s="328" customFormat="1" ht="20.100000000000001" customHeight="1">
      <c r="A39" s="319" t="s">
        <v>662</v>
      </c>
      <c r="B39" s="330"/>
      <c r="C39" s="321"/>
      <c r="D39" s="274">
        <v>50</v>
      </c>
      <c r="E39" s="274">
        <v>50</v>
      </c>
      <c r="F39" s="1347">
        <v>50</v>
      </c>
      <c r="G39" s="1348"/>
      <c r="H39" s="1349"/>
      <c r="I39" s="1347">
        <v>55</v>
      </c>
      <c r="J39" s="1348"/>
      <c r="K39" s="1349"/>
      <c r="L39" s="1347">
        <v>55</v>
      </c>
      <c r="M39" s="1348"/>
      <c r="N39" s="1349"/>
      <c r="O39" s="1347">
        <v>50</v>
      </c>
      <c r="P39" s="1348"/>
      <c r="Q39" s="1349"/>
      <c r="R39" s="1347">
        <v>50</v>
      </c>
      <c r="S39" s="1348"/>
      <c r="T39" s="1349"/>
      <c r="U39" s="1347">
        <v>50</v>
      </c>
      <c r="V39" s="1348"/>
      <c r="W39" s="1349"/>
      <c r="X39" s="1347">
        <v>50</v>
      </c>
      <c r="Y39" s="1348"/>
      <c r="Z39" s="1349"/>
      <c r="AA39" s="1347">
        <v>50</v>
      </c>
      <c r="AB39" s="1348"/>
      <c r="AC39" s="1349"/>
      <c r="AD39" s="1347">
        <v>50</v>
      </c>
      <c r="AE39" s="1348"/>
      <c r="AF39" s="1349"/>
      <c r="AG39" s="1347">
        <v>50</v>
      </c>
      <c r="AH39" s="1348"/>
      <c r="AI39" s="1349"/>
      <c r="AJ39" s="1260">
        <f t="shared" si="4"/>
        <v>610</v>
      </c>
      <c r="AK39" s="1260"/>
      <c r="AL39" s="331">
        <f>ROUNDUP(AJ39/$AJ$47,1)</f>
        <v>2.6</v>
      </c>
      <c r="AM39" s="1356"/>
      <c r="AN39" s="1357"/>
      <c r="AO39" s="327"/>
      <c r="AP39" s="327"/>
      <c r="AQ39" s="327"/>
    </row>
    <row r="40" spans="1:43" ht="20.100000000000001" customHeight="1">
      <c r="A40" s="319" t="s">
        <v>663</v>
      </c>
      <c r="B40" s="330"/>
      <c r="C40" s="321"/>
      <c r="D40" s="274">
        <v>100</v>
      </c>
      <c r="E40" s="274">
        <v>95</v>
      </c>
      <c r="F40" s="1347">
        <v>100</v>
      </c>
      <c r="G40" s="1348"/>
      <c r="H40" s="1349"/>
      <c r="I40" s="1347">
        <v>105</v>
      </c>
      <c r="J40" s="1348"/>
      <c r="K40" s="1349"/>
      <c r="L40" s="1347">
        <v>105</v>
      </c>
      <c r="M40" s="1348"/>
      <c r="N40" s="1349"/>
      <c r="O40" s="1347">
        <v>95</v>
      </c>
      <c r="P40" s="1348"/>
      <c r="Q40" s="1349"/>
      <c r="R40" s="1347">
        <v>100</v>
      </c>
      <c r="S40" s="1348"/>
      <c r="T40" s="1349"/>
      <c r="U40" s="1347">
        <v>100</v>
      </c>
      <c r="V40" s="1348"/>
      <c r="W40" s="1349"/>
      <c r="X40" s="1347">
        <v>95</v>
      </c>
      <c r="Y40" s="1348"/>
      <c r="Z40" s="1349"/>
      <c r="AA40" s="1347">
        <v>95</v>
      </c>
      <c r="AB40" s="1348"/>
      <c r="AC40" s="1349"/>
      <c r="AD40" s="1347">
        <v>95</v>
      </c>
      <c r="AE40" s="1348"/>
      <c r="AF40" s="1349"/>
      <c r="AG40" s="1347">
        <v>100</v>
      </c>
      <c r="AH40" s="1348"/>
      <c r="AI40" s="1349"/>
      <c r="AJ40" s="1260">
        <f t="shared" si="4"/>
        <v>1185</v>
      </c>
      <c r="AK40" s="1260"/>
      <c r="AL40" s="331">
        <f>ROUNDUP(AJ40/$AJ$47,1)</f>
        <v>5</v>
      </c>
      <c r="AM40" s="1356"/>
      <c r="AN40" s="1357"/>
      <c r="AO40" s="296"/>
      <c r="AP40" s="296"/>
      <c r="AQ40" s="296"/>
    </row>
    <row r="41" spans="1:43" ht="20.100000000000001" customHeight="1">
      <c r="A41" s="1362" t="s">
        <v>664</v>
      </c>
      <c r="B41" s="1275"/>
      <c r="C41" s="1276"/>
      <c r="D41" s="274">
        <v>100</v>
      </c>
      <c r="E41" s="274">
        <v>95</v>
      </c>
      <c r="F41" s="1347">
        <v>100</v>
      </c>
      <c r="G41" s="1348"/>
      <c r="H41" s="1349"/>
      <c r="I41" s="1347">
        <v>105</v>
      </c>
      <c r="J41" s="1348"/>
      <c r="K41" s="1349"/>
      <c r="L41" s="1347">
        <v>105</v>
      </c>
      <c r="M41" s="1348"/>
      <c r="N41" s="1349"/>
      <c r="O41" s="1347">
        <v>95</v>
      </c>
      <c r="P41" s="1348"/>
      <c r="Q41" s="1349"/>
      <c r="R41" s="1347">
        <v>100</v>
      </c>
      <c r="S41" s="1348"/>
      <c r="T41" s="1349"/>
      <c r="U41" s="1347">
        <v>100</v>
      </c>
      <c r="V41" s="1348"/>
      <c r="W41" s="1349"/>
      <c r="X41" s="1347">
        <v>95</v>
      </c>
      <c r="Y41" s="1348"/>
      <c r="Z41" s="1349"/>
      <c r="AA41" s="1347">
        <v>95</v>
      </c>
      <c r="AB41" s="1348"/>
      <c r="AC41" s="1349"/>
      <c r="AD41" s="1347">
        <v>95</v>
      </c>
      <c r="AE41" s="1348"/>
      <c r="AF41" s="1349"/>
      <c r="AG41" s="1347">
        <v>100</v>
      </c>
      <c r="AH41" s="1348"/>
      <c r="AI41" s="1349"/>
      <c r="AJ41" s="1260">
        <f t="shared" si="4"/>
        <v>1185</v>
      </c>
      <c r="AK41" s="1260"/>
      <c r="AL41" s="1366">
        <f>ROUNDUP(AJ41/$AJ$47,1)</f>
        <v>5</v>
      </c>
      <c r="AM41" s="1356"/>
      <c r="AN41" s="1357"/>
      <c r="AO41" s="296"/>
      <c r="AP41" s="296"/>
      <c r="AQ41" s="296"/>
    </row>
    <row r="42" spans="1:43" s="328" customFormat="1" ht="20.100000000000001" customHeight="1">
      <c r="A42" s="326"/>
      <c r="B42" s="1358" t="s">
        <v>706</v>
      </c>
      <c r="C42" s="1359"/>
      <c r="D42" s="274">
        <v>40</v>
      </c>
      <c r="E42" s="274">
        <v>45</v>
      </c>
      <c r="F42" s="1347">
        <v>40</v>
      </c>
      <c r="G42" s="1348"/>
      <c r="H42" s="1349"/>
      <c r="I42" s="1347">
        <v>40</v>
      </c>
      <c r="J42" s="1348"/>
      <c r="K42" s="1349"/>
      <c r="L42" s="1347">
        <v>60</v>
      </c>
      <c r="M42" s="1348"/>
      <c r="N42" s="1349"/>
      <c r="O42" s="1347">
        <v>50</v>
      </c>
      <c r="P42" s="1348"/>
      <c r="Q42" s="1349"/>
      <c r="R42" s="1347">
        <v>40</v>
      </c>
      <c r="S42" s="1348"/>
      <c r="T42" s="1349"/>
      <c r="U42" s="1347">
        <v>40</v>
      </c>
      <c r="V42" s="1348"/>
      <c r="W42" s="1349"/>
      <c r="X42" s="1347">
        <v>30</v>
      </c>
      <c r="Y42" s="1348"/>
      <c r="Z42" s="1349"/>
      <c r="AA42" s="1347">
        <v>30</v>
      </c>
      <c r="AB42" s="1348"/>
      <c r="AC42" s="1349"/>
      <c r="AD42" s="1347">
        <v>30</v>
      </c>
      <c r="AE42" s="1348"/>
      <c r="AF42" s="1349"/>
      <c r="AG42" s="1347">
        <v>50</v>
      </c>
      <c r="AH42" s="1348"/>
      <c r="AI42" s="1349"/>
      <c r="AJ42" s="1260">
        <f t="shared" si="4"/>
        <v>495</v>
      </c>
      <c r="AK42" s="1260"/>
      <c r="AL42" s="1367"/>
      <c r="AM42" s="1360">
        <f>ROUNDUP($AJ$42/$AJ$47,1)</f>
        <v>2.1</v>
      </c>
      <c r="AN42" s="1361"/>
      <c r="AO42" s="327"/>
      <c r="AP42" s="327"/>
      <c r="AQ42" s="327"/>
    </row>
    <row r="43" spans="1:43" ht="20.100000000000001" customHeight="1">
      <c r="A43" s="1362" t="s">
        <v>665</v>
      </c>
      <c r="B43" s="1275"/>
      <c r="C43" s="1276"/>
      <c r="D43" s="274">
        <v>140</v>
      </c>
      <c r="E43" s="274">
        <v>131</v>
      </c>
      <c r="F43" s="1347">
        <v>140</v>
      </c>
      <c r="G43" s="1348"/>
      <c r="H43" s="1349"/>
      <c r="I43" s="1347">
        <v>147</v>
      </c>
      <c r="J43" s="1348"/>
      <c r="K43" s="1349"/>
      <c r="L43" s="1347">
        <v>147</v>
      </c>
      <c r="M43" s="1348"/>
      <c r="N43" s="1349"/>
      <c r="O43" s="1347">
        <v>133</v>
      </c>
      <c r="P43" s="1348"/>
      <c r="Q43" s="1349"/>
      <c r="R43" s="1347">
        <v>140</v>
      </c>
      <c r="S43" s="1348"/>
      <c r="T43" s="1349"/>
      <c r="U43" s="1347">
        <v>140</v>
      </c>
      <c r="V43" s="1348"/>
      <c r="W43" s="1349"/>
      <c r="X43" s="1347">
        <v>133</v>
      </c>
      <c r="Y43" s="1348"/>
      <c r="Z43" s="1349"/>
      <c r="AA43" s="1347">
        <v>133</v>
      </c>
      <c r="AB43" s="1348"/>
      <c r="AC43" s="1349"/>
      <c r="AD43" s="1347">
        <v>133</v>
      </c>
      <c r="AE43" s="1348"/>
      <c r="AF43" s="1349"/>
      <c r="AG43" s="1347">
        <v>140</v>
      </c>
      <c r="AH43" s="1348"/>
      <c r="AI43" s="1349"/>
      <c r="AJ43" s="1260">
        <f t="shared" si="4"/>
        <v>1657</v>
      </c>
      <c r="AK43" s="1260"/>
      <c r="AL43" s="1366">
        <f>ROUNDUP(AJ43/$AJ$47,1)</f>
        <v>7</v>
      </c>
      <c r="AM43" s="1356"/>
      <c r="AN43" s="1357"/>
      <c r="AO43" s="296"/>
      <c r="AP43" s="296"/>
      <c r="AQ43" s="296"/>
    </row>
    <row r="44" spans="1:43" s="328" customFormat="1" ht="20.100000000000001" customHeight="1">
      <c r="A44" s="329"/>
      <c r="B44" s="1358" t="s">
        <v>706</v>
      </c>
      <c r="C44" s="1359"/>
      <c r="D44" s="274">
        <v>40</v>
      </c>
      <c r="E44" s="274">
        <v>31</v>
      </c>
      <c r="F44" s="1347">
        <v>40</v>
      </c>
      <c r="G44" s="1348"/>
      <c r="H44" s="1349"/>
      <c r="I44" s="1347">
        <v>47</v>
      </c>
      <c r="J44" s="1348"/>
      <c r="K44" s="1349"/>
      <c r="L44" s="1347">
        <v>47</v>
      </c>
      <c r="M44" s="1348"/>
      <c r="N44" s="1349"/>
      <c r="O44" s="1347">
        <v>33</v>
      </c>
      <c r="P44" s="1348"/>
      <c r="Q44" s="1349"/>
      <c r="R44" s="1347">
        <v>40</v>
      </c>
      <c r="S44" s="1348"/>
      <c r="T44" s="1349"/>
      <c r="U44" s="1347">
        <v>40</v>
      </c>
      <c r="V44" s="1348"/>
      <c r="W44" s="1349"/>
      <c r="X44" s="1347">
        <v>33</v>
      </c>
      <c r="Y44" s="1348"/>
      <c r="Z44" s="1349"/>
      <c r="AA44" s="1347">
        <v>33</v>
      </c>
      <c r="AB44" s="1348"/>
      <c r="AC44" s="1349"/>
      <c r="AD44" s="1347">
        <v>33</v>
      </c>
      <c r="AE44" s="1348"/>
      <c r="AF44" s="1349"/>
      <c r="AG44" s="1347">
        <v>40</v>
      </c>
      <c r="AH44" s="1348"/>
      <c r="AI44" s="1349"/>
      <c r="AJ44" s="1260">
        <f t="shared" si="4"/>
        <v>457</v>
      </c>
      <c r="AK44" s="1260"/>
      <c r="AL44" s="1367"/>
      <c r="AM44" s="1360">
        <f>ROUNDUP($AJ$44/$AJ$47,1)</f>
        <v>2</v>
      </c>
      <c r="AN44" s="1361"/>
      <c r="AO44" s="327"/>
      <c r="AP44" s="327"/>
      <c r="AQ44" s="327"/>
    </row>
    <row r="45" spans="1:43" ht="20.100000000000001" customHeight="1">
      <c r="A45" s="1362" t="s">
        <v>666</v>
      </c>
      <c r="B45" s="1275"/>
      <c r="C45" s="1276"/>
      <c r="D45" s="274">
        <v>1400</v>
      </c>
      <c r="E45" s="274">
        <v>1310</v>
      </c>
      <c r="F45" s="1347">
        <v>1400</v>
      </c>
      <c r="G45" s="1348"/>
      <c r="H45" s="1349"/>
      <c r="I45" s="1347">
        <v>1470</v>
      </c>
      <c r="J45" s="1348"/>
      <c r="K45" s="1349"/>
      <c r="L45" s="1347">
        <v>1470</v>
      </c>
      <c r="M45" s="1348"/>
      <c r="N45" s="1349"/>
      <c r="O45" s="1347">
        <v>1330</v>
      </c>
      <c r="P45" s="1348"/>
      <c r="Q45" s="1349"/>
      <c r="R45" s="1347">
        <v>1400</v>
      </c>
      <c r="S45" s="1348"/>
      <c r="T45" s="1349"/>
      <c r="U45" s="1347">
        <v>1400</v>
      </c>
      <c r="V45" s="1348"/>
      <c r="W45" s="1349"/>
      <c r="X45" s="1347">
        <v>1330</v>
      </c>
      <c r="Y45" s="1348"/>
      <c r="Z45" s="1349"/>
      <c r="AA45" s="1347">
        <v>1330</v>
      </c>
      <c r="AB45" s="1348"/>
      <c r="AC45" s="1349"/>
      <c r="AD45" s="1347">
        <v>1330</v>
      </c>
      <c r="AE45" s="1348"/>
      <c r="AF45" s="1349"/>
      <c r="AG45" s="1347">
        <v>1400</v>
      </c>
      <c r="AH45" s="1348"/>
      <c r="AI45" s="1349"/>
      <c r="AJ45" s="1260">
        <f t="shared" si="4"/>
        <v>16570</v>
      </c>
      <c r="AK45" s="1260"/>
      <c r="AL45" s="1366">
        <f>ROUNDUP(AJ45/$AJ$47,1)</f>
        <v>70</v>
      </c>
      <c r="AM45" s="1356"/>
      <c r="AN45" s="1357"/>
      <c r="AO45" s="296"/>
      <c r="AP45" s="296"/>
      <c r="AQ45" s="296"/>
    </row>
    <row r="46" spans="1:43" s="328" customFormat="1" ht="20.100000000000001" customHeight="1">
      <c r="A46" s="326"/>
      <c r="B46" s="1358" t="s">
        <v>706</v>
      </c>
      <c r="C46" s="1359"/>
      <c r="D46" s="274">
        <v>400</v>
      </c>
      <c r="E46" s="274">
        <v>310</v>
      </c>
      <c r="F46" s="1347">
        <v>400</v>
      </c>
      <c r="G46" s="1348"/>
      <c r="H46" s="1349"/>
      <c r="I46" s="1347">
        <v>470</v>
      </c>
      <c r="J46" s="1348"/>
      <c r="K46" s="1349"/>
      <c r="L46" s="1347">
        <v>470</v>
      </c>
      <c r="M46" s="1348"/>
      <c r="N46" s="1349"/>
      <c r="O46" s="1347">
        <v>330</v>
      </c>
      <c r="P46" s="1348"/>
      <c r="Q46" s="1349"/>
      <c r="R46" s="1347">
        <v>400</v>
      </c>
      <c r="S46" s="1348"/>
      <c r="T46" s="1349"/>
      <c r="U46" s="1347">
        <v>400</v>
      </c>
      <c r="V46" s="1348"/>
      <c r="W46" s="1349"/>
      <c r="X46" s="1347">
        <v>330</v>
      </c>
      <c r="Y46" s="1348"/>
      <c r="Z46" s="1349"/>
      <c r="AA46" s="1347">
        <v>330</v>
      </c>
      <c r="AB46" s="1348"/>
      <c r="AC46" s="1349"/>
      <c r="AD46" s="1347">
        <v>330</v>
      </c>
      <c r="AE46" s="1348"/>
      <c r="AF46" s="1349"/>
      <c r="AG46" s="1347">
        <v>400</v>
      </c>
      <c r="AH46" s="1348"/>
      <c r="AI46" s="1349"/>
      <c r="AJ46" s="1260">
        <f t="shared" si="4"/>
        <v>4570</v>
      </c>
      <c r="AK46" s="1260"/>
      <c r="AL46" s="1367"/>
      <c r="AM46" s="1360">
        <f>ROUNDUP($AJ$46/$AJ$47,1)</f>
        <v>19.3</v>
      </c>
      <c r="AN46" s="1361"/>
      <c r="AO46" s="327"/>
      <c r="AP46" s="327"/>
      <c r="AQ46" s="327"/>
    </row>
    <row r="47" spans="1:43" ht="20.100000000000001" customHeight="1">
      <c r="A47" s="1318" t="s">
        <v>657</v>
      </c>
      <c r="B47" s="1318"/>
      <c r="C47" s="1318"/>
      <c r="D47" s="274">
        <v>20</v>
      </c>
      <c r="E47" s="274">
        <v>19</v>
      </c>
      <c r="F47" s="1315">
        <v>20</v>
      </c>
      <c r="G47" s="1315"/>
      <c r="H47" s="1315"/>
      <c r="I47" s="1315">
        <v>21</v>
      </c>
      <c r="J47" s="1315"/>
      <c r="K47" s="1315"/>
      <c r="L47" s="1315">
        <v>21</v>
      </c>
      <c r="M47" s="1315"/>
      <c r="N47" s="1315"/>
      <c r="O47" s="1315">
        <v>19</v>
      </c>
      <c r="P47" s="1315"/>
      <c r="Q47" s="1315"/>
      <c r="R47" s="1315">
        <v>20</v>
      </c>
      <c r="S47" s="1315"/>
      <c r="T47" s="1315"/>
      <c r="U47" s="1315">
        <v>20</v>
      </c>
      <c r="V47" s="1315"/>
      <c r="W47" s="1315"/>
      <c r="X47" s="1315">
        <v>19</v>
      </c>
      <c r="Y47" s="1315"/>
      <c r="Z47" s="1315"/>
      <c r="AA47" s="1315">
        <v>19</v>
      </c>
      <c r="AB47" s="1315"/>
      <c r="AC47" s="1315"/>
      <c r="AD47" s="1315">
        <v>19</v>
      </c>
      <c r="AE47" s="1315"/>
      <c r="AF47" s="1315"/>
      <c r="AG47" s="1315">
        <v>20</v>
      </c>
      <c r="AH47" s="1315"/>
      <c r="AI47" s="1315"/>
      <c r="AJ47" s="1260">
        <f>+SUM(D47:AI47)</f>
        <v>237</v>
      </c>
      <c r="AK47" s="1260"/>
      <c r="AL47" s="323"/>
      <c r="AM47" s="1356"/>
      <c r="AN47" s="1357"/>
      <c r="AO47" s="296"/>
      <c r="AP47" s="296"/>
      <c r="AQ47" s="296"/>
    </row>
    <row r="48" spans="1:43" ht="5.0999999999999996" customHeight="1">
      <c r="A48" s="287"/>
      <c r="B48" s="287"/>
      <c r="C48" s="287"/>
      <c r="D48" s="332"/>
      <c r="E48" s="332"/>
      <c r="F48" s="332"/>
      <c r="G48" s="332"/>
      <c r="H48" s="332"/>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97"/>
      <c r="AK48" s="280"/>
      <c r="AL48" s="266"/>
      <c r="AM48" s="266"/>
      <c r="AN48" s="257"/>
    </row>
    <row r="49" spans="1:40" ht="18" customHeight="1">
      <c r="A49" s="256" t="s">
        <v>610</v>
      </c>
      <c r="B49" s="280"/>
      <c r="D49" s="280"/>
      <c r="E49" s="280"/>
      <c r="F49" s="280"/>
      <c r="G49" s="280"/>
      <c r="H49" s="280"/>
      <c r="I49" s="280"/>
      <c r="J49" s="280"/>
      <c r="K49" s="280"/>
      <c r="L49" s="280"/>
      <c r="M49" s="280"/>
      <c r="N49" s="280"/>
      <c r="O49" s="280"/>
      <c r="P49" s="280"/>
      <c r="Q49" s="280"/>
      <c r="R49" s="280"/>
      <c r="S49" s="280"/>
      <c r="T49" s="280"/>
      <c r="U49" s="280"/>
      <c r="V49" s="280"/>
      <c r="W49" s="266"/>
      <c r="X49" s="280"/>
      <c r="Y49" s="280"/>
      <c r="Z49" s="280"/>
      <c r="AA49" s="280"/>
      <c r="AB49" s="280"/>
      <c r="AC49" s="280"/>
      <c r="AD49" s="280"/>
      <c r="AE49" s="280"/>
      <c r="AF49" s="280"/>
      <c r="AG49" s="280"/>
      <c r="AH49" s="280"/>
      <c r="AI49" s="280"/>
      <c r="AJ49" s="297"/>
      <c r="AK49" s="280"/>
      <c r="AL49" s="266"/>
      <c r="AM49" s="266"/>
      <c r="AN49" s="257"/>
    </row>
    <row r="50" spans="1:40" ht="45" customHeight="1">
      <c r="A50" s="1250" t="s">
        <v>614</v>
      </c>
      <c r="B50" s="1250"/>
      <c r="C50" s="1250" t="s">
        <v>650</v>
      </c>
      <c r="D50" s="1250"/>
      <c r="E50" s="1258" t="s">
        <v>703</v>
      </c>
      <c r="F50" s="1258"/>
      <c r="G50" s="1258"/>
      <c r="H50" s="1258"/>
      <c r="I50" s="1294" t="s">
        <v>708</v>
      </c>
      <c r="J50" s="1295"/>
      <c r="K50" s="1295"/>
      <c r="L50" s="1295"/>
      <c r="M50" s="1295"/>
      <c r="N50" s="1297"/>
      <c r="O50" s="1294" t="s">
        <v>711</v>
      </c>
      <c r="P50" s="1295"/>
      <c r="Q50" s="1295"/>
      <c r="R50" s="1295"/>
      <c r="S50" s="1295"/>
      <c r="T50" s="1297"/>
      <c r="U50" s="296"/>
      <c r="W50" s="266"/>
      <c r="X50" s="280"/>
      <c r="Y50" s="280"/>
      <c r="Z50" s="280"/>
      <c r="AA50" s="280"/>
      <c r="AB50" s="280"/>
      <c r="AC50" s="280"/>
      <c r="AD50" s="280"/>
      <c r="AE50" s="280"/>
      <c r="AF50" s="280"/>
      <c r="AG50" s="280"/>
      <c r="AH50" s="280"/>
      <c r="AI50" s="280"/>
      <c r="AJ50" s="297"/>
      <c r="AK50" s="280"/>
      <c r="AL50" s="266"/>
      <c r="AM50" s="266"/>
      <c r="AN50" s="257"/>
    </row>
    <row r="51" spans="1:40" ht="18" customHeight="1">
      <c r="A51" s="1258" t="s">
        <v>616</v>
      </c>
      <c r="B51" s="1258"/>
      <c r="C51" s="1319">
        <f>ROUNDDOWN(IF(AL37&lt;=30,1,1+ROUNDUP((AL37-30)/30,0)),1)</f>
        <v>4</v>
      </c>
      <c r="D51" s="1319"/>
      <c r="E51" s="1319">
        <f>ROUNDDOWN(AL37/5,1)</f>
        <v>18.399999999999999</v>
      </c>
      <c r="F51" s="1319"/>
      <c r="G51" s="1319"/>
      <c r="H51" s="1319"/>
      <c r="I51" s="1368">
        <f>ROUNDDOWN($AL$40/9,1)+ROUNDDOWN(($AL$41-$AM$42)/6,1)+ROUNDDOWN($AM$42/12,1)+ROUNDDOWN(($AL$43-$AM$44)/4,1)+ROUNDDOWN($AM$44/8,1)+ROUNDDOWN(($AL$45-$AM$46)/2.5,1)+ROUNDDOWN($AM$46/5,1)</f>
        <v>26.400000000000002</v>
      </c>
      <c r="J51" s="1363"/>
      <c r="K51" s="1363"/>
      <c r="L51" s="1363"/>
      <c r="M51" s="1363"/>
      <c r="N51" s="1363"/>
      <c r="O51" s="1369">
        <v>1</v>
      </c>
      <c r="P51" s="1369"/>
      <c r="Q51" s="1369"/>
      <c r="R51" s="1369"/>
      <c r="S51" s="1369"/>
      <c r="T51" s="1369"/>
      <c r="U51" s="296"/>
      <c r="W51" s="266"/>
      <c r="X51" s="280"/>
      <c r="Y51" s="280"/>
      <c r="Z51" s="280"/>
      <c r="AA51" s="280"/>
      <c r="AB51" s="280"/>
      <c r="AC51" s="280"/>
      <c r="AD51" s="280"/>
      <c r="AE51" s="280"/>
      <c r="AF51" s="280"/>
      <c r="AG51" s="280"/>
      <c r="AH51" s="280"/>
      <c r="AI51" s="280"/>
      <c r="AJ51" s="297"/>
      <c r="AK51" s="280"/>
      <c r="AL51" s="266"/>
      <c r="AM51" s="266"/>
      <c r="AN51" s="257"/>
    </row>
    <row r="52" spans="1:40" ht="5.0999999999999996" customHeight="1">
      <c r="A52" s="287"/>
      <c r="B52" s="287"/>
      <c r="C52" s="287"/>
      <c r="D52" s="287"/>
      <c r="E52" s="287"/>
      <c r="F52" s="287"/>
      <c r="G52" s="287"/>
      <c r="H52" s="287"/>
      <c r="I52" s="287"/>
      <c r="J52" s="280"/>
      <c r="K52" s="280"/>
      <c r="L52" s="280"/>
      <c r="M52" s="297"/>
      <c r="N52" s="280"/>
      <c r="O52" s="280"/>
      <c r="P52" s="280"/>
      <c r="Q52" s="296"/>
      <c r="W52" s="266"/>
      <c r="X52" s="280"/>
      <c r="Y52" s="280"/>
      <c r="Z52" s="280"/>
      <c r="AA52" s="280"/>
      <c r="AB52" s="280"/>
      <c r="AC52" s="280"/>
      <c r="AD52" s="280"/>
      <c r="AE52" s="280"/>
      <c r="AF52" s="280"/>
      <c r="AG52" s="280"/>
      <c r="AH52" s="280"/>
      <c r="AI52" s="280"/>
      <c r="AJ52" s="297"/>
      <c r="AK52" s="280"/>
      <c r="AL52" s="266"/>
      <c r="AM52" s="266"/>
      <c r="AN52" s="257"/>
    </row>
    <row r="53" spans="1:40" ht="21" customHeight="1">
      <c r="A53" s="256" t="s">
        <v>632</v>
      </c>
      <c r="B53" s="260"/>
      <c r="C53" s="261"/>
      <c r="D53" s="261"/>
      <c r="E53" s="261"/>
      <c r="F53" s="261"/>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row>
    <row r="54" spans="1:40" ht="24.95" customHeight="1">
      <c r="A54" s="257"/>
      <c r="B54" s="266"/>
      <c r="C54" s="1294" t="str">
        <f>IF(VLOOKUP($AK$1,選択肢!$A$1:$J$32,C59,FALSE)=0,"-",VLOOKUP($AK$1,選択肢!$A$1:$J$32,C59,FALSE))</f>
        <v>管理者</v>
      </c>
      <c r="D54" s="1295"/>
      <c r="E54" s="1296" t="str">
        <f>IF(VLOOKUP($AK$1,選択肢!$A$1:$J$32,E59,FALSE)=0,"-",VLOOKUP($AK$1,選択肢!$A$1:$J$32,E59,FALSE))</f>
        <v>サービス管理責任者</v>
      </c>
      <c r="F54" s="1296"/>
      <c r="G54" s="1296"/>
      <c r="H54" s="1296"/>
      <c r="I54" s="1294" t="str">
        <f>IF(VLOOKUP($AK$1,選択肢!$A$1:$J$32,I59,FALSE)=0,"-",VLOOKUP($AK$1,選択肢!$A$1:$J$32,I59,FALSE))</f>
        <v>世話人</v>
      </c>
      <c r="J54" s="1295"/>
      <c r="K54" s="1295"/>
      <c r="L54" s="1295"/>
      <c r="M54" s="1295"/>
      <c r="N54" s="1297"/>
      <c r="O54" s="1294" t="str">
        <f>IF(VLOOKUP($AK$1,選択肢!$A$1:$J$32,O59,FALSE)=0,"-",VLOOKUP($AK$1,選択肢!$A$1:$J$32,O59,FALSE))</f>
        <v>生活支援員</v>
      </c>
      <c r="P54" s="1295"/>
      <c r="Q54" s="1295"/>
      <c r="R54" s="1295"/>
      <c r="S54" s="1295"/>
      <c r="T54" s="1297"/>
      <c r="U54" s="1294" t="str">
        <f>IF(VLOOKUP($AK$1,選択肢!$A$1:$J$32,U59,FALSE)=0,"-",VLOOKUP($AK$1,選択肢!$A$1:$J$32,U59,FALSE))</f>
        <v>夜間支援従事者</v>
      </c>
      <c r="V54" s="1295"/>
      <c r="W54" s="1295"/>
      <c r="X54" s="1295"/>
      <c r="Y54" s="1295"/>
      <c r="Z54" s="1297"/>
      <c r="AA54" s="1294" t="str">
        <f>IF(VLOOKUP($AK$1,選択肢!$A$1:$J$32,AA59,FALSE)=0,"-",VLOOKUP($AK$1,選択肢!$A$1:$J$32,AA59,FALSE))</f>
        <v>-</v>
      </c>
      <c r="AB54" s="1295"/>
      <c r="AC54" s="1295"/>
      <c r="AD54" s="1295"/>
      <c r="AE54" s="1295"/>
      <c r="AF54" s="1297"/>
      <c r="AG54" s="1296" t="str">
        <f>IF(VLOOKUP($AK$1,選択肢!$A$1:$J$32,AG59,FALSE)=0,"-",VLOOKUP($AK$1,選択肢!$A$1:$J$32,AG59,FALSE))</f>
        <v>-</v>
      </c>
      <c r="AH54" s="1296"/>
      <c r="AI54" s="1296"/>
      <c r="AJ54" s="1296"/>
      <c r="AK54" s="1296"/>
      <c r="AL54" s="1296" t="str">
        <f>IF(VLOOKUP($AK$1,選択肢!$A$1:$J$32,AL59,FALSE)=0,"-",VLOOKUP($AK$1,選択肢!$A$1:$J$32,AL59,FALSE))</f>
        <v>-</v>
      </c>
      <c r="AM54" s="1296"/>
      <c r="AN54" s="257"/>
    </row>
    <row r="55" spans="1:40" ht="18" customHeight="1">
      <c r="A55" s="257"/>
      <c r="B55" s="266"/>
      <c r="C55" s="310" t="s">
        <v>633</v>
      </c>
      <c r="D55" s="310" t="s">
        <v>634</v>
      </c>
      <c r="E55" s="311" t="s">
        <v>633</v>
      </c>
      <c r="F55" s="1303" t="s">
        <v>634</v>
      </c>
      <c r="G55" s="1303"/>
      <c r="H55" s="1303"/>
      <c r="I55" s="1299" t="s">
        <v>633</v>
      </c>
      <c r="J55" s="1300"/>
      <c r="K55" s="1301"/>
      <c r="L55" s="1299" t="s">
        <v>634</v>
      </c>
      <c r="M55" s="1300"/>
      <c r="N55" s="1301"/>
      <c r="O55" s="1299" t="s">
        <v>633</v>
      </c>
      <c r="P55" s="1300"/>
      <c r="Q55" s="1301"/>
      <c r="R55" s="1299" t="s">
        <v>634</v>
      </c>
      <c r="S55" s="1300"/>
      <c r="T55" s="1301"/>
      <c r="U55" s="1299" t="s">
        <v>633</v>
      </c>
      <c r="V55" s="1300"/>
      <c r="W55" s="1301"/>
      <c r="X55" s="1299" t="s">
        <v>634</v>
      </c>
      <c r="Y55" s="1300"/>
      <c r="Z55" s="1301"/>
      <c r="AA55" s="1299" t="s">
        <v>633</v>
      </c>
      <c r="AB55" s="1300"/>
      <c r="AC55" s="1301"/>
      <c r="AD55" s="1299" t="s">
        <v>634</v>
      </c>
      <c r="AE55" s="1300"/>
      <c r="AF55" s="1301"/>
      <c r="AG55" s="1299" t="s">
        <v>633</v>
      </c>
      <c r="AH55" s="1300"/>
      <c r="AI55" s="1301"/>
      <c r="AJ55" s="1299" t="s">
        <v>634</v>
      </c>
      <c r="AK55" s="1301"/>
      <c r="AL55" s="311" t="s">
        <v>258</v>
      </c>
      <c r="AM55" s="311" t="s">
        <v>259</v>
      </c>
      <c r="AN55" s="257"/>
    </row>
    <row r="56" spans="1:40" ht="18" customHeight="1">
      <c r="A56" s="257"/>
      <c r="B56" s="289" t="s">
        <v>635</v>
      </c>
      <c r="C56" s="311">
        <f>COUNTIFS($B$11:$B$30,C$54,$C$11:$C$30,"A",$E$11:$E$30,"*")</f>
        <v>1</v>
      </c>
      <c r="D56" s="311">
        <f>COUNTIFS($B$11:$B$30,C$54,$C$11:$C$30,"B",$E$11:$E$30,"*")</f>
        <v>0</v>
      </c>
      <c r="E56" s="311">
        <f>COUNTIFS($B$11:$B$30,E$54,$C$11:$C$30,"A",$E$11:$E$30,"*")</f>
        <v>0</v>
      </c>
      <c r="F56" s="1299">
        <f>COUNTIFS($B$11:$B$30,E$54,$C$11:$C$30,"B",$E$11:$E$30,"*")</f>
        <v>1</v>
      </c>
      <c r="G56" s="1300"/>
      <c r="H56" s="1301"/>
      <c r="I56" s="1299">
        <f>COUNTIFS($B$11:$B$30,I$54,$C$11:$C$30,"A",$E$11:$E$30,"*")</f>
        <v>0</v>
      </c>
      <c r="J56" s="1300"/>
      <c r="K56" s="1301"/>
      <c r="L56" s="1299">
        <f>COUNTIFS($B$11:$B$30,I$54,$C$11:$C$30,"B",$E$11:$E$30,"*")</f>
        <v>0</v>
      </c>
      <c r="M56" s="1300"/>
      <c r="N56" s="1301"/>
      <c r="O56" s="1299">
        <f>COUNTIFS($B$11:$B$30,O$54,$C$11:$C$30,"A",$E$11:$E$30,"*")</f>
        <v>0</v>
      </c>
      <c r="P56" s="1300"/>
      <c r="Q56" s="1301"/>
      <c r="R56" s="1299">
        <f>COUNTIFS($B$11:$B$30,O$54,$C$11:$C$30,"B",$E$11:$E$30,"*")</f>
        <v>0</v>
      </c>
      <c r="S56" s="1300"/>
      <c r="T56" s="1301"/>
      <c r="U56" s="1299">
        <f>COUNTIFS($B$11:$B$30,U$54,$C$11:$C$30,"A",$E$11:$E$30,"*")</f>
        <v>0</v>
      </c>
      <c r="V56" s="1300"/>
      <c r="W56" s="1301"/>
      <c r="X56" s="1299">
        <f>COUNTIFS($B$11:$B$30,U$54,$C$11:$C$30,"B",$E$11:$E$30,"*")</f>
        <v>0</v>
      </c>
      <c r="Y56" s="1300"/>
      <c r="Z56" s="1301"/>
      <c r="AA56" s="1299">
        <f>COUNTIFS($B$11:$B$30,AA$54,$C$11:$C$30,"A",$E$11:$E$30,"*")</f>
        <v>0</v>
      </c>
      <c r="AB56" s="1300"/>
      <c r="AC56" s="1301"/>
      <c r="AD56" s="1299">
        <f>COUNTIFS($B$11:$B$30,AA$54,$C$11:$C$30,"B",$E$11:$E$30,"*")</f>
        <v>0</v>
      </c>
      <c r="AE56" s="1300"/>
      <c r="AF56" s="1301"/>
      <c r="AG56" s="1299">
        <f>COUNTIFS($B$11:$B$30,AG$54,$C$11:$C$30,"A",$E$11:$E$30,"*")</f>
        <v>0</v>
      </c>
      <c r="AH56" s="1300"/>
      <c r="AI56" s="1301"/>
      <c r="AJ56" s="1299">
        <f>COUNTIFS($B$11:$B$30,AG$54,$C$11:$C$30,"B",$E$11:$E$30,"*")</f>
        <v>0</v>
      </c>
      <c r="AK56" s="1301"/>
      <c r="AL56" s="311">
        <f>COUNTIFS($B$11:$B$30,AL$54,$C$11:$C$30,"A",$E$11:$E$30,"*")</f>
        <v>0</v>
      </c>
      <c r="AM56" s="311">
        <f>COUNTIFS($B$11:$B$30,AL$54,$C$11:$C$30,"B",$E$11:$E$30,"*")</f>
        <v>0</v>
      </c>
      <c r="AN56" s="257"/>
    </row>
    <row r="57" spans="1:40" ht="18" customHeight="1">
      <c r="A57" s="257"/>
      <c r="B57" s="313" t="s">
        <v>636</v>
      </c>
      <c r="C57" s="314"/>
      <c r="D57" s="314"/>
      <c r="E57" s="311">
        <f>COUNTIFS($B$11:$B$30,E$54,$C$11:$C$30,"C",$E$11:$E$30,"*")</f>
        <v>0</v>
      </c>
      <c r="F57" s="1299">
        <f>COUNTIFS($B$11:$B$30,E$54,$C$11:$C$30,"D",$E$11:$E$30,"*")</f>
        <v>0</v>
      </c>
      <c r="G57" s="1300"/>
      <c r="H57" s="1301"/>
      <c r="I57" s="1299">
        <f>COUNTIFS($B$11:$B$30,I$54,$C$11:$C$30,"C",$E$11:$E$30,"*")</f>
        <v>1</v>
      </c>
      <c r="J57" s="1300"/>
      <c r="K57" s="1301"/>
      <c r="L57" s="1299">
        <f>COUNTIFS($B$11:$B$30,I$54,$C$11:$C$30,"D",$E$11:$E$30,"*")</f>
        <v>1</v>
      </c>
      <c r="M57" s="1300"/>
      <c r="N57" s="1301"/>
      <c r="O57" s="1299">
        <f>COUNTIFS($B$11:$B$30,O$54,$C$11:$C$30,"C",$E$11:$E$30,"*")</f>
        <v>0</v>
      </c>
      <c r="P57" s="1300"/>
      <c r="Q57" s="1301"/>
      <c r="R57" s="1299">
        <f>COUNTIFS($B$11:$B$30,O$54,$C$11:$C$30,"D",$E$11:$E$30,"*")</f>
        <v>0</v>
      </c>
      <c r="S57" s="1300"/>
      <c r="T57" s="1301"/>
      <c r="U57" s="1299">
        <f>COUNTIFS($B$11:$B$30,U$54,$C$11:$C$30,"C",$E$11:$E$30,"*")</f>
        <v>0</v>
      </c>
      <c r="V57" s="1300"/>
      <c r="W57" s="1301"/>
      <c r="X57" s="1299">
        <f>COUNTIFS($B$11:$B$30,U$54,$C$11:$C$30,"D",$E$11:$E$30,"*")</f>
        <v>0</v>
      </c>
      <c r="Y57" s="1300"/>
      <c r="Z57" s="1301"/>
      <c r="AA57" s="1299">
        <f>COUNTIFS($B$11:$B$30,AA$54,$C$11:$C$30,"C",$E$11:$E$30,"*")</f>
        <v>0</v>
      </c>
      <c r="AB57" s="1300"/>
      <c r="AC57" s="1301"/>
      <c r="AD57" s="1299">
        <f>COUNTIFS($B$11:$B$30,AA$54,$C$11:$C$30,"D",$E$11:$E$30,"*")</f>
        <v>0</v>
      </c>
      <c r="AE57" s="1300"/>
      <c r="AF57" s="1301"/>
      <c r="AG57" s="1299">
        <f>COUNTIFS($B$11:$B$30,AG$54,$C$11:$C$30,"C",$E$11:$E$30,"*")</f>
        <v>0</v>
      </c>
      <c r="AH57" s="1300"/>
      <c r="AI57" s="1301"/>
      <c r="AJ57" s="1299">
        <f>COUNTIFS($B$11:$B$30,AG$54,$C$11:$C$30,"D",$E$11:$E$30,"*")</f>
        <v>0</v>
      </c>
      <c r="AK57" s="1301"/>
      <c r="AL57" s="311">
        <f>COUNTIFS($B$11:$B$30,AL$54,$C$11:$C$30,"C",$E$11:$E$30,"*")</f>
        <v>0</v>
      </c>
      <c r="AM57" s="311">
        <f>COUNTIFS($B$11:$B$30,AL$54,$C$11:$C$30,"D",$E$11:$E$30,"*")</f>
        <v>0</v>
      </c>
      <c r="AN57" s="257"/>
    </row>
    <row r="58" spans="1:40" ht="24.95" customHeight="1">
      <c r="A58" s="257"/>
      <c r="B58" s="313" t="s">
        <v>637</v>
      </c>
      <c r="C58" s="1364"/>
      <c r="D58" s="1365"/>
      <c r="E58" s="1294">
        <f>IF($AK$3="４週",SUMIFS($AK$11:$AK$30,$B$11:$B$30,E54)/4/$AH$5,IF($AK$3="歴月",SUMIFS($AK$11:$AK$30,$B$11:$B$30,E54)/$AL$5,"記載する期間を選択してください"))</f>
        <v>0</v>
      </c>
      <c r="F58" s="1295"/>
      <c r="G58" s="1295"/>
      <c r="H58" s="1297"/>
      <c r="I58" s="1294">
        <f>IF($AK$3="４週",SUMIFS($AK$11:$AK$30,$B$11:$B$30,I54)/4/$AH$5,IF($AK$3="歴月",SUMIFS($AK$11:$AK$30,$B$11:$B$30,I54)/$AL$5,"記載する期間を選択してください"))</f>
        <v>0</v>
      </c>
      <c r="J58" s="1295"/>
      <c r="K58" s="1295"/>
      <c r="L58" s="1295"/>
      <c r="M58" s="1295"/>
      <c r="N58" s="1297"/>
      <c r="O58" s="1294">
        <f>IF($AK$3="４週",SUMIFS($AK$11:$AK$30,$B$11:$B$30,O54)/4/$AH$5,IF($AK$3="歴月",SUMIFS($AK$11:$AK$30,$B$11:$B$30,O54)/$AL$5,"記載する期間を選択してください"))</f>
        <v>0</v>
      </c>
      <c r="P58" s="1295"/>
      <c r="Q58" s="1295"/>
      <c r="R58" s="1295"/>
      <c r="S58" s="1295"/>
      <c r="T58" s="1297"/>
      <c r="U58" s="1370"/>
      <c r="V58" s="1371"/>
      <c r="W58" s="1371"/>
      <c r="X58" s="1371"/>
      <c r="Y58" s="1371"/>
      <c r="Z58" s="1372"/>
      <c r="AA58" s="1294">
        <f>IF($AK$3="４週",SUMIFS($AK$11:$AK$30,$B$11:$B$30,AA54)/4/$AH$5,IF($AK$3="歴月",SUMIFS($AK$11:$AK$30,$B$11:$B$30,AA54)/$AL$5,"記載する期間を選択してください"))</f>
        <v>0</v>
      </c>
      <c r="AB58" s="1295"/>
      <c r="AC58" s="1295"/>
      <c r="AD58" s="1295"/>
      <c r="AE58" s="1295"/>
      <c r="AF58" s="1297"/>
      <c r="AG58" s="1294">
        <f>IF($AK$3="４週",SUMIFS($AK$11:$AK$30,$B$11:$B$30,AG54)/4/$AH$5,IF($AK$3="歴月",SUMIFS($AK$11:$AK$30,$B$11:$B$30,AG54)/$AL$5,"記載する期間を選択してください"))</f>
        <v>0</v>
      </c>
      <c r="AH58" s="1295"/>
      <c r="AI58" s="1295"/>
      <c r="AJ58" s="1295"/>
      <c r="AK58" s="1297"/>
      <c r="AL58" s="1294">
        <f>IF($AK$3="４週",SUMIFS($AK$11:$AK$30,$B$11:$B$30,AL54)/4/$AH$5,IF($AK$3="歴月",SUMIFS($AK$11:$AK$30,$B$11:$B$30,AL54)/$AL$5,"記載する期間を選択してください"))</f>
        <v>0</v>
      </c>
      <c r="AM58" s="1297"/>
      <c r="AN58" s="257"/>
    </row>
    <row r="59" spans="1:40" ht="5.0999999999999996" customHeight="1">
      <c r="A59" s="257"/>
      <c r="B59" s="260"/>
      <c r="C59" s="284">
        <v>2</v>
      </c>
      <c r="D59" s="284"/>
      <c r="E59" s="284">
        <v>3</v>
      </c>
      <c r="F59" s="284"/>
      <c r="G59" s="284"/>
      <c r="H59" s="284"/>
      <c r="I59" s="284">
        <v>4</v>
      </c>
      <c r="J59" s="284"/>
      <c r="K59" s="284"/>
      <c r="L59" s="284"/>
      <c r="M59" s="284"/>
      <c r="N59" s="284"/>
      <c r="O59" s="284">
        <v>5</v>
      </c>
      <c r="P59" s="284"/>
      <c r="Q59" s="284"/>
      <c r="R59" s="284"/>
      <c r="S59" s="284"/>
      <c r="T59" s="284"/>
      <c r="U59" s="284">
        <v>6</v>
      </c>
      <c r="V59" s="284"/>
      <c r="W59" s="284"/>
      <c r="X59" s="284"/>
      <c r="Y59" s="284"/>
      <c r="Z59" s="284"/>
      <c r="AA59" s="284">
        <v>7</v>
      </c>
      <c r="AB59" s="284"/>
      <c r="AC59" s="284"/>
      <c r="AD59" s="284"/>
      <c r="AE59" s="284"/>
      <c r="AF59" s="284"/>
      <c r="AG59" s="284">
        <v>8</v>
      </c>
      <c r="AH59" s="284"/>
      <c r="AI59" s="284"/>
      <c r="AJ59" s="284"/>
      <c r="AK59" s="284"/>
      <c r="AL59" s="284">
        <v>9</v>
      </c>
      <c r="AM59" s="315"/>
      <c r="AN59" s="257"/>
    </row>
    <row r="60" spans="1:40" ht="15" customHeight="1">
      <c r="A60" s="280" t="s">
        <v>562</v>
      </c>
      <c r="B60" s="281"/>
      <c r="C60" s="282"/>
      <c r="D60" s="282"/>
      <c r="E60" s="282"/>
      <c r="F60" s="283"/>
      <c r="G60" s="282"/>
      <c r="H60" s="284"/>
      <c r="I60" s="284"/>
      <c r="J60" s="284"/>
      <c r="K60" s="284"/>
      <c r="L60" s="284"/>
      <c r="M60" s="284"/>
      <c r="N60" s="284"/>
      <c r="O60" s="284"/>
      <c r="P60" s="284"/>
      <c r="Q60" s="284"/>
      <c r="R60" s="284">
        <v>6</v>
      </c>
      <c r="S60" s="284"/>
      <c r="T60" s="284"/>
      <c r="U60" s="284"/>
      <c r="V60" s="284"/>
      <c r="W60" s="284"/>
      <c r="X60" s="284">
        <v>7</v>
      </c>
      <c r="Y60" s="284"/>
      <c r="Z60" s="284"/>
      <c r="AA60" s="284"/>
      <c r="AB60" s="284"/>
      <c r="AC60" s="284"/>
      <c r="AD60" s="284">
        <v>8</v>
      </c>
      <c r="AE60" s="284"/>
      <c r="AF60" s="284"/>
      <c r="AG60" s="285"/>
      <c r="AH60" s="285"/>
      <c r="AI60" s="285"/>
      <c r="AJ60" s="285">
        <v>9</v>
      </c>
      <c r="AK60" s="286"/>
      <c r="AL60" s="286"/>
      <c r="AM60" s="257"/>
    </row>
    <row r="61" spans="1:40" s="280" customFormat="1" ht="15" customHeight="1">
      <c r="A61" s="280" t="s">
        <v>563</v>
      </c>
      <c r="B61" s="287"/>
      <c r="C61" s="287"/>
      <c r="D61" s="287"/>
      <c r="E61" s="287"/>
      <c r="F61" s="287"/>
      <c r="G61" s="287"/>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row>
    <row r="62" spans="1:40" s="280" customFormat="1" ht="15" customHeight="1">
      <c r="A62" s="280" t="s">
        <v>564</v>
      </c>
      <c r="B62" s="287"/>
      <c r="C62" s="287"/>
      <c r="D62" s="287"/>
      <c r="E62" s="287"/>
      <c r="F62" s="287"/>
      <c r="G62" s="287"/>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row>
    <row r="63" spans="1:40" s="280" customFormat="1" ht="15" customHeight="1">
      <c r="A63" s="280" t="s">
        <v>565</v>
      </c>
      <c r="B63" s="287"/>
      <c r="C63" s="287"/>
      <c r="D63" s="287"/>
      <c r="E63" s="287"/>
      <c r="F63" s="287"/>
      <c r="G63" s="287"/>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row>
    <row r="64" spans="1:40" s="280" customFormat="1" ht="15" customHeight="1">
      <c r="A64" s="280" t="s">
        <v>566</v>
      </c>
      <c r="B64" s="287"/>
      <c r="C64" s="287"/>
      <c r="D64" s="287"/>
      <c r="E64" s="287"/>
      <c r="F64" s="287"/>
      <c r="G64" s="287"/>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row>
    <row r="65" spans="1:7" ht="15" customHeight="1">
      <c r="A65" s="280" t="s">
        <v>567</v>
      </c>
      <c r="B65" s="288"/>
      <c r="C65" s="280"/>
      <c r="D65" s="280"/>
      <c r="E65" s="280"/>
      <c r="F65" s="280"/>
      <c r="G65" s="280"/>
    </row>
    <row r="66" spans="1:7" ht="15" customHeight="1">
      <c r="A66" s="280" t="s">
        <v>568</v>
      </c>
      <c r="B66" s="288"/>
      <c r="C66" s="280"/>
      <c r="D66" s="280"/>
      <c r="E66" s="280"/>
      <c r="F66" s="280"/>
      <c r="G66" s="280"/>
    </row>
    <row r="67" spans="1:7" ht="15" customHeight="1">
      <c r="A67" s="280"/>
      <c r="B67" s="289" t="s">
        <v>569</v>
      </c>
      <c r="C67" s="1250" t="s">
        <v>570</v>
      </c>
      <c r="D67" s="1250"/>
      <c r="E67" s="1250"/>
      <c r="F67" s="280"/>
      <c r="G67" s="280"/>
    </row>
    <row r="68" spans="1:7" ht="15" customHeight="1">
      <c r="A68" s="280"/>
      <c r="B68" s="290" t="s">
        <v>571</v>
      </c>
      <c r="C68" s="1260" t="s">
        <v>572</v>
      </c>
      <c r="D68" s="1260"/>
      <c r="E68" s="1260"/>
      <c r="F68" s="280"/>
      <c r="G68" s="280"/>
    </row>
    <row r="69" spans="1:7" ht="15" customHeight="1">
      <c r="A69" s="280"/>
      <c r="B69" s="290" t="s">
        <v>573</v>
      </c>
      <c r="C69" s="1260" t="s">
        <v>574</v>
      </c>
      <c r="D69" s="1260"/>
      <c r="E69" s="1260"/>
      <c r="F69" s="280"/>
      <c r="G69" s="280"/>
    </row>
    <row r="70" spans="1:7" ht="15" customHeight="1">
      <c r="A70" s="280"/>
      <c r="B70" s="290" t="s">
        <v>575</v>
      </c>
      <c r="C70" s="1260" t="s">
        <v>576</v>
      </c>
      <c r="D70" s="1260"/>
      <c r="E70" s="1260"/>
      <c r="F70" s="280"/>
      <c r="G70" s="280"/>
    </row>
    <row r="71" spans="1:7" ht="15" customHeight="1">
      <c r="A71" s="280"/>
      <c r="B71" s="290" t="s">
        <v>577</v>
      </c>
      <c r="C71" s="1260" t="s">
        <v>578</v>
      </c>
      <c r="D71" s="1260"/>
      <c r="E71" s="1260"/>
      <c r="F71" s="280"/>
      <c r="G71" s="280"/>
    </row>
    <row r="72" spans="1:7" ht="15" customHeight="1">
      <c r="A72" s="280"/>
      <c r="B72" s="280" t="s">
        <v>579</v>
      </c>
      <c r="C72" s="280"/>
      <c r="D72" s="280"/>
      <c r="E72" s="280"/>
      <c r="F72" s="280"/>
      <c r="G72" s="280"/>
    </row>
    <row r="73" spans="1:7" ht="15" customHeight="1">
      <c r="A73" s="280"/>
      <c r="B73" s="280" t="s">
        <v>580</v>
      </c>
      <c r="C73" s="280"/>
      <c r="D73" s="280"/>
      <c r="E73" s="280"/>
      <c r="F73" s="280"/>
      <c r="G73" s="280"/>
    </row>
    <row r="74" spans="1:7" ht="15" customHeight="1">
      <c r="A74" s="280"/>
      <c r="B74" s="280" t="s">
        <v>581</v>
      </c>
      <c r="C74" s="280"/>
      <c r="D74" s="280"/>
      <c r="E74" s="280"/>
      <c r="F74" s="280"/>
      <c r="G74" s="280"/>
    </row>
    <row r="75" spans="1:7" ht="15" customHeight="1">
      <c r="A75" s="280" t="s">
        <v>582</v>
      </c>
      <c r="B75" s="288"/>
      <c r="C75" s="280"/>
      <c r="D75" s="280"/>
      <c r="E75" s="280"/>
      <c r="F75" s="280"/>
      <c r="G75" s="280"/>
    </row>
    <row r="76" spans="1:7" ht="15" customHeight="1">
      <c r="A76" s="280" t="s">
        <v>682</v>
      </c>
      <c r="B76" s="288"/>
      <c r="C76" s="280"/>
      <c r="D76" s="280"/>
      <c r="E76" s="280"/>
      <c r="F76" s="280"/>
      <c r="G76" s="280"/>
    </row>
    <row r="77" spans="1:7" ht="15" customHeight="1">
      <c r="A77" s="280" t="s">
        <v>584</v>
      </c>
      <c r="B77" s="288"/>
      <c r="C77" s="280"/>
      <c r="D77" s="280"/>
      <c r="E77" s="280"/>
      <c r="F77" s="280"/>
      <c r="G77" s="280"/>
    </row>
    <row r="78" spans="1:7" ht="15" customHeight="1">
      <c r="A78" s="280" t="s">
        <v>585</v>
      </c>
      <c r="B78" s="288"/>
      <c r="C78" s="280"/>
      <c r="D78" s="280"/>
      <c r="E78" s="280"/>
      <c r="F78" s="280"/>
      <c r="G78" s="280"/>
    </row>
    <row r="79" spans="1:7" ht="15" customHeight="1">
      <c r="A79" s="280" t="s">
        <v>586</v>
      </c>
      <c r="B79" s="288"/>
      <c r="C79" s="280"/>
      <c r="D79" s="280"/>
      <c r="E79" s="280"/>
      <c r="F79" s="280"/>
      <c r="G79" s="280"/>
    </row>
    <row r="80" spans="1:7" ht="15" customHeight="1">
      <c r="A80" s="280" t="s">
        <v>587</v>
      </c>
      <c r="B80" s="288"/>
      <c r="C80" s="280"/>
      <c r="D80" s="280"/>
      <c r="E80" s="280"/>
      <c r="F80" s="280"/>
      <c r="G80" s="280"/>
    </row>
    <row r="81" spans="1:7" ht="15" customHeight="1">
      <c r="A81" s="280"/>
      <c r="B81" s="280" t="s">
        <v>588</v>
      </c>
      <c r="C81" s="280"/>
      <c r="D81" s="280"/>
      <c r="E81" s="280"/>
      <c r="F81" s="280"/>
      <c r="G81" s="280"/>
    </row>
    <row r="82" spans="1:7" ht="15" customHeight="1">
      <c r="A82" s="280"/>
      <c r="B82" s="280" t="s">
        <v>589</v>
      </c>
      <c r="C82" s="280"/>
      <c r="D82" s="280"/>
      <c r="E82" s="280"/>
      <c r="F82" s="280"/>
      <c r="G82" s="280"/>
    </row>
    <row r="83" spans="1:7" ht="15" customHeight="1">
      <c r="A83" s="280" t="s">
        <v>590</v>
      </c>
      <c r="B83" s="288"/>
      <c r="C83" s="280"/>
      <c r="D83" s="280"/>
      <c r="E83" s="280"/>
      <c r="F83" s="280"/>
      <c r="G83" s="280"/>
    </row>
    <row r="84" spans="1:7" ht="15" customHeight="1">
      <c r="A84" s="280" t="s">
        <v>591</v>
      </c>
      <c r="B84" s="288"/>
      <c r="C84" s="280"/>
      <c r="D84" s="280"/>
      <c r="E84" s="280"/>
      <c r="F84" s="280"/>
      <c r="G84" s="280"/>
    </row>
    <row r="85" spans="1:7" ht="15" customHeight="1">
      <c r="A85" s="280" t="s">
        <v>592</v>
      </c>
      <c r="B85" s="288"/>
      <c r="C85" s="280"/>
      <c r="D85" s="280"/>
      <c r="E85" s="280"/>
      <c r="F85" s="280"/>
      <c r="G85" s="280"/>
    </row>
    <row r="86" spans="1:7" ht="15" customHeight="1">
      <c r="A86" s="280" t="s">
        <v>593</v>
      </c>
      <c r="B86" s="288"/>
      <c r="C86" s="280"/>
      <c r="D86" s="280"/>
      <c r="E86" s="280"/>
      <c r="F86" s="280"/>
      <c r="G86" s="280"/>
    </row>
    <row r="87" spans="1:7" ht="15" customHeight="1">
      <c r="A87" s="280" t="s">
        <v>594</v>
      </c>
      <c r="B87" s="288"/>
      <c r="C87" s="280"/>
      <c r="D87" s="280"/>
      <c r="E87" s="280"/>
      <c r="F87" s="280"/>
      <c r="G87" s="280"/>
    </row>
    <row r="88" spans="1:7" ht="15" customHeight="1">
      <c r="A88" s="280" t="s">
        <v>595</v>
      </c>
      <c r="B88" s="288"/>
      <c r="C88" s="280"/>
      <c r="D88" s="280"/>
      <c r="E88" s="280"/>
      <c r="F88" s="280"/>
      <c r="G88" s="280"/>
    </row>
    <row r="89" spans="1:7" ht="15" customHeight="1">
      <c r="A89" s="280" t="s">
        <v>596</v>
      </c>
      <c r="B89" s="288"/>
      <c r="C89" s="280"/>
      <c r="D89" s="280"/>
      <c r="E89" s="280"/>
      <c r="F89" s="280"/>
      <c r="G89" s="280"/>
    </row>
    <row r="90" spans="1:7" ht="15" customHeight="1">
      <c r="A90" s="280" t="s">
        <v>597</v>
      </c>
      <c r="B90" s="288"/>
      <c r="C90" s="280"/>
      <c r="D90" s="280"/>
      <c r="E90" s="280"/>
      <c r="F90" s="280"/>
      <c r="G90" s="280"/>
    </row>
  </sheetData>
  <mergeCells count="267">
    <mergeCell ref="U54:Z54"/>
    <mergeCell ref="AA54:AF54"/>
    <mergeCell ref="R57:T57"/>
    <mergeCell ref="U57:W57"/>
    <mergeCell ref="C70:E70"/>
    <mergeCell ref="C71:E71"/>
    <mergeCell ref="AA58:AF58"/>
    <mergeCell ref="AG58:AK58"/>
    <mergeCell ref="AL58:AM58"/>
    <mergeCell ref="C67:E67"/>
    <mergeCell ref="C68:E68"/>
    <mergeCell ref="C69:E69"/>
    <mergeCell ref="X57:Z57"/>
    <mergeCell ref="AA57:AC57"/>
    <mergeCell ref="AD57:AF57"/>
    <mergeCell ref="AG57:AI57"/>
    <mergeCell ref="AJ57:AK57"/>
    <mergeCell ref="C58:D58"/>
    <mergeCell ref="E58:H58"/>
    <mergeCell ref="I58:N58"/>
    <mergeCell ref="O58:T58"/>
    <mergeCell ref="U58:Z58"/>
    <mergeCell ref="F57:H57"/>
    <mergeCell ref="I57:K57"/>
    <mergeCell ref="L57:N57"/>
    <mergeCell ref="O57:Q57"/>
    <mergeCell ref="AG54:AK54"/>
    <mergeCell ref="AL54:AM54"/>
    <mergeCell ref="F55:H55"/>
    <mergeCell ref="I55:K55"/>
    <mergeCell ref="L55:N55"/>
    <mergeCell ref="O55:Q55"/>
    <mergeCell ref="R55:T55"/>
    <mergeCell ref="U55:W55"/>
    <mergeCell ref="U56:W56"/>
    <mergeCell ref="X56:Z56"/>
    <mergeCell ref="AA56:AC56"/>
    <mergeCell ref="AD56:AF56"/>
    <mergeCell ref="AG56:AI56"/>
    <mergeCell ref="AJ56:AK56"/>
    <mergeCell ref="X55:Z55"/>
    <mergeCell ref="AA55:AC55"/>
    <mergeCell ref="AD55:AF55"/>
    <mergeCell ref="AG55:AI55"/>
    <mergeCell ref="AJ55:AK55"/>
    <mergeCell ref="F56:H56"/>
    <mergeCell ref="I56:K56"/>
    <mergeCell ref="L56:N56"/>
    <mergeCell ref="O56:Q56"/>
    <mergeCell ref="R56:T56"/>
    <mergeCell ref="A51:B51"/>
    <mergeCell ref="C51:D51"/>
    <mergeCell ref="E51:H51"/>
    <mergeCell ref="I51:N51"/>
    <mergeCell ref="O51:T51"/>
    <mergeCell ref="C54:D54"/>
    <mergeCell ref="E54:H54"/>
    <mergeCell ref="I54:N54"/>
    <mergeCell ref="O54:T54"/>
    <mergeCell ref="AJ47:AK47"/>
    <mergeCell ref="AM47:AN47"/>
    <mergeCell ref="A50:B50"/>
    <mergeCell ref="C50:D50"/>
    <mergeCell ref="E50:H50"/>
    <mergeCell ref="I50:N50"/>
    <mergeCell ref="O50:T50"/>
    <mergeCell ref="R47:T47"/>
    <mergeCell ref="U47:W47"/>
    <mergeCell ref="X47:Z47"/>
    <mergeCell ref="AA47:AC47"/>
    <mergeCell ref="AD47:AF47"/>
    <mergeCell ref="AG47:AI47"/>
    <mergeCell ref="AA46:AC46"/>
    <mergeCell ref="AD46:AF46"/>
    <mergeCell ref="AG46:AI46"/>
    <mergeCell ref="AJ46:AK46"/>
    <mergeCell ref="AM46:AN46"/>
    <mergeCell ref="A47:C47"/>
    <mergeCell ref="F47:H47"/>
    <mergeCell ref="I47:K47"/>
    <mergeCell ref="L47:N47"/>
    <mergeCell ref="O47:Q47"/>
    <mergeCell ref="AL45:AL46"/>
    <mergeCell ref="AM45:AN45"/>
    <mergeCell ref="B46:C46"/>
    <mergeCell ref="F46:H46"/>
    <mergeCell ref="I46:K46"/>
    <mergeCell ref="L46:N46"/>
    <mergeCell ref="O46:Q46"/>
    <mergeCell ref="R46:T46"/>
    <mergeCell ref="U46:W46"/>
    <mergeCell ref="X46:Z46"/>
    <mergeCell ref="U45:W45"/>
    <mergeCell ref="X45:Z45"/>
    <mergeCell ref="AA45:AC45"/>
    <mergeCell ref="AD45:AF45"/>
    <mergeCell ref="AG45:AI45"/>
    <mergeCell ref="AJ45:AK45"/>
    <mergeCell ref="A45:C45"/>
    <mergeCell ref="F45:H45"/>
    <mergeCell ref="I45:K45"/>
    <mergeCell ref="L45:N45"/>
    <mergeCell ref="O45:Q45"/>
    <mergeCell ref="R45:T45"/>
    <mergeCell ref="X44:Z44"/>
    <mergeCell ref="AA44:AC44"/>
    <mergeCell ref="AD44:AF44"/>
    <mergeCell ref="AG44:AI44"/>
    <mergeCell ref="AJ44:AK44"/>
    <mergeCell ref="AM44:AN44"/>
    <mergeCell ref="AJ43:AK43"/>
    <mergeCell ref="AL43:AL44"/>
    <mergeCell ref="AM43:AN43"/>
    <mergeCell ref="B44:C44"/>
    <mergeCell ref="F44:H44"/>
    <mergeCell ref="I44:K44"/>
    <mergeCell ref="L44:N44"/>
    <mergeCell ref="O44:Q44"/>
    <mergeCell ref="R44:T44"/>
    <mergeCell ref="U44:W44"/>
    <mergeCell ref="R43:T43"/>
    <mergeCell ref="U43:W43"/>
    <mergeCell ref="X43:Z43"/>
    <mergeCell ref="AA43:AC43"/>
    <mergeCell ref="AD43:AF43"/>
    <mergeCell ref="AG43:AI43"/>
    <mergeCell ref="AA42:AC42"/>
    <mergeCell ref="AD42:AF42"/>
    <mergeCell ref="AG42:AI42"/>
    <mergeCell ref="AJ42:AK42"/>
    <mergeCell ref="AM42:AN42"/>
    <mergeCell ref="A43:C43"/>
    <mergeCell ref="F43:H43"/>
    <mergeCell ref="I43:K43"/>
    <mergeCell ref="L43:N43"/>
    <mergeCell ref="O43:Q43"/>
    <mergeCell ref="AL41:AL42"/>
    <mergeCell ref="AM41:AN41"/>
    <mergeCell ref="B42:C42"/>
    <mergeCell ref="F42:H42"/>
    <mergeCell ref="I42:K42"/>
    <mergeCell ref="L42:N42"/>
    <mergeCell ref="O42:Q42"/>
    <mergeCell ref="R42:T42"/>
    <mergeCell ref="U42:W42"/>
    <mergeCell ref="X42:Z42"/>
    <mergeCell ref="U41:W41"/>
    <mergeCell ref="X41:Z41"/>
    <mergeCell ref="AA41:AC41"/>
    <mergeCell ref="AD41:AF41"/>
    <mergeCell ref="AG41:AI41"/>
    <mergeCell ref="AJ41:AK41"/>
    <mergeCell ref="A41:C41"/>
    <mergeCell ref="F41:H41"/>
    <mergeCell ref="I41:K41"/>
    <mergeCell ref="L41:N41"/>
    <mergeCell ref="O41:Q41"/>
    <mergeCell ref="R41:T41"/>
    <mergeCell ref="X40:Z40"/>
    <mergeCell ref="AA40:AC40"/>
    <mergeCell ref="AD40:AF40"/>
    <mergeCell ref="AG40:AI40"/>
    <mergeCell ref="AJ40:AK40"/>
    <mergeCell ref="AM40:AN40"/>
    <mergeCell ref="F40:H40"/>
    <mergeCell ref="I40:K40"/>
    <mergeCell ref="L40:N40"/>
    <mergeCell ref="O40:Q40"/>
    <mergeCell ref="R40:T40"/>
    <mergeCell ref="U40:W40"/>
    <mergeCell ref="X39:Z39"/>
    <mergeCell ref="AA39:AC39"/>
    <mergeCell ref="AD39:AF39"/>
    <mergeCell ref="AG39:AI39"/>
    <mergeCell ref="AJ39:AK39"/>
    <mergeCell ref="AM39:AN39"/>
    <mergeCell ref="F39:H39"/>
    <mergeCell ref="I39:K39"/>
    <mergeCell ref="L39:N39"/>
    <mergeCell ref="O39:Q39"/>
    <mergeCell ref="R39:T39"/>
    <mergeCell ref="U39:W39"/>
    <mergeCell ref="X38:Z38"/>
    <mergeCell ref="AA38:AC38"/>
    <mergeCell ref="AD38:AF38"/>
    <mergeCell ref="AG38:AI38"/>
    <mergeCell ref="AJ38:AK38"/>
    <mergeCell ref="AM38:AN38"/>
    <mergeCell ref="AD37:AF37"/>
    <mergeCell ref="AG37:AI37"/>
    <mergeCell ref="AJ37:AK37"/>
    <mergeCell ref="AM37:AN37"/>
    <mergeCell ref="F38:H38"/>
    <mergeCell ref="I38:K38"/>
    <mergeCell ref="L38:N38"/>
    <mergeCell ref="O38:Q38"/>
    <mergeCell ref="R38:T38"/>
    <mergeCell ref="U38:W38"/>
    <mergeCell ref="AM36:AN36"/>
    <mergeCell ref="A37:C37"/>
    <mergeCell ref="F37:H37"/>
    <mergeCell ref="I37:K37"/>
    <mergeCell ref="L37:N37"/>
    <mergeCell ref="O37:Q37"/>
    <mergeCell ref="R37:T37"/>
    <mergeCell ref="U37:W37"/>
    <mergeCell ref="X37:Z37"/>
    <mergeCell ref="AA37:AC37"/>
    <mergeCell ref="U36:W36"/>
    <mergeCell ref="X36:Z36"/>
    <mergeCell ref="AA36:AC36"/>
    <mergeCell ref="AD36:AF36"/>
    <mergeCell ref="AG36:AI36"/>
    <mergeCell ref="AJ36:AK36"/>
    <mergeCell ref="A36:C36"/>
    <mergeCell ref="F36:H36"/>
    <mergeCell ref="I36:K36"/>
    <mergeCell ref="L36:N36"/>
    <mergeCell ref="O36:Q36"/>
    <mergeCell ref="R36:T36"/>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7">
    <dataValidation allowBlank="1" showInputMessage="1" sqref="B11:B12" xr:uid="{E9564CC3-359A-46E5-AC1A-6ACE745E29AC}"/>
    <dataValidation type="whole" operator="greaterThanOrEqual" allowBlank="1" showInputMessage="1" showErrorMessage="1" sqref="AG37:AG47 L37:L47 O37:O47 R37:R47 U37:U47 X37:X47 AA37:AA47 AD37:AD47 I37:I47 D37:F47" xr:uid="{F65FBBA6-BDEE-4861-96FA-A51CA0AB1160}">
      <formula1>0</formula1>
    </dataValidation>
    <dataValidation type="list" allowBlank="1" showInputMessage="1" showErrorMessage="1" sqref="C11:C30" xr:uid="{625BBC4C-4312-40C2-BAEF-E6A69B8B6D10}">
      <formula1>"A,B,C,D"</formula1>
    </dataValidation>
    <dataValidation operator="greaterThanOrEqual" allowBlank="1" showInputMessage="1" showErrorMessage="1" sqref="I48:I49 I52 L48:L49 L52 AL37:AL41 AJ37:AJ47 AM36 AM42 AM44 AL43 AM46 AL45" xr:uid="{2EE319C0-C860-43D3-8BB5-FB67EF543A23}"/>
    <dataValidation type="list" allowBlank="1" showInputMessage="1" showErrorMessage="1" sqref="AK4:AN4" xr:uid="{6B33D7CA-F348-405B-B13F-A178A169FAC6}">
      <formula1>"予定,実績"</formula1>
    </dataValidation>
    <dataValidation type="list" allowBlank="1" showInputMessage="1" showErrorMessage="1" sqref="AK3:AN3" xr:uid="{86B154DD-D400-4716-9A1F-124395E3F5E7}">
      <formula1>"４週,歴月"</formula1>
    </dataValidation>
    <dataValidation type="list" allowBlank="1" showInputMessage="1" sqref="B13:B30" xr:uid="{4F659369-0744-4945-B1E8-93F43433E272}">
      <formula1>INDIRECT($AK$1)</formula1>
    </dataValidation>
  </dataValidations>
  <printOptions horizontalCentered="1" verticalCentered="1"/>
  <pageMargins left="0.19685039370078741" right="0.19685039370078741" top="0.39370078740157483" bottom="0.19685039370078741" header="0.19685039370078741" footer="0.39370078740157483"/>
  <pageSetup paperSize="9" scale="77" fitToWidth="0" fitToHeight="0" orientation="landscape" r:id="rId1"/>
  <headerFooter alignWithMargins="0">
    <oddHeader>&amp;L&amp;"ＭＳ ゴシック,標準"&amp;10（参考様式）</oddHeader>
  </headerFooter>
  <rowBreaks count="2" manualBreakCount="2">
    <brk id="34" max="39" man="1"/>
    <brk id="74" max="3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488B2-D61E-4396-A456-44C8B2372077}">
  <sheetPr>
    <tabColor theme="5" tint="0.79998168889431442"/>
  </sheetPr>
  <dimension ref="A1:AQ101"/>
  <sheetViews>
    <sheetView showGridLines="0" zoomScaleNormal="100" zoomScaleSheetLayoutView="100" workbookViewId="0"/>
  </sheetViews>
  <sheetFormatPr defaultColWidth="8.25" defaultRowHeight="21" customHeight="1"/>
  <cols>
    <col min="1" max="1" width="2.625" style="260" customWidth="1"/>
    <col min="2" max="2" width="14.8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712</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4</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t="s">
        <v>691</v>
      </c>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v>40</v>
      </c>
      <c r="AI5" s="1263"/>
      <c r="AJ5" s="1263"/>
      <c r="AK5" s="263" t="s">
        <v>544</v>
      </c>
      <c r="AL5" s="291">
        <v>160</v>
      </c>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45383</v>
      </c>
      <c r="G9" s="267">
        <f>DATE($M$2,$S$2,2)</f>
        <v>45384</v>
      </c>
      <c r="H9" s="267">
        <f>DATE($M$2,$S$2,3)</f>
        <v>45385</v>
      </c>
      <c r="I9" s="267">
        <f>DATE($M$2,$S$2,4)</f>
        <v>45386</v>
      </c>
      <c r="J9" s="267">
        <f>DATE($M$2,$S$2,5)</f>
        <v>45387</v>
      </c>
      <c r="K9" s="267">
        <f>DATE($M$2,$S$2,6)</f>
        <v>45388</v>
      </c>
      <c r="L9" s="267">
        <f>DATE($M$2,$S$2,7)</f>
        <v>45389</v>
      </c>
      <c r="M9" s="267">
        <f>DATE($M$2,$S$2,8)</f>
        <v>45390</v>
      </c>
      <c r="N9" s="267">
        <f>DATE($M$2,$S$2,9)</f>
        <v>45391</v>
      </c>
      <c r="O9" s="267">
        <f>DATE($M$2,$S$2,10)</f>
        <v>45392</v>
      </c>
      <c r="P9" s="267">
        <f>DATE($M$2,$S$2,11)</f>
        <v>45393</v>
      </c>
      <c r="Q9" s="267">
        <f>DATE($M$2,$S$2,12)</f>
        <v>45394</v>
      </c>
      <c r="R9" s="267">
        <f>DATE($M$2,$S$2,13)</f>
        <v>45395</v>
      </c>
      <c r="S9" s="267">
        <f>DATE($M$2,$S$2,14)</f>
        <v>45396</v>
      </c>
      <c r="T9" s="267">
        <f>DATE($M$2,$S$2,15)</f>
        <v>45397</v>
      </c>
      <c r="U9" s="267">
        <f>DATE($M$2,$S$2,16)</f>
        <v>45398</v>
      </c>
      <c r="V9" s="267">
        <f>DATE($M$2,$S$2,17)</f>
        <v>45399</v>
      </c>
      <c r="W9" s="267">
        <f>DATE($M$2,$S$2,18)</f>
        <v>45400</v>
      </c>
      <c r="X9" s="267">
        <f>DATE($M$2,$S$2,19)</f>
        <v>45401</v>
      </c>
      <c r="Y9" s="267">
        <f>DATE($M$2,$S$2,20)</f>
        <v>45402</v>
      </c>
      <c r="Z9" s="267">
        <f>DATE($M$2,$S$2,21)</f>
        <v>45403</v>
      </c>
      <c r="AA9" s="267">
        <f>DATE($M$2,$S$2,22)</f>
        <v>45404</v>
      </c>
      <c r="AB9" s="267">
        <f>DATE($M$2,$S$2,23)</f>
        <v>45405</v>
      </c>
      <c r="AC9" s="267">
        <f>DATE($M$2,$S$2,24)</f>
        <v>45406</v>
      </c>
      <c r="AD9" s="267">
        <f>DATE($M$2,$S$2,25)</f>
        <v>45407</v>
      </c>
      <c r="AE9" s="267">
        <f>DATE($M$2,$S$2,26)</f>
        <v>45408</v>
      </c>
      <c r="AF9" s="267">
        <f>DATE($M$2,$S$2,27)</f>
        <v>45409</v>
      </c>
      <c r="AG9" s="267">
        <f>DATE($M$2,$S$2,28)</f>
        <v>45410</v>
      </c>
      <c r="AH9" s="267">
        <f>IF(DAY(EOMONTH(F9,0))&lt;29,"",DATE($M$2,$S$2,29))</f>
        <v>45411</v>
      </c>
      <c r="AI9" s="267">
        <f>IF(DAY(EOMONTH(F9,0))&lt;30,"",DATE($M$2,$S$2,30))</f>
        <v>45412</v>
      </c>
      <c r="AJ9" s="267" t="str">
        <f>IF(DAY(EOMONTH(F9,0))&lt;31,"",DATE($M$2,$S$2,31))</f>
        <v/>
      </c>
      <c r="AK9" s="1256"/>
      <c r="AL9" s="1258"/>
      <c r="AM9" s="1259"/>
      <c r="AN9" s="1259"/>
    </row>
    <row r="10" spans="1:40" ht="15" customHeight="1">
      <c r="A10" s="1249"/>
      <c r="B10" s="1267"/>
      <c r="C10" s="1253"/>
      <c r="D10" s="1250"/>
      <c r="E10" s="1254"/>
      <c r="F10" s="268">
        <f>DATE($M$2,$S$2,1)</f>
        <v>45383</v>
      </c>
      <c r="G10" s="268">
        <f>DATE($M$2,$S$2,2)</f>
        <v>45384</v>
      </c>
      <c r="H10" s="268">
        <f>DATE($M$2,$S$2,3)</f>
        <v>45385</v>
      </c>
      <c r="I10" s="268">
        <f>DATE($M$2,$S$2,4)</f>
        <v>45386</v>
      </c>
      <c r="J10" s="268">
        <f>DATE($M$2,$S$2,5)</f>
        <v>45387</v>
      </c>
      <c r="K10" s="268">
        <f>DATE($M$2,$S$2,6)</f>
        <v>45388</v>
      </c>
      <c r="L10" s="268">
        <f>DATE($M$2,$S$2,7)</f>
        <v>45389</v>
      </c>
      <c r="M10" s="268">
        <f>DATE($M$2,$S$2,8)</f>
        <v>45390</v>
      </c>
      <c r="N10" s="268">
        <f>DATE($M$2,$S$2,9)</f>
        <v>45391</v>
      </c>
      <c r="O10" s="268">
        <f>DATE($M$2,$S$2,10)</f>
        <v>45392</v>
      </c>
      <c r="P10" s="268">
        <f>DATE($M$2,$S$2,11)</f>
        <v>45393</v>
      </c>
      <c r="Q10" s="268">
        <f>DATE($M$2,$S$2,12)</f>
        <v>45394</v>
      </c>
      <c r="R10" s="268">
        <f>DATE($M$2,$S$2,13)</f>
        <v>45395</v>
      </c>
      <c r="S10" s="268">
        <f>DATE($M$2,$S$2,14)</f>
        <v>45396</v>
      </c>
      <c r="T10" s="268">
        <f>DATE($M$2,$S$2,15)</f>
        <v>45397</v>
      </c>
      <c r="U10" s="268">
        <f>DATE($M$2,$S$2,16)</f>
        <v>45398</v>
      </c>
      <c r="V10" s="268">
        <f>DATE($M$2,$S$2,17)</f>
        <v>45399</v>
      </c>
      <c r="W10" s="268">
        <f>DATE($M$2,$S$2,18)</f>
        <v>45400</v>
      </c>
      <c r="X10" s="268">
        <f>DATE($M$2,$S$2,19)</f>
        <v>45401</v>
      </c>
      <c r="Y10" s="268">
        <f>DATE($M$2,$S$2,20)</f>
        <v>45402</v>
      </c>
      <c r="Z10" s="268">
        <f>DATE($M$2,$S$2,21)</f>
        <v>45403</v>
      </c>
      <c r="AA10" s="268">
        <f>DATE($M$2,$S$2,22)</f>
        <v>45404</v>
      </c>
      <c r="AB10" s="268">
        <f>DATE($M$2,$S$2,23)</f>
        <v>45405</v>
      </c>
      <c r="AC10" s="268">
        <f>DATE($M$2,$S$2,24)</f>
        <v>45406</v>
      </c>
      <c r="AD10" s="268">
        <f>DATE($M$2,$S$2,25)</f>
        <v>45407</v>
      </c>
      <c r="AE10" s="268">
        <f>DATE($M$2,$S$2,26)</f>
        <v>45408</v>
      </c>
      <c r="AF10" s="268">
        <f>DATE($M$2,$S$2,27)</f>
        <v>45409</v>
      </c>
      <c r="AG10" s="268">
        <f>DATE($M$2,$S$2,28)</f>
        <v>45410</v>
      </c>
      <c r="AH10" s="268">
        <f>IF(DAY(EOMONTH(F10,0))&lt;29,"",DATE($M$2,$S$2,29))</f>
        <v>45411</v>
      </c>
      <c r="AI10" s="268">
        <f>IF(DAY(EOMONTH(F10,0))&lt;30,"",DATE($M$2,$S$2,30))</f>
        <v>45412</v>
      </c>
      <c r="AJ10" s="268" t="str">
        <f>IF(DAY(EOMONTH(F10,0))&lt;31,"",DATE($M$2,$S$2,31))</f>
        <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650</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651</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t="s">
        <v>652</v>
      </c>
      <c r="C15" s="271" t="s">
        <v>571</v>
      </c>
      <c r="D15" s="293"/>
      <c r="E15" s="294" t="s">
        <v>713</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714</v>
      </c>
      <c r="B36" s="266"/>
      <c r="C36" s="266"/>
      <c r="D36" s="266"/>
      <c r="E36" s="266"/>
      <c r="F36" s="266"/>
      <c r="G36" s="280"/>
      <c r="H36" s="280"/>
      <c r="I36" s="280"/>
      <c r="J36" s="280"/>
      <c r="K36" s="280"/>
      <c r="L36" s="280"/>
      <c r="M36" s="280"/>
      <c r="N36" s="280"/>
      <c r="O36" s="280"/>
      <c r="AM36" s="266"/>
      <c r="AN36" s="257"/>
    </row>
    <row r="37" spans="1:43" ht="24.95" customHeight="1">
      <c r="A37" s="296"/>
      <c r="B37" s="1254" t="s">
        <v>715</v>
      </c>
      <c r="C37" s="1262"/>
      <c r="D37" s="1254" t="s">
        <v>716</v>
      </c>
      <c r="E37" s="1262"/>
      <c r="F37" s="1376" t="s">
        <v>717</v>
      </c>
      <c r="G37" s="1377"/>
      <c r="H37" s="1377"/>
      <c r="I37" s="1377"/>
      <c r="J37" s="1377"/>
      <c r="K37" s="1378"/>
      <c r="L37" s="1376" t="s">
        <v>718</v>
      </c>
      <c r="M37" s="1377"/>
      <c r="N37" s="1377"/>
      <c r="O37" s="1377"/>
      <c r="P37" s="1377"/>
      <c r="Q37" s="1378"/>
      <c r="R37" s="1376" t="s">
        <v>719</v>
      </c>
      <c r="S37" s="1377"/>
      <c r="T37" s="1377"/>
      <c r="U37" s="1377"/>
      <c r="V37" s="1377"/>
      <c r="W37" s="1378"/>
      <c r="X37" s="1376" t="s">
        <v>720</v>
      </c>
      <c r="Y37" s="1377"/>
      <c r="Z37" s="1377"/>
      <c r="AA37" s="1377"/>
      <c r="AB37" s="1377"/>
      <c r="AC37" s="1378"/>
      <c r="AD37" s="296"/>
      <c r="AE37" s="296"/>
      <c r="AF37" s="296"/>
      <c r="AG37" s="296"/>
      <c r="AH37" s="296"/>
      <c r="AI37" s="296"/>
      <c r="AJ37" s="296"/>
      <c r="AK37" s="296"/>
      <c r="AL37" s="296"/>
      <c r="AM37" s="296"/>
      <c r="AN37" s="296"/>
      <c r="AO37" s="296"/>
      <c r="AP37" s="296"/>
      <c r="AQ37" s="296"/>
    </row>
    <row r="38" spans="1:43" ht="18" customHeight="1">
      <c r="A38" s="296"/>
      <c r="B38" s="1254" t="s">
        <v>721</v>
      </c>
      <c r="C38" s="1262"/>
      <c r="D38" s="1373" t="s">
        <v>36</v>
      </c>
      <c r="E38" s="1374"/>
      <c r="F38" s="1373" t="s">
        <v>36</v>
      </c>
      <c r="G38" s="1375"/>
      <c r="H38" s="1375"/>
      <c r="I38" s="1375"/>
      <c r="J38" s="1375"/>
      <c r="K38" s="1374"/>
      <c r="L38" s="1373"/>
      <c r="M38" s="1375"/>
      <c r="N38" s="1375"/>
      <c r="O38" s="1375"/>
      <c r="P38" s="1375"/>
      <c r="Q38" s="1374"/>
      <c r="R38" s="1373"/>
      <c r="S38" s="1375"/>
      <c r="T38" s="1375"/>
      <c r="U38" s="1375"/>
      <c r="V38" s="1375"/>
      <c r="W38" s="1374"/>
      <c r="X38" s="1373"/>
      <c r="Y38" s="1375"/>
      <c r="Z38" s="1375"/>
      <c r="AA38" s="1375"/>
      <c r="AB38" s="1375"/>
      <c r="AC38" s="1374"/>
      <c r="AD38" s="296"/>
      <c r="AE38" s="296"/>
      <c r="AF38" s="296"/>
      <c r="AG38" s="296"/>
      <c r="AH38" s="296"/>
      <c r="AI38" s="296"/>
      <c r="AJ38" s="296"/>
      <c r="AK38" s="296"/>
      <c r="AL38" s="296"/>
      <c r="AM38" s="296"/>
      <c r="AN38" s="296"/>
      <c r="AO38" s="296"/>
      <c r="AP38" s="296"/>
      <c r="AQ38" s="296"/>
    </row>
    <row r="39" spans="1:43" ht="24.95" customHeight="1">
      <c r="A39" s="296"/>
      <c r="B39" s="1258" t="s">
        <v>722</v>
      </c>
      <c r="C39" s="1258"/>
      <c r="D39" s="1379"/>
      <c r="E39" s="1379"/>
      <c r="F39" s="1380">
        <v>20</v>
      </c>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296"/>
      <c r="AE39" s="296"/>
      <c r="AF39" s="296"/>
      <c r="AG39" s="296"/>
      <c r="AH39" s="296"/>
      <c r="AI39" s="296"/>
      <c r="AJ39" s="296"/>
      <c r="AK39" s="296"/>
      <c r="AL39" s="296"/>
      <c r="AM39" s="296"/>
      <c r="AN39" s="296"/>
      <c r="AO39" s="296"/>
      <c r="AP39" s="296"/>
      <c r="AQ39" s="296"/>
    </row>
    <row r="40" spans="1:43" ht="5.0999999999999996" customHeight="1">
      <c r="A40" s="296"/>
      <c r="B40" s="287"/>
      <c r="C40" s="287"/>
      <c r="D40" s="287"/>
      <c r="E40" s="287"/>
      <c r="F40" s="333"/>
      <c r="G40" s="333"/>
      <c r="H40" s="333"/>
      <c r="I40" s="333"/>
      <c r="J40" s="333"/>
      <c r="K40" s="333"/>
      <c r="L40" s="333"/>
      <c r="M40" s="333"/>
      <c r="N40" s="333"/>
      <c r="O40" s="333"/>
      <c r="P40" s="333"/>
      <c r="Q40" s="333"/>
      <c r="R40" s="333"/>
      <c r="S40" s="333"/>
      <c r="T40" s="333"/>
      <c r="U40" s="333"/>
      <c r="V40" s="333"/>
      <c r="W40" s="333"/>
      <c r="X40" s="296"/>
      <c r="Y40" s="296"/>
      <c r="Z40" s="296"/>
      <c r="AA40" s="296"/>
      <c r="AB40" s="296"/>
      <c r="AC40" s="296"/>
      <c r="AD40" s="296"/>
      <c r="AE40" s="296"/>
      <c r="AF40" s="296"/>
      <c r="AG40" s="296"/>
      <c r="AH40" s="296"/>
      <c r="AI40" s="296"/>
      <c r="AJ40" s="296"/>
      <c r="AK40" s="296"/>
      <c r="AL40" s="296"/>
      <c r="AM40" s="296"/>
      <c r="AN40" s="296"/>
      <c r="AO40" s="296"/>
      <c r="AP40" s="296"/>
      <c r="AQ40" s="296"/>
    </row>
    <row r="41" spans="1:43" ht="21" customHeight="1">
      <c r="A41" s="256" t="s">
        <v>723</v>
      </c>
      <c r="B41" s="266"/>
      <c r="C41" s="266"/>
      <c r="D41" s="266"/>
      <c r="E41" s="266"/>
      <c r="F41" s="266"/>
      <c r="G41" s="280"/>
      <c r="H41" s="280"/>
      <c r="I41" s="280"/>
      <c r="J41" s="280"/>
      <c r="K41" s="280"/>
      <c r="L41" s="280"/>
      <c r="M41" s="280"/>
      <c r="N41" s="280"/>
      <c r="O41" s="280"/>
      <c r="AM41" s="266"/>
      <c r="AN41" s="257"/>
    </row>
    <row r="42" spans="1:43" ht="24.95" customHeight="1">
      <c r="A42" s="1250"/>
      <c r="B42" s="1250"/>
      <c r="C42" s="1250"/>
      <c r="D42" s="318">
        <v>4</v>
      </c>
      <c r="E42" s="318">
        <v>5</v>
      </c>
      <c r="F42" s="1314">
        <v>6</v>
      </c>
      <c r="G42" s="1314"/>
      <c r="H42" s="1314"/>
      <c r="I42" s="1314">
        <v>7</v>
      </c>
      <c r="J42" s="1314"/>
      <c r="K42" s="1314"/>
      <c r="L42" s="1314">
        <v>8</v>
      </c>
      <c r="M42" s="1314"/>
      <c r="N42" s="1314"/>
      <c r="O42" s="1314">
        <v>9</v>
      </c>
      <c r="P42" s="1314"/>
      <c r="Q42" s="1314"/>
      <c r="R42" s="1314">
        <v>10</v>
      </c>
      <c r="S42" s="1314"/>
      <c r="T42" s="1314"/>
      <c r="U42" s="1314">
        <v>11</v>
      </c>
      <c r="V42" s="1314"/>
      <c r="W42" s="1314"/>
      <c r="X42" s="1314">
        <v>12</v>
      </c>
      <c r="Y42" s="1314"/>
      <c r="Z42" s="1314"/>
      <c r="AA42" s="1314">
        <v>1</v>
      </c>
      <c r="AB42" s="1314"/>
      <c r="AC42" s="1314"/>
      <c r="AD42" s="1314">
        <v>2</v>
      </c>
      <c r="AE42" s="1314"/>
      <c r="AF42" s="1314"/>
      <c r="AG42" s="1314">
        <v>3</v>
      </c>
      <c r="AH42" s="1314"/>
      <c r="AI42" s="1314"/>
      <c r="AJ42" s="1250" t="s">
        <v>654</v>
      </c>
      <c r="AK42" s="1250"/>
      <c r="AL42" s="313" t="s">
        <v>655</v>
      </c>
      <c r="AM42" s="313" t="s">
        <v>660</v>
      </c>
      <c r="AN42" s="296"/>
      <c r="AO42" s="296"/>
      <c r="AP42" s="296"/>
      <c r="AQ42" s="296"/>
    </row>
    <row r="43" spans="1:43" ht="18" customHeight="1">
      <c r="A43" s="1318" t="s">
        <v>661</v>
      </c>
      <c r="B43" s="1318"/>
      <c r="C43" s="1318"/>
      <c r="D43" s="277">
        <f>SUM(D44:D48)</f>
        <v>1840</v>
      </c>
      <c r="E43" s="277">
        <f>SUM(E44:E48)</f>
        <v>1728</v>
      </c>
      <c r="F43" s="1319">
        <f>SUM(F44:H48)</f>
        <v>1840</v>
      </c>
      <c r="G43" s="1319"/>
      <c r="H43" s="1319"/>
      <c r="I43" s="1319">
        <f>SUM(I44:K48)</f>
        <v>1932</v>
      </c>
      <c r="J43" s="1319"/>
      <c r="K43" s="1319"/>
      <c r="L43" s="1319">
        <f>SUM(L44:N48)</f>
        <v>1932</v>
      </c>
      <c r="M43" s="1319"/>
      <c r="N43" s="1319"/>
      <c r="O43" s="1319">
        <f>SUM(O44:Q48)</f>
        <v>1748</v>
      </c>
      <c r="P43" s="1319"/>
      <c r="Q43" s="1319"/>
      <c r="R43" s="1319">
        <f>SUM(R44:T48)</f>
        <v>1840</v>
      </c>
      <c r="S43" s="1319"/>
      <c r="T43" s="1319"/>
      <c r="U43" s="1319">
        <f>SUM(U44:W48)</f>
        <v>1840</v>
      </c>
      <c r="V43" s="1319"/>
      <c r="W43" s="1319"/>
      <c r="X43" s="1319">
        <f>SUM(X44:Z48)</f>
        <v>1748</v>
      </c>
      <c r="Y43" s="1319"/>
      <c r="Z43" s="1319"/>
      <c r="AA43" s="1319">
        <f>SUM(AA44:AC48)</f>
        <v>1748</v>
      </c>
      <c r="AB43" s="1319"/>
      <c r="AC43" s="1319"/>
      <c r="AD43" s="1319">
        <f>SUM(AD44:AF48)</f>
        <v>1748</v>
      </c>
      <c r="AE43" s="1319"/>
      <c r="AF43" s="1319"/>
      <c r="AG43" s="1319">
        <f>SUM(AG44:AI48)</f>
        <v>1840</v>
      </c>
      <c r="AH43" s="1319"/>
      <c r="AI43" s="1319"/>
      <c r="AJ43" s="1260">
        <f t="shared" ref="AJ43:AJ48" si="3">SUM(D43:AI43)</f>
        <v>21784</v>
      </c>
      <c r="AK43" s="1260"/>
      <c r="AL43" s="1316">
        <f>ROUNDUP(((AJ43-AJ49-AJ50)+AJ49*0.5+AJ50*0.75)/AJ51,1)</f>
        <v>84.199999999999989</v>
      </c>
      <c r="AM43" s="1316">
        <f>ROUND((2*AJ44+3*AJ45+4*AJ46+5*AJ47+6*AJ48)/AJ43,1)</f>
        <v>4.7</v>
      </c>
      <c r="AN43" s="296"/>
      <c r="AO43" s="296"/>
      <c r="AP43" s="296"/>
      <c r="AQ43" s="296"/>
    </row>
    <row r="44" spans="1:43" ht="18" customHeight="1">
      <c r="A44" s="1274" t="s">
        <v>662</v>
      </c>
      <c r="B44" s="1275"/>
      <c r="C44" s="1276"/>
      <c r="D44" s="274">
        <v>100</v>
      </c>
      <c r="E44" s="274">
        <v>95</v>
      </c>
      <c r="F44" s="1315">
        <v>100</v>
      </c>
      <c r="G44" s="1315"/>
      <c r="H44" s="1315"/>
      <c r="I44" s="1315">
        <v>105</v>
      </c>
      <c r="J44" s="1315"/>
      <c r="K44" s="1315"/>
      <c r="L44" s="1315">
        <v>105</v>
      </c>
      <c r="M44" s="1315"/>
      <c r="N44" s="1315"/>
      <c r="O44" s="1315">
        <v>95</v>
      </c>
      <c r="P44" s="1315"/>
      <c r="Q44" s="1315"/>
      <c r="R44" s="1315">
        <v>100</v>
      </c>
      <c r="S44" s="1315"/>
      <c r="T44" s="1315"/>
      <c r="U44" s="1315">
        <v>100</v>
      </c>
      <c r="V44" s="1315"/>
      <c r="W44" s="1315"/>
      <c r="X44" s="1315">
        <v>95</v>
      </c>
      <c r="Y44" s="1315"/>
      <c r="Z44" s="1315"/>
      <c r="AA44" s="1315">
        <v>95</v>
      </c>
      <c r="AB44" s="1315"/>
      <c r="AC44" s="1315"/>
      <c r="AD44" s="1315">
        <v>95</v>
      </c>
      <c r="AE44" s="1315"/>
      <c r="AF44" s="1315"/>
      <c r="AG44" s="1315">
        <v>100</v>
      </c>
      <c r="AH44" s="1315"/>
      <c r="AI44" s="1315"/>
      <c r="AJ44" s="1260">
        <f t="shared" si="3"/>
        <v>1185</v>
      </c>
      <c r="AK44" s="1260"/>
      <c r="AL44" s="1323"/>
      <c r="AM44" s="1323"/>
      <c r="AN44" s="296"/>
      <c r="AO44" s="296"/>
      <c r="AP44" s="296"/>
      <c r="AQ44" s="296"/>
    </row>
    <row r="45" spans="1:43" ht="18" customHeight="1">
      <c r="A45" s="1274" t="s">
        <v>663</v>
      </c>
      <c r="B45" s="1275"/>
      <c r="C45" s="1276"/>
      <c r="D45" s="274">
        <v>100</v>
      </c>
      <c r="E45" s="274">
        <v>95</v>
      </c>
      <c r="F45" s="1315">
        <v>100</v>
      </c>
      <c r="G45" s="1315"/>
      <c r="H45" s="1315"/>
      <c r="I45" s="1315">
        <v>105</v>
      </c>
      <c r="J45" s="1315"/>
      <c r="K45" s="1315"/>
      <c r="L45" s="1315">
        <v>105</v>
      </c>
      <c r="M45" s="1315"/>
      <c r="N45" s="1315"/>
      <c r="O45" s="1315">
        <v>95</v>
      </c>
      <c r="P45" s="1315"/>
      <c r="Q45" s="1315"/>
      <c r="R45" s="1315">
        <v>100</v>
      </c>
      <c r="S45" s="1315"/>
      <c r="T45" s="1315"/>
      <c r="U45" s="1315">
        <v>100</v>
      </c>
      <c r="V45" s="1315"/>
      <c r="W45" s="1315"/>
      <c r="X45" s="1315">
        <v>95</v>
      </c>
      <c r="Y45" s="1315"/>
      <c r="Z45" s="1315"/>
      <c r="AA45" s="1315">
        <v>95</v>
      </c>
      <c r="AB45" s="1315"/>
      <c r="AC45" s="1315"/>
      <c r="AD45" s="1315">
        <v>95</v>
      </c>
      <c r="AE45" s="1315"/>
      <c r="AF45" s="1315"/>
      <c r="AG45" s="1315">
        <v>100</v>
      </c>
      <c r="AH45" s="1315"/>
      <c r="AI45" s="1315"/>
      <c r="AJ45" s="1260">
        <f t="shared" si="3"/>
        <v>1185</v>
      </c>
      <c r="AK45" s="1260"/>
      <c r="AL45" s="1323"/>
      <c r="AM45" s="1323"/>
      <c r="AN45" s="296"/>
      <c r="AO45" s="296"/>
      <c r="AP45" s="296"/>
      <c r="AQ45" s="296"/>
    </row>
    <row r="46" spans="1:43" ht="18" customHeight="1">
      <c r="A46" s="1274" t="s">
        <v>664</v>
      </c>
      <c r="B46" s="1275"/>
      <c r="C46" s="1276"/>
      <c r="D46" s="274">
        <v>140</v>
      </c>
      <c r="E46" s="274">
        <v>133</v>
      </c>
      <c r="F46" s="1315">
        <v>140</v>
      </c>
      <c r="G46" s="1315"/>
      <c r="H46" s="1315"/>
      <c r="I46" s="1315">
        <v>147</v>
      </c>
      <c r="J46" s="1315"/>
      <c r="K46" s="1315"/>
      <c r="L46" s="1315">
        <v>147</v>
      </c>
      <c r="M46" s="1315"/>
      <c r="N46" s="1315"/>
      <c r="O46" s="1315">
        <v>133</v>
      </c>
      <c r="P46" s="1315"/>
      <c r="Q46" s="1315"/>
      <c r="R46" s="1315">
        <v>140</v>
      </c>
      <c r="S46" s="1315"/>
      <c r="T46" s="1315"/>
      <c r="U46" s="1315">
        <v>140</v>
      </c>
      <c r="V46" s="1315"/>
      <c r="W46" s="1315"/>
      <c r="X46" s="1315">
        <v>133</v>
      </c>
      <c r="Y46" s="1315"/>
      <c r="Z46" s="1315"/>
      <c r="AA46" s="1315">
        <v>133</v>
      </c>
      <c r="AB46" s="1315"/>
      <c r="AC46" s="1315"/>
      <c r="AD46" s="1315">
        <v>133</v>
      </c>
      <c r="AE46" s="1315"/>
      <c r="AF46" s="1315"/>
      <c r="AG46" s="1315">
        <v>140</v>
      </c>
      <c r="AH46" s="1315"/>
      <c r="AI46" s="1315"/>
      <c r="AJ46" s="1260">
        <f t="shared" si="3"/>
        <v>1659</v>
      </c>
      <c r="AK46" s="1260"/>
      <c r="AL46" s="1323"/>
      <c r="AM46" s="1323"/>
      <c r="AN46" s="296"/>
      <c r="AO46" s="296"/>
      <c r="AP46" s="296"/>
      <c r="AQ46" s="296"/>
    </row>
    <row r="47" spans="1:43" ht="18" customHeight="1">
      <c r="A47" s="1274" t="s">
        <v>665</v>
      </c>
      <c r="B47" s="1275"/>
      <c r="C47" s="1276"/>
      <c r="D47" s="274">
        <v>1400</v>
      </c>
      <c r="E47" s="274">
        <v>1310</v>
      </c>
      <c r="F47" s="1315">
        <v>1400</v>
      </c>
      <c r="G47" s="1315"/>
      <c r="H47" s="1315"/>
      <c r="I47" s="1315">
        <v>1470</v>
      </c>
      <c r="J47" s="1315"/>
      <c r="K47" s="1315"/>
      <c r="L47" s="1315">
        <v>1470</v>
      </c>
      <c r="M47" s="1315"/>
      <c r="N47" s="1315"/>
      <c r="O47" s="1315">
        <v>1330</v>
      </c>
      <c r="P47" s="1315"/>
      <c r="Q47" s="1315"/>
      <c r="R47" s="1315">
        <v>1400</v>
      </c>
      <c r="S47" s="1315"/>
      <c r="T47" s="1315"/>
      <c r="U47" s="1315">
        <v>1400</v>
      </c>
      <c r="V47" s="1315"/>
      <c r="W47" s="1315"/>
      <c r="X47" s="1315">
        <v>1330</v>
      </c>
      <c r="Y47" s="1315"/>
      <c r="Z47" s="1315"/>
      <c r="AA47" s="1315">
        <v>1330</v>
      </c>
      <c r="AB47" s="1315"/>
      <c r="AC47" s="1315"/>
      <c r="AD47" s="1315">
        <v>1330</v>
      </c>
      <c r="AE47" s="1315"/>
      <c r="AF47" s="1315"/>
      <c r="AG47" s="1315">
        <v>1400</v>
      </c>
      <c r="AH47" s="1315"/>
      <c r="AI47" s="1315"/>
      <c r="AJ47" s="1260">
        <f t="shared" si="3"/>
        <v>16570</v>
      </c>
      <c r="AK47" s="1260"/>
      <c r="AL47" s="1323"/>
      <c r="AM47" s="1323"/>
      <c r="AN47" s="296"/>
      <c r="AO47" s="296"/>
      <c r="AP47" s="296"/>
      <c r="AQ47" s="296"/>
    </row>
    <row r="48" spans="1:43" ht="18" customHeight="1">
      <c r="A48" s="1274" t="s">
        <v>666</v>
      </c>
      <c r="B48" s="1275"/>
      <c r="C48" s="1276"/>
      <c r="D48" s="274">
        <v>100</v>
      </c>
      <c r="E48" s="274">
        <v>95</v>
      </c>
      <c r="F48" s="1315">
        <v>100</v>
      </c>
      <c r="G48" s="1315"/>
      <c r="H48" s="1315"/>
      <c r="I48" s="1315">
        <v>105</v>
      </c>
      <c r="J48" s="1315"/>
      <c r="K48" s="1315"/>
      <c r="L48" s="1315">
        <v>105</v>
      </c>
      <c r="M48" s="1315"/>
      <c r="N48" s="1315"/>
      <c r="O48" s="1315">
        <v>95</v>
      </c>
      <c r="P48" s="1315"/>
      <c r="Q48" s="1315"/>
      <c r="R48" s="1315">
        <v>100</v>
      </c>
      <c r="S48" s="1315"/>
      <c r="T48" s="1315"/>
      <c r="U48" s="1315">
        <v>100</v>
      </c>
      <c r="V48" s="1315"/>
      <c r="W48" s="1315"/>
      <c r="X48" s="1315">
        <v>95</v>
      </c>
      <c r="Y48" s="1315"/>
      <c r="Z48" s="1315"/>
      <c r="AA48" s="1315">
        <v>95</v>
      </c>
      <c r="AB48" s="1315"/>
      <c r="AC48" s="1315"/>
      <c r="AD48" s="1315">
        <v>95</v>
      </c>
      <c r="AE48" s="1315"/>
      <c r="AF48" s="1315"/>
      <c r="AG48" s="1315">
        <v>100</v>
      </c>
      <c r="AH48" s="1315"/>
      <c r="AI48" s="1315"/>
      <c r="AJ48" s="1260">
        <f t="shared" si="3"/>
        <v>1185</v>
      </c>
      <c r="AK48" s="1260"/>
      <c r="AL48" s="1323"/>
      <c r="AM48" s="1323"/>
      <c r="AN48" s="296"/>
      <c r="AO48" s="296"/>
      <c r="AP48" s="296"/>
      <c r="AQ48" s="296"/>
    </row>
    <row r="49" spans="1:43" ht="18" customHeight="1">
      <c r="A49" s="319"/>
      <c r="B49" s="320" t="s">
        <v>667</v>
      </c>
      <c r="C49" s="321"/>
      <c r="D49" s="274">
        <v>100</v>
      </c>
      <c r="E49" s="274">
        <v>95</v>
      </c>
      <c r="F49" s="1315">
        <v>100</v>
      </c>
      <c r="G49" s="1315"/>
      <c r="H49" s="1315"/>
      <c r="I49" s="1315">
        <v>105</v>
      </c>
      <c r="J49" s="1315"/>
      <c r="K49" s="1315"/>
      <c r="L49" s="1315">
        <v>105</v>
      </c>
      <c r="M49" s="1315"/>
      <c r="N49" s="1315"/>
      <c r="O49" s="1315">
        <v>95</v>
      </c>
      <c r="P49" s="1315"/>
      <c r="Q49" s="1315"/>
      <c r="R49" s="1315">
        <v>100</v>
      </c>
      <c r="S49" s="1315"/>
      <c r="T49" s="1315"/>
      <c r="U49" s="1315">
        <v>100</v>
      </c>
      <c r="V49" s="1315"/>
      <c r="W49" s="1315"/>
      <c r="X49" s="1315">
        <v>95</v>
      </c>
      <c r="Y49" s="1315"/>
      <c r="Z49" s="1315"/>
      <c r="AA49" s="1315">
        <v>95</v>
      </c>
      <c r="AB49" s="1315"/>
      <c r="AC49" s="1315"/>
      <c r="AD49" s="1315">
        <v>95</v>
      </c>
      <c r="AE49" s="1315"/>
      <c r="AF49" s="1315"/>
      <c r="AG49" s="1315">
        <v>2000</v>
      </c>
      <c r="AH49" s="1315"/>
      <c r="AI49" s="1315"/>
      <c r="AJ49" s="1260">
        <f>SUM(D49:AI49)</f>
        <v>3085</v>
      </c>
      <c r="AK49" s="1260"/>
      <c r="AL49" s="1323"/>
      <c r="AM49" s="1323"/>
      <c r="AN49" s="296"/>
      <c r="AO49" s="296"/>
      <c r="AP49" s="296"/>
      <c r="AQ49" s="296"/>
    </row>
    <row r="50" spans="1:43" ht="18" customHeight="1">
      <c r="A50" s="319"/>
      <c r="B50" s="1324" t="s">
        <v>668</v>
      </c>
      <c r="C50" s="1325"/>
      <c r="D50" s="274">
        <v>100</v>
      </c>
      <c r="E50" s="274">
        <v>95</v>
      </c>
      <c r="F50" s="1315">
        <v>100</v>
      </c>
      <c r="G50" s="1315"/>
      <c r="H50" s="1315"/>
      <c r="I50" s="1315">
        <v>105</v>
      </c>
      <c r="J50" s="1315"/>
      <c r="K50" s="1315"/>
      <c r="L50" s="1315">
        <v>105</v>
      </c>
      <c r="M50" s="1315"/>
      <c r="N50" s="1315"/>
      <c r="O50" s="1315">
        <v>95</v>
      </c>
      <c r="P50" s="1315"/>
      <c r="Q50" s="1315"/>
      <c r="R50" s="1315">
        <v>100</v>
      </c>
      <c r="S50" s="1315"/>
      <c r="T50" s="1315"/>
      <c r="U50" s="1315">
        <v>100</v>
      </c>
      <c r="V50" s="1315"/>
      <c r="W50" s="1315"/>
      <c r="X50" s="1315">
        <v>95</v>
      </c>
      <c r="Y50" s="1315"/>
      <c r="Z50" s="1315"/>
      <c r="AA50" s="1315">
        <v>95</v>
      </c>
      <c r="AB50" s="1315"/>
      <c r="AC50" s="1315"/>
      <c r="AD50" s="1315">
        <v>95</v>
      </c>
      <c r="AE50" s="1315"/>
      <c r="AF50" s="1315"/>
      <c r="AG50" s="1315">
        <v>100</v>
      </c>
      <c r="AH50" s="1315"/>
      <c r="AI50" s="1315"/>
      <c r="AJ50" s="1260">
        <f>SUM(D50:AI50)</f>
        <v>1185</v>
      </c>
      <c r="AK50" s="1260"/>
      <c r="AL50" s="1323"/>
      <c r="AM50" s="1323"/>
      <c r="AN50" s="296"/>
      <c r="AO50" s="296"/>
      <c r="AP50" s="296"/>
      <c r="AQ50" s="296"/>
    </row>
    <row r="51" spans="1:43" ht="18" customHeight="1">
      <c r="A51" s="1318" t="s">
        <v>657</v>
      </c>
      <c r="B51" s="1318"/>
      <c r="C51" s="1318"/>
      <c r="D51" s="274">
        <v>20</v>
      </c>
      <c r="E51" s="274">
        <v>19</v>
      </c>
      <c r="F51" s="1315">
        <v>20</v>
      </c>
      <c r="G51" s="1315"/>
      <c r="H51" s="1315"/>
      <c r="I51" s="1315">
        <v>21</v>
      </c>
      <c r="J51" s="1315"/>
      <c r="K51" s="1315"/>
      <c r="L51" s="1315">
        <v>21</v>
      </c>
      <c r="M51" s="1315"/>
      <c r="N51" s="1315"/>
      <c r="O51" s="1315">
        <v>19</v>
      </c>
      <c r="P51" s="1315"/>
      <c r="Q51" s="1315"/>
      <c r="R51" s="1315">
        <v>20</v>
      </c>
      <c r="S51" s="1315"/>
      <c r="T51" s="1315"/>
      <c r="U51" s="1315">
        <v>20</v>
      </c>
      <c r="V51" s="1315"/>
      <c r="W51" s="1315"/>
      <c r="X51" s="1315">
        <v>19</v>
      </c>
      <c r="Y51" s="1315"/>
      <c r="Z51" s="1315"/>
      <c r="AA51" s="1315">
        <v>19</v>
      </c>
      <c r="AB51" s="1315"/>
      <c r="AC51" s="1315"/>
      <c r="AD51" s="1315">
        <v>19</v>
      </c>
      <c r="AE51" s="1315"/>
      <c r="AF51" s="1315"/>
      <c r="AG51" s="1315">
        <v>20</v>
      </c>
      <c r="AH51" s="1315"/>
      <c r="AI51" s="1315"/>
      <c r="AJ51" s="1260">
        <f>+SUM(D51:AI51)</f>
        <v>237</v>
      </c>
      <c r="AK51" s="1260"/>
      <c r="AL51" s="1317"/>
      <c r="AM51" s="1317"/>
      <c r="AN51" s="296"/>
      <c r="AO51" s="296"/>
      <c r="AP51" s="296"/>
      <c r="AQ51" s="296"/>
    </row>
    <row r="52" spans="1:43" ht="21" customHeight="1">
      <c r="A52" s="287" t="s">
        <v>669</v>
      </c>
      <c r="B52" s="287"/>
      <c r="C52" s="287"/>
      <c r="D52" s="296"/>
      <c r="E52" s="296"/>
      <c r="F52" s="296"/>
      <c r="G52" s="296"/>
      <c r="H52" s="296"/>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97"/>
      <c r="AK52" s="280"/>
      <c r="AL52" s="266"/>
      <c r="AM52" s="266"/>
      <c r="AN52" s="257"/>
    </row>
    <row r="53" spans="1:43" ht="5.0999999999999996" customHeight="1">
      <c r="A53" s="287"/>
      <c r="B53" s="287"/>
      <c r="C53" s="287"/>
      <c r="D53" s="296"/>
      <c r="E53" s="296"/>
      <c r="F53" s="296"/>
      <c r="G53" s="296"/>
      <c r="H53" s="296"/>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97"/>
      <c r="AK53" s="280"/>
      <c r="AL53" s="266"/>
      <c r="AM53" s="266"/>
      <c r="AN53" s="257"/>
    </row>
    <row r="54" spans="1:43" ht="18" customHeight="1">
      <c r="A54" s="256" t="s">
        <v>610</v>
      </c>
      <c r="B54" s="280"/>
      <c r="D54" s="280"/>
      <c r="E54" s="280"/>
      <c r="F54" s="280"/>
      <c r="G54" s="280"/>
      <c r="H54" s="280"/>
      <c r="I54" s="280"/>
      <c r="J54" s="280"/>
      <c r="K54" s="280"/>
      <c r="L54" s="280"/>
      <c r="M54" s="280"/>
      <c r="N54" s="280"/>
      <c r="O54" s="280"/>
      <c r="P54" s="280"/>
      <c r="Q54" s="280"/>
      <c r="R54" s="280"/>
      <c r="S54" s="280"/>
      <c r="T54" s="280"/>
      <c r="U54" s="280"/>
      <c r="V54" s="280"/>
      <c r="W54" s="266"/>
      <c r="X54" s="280"/>
      <c r="Y54" s="280"/>
      <c r="Z54" s="280"/>
      <c r="AA54" s="280"/>
      <c r="AB54" s="280"/>
      <c r="AC54" s="280"/>
      <c r="AD54" s="280"/>
      <c r="AE54" s="280"/>
      <c r="AF54" s="280"/>
      <c r="AG54" s="280"/>
      <c r="AH54" s="280"/>
      <c r="AI54" s="280"/>
      <c r="AJ54" s="297"/>
      <c r="AK54" s="280"/>
      <c r="AL54" s="266"/>
      <c r="AM54" s="266"/>
      <c r="AN54" s="257"/>
    </row>
    <row r="55" spans="1:43" ht="54.95" customHeight="1">
      <c r="A55" s="1250" t="s">
        <v>614</v>
      </c>
      <c r="B55" s="1250"/>
      <c r="C55" s="1250" t="s">
        <v>650</v>
      </c>
      <c r="D55" s="1250"/>
      <c r="E55" s="1258" t="s">
        <v>724</v>
      </c>
      <c r="F55" s="1258"/>
      <c r="G55" s="1258"/>
      <c r="H55" s="1258"/>
      <c r="I55" s="1277" t="s">
        <v>725</v>
      </c>
      <c r="J55" s="1381"/>
      <c r="K55" s="1381"/>
      <c r="L55" s="1381"/>
      <c r="M55" s="1381"/>
      <c r="N55" s="1256"/>
      <c r="O55" s="1277" t="s">
        <v>726</v>
      </c>
      <c r="P55" s="1381"/>
      <c r="Q55" s="1381"/>
      <c r="R55" s="1381"/>
      <c r="S55" s="1381"/>
      <c r="T55" s="1256"/>
      <c r="U55" s="1277" t="s">
        <v>727</v>
      </c>
      <c r="V55" s="1381"/>
      <c r="W55" s="1381"/>
      <c r="X55" s="1381"/>
      <c r="Y55" s="1381"/>
      <c r="Z55" s="1256"/>
      <c r="AA55" s="1277" t="s">
        <v>728</v>
      </c>
      <c r="AB55" s="1381"/>
      <c r="AC55" s="1381"/>
      <c r="AD55" s="1381"/>
      <c r="AE55" s="1381"/>
      <c r="AF55" s="1256"/>
      <c r="AG55" s="1258" t="s">
        <v>729</v>
      </c>
      <c r="AH55" s="1258"/>
      <c r="AI55" s="1258"/>
      <c r="AJ55" s="1258"/>
      <c r="AK55" s="1258"/>
      <c r="AL55" s="296"/>
      <c r="AM55" s="266"/>
      <c r="AN55" s="257"/>
    </row>
    <row r="56" spans="1:43" ht="18" customHeight="1">
      <c r="A56" s="1258" t="s">
        <v>616</v>
      </c>
      <c r="B56" s="1258"/>
      <c r="C56" s="1319">
        <f>ROUNDDOWN(IF(AL43&lt;=60,1,1+ROUNDUP((AL43-60)/40,0)),1)</f>
        <v>2</v>
      </c>
      <c r="D56" s="1319"/>
      <c r="E56" s="1319">
        <f>IF(D38="○",ROUNDDOWN(IF(AM43&lt;4,AL43/6,IF(AM43&lt;5,AL43/5,AL43/3)),1),"-")</f>
        <v>16.8</v>
      </c>
      <c r="F56" s="1319"/>
      <c r="G56" s="1319"/>
      <c r="H56" s="1319"/>
      <c r="I56" s="1319">
        <f>IF(F38="○",ROUNDDOWN(F39/6,1),"-")</f>
        <v>3.3</v>
      </c>
      <c r="J56" s="1319"/>
      <c r="K56" s="1319"/>
      <c r="L56" s="1319"/>
      <c r="M56" s="1319"/>
      <c r="N56" s="1319"/>
      <c r="O56" s="1319" t="str">
        <f>IF(L38="○",ROUNDDOWN(L39/6,1),"-")</f>
        <v>-</v>
      </c>
      <c r="P56" s="1319"/>
      <c r="Q56" s="1319"/>
      <c r="R56" s="1319"/>
      <c r="S56" s="1319"/>
      <c r="T56" s="1319"/>
      <c r="U56" s="1319" t="str">
        <f>IF(R38="○",ROUNDDOWN(R39/6,1),"-")</f>
        <v>-</v>
      </c>
      <c r="V56" s="1319"/>
      <c r="W56" s="1319"/>
      <c r="X56" s="1319"/>
      <c r="Y56" s="1319"/>
      <c r="Z56" s="1319"/>
      <c r="AA56" s="1319" t="str">
        <f>IF(R38="○",ROUNDDOWN(R39/15,1),"-")</f>
        <v>-</v>
      </c>
      <c r="AB56" s="1319"/>
      <c r="AC56" s="1319"/>
      <c r="AD56" s="1319"/>
      <c r="AE56" s="1319"/>
      <c r="AF56" s="1319"/>
      <c r="AG56" s="1319" t="str">
        <f>IF(X38="○",ROUNDDOWN(X39/10,1),"-")</f>
        <v>-</v>
      </c>
      <c r="AH56" s="1319"/>
      <c r="AI56" s="1319"/>
      <c r="AJ56" s="1319"/>
      <c r="AK56" s="1319"/>
      <c r="AL56" s="296"/>
      <c r="AM56" s="266"/>
      <c r="AN56" s="257"/>
    </row>
    <row r="57" spans="1:43" ht="5.0999999999999996" customHeight="1">
      <c r="A57" s="287"/>
      <c r="B57" s="287"/>
      <c r="C57" s="287"/>
      <c r="D57" s="287"/>
      <c r="E57" s="287"/>
      <c r="F57" s="287"/>
      <c r="G57" s="287"/>
      <c r="H57" s="287"/>
      <c r="I57" s="287"/>
      <c r="J57" s="280"/>
      <c r="K57" s="280"/>
      <c r="L57" s="280"/>
      <c r="M57" s="297"/>
      <c r="N57" s="280"/>
      <c r="O57" s="280"/>
      <c r="P57" s="280"/>
      <c r="Q57" s="296"/>
      <c r="W57" s="266"/>
      <c r="X57" s="280"/>
      <c r="Y57" s="280"/>
      <c r="Z57" s="280"/>
      <c r="AA57" s="280"/>
      <c r="AB57" s="280"/>
      <c r="AC57" s="280"/>
      <c r="AD57" s="280"/>
      <c r="AE57" s="280"/>
      <c r="AF57" s="280"/>
      <c r="AG57" s="280"/>
      <c r="AH57" s="280"/>
      <c r="AI57" s="280"/>
      <c r="AJ57" s="297"/>
      <c r="AK57" s="280"/>
      <c r="AL57" s="266"/>
      <c r="AM57" s="266"/>
      <c r="AN57" s="257"/>
    </row>
    <row r="58" spans="1:43" ht="21" customHeight="1">
      <c r="A58" s="256" t="s">
        <v>632</v>
      </c>
      <c r="B58" s="260"/>
      <c r="C58" s="261"/>
      <c r="D58" s="261"/>
      <c r="E58" s="261"/>
      <c r="F58" s="261"/>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61"/>
      <c r="AM58" s="261"/>
      <c r="AN58" s="257"/>
    </row>
    <row r="59" spans="1:43" ht="24.95" customHeight="1">
      <c r="A59" s="257"/>
      <c r="B59" s="266"/>
      <c r="C59" s="1294" t="str">
        <f>IF(VLOOKUP($AK$1,選択肢!$A:$Z,C64,FALSE)=0,"-",VLOOKUP($AK$1,選択肢!$A:$Z,C64,FALSE))</f>
        <v>管理者</v>
      </c>
      <c r="D59" s="1295"/>
      <c r="E59" s="1296" t="str">
        <f>IF(VLOOKUP($AK$1,選択肢!$A:$Z,E64,FALSE)=0,"-",VLOOKUP($AK$1,選択肢!$A:$Z,E64,FALSE))</f>
        <v>サービス管理責任者</v>
      </c>
      <c r="F59" s="1296"/>
      <c r="G59" s="1296"/>
      <c r="H59" s="1296"/>
      <c r="I59" s="1294" t="str">
        <f>IF(VLOOKUP($AK$1,選択肢!$A:$Z,I64,FALSE)=0,"-",VLOOKUP($AK$1,選択肢!$A:$Z,I64,FALSE))</f>
        <v>医師</v>
      </c>
      <c r="J59" s="1295"/>
      <c r="K59" s="1295"/>
      <c r="L59" s="1295"/>
      <c r="M59" s="1295"/>
      <c r="N59" s="1297"/>
      <c r="O59" s="1294" t="str">
        <f>IF(VLOOKUP($AK$1,選択肢!$A:$Z,O64,FALSE)=0,"-",VLOOKUP($AK$1,選択肢!$A:$Z,O64,FALSE))</f>
        <v>看護職員</v>
      </c>
      <c r="P59" s="1295"/>
      <c r="Q59" s="1295"/>
      <c r="R59" s="1295"/>
      <c r="S59" s="1295"/>
      <c r="T59" s="1297"/>
      <c r="U59" s="1294" t="str">
        <f>IF(VLOOKUP($AK$1,選択肢!$A:$Z,U64,FALSE)=0,"-",VLOOKUP($AK$1,選択肢!$A:$Z,U64,FALSE))</f>
        <v>理学療法士</v>
      </c>
      <c r="V59" s="1295"/>
      <c r="W59" s="1295"/>
      <c r="X59" s="1295"/>
      <c r="Y59" s="1295"/>
      <c r="Z59" s="1297"/>
      <c r="AA59" s="1294" t="str">
        <f>IF(VLOOKUP($AK$1,選択肢!$A:$Z,AA64,FALSE)=0,"-",VLOOKUP($AK$1,選択肢!$A:$Z,AA64,FALSE))</f>
        <v>作業療法士</v>
      </c>
      <c r="AB59" s="1295"/>
      <c r="AC59" s="1295"/>
      <c r="AD59" s="1295"/>
      <c r="AE59" s="1295"/>
      <c r="AF59" s="1297"/>
      <c r="AG59" s="1296" t="str">
        <f>IF(VLOOKUP($AK$1,選択肢!$A:$Z,AG64,FALSE)=0,"-",VLOOKUP($AK$1,選択肢!$A:$Z,AG64,FALSE))</f>
        <v>言語聴覚士</v>
      </c>
      <c r="AH59" s="1296"/>
      <c r="AI59" s="1296"/>
      <c r="AJ59" s="1296"/>
      <c r="AK59" s="1296"/>
      <c r="AL59" s="1296" t="str">
        <f>IF(VLOOKUP($AK$1,選択肢!$A:$Z,AL64,FALSE)=0,"-",VLOOKUP($AK$1,選択肢!$A:$Z,AL64,FALSE))</f>
        <v>就労支援員</v>
      </c>
      <c r="AM59" s="1296"/>
      <c r="AN59" s="257"/>
    </row>
    <row r="60" spans="1:43" ht="18" customHeight="1">
      <c r="A60" s="257"/>
      <c r="B60" s="266"/>
      <c r="C60" s="310" t="s">
        <v>633</v>
      </c>
      <c r="D60" s="310" t="s">
        <v>634</v>
      </c>
      <c r="E60" s="311" t="s">
        <v>633</v>
      </c>
      <c r="F60" s="1303" t="s">
        <v>634</v>
      </c>
      <c r="G60" s="1303"/>
      <c r="H60" s="1303"/>
      <c r="I60" s="1299" t="s">
        <v>633</v>
      </c>
      <c r="J60" s="1300"/>
      <c r="K60" s="1301"/>
      <c r="L60" s="1299" t="s">
        <v>634</v>
      </c>
      <c r="M60" s="1300"/>
      <c r="N60" s="1301"/>
      <c r="O60" s="1299" t="s">
        <v>633</v>
      </c>
      <c r="P60" s="1300"/>
      <c r="Q60" s="1301"/>
      <c r="R60" s="1299" t="s">
        <v>634</v>
      </c>
      <c r="S60" s="1300"/>
      <c r="T60" s="1301"/>
      <c r="U60" s="1299" t="s">
        <v>633</v>
      </c>
      <c r="V60" s="1300"/>
      <c r="W60" s="1301"/>
      <c r="X60" s="1299" t="s">
        <v>634</v>
      </c>
      <c r="Y60" s="1300"/>
      <c r="Z60" s="1301"/>
      <c r="AA60" s="1299" t="s">
        <v>633</v>
      </c>
      <c r="AB60" s="1300"/>
      <c r="AC60" s="1301"/>
      <c r="AD60" s="1299" t="s">
        <v>634</v>
      </c>
      <c r="AE60" s="1300"/>
      <c r="AF60" s="1301"/>
      <c r="AG60" s="1299" t="s">
        <v>633</v>
      </c>
      <c r="AH60" s="1300"/>
      <c r="AI60" s="1301"/>
      <c r="AJ60" s="1299" t="s">
        <v>634</v>
      </c>
      <c r="AK60" s="1301"/>
      <c r="AL60" s="311" t="s">
        <v>258</v>
      </c>
      <c r="AM60" s="311" t="s">
        <v>259</v>
      </c>
      <c r="AN60" s="257"/>
    </row>
    <row r="61" spans="1:43" ht="18" customHeight="1">
      <c r="A61" s="257"/>
      <c r="B61" s="289" t="s">
        <v>635</v>
      </c>
      <c r="C61" s="311">
        <f>COUNTIFS($B$11:$B$30,C$59,$C$11:$C$30,"A",$E$11:$E$30,"*")</f>
        <v>1</v>
      </c>
      <c r="D61" s="311">
        <f>COUNTIFS($B$11:$B$30,C$59,$C$11:$C$30,"B",$E$11:$E$30,"*")</f>
        <v>0</v>
      </c>
      <c r="E61" s="311">
        <f>COUNTIFS($B$11:$B$30,E$59,$C$11:$C$30,"A",$E$11:$E$30,"*")</f>
        <v>0</v>
      </c>
      <c r="F61" s="1299">
        <f>COUNTIFS($B$11:$B$30,E$59,$C$11:$C$30,"B",$E$11:$E$30,"*")</f>
        <v>1</v>
      </c>
      <c r="G61" s="1300"/>
      <c r="H61" s="1301"/>
      <c r="I61" s="1299">
        <f>COUNTIFS($B$11:$B$30,I$59,$C$11:$C$30,"A",$E$11:$E$30,"*")</f>
        <v>0</v>
      </c>
      <c r="J61" s="1300"/>
      <c r="K61" s="1301"/>
      <c r="L61" s="1299">
        <f>COUNTIFS($B$11:$B$30,I$59,$C$11:$C$30,"B",$E$11:$E$30,"*")</f>
        <v>0</v>
      </c>
      <c r="M61" s="1300"/>
      <c r="N61" s="1301"/>
      <c r="O61" s="1299">
        <f>COUNTIFS($B$11:$B$30,O$59,$C$11:$C$30,"A",$E$11:$E$30,"*")</f>
        <v>1</v>
      </c>
      <c r="P61" s="1300"/>
      <c r="Q61" s="1301"/>
      <c r="R61" s="1299">
        <f>COUNTIFS($B$11:$B$30,O$59,$C$11:$C$30,"B",$E$11:$E$30,"*")</f>
        <v>0</v>
      </c>
      <c r="S61" s="1300"/>
      <c r="T61" s="1301"/>
      <c r="U61" s="1299">
        <f>COUNTIFS($B$11:$B$30,U$59,$C$11:$C$30,"A",$E$11:$E$30,"*")</f>
        <v>0</v>
      </c>
      <c r="V61" s="1300"/>
      <c r="W61" s="1301"/>
      <c r="X61" s="1299">
        <f>COUNTIFS($B$11:$B$30,U$59,$C$11:$C$30,"B",$E$11:$E$30,"*")</f>
        <v>0</v>
      </c>
      <c r="Y61" s="1300"/>
      <c r="Z61" s="1301"/>
      <c r="AA61" s="1299">
        <f>COUNTIFS($B$11:$B$30,AA$59,$C$11:$C$30,"A",$E$11:$E$30,"*")</f>
        <v>0</v>
      </c>
      <c r="AB61" s="1300"/>
      <c r="AC61" s="1301"/>
      <c r="AD61" s="1299">
        <f>COUNTIFS($B$11:$B$30,AA$59,$C$11:$C$30,"B",$E$11:$E$30,"*")</f>
        <v>0</v>
      </c>
      <c r="AE61" s="1300"/>
      <c r="AF61" s="1301"/>
      <c r="AG61" s="1299">
        <f>COUNTIFS($B$11:$B$30,AG$59,$C$11:$C$30,"A",$E$11:$E$30,"*")</f>
        <v>0</v>
      </c>
      <c r="AH61" s="1300"/>
      <c r="AI61" s="1301"/>
      <c r="AJ61" s="1299">
        <f>COUNTIFS($B$11:$B$30,AG$59,$C$11:$C$30,"B",$E$11:$E$30,"*")</f>
        <v>0</v>
      </c>
      <c r="AK61" s="1301"/>
      <c r="AL61" s="311">
        <f>COUNTIFS($B$11:$B$30,AL$59,$C$11:$C$30,"A",$E$11:$E$30,"*")</f>
        <v>0</v>
      </c>
      <c r="AM61" s="311">
        <f>COUNTIFS($B$11:$B$30,AL$59,$C$11:$C$30,"B",$E$11:$E$30,"*")</f>
        <v>0</v>
      </c>
      <c r="AN61" s="257"/>
    </row>
    <row r="62" spans="1:43" ht="18" customHeight="1">
      <c r="A62" s="257"/>
      <c r="B62" s="313" t="s">
        <v>636</v>
      </c>
      <c r="C62" s="311">
        <f>COUNTIFS($B$11:$B$30,C$59,$C$11:$C$30,"C",$E$11:$E$30,"*")</f>
        <v>0</v>
      </c>
      <c r="D62" s="311">
        <f>COUNTIFS($B$11:$B$30,C$59,$C$11:$C$30,"D",$E$11:$E$30,"*")</f>
        <v>0</v>
      </c>
      <c r="E62" s="311">
        <f>COUNTIFS($B$11:$B$30,E$59,$C$11:$C$30,"C",$E$11:$E$30,"*")</f>
        <v>1</v>
      </c>
      <c r="F62" s="1299">
        <f>COUNTIFS($B$11:$B$30,E$59,$C$11:$C$30,"D",$E$11:$E$30,"*")</f>
        <v>0</v>
      </c>
      <c r="G62" s="1300"/>
      <c r="H62" s="1301"/>
      <c r="I62" s="1299">
        <f>COUNTIFS($B$11:$B$30,I$59,$C$11:$C$30,"C",$E$11:$E$30,"*")</f>
        <v>0</v>
      </c>
      <c r="J62" s="1300"/>
      <c r="K62" s="1301"/>
      <c r="L62" s="1299">
        <f>COUNTIFS($B$11:$B$30,I$59,$C$11:$C$30,"D",$E$11:$E$30,"*")</f>
        <v>1</v>
      </c>
      <c r="M62" s="1300"/>
      <c r="N62" s="1301"/>
      <c r="O62" s="1299">
        <f>COUNTIFS($B$11:$B$30,O$59,$C$11:$C$30,"C",$E$11:$E$30,"*")</f>
        <v>0</v>
      </c>
      <c r="P62" s="1300"/>
      <c r="Q62" s="1301"/>
      <c r="R62" s="1299">
        <f>COUNTIFS($B$11:$B$30,O$59,$C$11:$C$30,"D",$E$11:$E$30,"*")</f>
        <v>0</v>
      </c>
      <c r="S62" s="1300"/>
      <c r="T62" s="1301"/>
      <c r="U62" s="1299">
        <f>COUNTIFS($B$11:$B$30,U$59,$C$11:$C$30,"C",$E$11:$E$30,"*")</f>
        <v>0</v>
      </c>
      <c r="V62" s="1300"/>
      <c r="W62" s="1301"/>
      <c r="X62" s="1299">
        <f>COUNTIFS($B$11:$B$30,U$59,$C$11:$C$30,"D",$E$11:$E$30,"*")</f>
        <v>0</v>
      </c>
      <c r="Y62" s="1300"/>
      <c r="Z62" s="1301"/>
      <c r="AA62" s="1299">
        <f>COUNTIFS($B$11:$B$30,AA$59,$C$11:$C$30,"C",$E$11:$E$30,"*")</f>
        <v>0</v>
      </c>
      <c r="AB62" s="1300"/>
      <c r="AC62" s="1301"/>
      <c r="AD62" s="1299">
        <f>COUNTIFS($B$11:$B$30,AA$59,$C$11:$C$30,"D",$E$11:$E$30,"*")</f>
        <v>0</v>
      </c>
      <c r="AE62" s="1300"/>
      <c r="AF62" s="1301"/>
      <c r="AG62" s="1299">
        <f>COUNTIFS($B$11:$B$30,AG$59,$C$11:$C$30,"C",$E$11:$E$30,"*")</f>
        <v>0</v>
      </c>
      <c r="AH62" s="1300"/>
      <c r="AI62" s="1301"/>
      <c r="AJ62" s="1299">
        <f>COUNTIFS($B$11:$B$30,AG$59,$C$11:$C$30,"D",$E$11:$E$30,"*")</f>
        <v>0</v>
      </c>
      <c r="AK62" s="1301"/>
      <c r="AL62" s="311">
        <f>COUNTIFS($B$11:$B$30,AL$59,$C$11:$C$30,"C",$E$11:$E$30,"*")</f>
        <v>0</v>
      </c>
      <c r="AM62" s="311">
        <f>COUNTIFS($B$11:$B$30,AL$59,$C$11:$C$30,"D",$E$11:$E$30,"*")</f>
        <v>0</v>
      </c>
      <c r="AN62" s="257"/>
    </row>
    <row r="63" spans="1:43" ht="24.75" customHeight="1">
      <c r="A63" s="257"/>
      <c r="B63" s="313" t="s">
        <v>637</v>
      </c>
      <c r="C63" s="1294">
        <f>IF($AK$3="４週",SUMIFS($AK$11:$AK$30,$B$11:$B$30,C59)/4/$AH$5,IF($AK$3="歴月",SUMIFS($AK$11:$AK$30,$B$11:$B$30,C59)/$AL$5,"記載する期間を選択してください"))</f>
        <v>0</v>
      </c>
      <c r="D63" s="1297"/>
      <c r="E63" s="1294">
        <f>IF($AK$3="４週",SUMIFS($AK$11:$AK$30,$B$11:$B$30,E59)/4/$AH$5,IF($AK$3="歴月",SUMIFS($AK$11:$AK$30,$B$11:$B$30,E59)/$AL$5,"記載する期間を選択してください"))</f>
        <v>0</v>
      </c>
      <c r="F63" s="1295"/>
      <c r="G63" s="1295"/>
      <c r="H63" s="1297"/>
      <c r="I63" s="1294">
        <f>IF($AK$3="４週",SUMIFS($AK$11:$AK$30,$B$11:$B$30,I59)/4/$AH$5,IF($AK$3="歴月",SUMIFS($AK$11:$AK$30,$B$11:$B$30,I59)/$AL$5,"記載する期間を選択してください"))</f>
        <v>0</v>
      </c>
      <c r="J63" s="1295"/>
      <c r="K63" s="1295"/>
      <c r="L63" s="1295"/>
      <c r="M63" s="1295"/>
      <c r="N63" s="1297"/>
      <c r="O63" s="1294">
        <f>IF($AK$3="４週",SUMIFS($AK$11:$AK$30,$B$11:$B$30,O59)/4/$AH$5,IF($AK$3="歴月",SUMIFS($AK$11:$AK$30,$B$11:$B$30,O59)/$AL$5,"記載する期間を選択してください"))</f>
        <v>0</v>
      </c>
      <c r="P63" s="1295"/>
      <c r="Q63" s="1295"/>
      <c r="R63" s="1295"/>
      <c r="S63" s="1295"/>
      <c r="T63" s="1297"/>
      <c r="U63" s="1294">
        <f>IF($AK$3="４週",SUMIFS($AK$11:$AK$30,$B$11:$B$30,U59)/4/$AH$5,IF($AK$3="歴月",SUMIFS($AK$11:$AK$30,$B$11:$B$30,U59)/$AL$5,"記載する期間を選択してください"))</f>
        <v>0</v>
      </c>
      <c r="V63" s="1295"/>
      <c r="W63" s="1295"/>
      <c r="X63" s="1295"/>
      <c r="Y63" s="1295"/>
      <c r="Z63" s="1297"/>
      <c r="AA63" s="1294">
        <f>IF($AK$3="４週",SUMIFS($AK$11:$AK$30,$B$11:$B$30,AA59)/4/$AH$5,IF($AK$3="歴月",SUMIFS($AK$11:$AK$30,$B$11:$B$30,AA59)/$AL$5,"記載する期間を選択してください"))</f>
        <v>0</v>
      </c>
      <c r="AB63" s="1295"/>
      <c r="AC63" s="1295"/>
      <c r="AD63" s="1295"/>
      <c r="AE63" s="1295"/>
      <c r="AF63" s="1297"/>
      <c r="AG63" s="1294">
        <f>IF($AK$3="４週",SUMIFS($AK$11:$AK$30,$B$11:$B$30,AG59)/4/$AH$5,IF($AK$3="歴月",SUMIFS($AK$11:$AK$30,$B$11:$B$30,AG59)/$AL$5,"記載する期間を選択してください"))</f>
        <v>0</v>
      </c>
      <c r="AH63" s="1295"/>
      <c r="AI63" s="1295"/>
      <c r="AJ63" s="1295"/>
      <c r="AK63" s="1297"/>
      <c r="AL63" s="1294">
        <f>IF($AK$3="４週",SUMIFS($AK$11:$AK$30,$B$11:$B$30,AL59)/4/$AH$5,IF($AK$3="歴月",SUMIFS($AK$11:$AK$30,$B$11:$B$30,AL59)/$AL$5,"記載する期間を選択してください"))</f>
        <v>0</v>
      </c>
      <c r="AM63" s="1297"/>
      <c r="AN63" s="257"/>
    </row>
    <row r="64" spans="1:43" ht="4.5" customHeight="1">
      <c r="A64" s="257"/>
      <c r="B64" s="260"/>
      <c r="C64" s="284">
        <v>2</v>
      </c>
      <c r="D64" s="284"/>
      <c r="E64" s="284">
        <v>3</v>
      </c>
      <c r="F64" s="284"/>
      <c r="G64" s="284"/>
      <c r="H64" s="284"/>
      <c r="I64" s="284">
        <v>4</v>
      </c>
      <c r="J64" s="284"/>
      <c r="K64" s="284"/>
      <c r="L64" s="284"/>
      <c r="M64" s="284"/>
      <c r="N64" s="284"/>
      <c r="O64" s="284">
        <v>5</v>
      </c>
      <c r="P64" s="284"/>
      <c r="Q64" s="284"/>
      <c r="R64" s="284"/>
      <c r="S64" s="284"/>
      <c r="T64" s="284"/>
      <c r="U64" s="284">
        <v>6</v>
      </c>
      <c r="V64" s="284"/>
      <c r="W64" s="284"/>
      <c r="X64" s="284"/>
      <c r="Y64" s="284"/>
      <c r="Z64" s="284"/>
      <c r="AA64" s="284">
        <v>7</v>
      </c>
      <c r="AB64" s="284"/>
      <c r="AC64" s="284"/>
      <c r="AD64" s="284"/>
      <c r="AE64" s="284"/>
      <c r="AF64" s="284"/>
      <c r="AG64" s="284">
        <v>8</v>
      </c>
      <c r="AH64" s="284"/>
      <c r="AI64" s="284"/>
      <c r="AJ64" s="284"/>
      <c r="AK64" s="284"/>
      <c r="AL64" s="284">
        <v>9</v>
      </c>
      <c r="AM64" s="315"/>
      <c r="AN64" s="257"/>
    </row>
    <row r="65" spans="1:40" ht="19.5" customHeight="1">
      <c r="A65" s="257"/>
      <c r="B65" s="266"/>
      <c r="C65" s="1296" t="str">
        <f>IF(VLOOKUP($AK$1,選択肢!$A:$Z,C70,FALSE)=0,"-",VLOOKUP($AK$1,選択肢!$A:$Z,C70,FALSE))</f>
        <v>職業指導員</v>
      </c>
      <c r="D65" s="1296"/>
      <c r="E65" s="1296" t="str">
        <f>IF(VLOOKUP($AK$1,選択肢!$A:$Z,E70,FALSE)=0,"-",VLOOKUP($AK$1,選択肢!$A:$Z,E70,FALSE))</f>
        <v>生活支援員</v>
      </c>
      <c r="F65" s="1296"/>
      <c r="G65" s="1296"/>
      <c r="H65" s="1296"/>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315"/>
      <c r="AN65" s="257"/>
    </row>
    <row r="66" spans="1:40" ht="19.5" customHeight="1">
      <c r="A66" s="257"/>
      <c r="B66" s="266"/>
      <c r="C66" s="311" t="s">
        <v>633</v>
      </c>
      <c r="D66" s="311" t="s">
        <v>634</v>
      </c>
      <c r="E66" s="311" t="s">
        <v>633</v>
      </c>
      <c r="F66" s="1303" t="s">
        <v>634</v>
      </c>
      <c r="G66" s="1303"/>
      <c r="H66" s="1303"/>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c r="AL66" s="284"/>
      <c r="AM66" s="315"/>
      <c r="AN66" s="257"/>
    </row>
    <row r="67" spans="1:40" ht="19.5" customHeight="1">
      <c r="A67" s="257"/>
      <c r="B67" s="289" t="s">
        <v>635</v>
      </c>
      <c r="C67" s="311">
        <f>COUNTIFS($B$11:$B$30,C$65,$C$11:$C$30,"A",$E$11:$E$30,"*")</f>
        <v>0</v>
      </c>
      <c r="D67" s="311">
        <f>COUNTIFS($B$11:$B$30,C$65,$C$11:$C$30,"B",$E$11:$E$30,"*")</f>
        <v>0</v>
      </c>
      <c r="E67" s="311">
        <f>COUNTIFS($B$11:$B$30,E$65,$C$11:$C$30,"A",$E$11:$E$30,"*")</f>
        <v>0</v>
      </c>
      <c r="F67" s="1299">
        <f>COUNTIFS($B$11:$B$30,E$65,$C$11:$C$30,"B",$E$11:$E$30,"*")</f>
        <v>0</v>
      </c>
      <c r="G67" s="1300"/>
      <c r="H67" s="1301"/>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c r="AL67" s="284"/>
      <c r="AM67" s="315"/>
      <c r="AN67" s="257"/>
    </row>
    <row r="68" spans="1:40" ht="19.5" customHeight="1">
      <c r="A68" s="257"/>
      <c r="B68" s="313" t="s">
        <v>636</v>
      </c>
      <c r="C68" s="311">
        <f>COUNTIFS($B$11:$B$30,C$65,$C$11:$C$30,"C",$E$11:$E$30,"*")</f>
        <v>0</v>
      </c>
      <c r="D68" s="311">
        <f>COUNTIFS($B$11:$B$30,C$65,$C$11:$C$30,"D",$E$11:$E$30,"*")</f>
        <v>0</v>
      </c>
      <c r="E68" s="311">
        <f>COUNTIFS($B$11:$B$30,E$65,$C$11:$C$30,"C",$E$11:$E$30,"*")</f>
        <v>0</v>
      </c>
      <c r="F68" s="1299">
        <f>COUNTIFS($B$11:$B$30,E$65,$C$11:$C$30,"D",$E$11:$E$30,"*")</f>
        <v>0</v>
      </c>
      <c r="G68" s="1300"/>
      <c r="H68" s="1301"/>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315"/>
      <c r="AN68" s="257"/>
    </row>
    <row r="69" spans="1:40" ht="19.5" customHeight="1">
      <c r="A69" s="257"/>
      <c r="B69" s="313" t="s">
        <v>637</v>
      </c>
      <c r="C69" s="1294">
        <f>IF($AK$3="４週",SUMIFS($AK$11:$AK$30,$B$11:$B$30,C65)/4/$AH$5,IF($AK$3="歴月",SUMIFS($AK$11:$AK$30,$B$11:$B$30,C65)/$AL$5,"記載する期間を選択してください"))</f>
        <v>0</v>
      </c>
      <c r="D69" s="1297"/>
      <c r="E69" s="1294">
        <f>IF($AK$3="４週",SUMIFS($AK$11:$AK$30,$B$11:$B$30,E65)/4/$AH$5,IF($AK$3="歴月",SUMIFS($AK$11:$AK$30,$B$11:$B$30,E65)/$AL$5,"記載する期間を選択してください"))</f>
        <v>0</v>
      </c>
      <c r="F69" s="1295"/>
      <c r="G69" s="1295"/>
      <c r="H69" s="1297"/>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c r="AL69" s="284"/>
      <c r="AM69" s="315"/>
      <c r="AN69" s="257"/>
    </row>
    <row r="70" spans="1:40" ht="3" customHeight="1">
      <c r="A70" s="257"/>
      <c r="B70" s="260"/>
      <c r="C70" s="284">
        <v>10</v>
      </c>
      <c r="D70" s="284"/>
      <c r="E70" s="284">
        <f>C70+1</f>
        <v>11</v>
      </c>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315"/>
      <c r="AN70" s="257"/>
    </row>
    <row r="71" spans="1:40" ht="15" customHeight="1">
      <c r="A71" s="280" t="s">
        <v>562</v>
      </c>
      <c r="B71" s="281"/>
      <c r="C71" s="282"/>
      <c r="D71" s="282"/>
      <c r="E71" s="282"/>
      <c r="F71" s="283"/>
      <c r="G71" s="282"/>
      <c r="H71" s="284"/>
      <c r="I71" s="284"/>
      <c r="J71" s="284"/>
      <c r="K71" s="284"/>
      <c r="L71" s="284"/>
      <c r="M71" s="284"/>
      <c r="N71" s="284"/>
      <c r="O71" s="284"/>
      <c r="P71" s="284"/>
      <c r="Q71" s="284"/>
      <c r="R71" s="284">
        <v>6</v>
      </c>
      <c r="S71" s="284"/>
      <c r="T71" s="284"/>
      <c r="U71" s="284"/>
      <c r="V71" s="284"/>
      <c r="W71" s="284"/>
      <c r="X71" s="284">
        <v>7</v>
      </c>
      <c r="Y71" s="284"/>
      <c r="Z71" s="284"/>
      <c r="AA71" s="284"/>
      <c r="AB71" s="284"/>
      <c r="AC71" s="284"/>
      <c r="AD71" s="284">
        <v>8</v>
      </c>
      <c r="AE71" s="284"/>
      <c r="AF71" s="284"/>
      <c r="AG71" s="285"/>
      <c r="AH71" s="285"/>
      <c r="AI71" s="285"/>
      <c r="AJ71" s="285">
        <v>9</v>
      </c>
      <c r="AK71" s="286"/>
      <c r="AL71" s="286"/>
      <c r="AM71" s="257"/>
    </row>
    <row r="72" spans="1:40" s="280" customFormat="1" ht="15" customHeight="1">
      <c r="A72" s="280" t="s">
        <v>563</v>
      </c>
      <c r="B72" s="287"/>
      <c r="C72" s="287"/>
      <c r="D72" s="287"/>
      <c r="E72" s="287"/>
      <c r="F72" s="287"/>
      <c r="G72" s="287"/>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row>
    <row r="73" spans="1:40" s="280" customFormat="1" ht="15" customHeight="1">
      <c r="A73" s="280" t="s">
        <v>564</v>
      </c>
      <c r="B73" s="287"/>
      <c r="C73" s="287"/>
      <c r="D73" s="287"/>
      <c r="E73" s="287"/>
      <c r="F73" s="287"/>
      <c r="G73" s="287"/>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row>
    <row r="74" spans="1:40" s="280" customFormat="1" ht="15" customHeight="1">
      <c r="A74" s="280" t="s">
        <v>565</v>
      </c>
      <c r="B74" s="287"/>
      <c r="C74" s="287"/>
      <c r="D74" s="287"/>
      <c r="E74" s="287"/>
      <c r="F74" s="287"/>
      <c r="G74" s="287"/>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row>
    <row r="75" spans="1:40" s="280" customFormat="1" ht="15" customHeight="1">
      <c r="A75" s="280" t="s">
        <v>566</v>
      </c>
      <c r="B75" s="287"/>
      <c r="C75" s="287"/>
      <c r="D75" s="287"/>
      <c r="E75" s="287"/>
      <c r="F75" s="287"/>
      <c r="G75" s="287"/>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row>
    <row r="76" spans="1:40" ht="15" customHeight="1">
      <c r="A76" s="280" t="s">
        <v>567</v>
      </c>
      <c r="B76" s="288"/>
      <c r="C76" s="280"/>
      <c r="D76" s="280"/>
      <c r="E76" s="280"/>
      <c r="F76" s="280"/>
      <c r="G76" s="280"/>
    </row>
    <row r="77" spans="1:40" ht="15" customHeight="1">
      <c r="A77" s="280" t="s">
        <v>568</v>
      </c>
      <c r="B77" s="288"/>
      <c r="C77" s="280"/>
      <c r="D77" s="280"/>
      <c r="E77" s="280"/>
      <c r="F77" s="280"/>
      <c r="G77" s="280"/>
    </row>
    <row r="78" spans="1:40" ht="15" customHeight="1">
      <c r="A78" s="280"/>
      <c r="B78" s="289" t="s">
        <v>569</v>
      </c>
      <c r="C78" s="1250" t="s">
        <v>570</v>
      </c>
      <c r="D78" s="1250"/>
      <c r="E78" s="1250"/>
      <c r="F78" s="280"/>
      <c r="G78" s="280"/>
    </row>
    <row r="79" spans="1:40" ht="15" customHeight="1">
      <c r="A79" s="280"/>
      <c r="B79" s="290" t="s">
        <v>571</v>
      </c>
      <c r="C79" s="1260" t="s">
        <v>572</v>
      </c>
      <c r="D79" s="1260"/>
      <c r="E79" s="1260"/>
      <c r="F79" s="280"/>
      <c r="G79" s="280"/>
    </row>
    <row r="80" spans="1:40" ht="15" customHeight="1">
      <c r="A80" s="280"/>
      <c r="B80" s="290" t="s">
        <v>573</v>
      </c>
      <c r="C80" s="1260" t="s">
        <v>574</v>
      </c>
      <c r="D80" s="1260"/>
      <c r="E80" s="1260"/>
      <c r="F80" s="280"/>
      <c r="G80" s="280"/>
    </row>
    <row r="81" spans="1:7" ht="15" customHeight="1">
      <c r="A81" s="280"/>
      <c r="B81" s="290" t="s">
        <v>575</v>
      </c>
      <c r="C81" s="1260" t="s">
        <v>576</v>
      </c>
      <c r="D81" s="1260"/>
      <c r="E81" s="1260"/>
      <c r="F81" s="280"/>
      <c r="G81" s="280"/>
    </row>
    <row r="82" spans="1:7" ht="15" customHeight="1">
      <c r="A82" s="280"/>
      <c r="B82" s="290" t="s">
        <v>577</v>
      </c>
      <c r="C82" s="1260" t="s">
        <v>578</v>
      </c>
      <c r="D82" s="1260"/>
      <c r="E82" s="1260"/>
      <c r="F82" s="280"/>
      <c r="G82" s="280"/>
    </row>
    <row r="83" spans="1:7" ht="15" customHeight="1">
      <c r="A83" s="280"/>
      <c r="B83" s="280" t="s">
        <v>579</v>
      </c>
      <c r="C83" s="280"/>
      <c r="D83" s="280"/>
      <c r="E83" s="280"/>
      <c r="F83" s="280"/>
      <c r="G83" s="280"/>
    </row>
    <row r="84" spans="1:7" ht="15" customHeight="1">
      <c r="A84" s="280"/>
      <c r="B84" s="280" t="s">
        <v>580</v>
      </c>
      <c r="C84" s="280"/>
      <c r="D84" s="280"/>
      <c r="E84" s="280"/>
      <c r="F84" s="280"/>
      <c r="G84" s="280"/>
    </row>
    <row r="85" spans="1:7" ht="15" customHeight="1">
      <c r="A85" s="280"/>
      <c r="B85" s="280" t="s">
        <v>581</v>
      </c>
      <c r="C85" s="280"/>
      <c r="D85" s="280"/>
      <c r="E85" s="280"/>
      <c r="F85" s="280"/>
      <c r="G85" s="280"/>
    </row>
    <row r="86" spans="1:7" ht="15" customHeight="1">
      <c r="A86" s="280" t="s">
        <v>582</v>
      </c>
      <c r="B86" s="288"/>
      <c r="C86" s="280"/>
      <c r="D86" s="280"/>
      <c r="E86" s="280"/>
      <c r="F86" s="280"/>
      <c r="G86" s="280"/>
    </row>
    <row r="87" spans="1:7" ht="15" customHeight="1">
      <c r="A87" s="280" t="s">
        <v>682</v>
      </c>
      <c r="B87" s="288"/>
      <c r="C87" s="280"/>
      <c r="D87" s="280"/>
      <c r="E87" s="280"/>
      <c r="F87" s="280"/>
      <c r="G87" s="280"/>
    </row>
    <row r="88" spans="1:7" ht="15" customHeight="1">
      <c r="A88" s="280" t="s">
        <v>584</v>
      </c>
      <c r="B88" s="288"/>
      <c r="C88" s="280"/>
      <c r="D88" s="280"/>
      <c r="E88" s="280"/>
      <c r="F88" s="280"/>
      <c r="G88" s="280"/>
    </row>
    <row r="89" spans="1:7" ht="15" customHeight="1">
      <c r="A89" s="280" t="s">
        <v>585</v>
      </c>
      <c r="B89" s="288"/>
      <c r="C89" s="280"/>
      <c r="D89" s="280"/>
      <c r="E89" s="280"/>
      <c r="F89" s="280"/>
      <c r="G89" s="280"/>
    </row>
    <row r="90" spans="1:7" ht="15" customHeight="1">
      <c r="A90" s="280" t="s">
        <v>586</v>
      </c>
      <c r="B90" s="288"/>
      <c r="C90" s="280"/>
      <c r="D90" s="280"/>
      <c r="E90" s="280"/>
      <c r="F90" s="280"/>
      <c r="G90" s="280"/>
    </row>
    <row r="91" spans="1:7" ht="15" customHeight="1">
      <c r="A91" s="280" t="s">
        <v>587</v>
      </c>
      <c r="B91" s="288"/>
      <c r="C91" s="280"/>
      <c r="D91" s="280"/>
      <c r="E91" s="280"/>
      <c r="F91" s="280"/>
      <c r="G91" s="280"/>
    </row>
    <row r="92" spans="1:7" ht="15" customHeight="1">
      <c r="A92" s="280"/>
      <c r="B92" s="280" t="s">
        <v>588</v>
      </c>
      <c r="C92" s="280"/>
      <c r="D92" s="280"/>
      <c r="E92" s="280"/>
      <c r="F92" s="280"/>
      <c r="G92" s="280"/>
    </row>
    <row r="93" spans="1:7" ht="15" customHeight="1">
      <c r="A93" s="280"/>
      <c r="B93" s="280" t="s">
        <v>589</v>
      </c>
      <c r="C93" s="280"/>
      <c r="D93" s="280"/>
      <c r="E93" s="280"/>
      <c r="F93" s="280"/>
      <c r="G93" s="280"/>
    </row>
    <row r="94" spans="1:7" ht="15" customHeight="1">
      <c r="A94" s="280" t="s">
        <v>590</v>
      </c>
      <c r="B94" s="288"/>
      <c r="C94" s="280"/>
      <c r="D94" s="280"/>
      <c r="E94" s="280"/>
      <c r="F94" s="280"/>
      <c r="G94" s="280"/>
    </row>
    <row r="95" spans="1:7" ht="15" customHeight="1">
      <c r="A95" s="280" t="s">
        <v>591</v>
      </c>
      <c r="B95" s="288"/>
      <c r="C95" s="280"/>
      <c r="D95" s="280"/>
      <c r="E95" s="280"/>
      <c r="F95" s="280"/>
      <c r="G95" s="280"/>
    </row>
    <row r="96" spans="1:7" ht="15" customHeight="1">
      <c r="A96" s="280" t="s">
        <v>592</v>
      </c>
      <c r="B96" s="288"/>
      <c r="C96" s="280"/>
      <c r="D96" s="280"/>
      <c r="E96" s="280"/>
      <c r="F96" s="280"/>
      <c r="G96" s="280"/>
    </row>
    <row r="97" spans="1:7" ht="15" customHeight="1">
      <c r="A97" s="280" t="s">
        <v>593</v>
      </c>
      <c r="B97" s="288"/>
      <c r="C97" s="280"/>
      <c r="D97" s="280"/>
      <c r="E97" s="280"/>
      <c r="F97" s="280"/>
      <c r="G97" s="280"/>
    </row>
    <row r="98" spans="1:7" ht="15" customHeight="1">
      <c r="A98" s="280" t="s">
        <v>594</v>
      </c>
      <c r="B98" s="288"/>
      <c r="C98" s="280"/>
      <c r="D98" s="280"/>
      <c r="E98" s="280"/>
      <c r="F98" s="280"/>
      <c r="G98" s="280"/>
    </row>
    <row r="99" spans="1:7" ht="15" customHeight="1">
      <c r="A99" s="280" t="s">
        <v>595</v>
      </c>
      <c r="B99" s="288"/>
      <c r="C99" s="280"/>
      <c r="D99" s="280"/>
      <c r="E99" s="280"/>
      <c r="F99" s="280"/>
      <c r="G99" s="280"/>
    </row>
    <row r="100" spans="1:7" ht="15" customHeight="1">
      <c r="A100" s="280" t="s">
        <v>596</v>
      </c>
      <c r="B100" s="288"/>
      <c r="C100" s="280"/>
      <c r="D100" s="280"/>
      <c r="E100" s="280"/>
      <c r="F100" s="280"/>
      <c r="G100" s="280"/>
    </row>
    <row r="101" spans="1:7" ht="15" customHeight="1">
      <c r="A101" s="280" t="s">
        <v>597</v>
      </c>
      <c r="B101" s="288"/>
      <c r="C101" s="280"/>
      <c r="D101" s="280"/>
      <c r="E101" s="280"/>
      <c r="F101" s="280"/>
      <c r="G101" s="280"/>
    </row>
  </sheetData>
  <mergeCells count="263">
    <mergeCell ref="C80:E80"/>
    <mergeCell ref="C81:E81"/>
    <mergeCell ref="C82:E82"/>
    <mergeCell ref="F67:H67"/>
    <mergeCell ref="F68:H68"/>
    <mergeCell ref="C69:D69"/>
    <mergeCell ref="E69:H69"/>
    <mergeCell ref="C78:E78"/>
    <mergeCell ref="C79:E79"/>
    <mergeCell ref="AL63:AM63"/>
    <mergeCell ref="C65:D65"/>
    <mergeCell ref="E65:H65"/>
    <mergeCell ref="F66:H66"/>
    <mergeCell ref="X62:Z62"/>
    <mergeCell ref="AA62:AC62"/>
    <mergeCell ref="AD62:AF62"/>
    <mergeCell ref="AG62:AI62"/>
    <mergeCell ref="AJ62:AK62"/>
    <mergeCell ref="C63:D63"/>
    <mergeCell ref="E63:H63"/>
    <mergeCell ref="I63:N63"/>
    <mergeCell ref="O63:T63"/>
    <mergeCell ref="U63:Z63"/>
    <mergeCell ref="AG61:AI61"/>
    <mergeCell ref="AJ61:AK61"/>
    <mergeCell ref="F62:H62"/>
    <mergeCell ref="I62:K62"/>
    <mergeCell ref="L62:N62"/>
    <mergeCell ref="O62:Q62"/>
    <mergeCell ref="R62:T62"/>
    <mergeCell ref="U62:W62"/>
    <mergeCell ref="AA63:AF63"/>
    <mergeCell ref="AG63:AK63"/>
    <mergeCell ref="F61:H61"/>
    <mergeCell ref="I61:K61"/>
    <mergeCell ref="L61:N61"/>
    <mergeCell ref="O61:Q61"/>
    <mergeCell ref="R61:T61"/>
    <mergeCell ref="U61:W61"/>
    <mergeCell ref="X61:Z61"/>
    <mergeCell ref="AA61:AC61"/>
    <mergeCell ref="AD61:AF61"/>
    <mergeCell ref="AL59:AM59"/>
    <mergeCell ref="F60:H60"/>
    <mergeCell ref="I60:K60"/>
    <mergeCell ref="L60:N60"/>
    <mergeCell ref="O60:Q60"/>
    <mergeCell ref="R60:T60"/>
    <mergeCell ref="U60:W60"/>
    <mergeCell ref="X60:Z60"/>
    <mergeCell ref="AA60:AC60"/>
    <mergeCell ref="AD60:AF60"/>
    <mergeCell ref="AG60:AI60"/>
    <mergeCell ref="AJ60:AK60"/>
    <mergeCell ref="C59:D59"/>
    <mergeCell ref="E59:H59"/>
    <mergeCell ref="I59:N59"/>
    <mergeCell ref="O59:T59"/>
    <mergeCell ref="U59:Z59"/>
    <mergeCell ref="AA59:AF59"/>
    <mergeCell ref="AG55:AK55"/>
    <mergeCell ref="A56:B56"/>
    <mergeCell ref="C56:D56"/>
    <mergeCell ref="E56:H56"/>
    <mergeCell ref="I56:N56"/>
    <mergeCell ref="O56:T56"/>
    <mergeCell ref="U56:Z56"/>
    <mergeCell ref="AA56:AF56"/>
    <mergeCell ref="AG56:AK56"/>
    <mergeCell ref="AG59:AK59"/>
    <mergeCell ref="AD51:AF51"/>
    <mergeCell ref="AG51:AI51"/>
    <mergeCell ref="AJ51:AK51"/>
    <mergeCell ref="A55:B55"/>
    <mergeCell ref="C55:D55"/>
    <mergeCell ref="E55:H55"/>
    <mergeCell ref="I55:N55"/>
    <mergeCell ref="O55:T55"/>
    <mergeCell ref="U55:Z55"/>
    <mergeCell ref="AA55:AF55"/>
    <mergeCell ref="A51:C51"/>
    <mergeCell ref="F51:H51"/>
    <mergeCell ref="I51:K51"/>
    <mergeCell ref="L51:N51"/>
    <mergeCell ref="O51:Q51"/>
    <mergeCell ref="R51:T51"/>
    <mergeCell ref="U51:W51"/>
    <mergeCell ref="X51:Z51"/>
    <mergeCell ref="AA51:AC51"/>
    <mergeCell ref="X49:Z49"/>
    <mergeCell ref="AA49:AC49"/>
    <mergeCell ref="AD49:AF49"/>
    <mergeCell ref="AG49:AI49"/>
    <mergeCell ref="AJ49:AK49"/>
    <mergeCell ref="B50:C50"/>
    <mergeCell ref="F50:H50"/>
    <mergeCell ref="I50:K50"/>
    <mergeCell ref="L50:N50"/>
    <mergeCell ref="O50:Q50"/>
    <mergeCell ref="F49:H49"/>
    <mergeCell ref="I49:K49"/>
    <mergeCell ref="L49:N49"/>
    <mergeCell ref="O49:Q49"/>
    <mergeCell ref="R49:T49"/>
    <mergeCell ref="U49:W49"/>
    <mergeCell ref="AJ50:AK50"/>
    <mergeCell ref="R50:T50"/>
    <mergeCell ref="U50:W50"/>
    <mergeCell ref="X50:Z50"/>
    <mergeCell ref="AA50:AC50"/>
    <mergeCell ref="AD50:AF50"/>
    <mergeCell ref="AG50:AI50"/>
    <mergeCell ref="U48:W48"/>
    <mergeCell ref="X48:Z48"/>
    <mergeCell ref="AA48:AC48"/>
    <mergeCell ref="AD48:AF48"/>
    <mergeCell ref="AG48:AI48"/>
    <mergeCell ref="AJ48:AK48"/>
    <mergeCell ref="A48:C48"/>
    <mergeCell ref="F48:H48"/>
    <mergeCell ref="I48:K48"/>
    <mergeCell ref="L48:N48"/>
    <mergeCell ref="O48:Q48"/>
    <mergeCell ref="R48:T48"/>
    <mergeCell ref="U47:W47"/>
    <mergeCell ref="X47:Z47"/>
    <mergeCell ref="AA47:AC47"/>
    <mergeCell ref="AD47:AF47"/>
    <mergeCell ref="AG47:AI47"/>
    <mergeCell ref="AJ47:AK47"/>
    <mergeCell ref="A47:C47"/>
    <mergeCell ref="F47:H47"/>
    <mergeCell ref="I47:K47"/>
    <mergeCell ref="L47:N47"/>
    <mergeCell ref="O47:Q47"/>
    <mergeCell ref="R47:T47"/>
    <mergeCell ref="U46:W46"/>
    <mergeCell ref="X46:Z46"/>
    <mergeCell ref="AA46:AC46"/>
    <mergeCell ref="AD46:AF46"/>
    <mergeCell ref="AG46:AI46"/>
    <mergeCell ref="AJ46:AK46"/>
    <mergeCell ref="A46:C46"/>
    <mergeCell ref="F46:H46"/>
    <mergeCell ref="I46:K46"/>
    <mergeCell ref="L46:N46"/>
    <mergeCell ref="O46:Q46"/>
    <mergeCell ref="R46:T46"/>
    <mergeCell ref="U45:W45"/>
    <mergeCell ref="X45:Z45"/>
    <mergeCell ref="AA45:AC45"/>
    <mergeCell ref="AD45:AF45"/>
    <mergeCell ref="AG45:AI45"/>
    <mergeCell ref="AJ45:AK45"/>
    <mergeCell ref="AA44:AC44"/>
    <mergeCell ref="AD44:AF44"/>
    <mergeCell ref="AG44:AI44"/>
    <mergeCell ref="AJ44:AK44"/>
    <mergeCell ref="A45:C45"/>
    <mergeCell ref="F45:H45"/>
    <mergeCell ref="I45:K45"/>
    <mergeCell ref="L45:N45"/>
    <mergeCell ref="O45:Q45"/>
    <mergeCell ref="R45:T45"/>
    <mergeCell ref="AL43:AL51"/>
    <mergeCell ref="AM43:AM51"/>
    <mergeCell ref="A44:C44"/>
    <mergeCell ref="F44:H44"/>
    <mergeCell ref="I44:K44"/>
    <mergeCell ref="L44:N44"/>
    <mergeCell ref="O44:Q44"/>
    <mergeCell ref="R44:T44"/>
    <mergeCell ref="U44:W44"/>
    <mergeCell ref="X44:Z44"/>
    <mergeCell ref="U43:W43"/>
    <mergeCell ref="X43:Z43"/>
    <mergeCell ref="AA43:AC43"/>
    <mergeCell ref="AD43:AF43"/>
    <mergeCell ref="AG43:AI43"/>
    <mergeCell ref="AJ43:AK43"/>
    <mergeCell ref="A43:C43"/>
    <mergeCell ref="F43:H43"/>
    <mergeCell ref="I43:K43"/>
    <mergeCell ref="L43:N43"/>
    <mergeCell ref="O43:Q43"/>
    <mergeCell ref="R43:T43"/>
    <mergeCell ref="U42:W42"/>
    <mergeCell ref="X42:Z42"/>
    <mergeCell ref="AA42:AC42"/>
    <mergeCell ref="AD42:AF42"/>
    <mergeCell ref="AG42:AI42"/>
    <mergeCell ref="AJ42:AK42"/>
    <mergeCell ref="A42:C42"/>
    <mergeCell ref="F42:H42"/>
    <mergeCell ref="I42:K42"/>
    <mergeCell ref="L42:N42"/>
    <mergeCell ref="O42:Q42"/>
    <mergeCell ref="R42:T42"/>
    <mergeCell ref="B39:C39"/>
    <mergeCell ref="D39:E39"/>
    <mergeCell ref="F39:K39"/>
    <mergeCell ref="L39:Q39"/>
    <mergeCell ref="R39:W39"/>
    <mergeCell ref="X39:AC39"/>
    <mergeCell ref="B38:C38"/>
    <mergeCell ref="D38:E38"/>
    <mergeCell ref="F38:K38"/>
    <mergeCell ref="L38:Q38"/>
    <mergeCell ref="R38:W38"/>
    <mergeCell ref="X38:AC38"/>
    <mergeCell ref="B37:C37"/>
    <mergeCell ref="D37:E37"/>
    <mergeCell ref="F37:K37"/>
    <mergeCell ref="L37:Q37"/>
    <mergeCell ref="R37:W37"/>
    <mergeCell ref="X37:AC37"/>
    <mergeCell ref="AM28:AN28"/>
    <mergeCell ref="AM29:AN29"/>
    <mergeCell ref="AM30:AN30"/>
    <mergeCell ref="A31:E31"/>
    <mergeCell ref="AM31:AN32"/>
    <mergeCell ref="A32:E32"/>
    <mergeCell ref="AM22:AN22"/>
    <mergeCell ref="AM23:AN23"/>
    <mergeCell ref="AM24:AN24"/>
    <mergeCell ref="AM25:AN25"/>
    <mergeCell ref="AM26:AN26"/>
    <mergeCell ref="AM27:AN27"/>
    <mergeCell ref="AM18:AN18"/>
    <mergeCell ref="AM19:AN19"/>
    <mergeCell ref="AM20:AN20"/>
    <mergeCell ref="AM21:AN21"/>
    <mergeCell ref="B9:B10"/>
    <mergeCell ref="AM11:AN1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AM16:AN16"/>
    <mergeCell ref="AM17:AN17"/>
    <mergeCell ref="AK1:AN1"/>
    <mergeCell ref="M2:P2"/>
    <mergeCell ref="Q2:R2"/>
    <mergeCell ref="S2:T2"/>
    <mergeCell ref="U2:V2"/>
    <mergeCell ref="AK2:AN2"/>
    <mergeCell ref="AK3:AN3"/>
    <mergeCell ref="AK4:AN4"/>
    <mergeCell ref="AH5:AJ5"/>
  </mergeCells>
  <phoneticPr fontId="4"/>
  <dataValidations count="9">
    <dataValidation allowBlank="1" showInputMessage="1" sqref="B11:B12" xr:uid="{4B26B389-C8F9-45FD-A121-34A15C18E4C3}"/>
    <dataValidation type="list" allowBlank="1" showInputMessage="1" sqref="B13:B30" xr:uid="{7AF49536-1270-4B91-BF66-CD204ADEE9A1}">
      <formula1>INDIRECT($AK$1)</formula1>
    </dataValidation>
    <dataValidation type="list" operator="greaterThanOrEqual" allowBlank="1" showInputMessage="1" showErrorMessage="1" sqref="F38:AC38 F40:W40" xr:uid="{7AF6BDDE-11B3-4654-B491-6207DFD42C29}">
      <formula1>"○"</formula1>
    </dataValidation>
    <dataValidation type="list" allowBlank="1" showInputMessage="1" showErrorMessage="1" sqref="B40:E40 D38:E38" xr:uid="{6508F7F5-72C4-4E12-B7ED-3E1055A978D7}">
      <formula1>"○"</formula1>
    </dataValidation>
    <dataValidation type="list" allowBlank="1" showInputMessage="1" showErrorMessage="1" sqref="C11:C30" xr:uid="{032E2B2B-E576-4E00-9EE8-03A1654E34EF}">
      <formula1>"A,B,C,D"</formula1>
    </dataValidation>
    <dataValidation operator="greaterThanOrEqual" allowBlank="1" showInputMessage="1" showErrorMessage="1" sqref="I52:I54 AL43:AM50 I57 L52:L54 L57 AJ43:AJ51" xr:uid="{EA343E86-586D-43F2-853C-5F33B595CCF8}"/>
    <dataValidation type="whole" operator="greaterThanOrEqual" allowBlank="1" showInputMessage="1" showErrorMessage="1" sqref="AG43:AG51 I43:I51 AD43:AD51 AA43:AA51 X43:X51 U43:U51 R43:R51 O43:O51 L43:L51 D43:F51" xr:uid="{B29AE4A7-38CB-4B4D-99CA-1FC6B0C435F1}">
      <formula1>0</formula1>
    </dataValidation>
    <dataValidation type="list" allowBlank="1" showInputMessage="1" showErrorMessage="1" sqref="AK4:AN4" xr:uid="{34A743C0-A0A4-480E-B60F-D1CF7027E526}">
      <formula1>"予定,実績"</formula1>
    </dataValidation>
    <dataValidation type="list" allowBlank="1" showInputMessage="1" showErrorMessage="1" sqref="AK3:AN3" xr:uid="{2BABCD7C-F9A4-4719-8C94-FA09D8853EBC}">
      <formula1>"４週,歴月"</formula1>
    </dataValidation>
  </dataValidations>
  <printOptions horizontalCentered="1" verticalCentered="1"/>
  <pageMargins left="0.19685039370078741" right="0.19685039370078741" top="0.39370078740157483" bottom="0.19685039370078741" header="0.19685039370078741" footer="0.39370078740157483"/>
  <pageSetup paperSize="9" scale="85" fitToWidth="0" fitToHeight="0" orientation="landscape" r:id="rId1"/>
  <headerFooter alignWithMargins="0">
    <oddHeader>&amp;L&amp;"ＭＳ ゴシック,標準"&amp;10（参考様式）</oddHeader>
  </headerFooter>
  <rowBreaks count="2" manualBreakCount="2">
    <brk id="35" max="39" man="1"/>
    <brk id="70" max="39"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0D4D9-7736-4457-AC02-3E74BDF24CFE}">
  <sheetPr>
    <tabColor theme="5" tint="0.79998168889431442"/>
  </sheetPr>
  <dimension ref="A1:AN73"/>
  <sheetViews>
    <sheetView showGridLines="0" topLeftCell="AC1" zoomScaleNormal="100" zoomScaleSheetLayoutView="115" workbookViewId="0"/>
  </sheetViews>
  <sheetFormatPr defaultColWidth="8.25" defaultRowHeight="21" customHeight="1"/>
  <cols>
    <col min="1" max="1" width="2.625" style="260" customWidth="1"/>
    <col min="2" max="2" width="1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730</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603</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603</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603</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0"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0" ht="21" customHeight="1">
      <c r="A36" s="256" t="s">
        <v>632</v>
      </c>
      <c r="B36" s="260"/>
      <c r="C36" s="261"/>
      <c r="D36" s="261"/>
      <c r="E36" s="261"/>
      <c r="F36" s="261"/>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61"/>
      <c r="AM36" s="261"/>
      <c r="AN36" s="257"/>
    </row>
    <row r="37" spans="1:40" ht="24.95" customHeight="1">
      <c r="A37" s="257"/>
      <c r="B37" s="266"/>
      <c r="C37" s="1294" t="str">
        <f>IF(VLOOKUP($AK$1,選択肢!$A$1:$J$32,C42,FALSE)=0,"-",VLOOKUP($AK$1,選択肢!$A$1:$J$32,C42,FALSE))</f>
        <v>管理者</v>
      </c>
      <c r="D37" s="1295"/>
      <c r="E37" s="1296" t="str">
        <f>IF(VLOOKUP($AK$1,選択肢!$A$1:$J$32,E42,FALSE)=0,"-",VLOOKUP($AK$1,選択肢!$A$1:$J$32,E42,FALSE))</f>
        <v>従業者</v>
      </c>
      <c r="F37" s="1296"/>
      <c r="G37" s="1296"/>
      <c r="H37" s="1296"/>
      <c r="I37" s="1294" t="str">
        <f>IF(VLOOKUP($AK$1,選択肢!$A$1:$J$32,I42,FALSE)=0,"-",VLOOKUP($AK$1,選択肢!$A$1:$J$32,I42,FALSE))</f>
        <v>-</v>
      </c>
      <c r="J37" s="1295"/>
      <c r="K37" s="1295"/>
      <c r="L37" s="1295"/>
      <c r="M37" s="1295"/>
      <c r="N37" s="1297"/>
      <c r="O37" s="1294" t="str">
        <f>IF(VLOOKUP($AK$1,選択肢!$A$1:$J$32,O42,FALSE)=0,"-",VLOOKUP($AK$1,選択肢!$A$1:$J$32,O42,FALSE))</f>
        <v>-</v>
      </c>
      <c r="P37" s="1295"/>
      <c r="Q37" s="1295"/>
      <c r="R37" s="1295"/>
      <c r="S37" s="1295"/>
      <c r="T37" s="1297"/>
      <c r="U37" s="1294" t="str">
        <f>IF(VLOOKUP($AK$1,選択肢!$A$1:$J$32,U42,FALSE)=0,"-",VLOOKUP($AK$1,選択肢!$A$1:$J$32,U42,FALSE))</f>
        <v>-</v>
      </c>
      <c r="V37" s="1295"/>
      <c r="W37" s="1295"/>
      <c r="X37" s="1295"/>
      <c r="Y37" s="1295"/>
      <c r="Z37" s="1297"/>
      <c r="AA37" s="1294" t="str">
        <f>IF(VLOOKUP($AK$1,選択肢!$A$1:$J$32,AA42,FALSE)=0,"-",VLOOKUP($AK$1,選択肢!$A$1:$J$32,AA42,FALSE))</f>
        <v>-</v>
      </c>
      <c r="AB37" s="1295"/>
      <c r="AC37" s="1295"/>
      <c r="AD37" s="1295"/>
      <c r="AE37" s="1295"/>
      <c r="AF37" s="1297"/>
      <c r="AG37" s="1296" t="str">
        <f>IF(VLOOKUP($AK$1,選択肢!$A$1:$J$32,AG42,FALSE)=0,"-",VLOOKUP($AK$1,選択肢!$A$1:$J$32,AG42,FALSE))</f>
        <v>-</v>
      </c>
      <c r="AH37" s="1296"/>
      <c r="AI37" s="1296"/>
      <c r="AJ37" s="1296"/>
      <c r="AK37" s="1296"/>
      <c r="AL37" s="1296" t="str">
        <f>IF(VLOOKUP($AK$1,選択肢!$A$1:$J$32,AL42,FALSE)=0,"-",VLOOKUP($AK$1,選択肢!$A$1:$J$32,AL42,FALSE))</f>
        <v>-</v>
      </c>
      <c r="AM37" s="1296"/>
      <c r="AN37" s="257"/>
    </row>
    <row r="38" spans="1:40" ht="18" customHeight="1">
      <c r="A38" s="257"/>
      <c r="B38" s="266"/>
      <c r="C38" s="310" t="s">
        <v>633</v>
      </c>
      <c r="D38" s="310" t="s">
        <v>634</v>
      </c>
      <c r="E38" s="311" t="s">
        <v>633</v>
      </c>
      <c r="F38" s="1303" t="s">
        <v>634</v>
      </c>
      <c r="G38" s="1303"/>
      <c r="H38" s="1303"/>
      <c r="I38" s="1299" t="s">
        <v>633</v>
      </c>
      <c r="J38" s="1300"/>
      <c r="K38" s="1301"/>
      <c r="L38" s="1299" t="s">
        <v>634</v>
      </c>
      <c r="M38" s="1300"/>
      <c r="N38" s="1301"/>
      <c r="O38" s="1299" t="s">
        <v>633</v>
      </c>
      <c r="P38" s="1300"/>
      <c r="Q38" s="1301"/>
      <c r="R38" s="1299" t="s">
        <v>634</v>
      </c>
      <c r="S38" s="1300"/>
      <c r="T38" s="1301"/>
      <c r="U38" s="1299" t="s">
        <v>633</v>
      </c>
      <c r="V38" s="1300"/>
      <c r="W38" s="1301"/>
      <c r="X38" s="1299" t="s">
        <v>634</v>
      </c>
      <c r="Y38" s="1300"/>
      <c r="Z38" s="1301"/>
      <c r="AA38" s="1299" t="s">
        <v>633</v>
      </c>
      <c r="AB38" s="1300"/>
      <c r="AC38" s="1301"/>
      <c r="AD38" s="1299" t="s">
        <v>634</v>
      </c>
      <c r="AE38" s="1300"/>
      <c r="AF38" s="1301"/>
      <c r="AG38" s="1299" t="s">
        <v>633</v>
      </c>
      <c r="AH38" s="1300"/>
      <c r="AI38" s="1301"/>
      <c r="AJ38" s="1299" t="s">
        <v>634</v>
      </c>
      <c r="AK38" s="1301"/>
      <c r="AL38" s="311" t="s">
        <v>258</v>
      </c>
      <c r="AM38" s="311" t="s">
        <v>259</v>
      </c>
      <c r="AN38" s="257"/>
    </row>
    <row r="39" spans="1:40" ht="18" customHeight="1">
      <c r="A39" s="257"/>
      <c r="B39" s="289" t="s">
        <v>635</v>
      </c>
      <c r="C39" s="311">
        <f>COUNTIFS($B$11:$B$30,C$37,$C$11:$C$30,"A",$E$11:$E$30,"*")</f>
        <v>1</v>
      </c>
      <c r="D39" s="311">
        <f>COUNTIFS($B$11:$B$30,C$37,$C$11:$C$30,"B",$E$11:$E$30,"*")</f>
        <v>0</v>
      </c>
      <c r="E39" s="311">
        <f>COUNTIFS($B$11:$B$30,E$37,$C$11:$C$30,"A",$E$11:$E$30,"*")</f>
        <v>0</v>
      </c>
      <c r="F39" s="1299">
        <f>COUNTIFS($B$11:$B$30,E$37,$C$11:$C$30,"B",$E$11:$E$30,"*")</f>
        <v>1</v>
      </c>
      <c r="G39" s="1300"/>
      <c r="H39" s="1301"/>
      <c r="I39" s="1299">
        <f>COUNTIFS($B$11:$B$30,I$37,$C$11:$C$30,"A",$E$11:$E$30,"*")</f>
        <v>0</v>
      </c>
      <c r="J39" s="1300"/>
      <c r="K39" s="1301"/>
      <c r="L39" s="1299">
        <f>COUNTIFS($B$11:$B$30,I$37,$C$11:$C$30,"B",$E$11:$E$30,"*")</f>
        <v>0</v>
      </c>
      <c r="M39" s="1300"/>
      <c r="N39" s="1301"/>
      <c r="O39" s="1299">
        <f>COUNTIFS($B$11:$B$30,O$37,$C$11:$C$30,"A",$E$11:$E$30,"*")</f>
        <v>0</v>
      </c>
      <c r="P39" s="1300"/>
      <c r="Q39" s="1301"/>
      <c r="R39" s="1299">
        <f>COUNTIFS($B$11:$B$30,O$37,$C$11:$C$30,"B",$E$11:$E$30,"*")</f>
        <v>0</v>
      </c>
      <c r="S39" s="1300"/>
      <c r="T39" s="1301"/>
      <c r="U39" s="1299">
        <f>COUNTIFS($B$11:$B$30,U$37,$C$11:$C$30,"A",$E$11:$E$30,"*")</f>
        <v>0</v>
      </c>
      <c r="V39" s="1300"/>
      <c r="W39" s="1301"/>
      <c r="X39" s="1299">
        <f>COUNTIFS($B$11:$B$30,U$37,$C$11:$C$30,"B",$E$11:$E$30,"*")</f>
        <v>0</v>
      </c>
      <c r="Y39" s="1300"/>
      <c r="Z39" s="1301"/>
      <c r="AA39" s="1299">
        <f>COUNTIFS($B$11:$B$30,AA$37,$C$11:$C$30,"A",$E$11:$E$30,"*")</f>
        <v>0</v>
      </c>
      <c r="AB39" s="1300"/>
      <c r="AC39" s="1301"/>
      <c r="AD39" s="1299">
        <f>COUNTIFS($B$11:$B$30,AA$37,$C$11:$C$30,"B",$E$11:$E$30,"*")</f>
        <v>0</v>
      </c>
      <c r="AE39" s="1300"/>
      <c r="AF39" s="1301"/>
      <c r="AG39" s="1299">
        <f>COUNTIFS($B$11:$B$30,AG$37,$C$11:$C$30,"A",$E$11:$E$30,"*")</f>
        <v>0</v>
      </c>
      <c r="AH39" s="1300"/>
      <c r="AI39" s="1301"/>
      <c r="AJ39" s="1299">
        <f>COUNTIFS($B$11:$B$30,AG$37,$C$11:$C$30,"B",$E$11:$E$30,"*")</f>
        <v>0</v>
      </c>
      <c r="AK39" s="1301"/>
      <c r="AL39" s="311">
        <f>COUNTIFS($B$11:$B$30,AL$37,$C$11:$C$30,"A",$E$11:$E$30,"*")</f>
        <v>0</v>
      </c>
      <c r="AM39" s="311">
        <f>COUNTIFS($B$11:$B$30,AL$37,$C$11:$C$30,"B",$E$11:$E$30,"*")</f>
        <v>0</v>
      </c>
      <c r="AN39" s="257"/>
    </row>
    <row r="40" spans="1:40" ht="18" customHeight="1">
      <c r="A40" s="257"/>
      <c r="B40" s="313" t="s">
        <v>636</v>
      </c>
      <c r="C40" s="311">
        <f>COUNTIFS($B$11:$B$30,C$37,$C$11:$C$30,"C",$E$11:$E$30,"*")</f>
        <v>0</v>
      </c>
      <c r="D40" s="311">
        <f>COUNTIFS($B$11:$B$30,C$37,$C$11:$C$30,"D",$E$11:$E$30,"*")</f>
        <v>0</v>
      </c>
      <c r="E40" s="311">
        <f>COUNTIFS($B$11:$B$30,E$37,$C$11:$C$30,"C",$E$11:$E$30,"*")</f>
        <v>1</v>
      </c>
      <c r="F40" s="1299">
        <f>COUNTIFS($B$11:$B$30,E$37,$C$11:$C$30,"D",$E$11:$E$30,"*")</f>
        <v>1</v>
      </c>
      <c r="G40" s="1300"/>
      <c r="H40" s="1301"/>
      <c r="I40" s="1299">
        <f>COUNTIFS($B$11:$B$30,I$37,$C$11:$C$30,"C",$E$11:$E$30,"*")</f>
        <v>0</v>
      </c>
      <c r="J40" s="1300"/>
      <c r="K40" s="1301"/>
      <c r="L40" s="1299">
        <f>COUNTIFS($B$11:$B$30,I$37,$C$11:$C$30,"D",$E$11:$E$30,"*")</f>
        <v>0</v>
      </c>
      <c r="M40" s="1300"/>
      <c r="N40" s="1301"/>
      <c r="O40" s="1299">
        <f>COUNTIFS($B$11:$B$30,O$37,$C$11:$C$30,"C",$E$11:$E$30,"*")</f>
        <v>0</v>
      </c>
      <c r="P40" s="1300"/>
      <c r="Q40" s="1301"/>
      <c r="R40" s="1299">
        <f>COUNTIFS($B$11:$B$30,O$37,$C$11:$C$30,"D",$E$11:$E$30,"*")</f>
        <v>0</v>
      </c>
      <c r="S40" s="1300"/>
      <c r="T40" s="1301"/>
      <c r="U40" s="1299">
        <f>COUNTIFS($B$11:$B$30,U$37,$C$11:$C$30,"C",$E$11:$E$30,"*")</f>
        <v>0</v>
      </c>
      <c r="V40" s="1300"/>
      <c r="W40" s="1301"/>
      <c r="X40" s="1299">
        <f>COUNTIFS($B$11:$B$30,U$37,$C$11:$C$30,"D",$E$11:$E$30,"*")</f>
        <v>0</v>
      </c>
      <c r="Y40" s="1300"/>
      <c r="Z40" s="1301"/>
      <c r="AA40" s="1299">
        <f>COUNTIFS($B$11:$B$30,AA$37,$C$11:$C$30,"C",$E$11:$E$30,"*")</f>
        <v>0</v>
      </c>
      <c r="AB40" s="1300"/>
      <c r="AC40" s="1301"/>
      <c r="AD40" s="1299">
        <f>COUNTIFS($B$11:$B$30,AA$37,$C$11:$C$30,"D",$E$11:$E$30,"*")</f>
        <v>0</v>
      </c>
      <c r="AE40" s="1300"/>
      <c r="AF40" s="1301"/>
      <c r="AG40" s="1299">
        <f>COUNTIFS($B$11:$B$30,AG$37,$C$11:$C$30,"C",$E$11:$E$30,"*")</f>
        <v>0</v>
      </c>
      <c r="AH40" s="1300"/>
      <c r="AI40" s="1301"/>
      <c r="AJ40" s="1299">
        <f>COUNTIFS($B$11:$B$30,AG$37,$C$11:$C$30,"D",$E$11:$E$30,"*")</f>
        <v>0</v>
      </c>
      <c r="AK40" s="1301"/>
      <c r="AL40" s="311">
        <f>COUNTIFS($B$11:$B$30,AL$37,$C$11:$C$30,"C",$E$11:$E$30,"*")</f>
        <v>0</v>
      </c>
      <c r="AM40" s="311">
        <f>COUNTIFS($B$11:$B$30,AL$37,$C$11:$C$30,"D",$E$11:$E$30,"*")</f>
        <v>0</v>
      </c>
      <c r="AN40" s="257"/>
    </row>
    <row r="41" spans="1:40" ht="24.95" customHeight="1">
      <c r="A41" s="257"/>
      <c r="B41" s="313" t="s">
        <v>637</v>
      </c>
      <c r="C41" s="1294" t="str">
        <f>IF($AK$3="４週",SUMIFS($AK$11:$AK$30,$B$11:$B$30,C37)/4/$AH$5,IF($AK$3="歴月",SUMIFS($AK$11:$AK$30,$B$11:$B$30,C37)/$AL$5,"記載する期間を選択してください"))</f>
        <v>記載する期間を選択してください</v>
      </c>
      <c r="D41" s="1297"/>
      <c r="E41" s="1294" t="str">
        <f>IF($AK$3="４週",SUMIFS($AK$11:$AK$30,$B$11:$B$30,E37)/4/$AH$5,IF($AK$3="歴月",SUMIFS($AK$11:$AK$30,$B$11:$B$30,E37)/$AL$5,"記載する期間を選択してください"))</f>
        <v>記載する期間を選択してください</v>
      </c>
      <c r="F41" s="1295"/>
      <c r="G41" s="1295"/>
      <c r="H41" s="1297"/>
      <c r="I41" s="1294" t="str">
        <f>IF($AK$3="４週",SUMIFS($AK$11:$AK$30,$B$11:$B$30,I37)/4/$AH$5,IF($AK$3="歴月",SUMIFS($AK$11:$AK$30,$B$11:$B$30,I37)/$AL$5,"記載する期間を選択してください"))</f>
        <v>記載する期間を選択してください</v>
      </c>
      <c r="J41" s="1295"/>
      <c r="K41" s="1295"/>
      <c r="L41" s="1295"/>
      <c r="M41" s="1295"/>
      <c r="N41" s="1297"/>
      <c r="O41" s="1294" t="str">
        <f>IF($AK$3="４週",SUMIFS($AK$11:$AK$30,$B$11:$B$30,O37)/4/$AH$5,IF($AK$3="歴月",SUMIFS($AK$11:$AK$30,$B$11:$B$30,O37)/$AL$5,"記載する期間を選択してください"))</f>
        <v>記載する期間を選択してください</v>
      </c>
      <c r="P41" s="1295"/>
      <c r="Q41" s="1295"/>
      <c r="R41" s="1295"/>
      <c r="S41" s="1295"/>
      <c r="T41" s="1297"/>
      <c r="U41" s="1294" t="str">
        <f>IF($AK$3="４週",SUMIFS($AK$11:$AK$30,$B$11:$B$30,U37)/4/$AH$5,IF($AK$3="歴月",SUMIFS($AK$11:$AK$30,$B$11:$B$30,U37)/$AL$5,"記載する期間を選択してください"))</f>
        <v>記載する期間を選択してください</v>
      </c>
      <c r="V41" s="1295"/>
      <c r="W41" s="1295"/>
      <c r="X41" s="1295"/>
      <c r="Y41" s="1295"/>
      <c r="Z41" s="1297"/>
      <c r="AA41" s="1294" t="str">
        <f>IF($AK$3="４週",SUMIFS($AK$11:$AK$30,$B$11:$B$30,AA37)/4/$AH$5,IF($AK$3="歴月",SUMIFS($AK$11:$AK$30,$B$11:$B$30,AA37)/$AL$5,"記載する期間を選択してください"))</f>
        <v>記載する期間を選択してください</v>
      </c>
      <c r="AB41" s="1295"/>
      <c r="AC41" s="1295"/>
      <c r="AD41" s="1295"/>
      <c r="AE41" s="1295"/>
      <c r="AF41" s="1297"/>
      <c r="AG41" s="1294" t="str">
        <f>IF($AK$3="４週",SUMIFS($AK$11:$AK$30,$B$11:$B$30,AG37)/4/$AH$5,IF($AK$3="歴月",SUMIFS($AK$11:$AK$30,$B$11:$B$30,AG37)/$AL$5,"記載する期間を選択してください"))</f>
        <v>記載する期間を選択してください</v>
      </c>
      <c r="AH41" s="1295"/>
      <c r="AI41" s="1295"/>
      <c r="AJ41" s="1295"/>
      <c r="AK41" s="1297"/>
      <c r="AL41" s="1294" t="str">
        <f>IF($AK$3="４週",SUMIFS($AK$11:$AK$30,$B$11:$B$30,AL37)/4/$AH$5,IF($AK$3="歴月",SUMIFS($AK$11:$AK$30,$B$11:$B$30,AL37)/$AL$5,"記載する期間を選択してください"))</f>
        <v>記載する期間を選択してください</v>
      </c>
      <c r="AM41" s="1297"/>
      <c r="AN41" s="257"/>
    </row>
    <row r="42" spans="1:40" ht="5.0999999999999996" customHeight="1">
      <c r="A42" s="257"/>
      <c r="B42" s="260"/>
      <c r="C42" s="284">
        <v>2</v>
      </c>
      <c r="D42" s="284"/>
      <c r="E42" s="284">
        <v>3</v>
      </c>
      <c r="F42" s="284"/>
      <c r="G42" s="284"/>
      <c r="H42" s="284"/>
      <c r="I42" s="284">
        <v>4</v>
      </c>
      <c r="J42" s="284"/>
      <c r="K42" s="284"/>
      <c r="L42" s="284"/>
      <c r="M42" s="284"/>
      <c r="N42" s="284"/>
      <c r="O42" s="284">
        <v>5</v>
      </c>
      <c r="P42" s="284"/>
      <c r="Q42" s="284"/>
      <c r="R42" s="284"/>
      <c r="S42" s="284"/>
      <c r="T42" s="284"/>
      <c r="U42" s="284">
        <v>6</v>
      </c>
      <c r="V42" s="284"/>
      <c r="W42" s="284"/>
      <c r="X42" s="284"/>
      <c r="Y42" s="284"/>
      <c r="Z42" s="284"/>
      <c r="AA42" s="284">
        <v>7</v>
      </c>
      <c r="AB42" s="284"/>
      <c r="AC42" s="284"/>
      <c r="AD42" s="284"/>
      <c r="AE42" s="284"/>
      <c r="AF42" s="284"/>
      <c r="AG42" s="284">
        <v>8</v>
      </c>
      <c r="AH42" s="284"/>
      <c r="AI42" s="284"/>
      <c r="AJ42" s="284"/>
      <c r="AK42" s="284"/>
      <c r="AL42" s="284">
        <v>9</v>
      </c>
      <c r="AM42" s="315"/>
      <c r="AN42" s="257"/>
    </row>
    <row r="43" spans="1:40" ht="15" customHeight="1">
      <c r="A43" s="280" t="s">
        <v>562</v>
      </c>
      <c r="B43" s="281"/>
      <c r="C43" s="282"/>
      <c r="D43" s="282"/>
      <c r="E43" s="282"/>
      <c r="F43" s="283"/>
      <c r="G43" s="282"/>
      <c r="H43" s="284"/>
      <c r="I43" s="284"/>
      <c r="J43" s="284"/>
      <c r="K43" s="284"/>
      <c r="L43" s="284"/>
      <c r="M43" s="284"/>
      <c r="N43" s="284"/>
      <c r="O43" s="284"/>
      <c r="P43" s="284"/>
      <c r="Q43" s="284"/>
      <c r="R43" s="284">
        <v>6</v>
      </c>
      <c r="S43" s="284"/>
      <c r="T43" s="284"/>
      <c r="U43" s="284"/>
      <c r="V43" s="284"/>
      <c r="W43" s="284"/>
      <c r="X43" s="284">
        <v>7</v>
      </c>
      <c r="Y43" s="284"/>
      <c r="Z43" s="284"/>
      <c r="AA43" s="284"/>
      <c r="AB43" s="284"/>
      <c r="AC43" s="284"/>
      <c r="AD43" s="284">
        <v>8</v>
      </c>
      <c r="AE43" s="284"/>
      <c r="AF43" s="284"/>
      <c r="AG43" s="285"/>
      <c r="AH43" s="285"/>
      <c r="AI43" s="285"/>
      <c r="AJ43" s="285">
        <v>9</v>
      </c>
      <c r="AK43" s="286"/>
      <c r="AL43" s="286"/>
      <c r="AM43" s="257"/>
    </row>
    <row r="44" spans="1:40" s="280" customFormat="1" ht="15" customHeight="1">
      <c r="A44" s="280" t="s">
        <v>563</v>
      </c>
      <c r="B44" s="287"/>
      <c r="C44" s="287"/>
      <c r="D44" s="287"/>
      <c r="E44" s="287"/>
      <c r="F44" s="287"/>
      <c r="G44" s="287"/>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row>
    <row r="45" spans="1:40" s="280" customFormat="1" ht="15" customHeight="1">
      <c r="A45" s="280" t="s">
        <v>564</v>
      </c>
      <c r="B45" s="287"/>
      <c r="C45" s="287"/>
      <c r="D45" s="287"/>
      <c r="E45" s="287"/>
      <c r="F45" s="287"/>
      <c r="G45" s="287"/>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row>
    <row r="46" spans="1:40" s="280" customFormat="1" ht="15" customHeight="1">
      <c r="A46" s="280" t="s">
        <v>565</v>
      </c>
      <c r="B46" s="287"/>
      <c r="C46" s="287"/>
      <c r="D46" s="287"/>
      <c r="E46" s="287"/>
      <c r="F46" s="287"/>
      <c r="G46" s="287"/>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row>
    <row r="47" spans="1:40" s="280" customFormat="1" ht="15" customHeight="1">
      <c r="A47" s="280" t="s">
        <v>566</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0" ht="15" customHeight="1">
      <c r="A48" s="280" t="s">
        <v>567</v>
      </c>
      <c r="B48" s="288"/>
      <c r="C48" s="280"/>
      <c r="D48" s="280"/>
      <c r="E48" s="280"/>
      <c r="F48" s="280"/>
      <c r="G48" s="280"/>
    </row>
    <row r="49" spans="1:7" ht="15" customHeight="1">
      <c r="A49" s="280" t="s">
        <v>568</v>
      </c>
      <c r="B49" s="288"/>
      <c r="C49" s="280"/>
      <c r="D49" s="280"/>
      <c r="E49" s="280"/>
      <c r="F49" s="280"/>
      <c r="G49" s="280"/>
    </row>
    <row r="50" spans="1:7" ht="15" customHeight="1">
      <c r="A50" s="280"/>
      <c r="B50" s="289" t="s">
        <v>569</v>
      </c>
      <c r="C50" s="1250" t="s">
        <v>570</v>
      </c>
      <c r="D50" s="1250"/>
      <c r="E50" s="1250"/>
      <c r="F50" s="280"/>
      <c r="G50" s="280"/>
    </row>
    <row r="51" spans="1:7" ht="15" customHeight="1">
      <c r="A51" s="280"/>
      <c r="B51" s="290" t="s">
        <v>571</v>
      </c>
      <c r="C51" s="1260" t="s">
        <v>572</v>
      </c>
      <c r="D51" s="1260"/>
      <c r="E51" s="1260"/>
      <c r="F51" s="280"/>
      <c r="G51" s="280"/>
    </row>
    <row r="52" spans="1:7" ht="15" customHeight="1">
      <c r="A52" s="280"/>
      <c r="B52" s="290" t="s">
        <v>573</v>
      </c>
      <c r="C52" s="1260" t="s">
        <v>574</v>
      </c>
      <c r="D52" s="1260"/>
      <c r="E52" s="1260"/>
      <c r="F52" s="280"/>
      <c r="G52" s="280"/>
    </row>
    <row r="53" spans="1:7" ht="15" customHeight="1">
      <c r="A53" s="280"/>
      <c r="B53" s="290" t="s">
        <v>575</v>
      </c>
      <c r="C53" s="1260" t="s">
        <v>576</v>
      </c>
      <c r="D53" s="1260"/>
      <c r="E53" s="1260"/>
      <c r="F53" s="280"/>
      <c r="G53" s="280"/>
    </row>
    <row r="54" spans="1:7" ht="15" customHeight="1">
      <c r="A54" s="280"/>
      <c r="B54" s="290" t="s">
        <v>577</v>
      </c>
      <c r="C54" s="1260" t="s">
        <v>578</v>
      </c>
      <c r="D54" s="1260"/>
      <c r="E54" s="1260"/>
      <c r="F54" s="280"/>
      <c r="G54" s="280"/>
    </row>
    <row r="55" spans="1:7" ht="15" customHeight="1">
      <c r="A55" s="280"/>
      <c r="B55" s="280" t="s">
        <v>579</v>
      </c>
      <c r="C55" s="280"/>
      <c r="D55" s="280"/>
      <c r="E55" s="280"/>
      <c r="F55" s="280"/>
      <c r="G55" s="280"/>
    </row>
    <row r="56" spans="1:7" ht="15" customHeight="1">
      <c r="A56" s="280"/>
      <c r="B56" s="280" t="s">
        <v>580</v>
      </c>
      <c r="C56" s="280"/>
      <c r="D56" s="280"/>
      <c r="E56" s="280"/>
      <c r="F56" s="280"/>
      <c r="G56" s="280"/>
    </row>
    <row r="57" spans="1:7" ht="15" customHeight="1">
      <c r="A57" s="280"/>
      <c r="B57" s="280" t="s">
        <v>581</v>
      </c>
      <c r="C57" s="280"/>
      <c r="D57" s="280"/>
      <c r="E57" s="280"/>
      <c r="F57" s="280"/>
      <c r="G57" s="280"/>
    </row>
    <row r="58" spans="1:7" ht="15" customHeight="1">
      <c r="A58" s="280" t="s">
        <v>582</v>
      </c>
      <c r="B58" s="288"/>
      <c r="C58" s="280"/>
      <c r="D58" s="280"/>
      <c r="E58" s="280"/>
      <c r="F58" s="280"/>
      <c r="G58" s="280"/>
    </row>
    <row r="59" spans="1:7" ht="15" customHeight="1">
      <c r="A59" s="280" t="s">
        <v>583</v>
      </c>
      <c r="B59" s="288"/>
      <c r="C59" s="280"/>
      <c r="D59" s="280"/>
      <c r="E59" s="280"/>
      <c r="F59" s="280"/>
      <c r="G59" s="280"/>
    </row>
    <row r="60" spans="1:7" ht="15" customHeight="1">
      <c r="A60" s="280" t="s">
        <v>584</v>
      </c>
      <c r="B60" s="288"/>
      <c r="C60" s="280"/>
      <c r="D60" s="280"/>
      <c r="E60" s="280"/>
      <c r="F60" s="280"/>
      <c r="G60" s="280"/>
    </row>
    <row r="61" spans="1:7" ht="15" customHeight="1">
      <c r="A61" s="280" t="s">
        <v>585</v>
      </c>
      <c r="B61" s="288"/>
      <c r="C61" s="280"/>
      <c r="D61" s="280"/>
      <c r="E61" s="280"/>
      <c r="F61" s="280"/>
      <c r="G61" s="280"/>
    </row>
    <row r="62" spans="1:7" ht="15" customHeight="1">
      <c r="A62" s="280" t="s">
        <v>586</v>
      </c>
      <c r="B62" s="288"/>
      <c r="C62" s="280"/>
      <c r="D62" s="280"/>
      <c r="E62" s="280"/>
      <c r="F62" s="280"/>
      <c r="G62" s="280"/>
    </row>
    <row r="63" spans="1:7" ht="15" customHeight="1">
      <c r="A63" s="280" t="s">
        <v>587</v>
      </c>
      <c r="B63" s="288"/>
      <c r="C63" s="280"/>
      <c r="D63" s="280"/>
      <c r="E63" s="280"/>
      <c r="F63" s="280"/>
      <c r="G63" s="280"/>
    </row>
    <row r="64" spans="1:7" ht="15" customHeight="1">
      <c r="A64" s="280"/>
      <c r="B64" s="280" t="s">
        <v>588</v>
      </c>
      <c r="C64" s="280"/>
      <c r="D64" s="280"/>
      <c r="E64" s="280"/>
      <c r="F64" s="280"/>
      <c r="G64" s="280"/>
    </row>
    <row r="65" spans="1:7" ht="15" customHeight="1">
      <c r="A65" s="280"/>
      <c r="B65" s="280" t="s">
        <v>589</v>
      </c>
      <c r="C65" s="280"/>
      <c r="D65" s="280"/>
      <c r="E65" s="280"/>
      <c r="F65" s="280"/>
      <c r="G65" s="280"/>
    </row>
    <row r="66" spans="1:7" ht="15" customHeight="1">
      <c r="A66" s="280" t="s">
        <v>590</v>
      </c>
      <c r="B66" s="288"/>
      <c r="C66" s="280"/>
      <c r="D66" s="280"/>
      <c r="E66" s="280"/>
      <c r="F66" s="280"/>
      <c r="G66" s="280"/>
    </row>
    <row r="67" spans="1:7" ht="15" customHeight="1">
      <c r="A67" s="280" t="s">
        <v>591</v>
      </c>
      <c r="B67" s="288"/>
      <c r="C67" s="280"/>
      <c r="D67" s="280"/>
      <c r="E67" s="280"/>
      <c r="F67" s="280"/>
      <c r="G67" s="280"/>
    </row>
    <row r="68" spans="1:7" ht="15" customHeight="1">
      <c r="A68" s="280" t="s">
        <v>592</v>
      </c>
      <c r="B68" s="288"/>
      <c r="C68" s="280"/>
      <c r="D68" s="280"/>
      <c r="E68" s="280"/>
      <c r="F68" s="280"/>
      <c r="G68" s="280"/>
    </row>
    <row r="69" spans="1:7" ht="15" customHeight="1">
      <c r="A69" s="280" t="s">
        <v>593</v>
      </c>
      <c r="B69" s="288"/>
      <c r="C69" s="280"/>
      <c r="D69" s="280"/>
      <c r="E69" s="280"/>
      <c r="F69" s="280"/>
      <c r="G69" s="280"/>
    </row>
    <row r="70" spans="1:7" ht="15" customHeight="1">
      <c r="A70" s="280" t="s">
        <v>594</v>
      </c>
      <c r="B70" s="288"/>
      <c r="C70" s="280"/>
      <c r="D70" s="280"/>
      <c r="E70" s="280"/>
      <c r="F70" s="280"/>
      <c r="G70" s="280"/>
    </row>
    <row r="71" spans="1:7" ht="15" customHeight="1">
      <c r="A71" s="280" t="s">
        <v>595</v>
      </c>
      <c r="B71" s="288"/>
      <c r="C71" s="280"/>
      <c r="D71" s="280"/>
      <c r="E71" s="280"/>
      <c r="F71" s="280"/>
      <c r="G71" s="280"/>
    </row>
    <row r="72" spans="1:7" ht="15" customHeight="1">
      <c r="A72" s="280" t="s">
        <v>596</v>
      </c>
      <c r="B72" s="288"/>
      <c r="C72" s="280"/>
      <c r="D72" s="280"/>
      <c r="E72" s="280"/>
      <c r="F72" s="280"/>
      <c r="G72" s="280"/>
    </row>
    <row r="73" spans="1:7" ht="15" customHeight="1">
      <c r="A73" s="280" t="s">
        <v>597</v>
      </c>
      <c r="B73" s="288"/>
      <c r="C73" s="280"/>
      <c r="D73" s="280"/>
      <c r="E73" s="280"/>
      <c r="F73" s="280"/>
      <c r="G73" s="280"/>
    </row>
  </sheetData>
  <mergeCells count="101">
    <mergeCell ref="AG41:AK41"/>
    <mergeCell ref="AL41:AM41"/>
    <mergeCell ref="C50:E50"/>
    <mergeCell ref="C51:E51"/>
    <mergeCell ref="C52:E52"/>
    <mergeCell ref="X40:Z40"/>
    <mergeCell ref="AA40:AC40"/>
    <mergeCell ref="AD40:AF40"/>
    <mergeCell ref="AG40:AI40"/>
    <mergeCell ref="AJ40:AK40"/>
    <mergeCell ref="C41:D41"/>
    <mergeCell ref="E41:H41"/>
    <mergeCell ref="I41:N41"/>
    <mergeCell ref="O41:T41"/>
    <mergeCell ref="U41:Z41"/>
    <mergeCell ref="F40:H40"/>
    <mergeCell ref="I40:K40"/>
    <mergeCell ref="L40:N40"/>
    <mergeCell ref="O40:Q40"/>
    <mergeCell ref="R40:T40"/>
    <mergeCell ref="U40:W40"/>
    <mergeCell ref="C53:E53"/>
    <mergeCell ref="C54:E54"/>
    <mergeCell ref="AA41:AF41"/>
    <mergeCell ref="AG38:AI38"/>
    <mergeCell ref="AJ38:AK38"/>
    <mergeCell ref="F39:H39"/>
    <mergeCell ref="I39:K39"/>
    <mergeCell ref="L39:N39"/>
    <mergeCell ref="O39:Q39"/>
    <mergeCell ref="R39:T39"/>
    <mergeCell ref="U39:W39"/>
    <mergeCell ref="X39:Z39"/>
    <mergeCell ref="AA39:AC39"/>
    <mergeCell ref="AD39:AF39"/>
    <mergeCell ref="AG39:AI39"/>
    <mergeCell ref="AJ39:AK39"/>
    <mergeCell ref="F38:H38"/>
    <mergeCell ref="I38:K38"/>
    <mergeCell ref="L38:N38"/>
    <mergeCell ref="O38:Q38"/>
    <mergeCell ref="R38:T38"/>
    <mergeCell ref="U38:W38"/>
    <mergeCell ref="X38:Z38"/>
    <mergeCell ref="AA38:AC38"/>
    <mergeCell ref="AD38:AF38"/>
    <mergeCell ref="C37:D37"/>
    <mergeCell ref="E37:H37"/>
    <mergeCell ref="I37:N37"/>
    <mergeCell ref="O37:T37"/>
    <mergeCell ref="U37:Z37"/>
    <mergeCell ref="AA37:AF37"/>
    <mergeCell ref="AM28:AN28"/>
    <mergeCell ref="AM29:AN29"/>
    <mergeCell ref="AM30:AN30"/>
    <mergeCell ref="A31:E31"/>
    <mergeCell ref="AM31:AN32"/>
    <mergeCell ref="A32:E32"/>
    <mergeCell ref="AG37:AK37"/>
    <mergeCell ref="AL37:AM37"/>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5">
    <dataValidation allowBlank="1" showInputMessage="1" sqref="B11" xr:uid="{B7F04B39-AE22-490E-BE21-D71816768DAE}"/>
    <dataValidation type="list" allowBlank="1" showInputMessage="1" sqref="B12:B30" xr:uid="{3BE1EBB5-4914-4B07-A5D3-F42567F7D05B}">
      <formula1>INDIRECT($AK$1)</formula1>
    </dataValidation>
    <dataValidation type="list" allowBlank="1" showInputMessage="1" showErrorMessage="1" sqref="AK4:AN4" xr:uid="{222DD815-26CA-4B87-AF2F-CF8D2231801B}">
      <formula1>"予定,実績"</formula1>
    </dataValidation>
    <dataValidation type="list" allowBlank="1" showInputMessage="1" showErrorMessage="1" sqref="AK3:AN3" xr:uid="{0254521E-DAE8-4F36-B014-558260C94A6E}">
      <formula1>"４週,歴月"</formula1>
    </dataValidation>
    <dataValidation type="list" allowBlank="1" showInputMessage="1" showErrorMessage="1" sqref="C11:C30" xr:uid="{6B92E0BB-242E-4825-BDDD-E452E005B0EF}">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8" fitToWidth="0" fitToHeight="0" orientation="landscape" r:id="rId1"/>
  <headerFooter alignWithMargins="0">
    <oddHeader>&amp;L&amp;"ＭＳ ゴシック,標準"&amp;10（参考様式）</oddHeader>
  </headerFooter>
  <rowBreaks count="1" manualBreakCount="1">
    <brk id="35" max="39"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616C-972A-4FF0-B2B5-01E7F65F726D}">
  <sheetPr>
    <tabColor theme="5" tint="0.79998168889431442"/>
  </sheetPr>
  <dimension ref="A1:AN76"/>
  <sheetViews>
    <sheetView showGridLines="0" topLeftCell="AA1" zoomScaleNormal="100" zoomScaleSheetLayoutView="100" workbookViewId="0"/>
  </sheetViews>
  <sheetFormatPr defaultColWidth="8.25" defaultRowHeight="21" customHeight="1"/>
  <cols>
    <col min="1" max="1" width="2.625" style="260" customWidth="1"/>
    <col min="2" max="2" width="12.1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731</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732</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732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733</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0" ht="21" customHeight="1">
      <c r="A35" s="256" t="s">
        <v>734</v>
      </c>
      <c r="B35" s="266"/>
      <c r="C35" s="266"/>
      <c r="D35" s="266"/>
      <c r="E35" s="266"/>
      <c r="F35" s="266"/>
      <c r="G35" s="280"/>
      <c r="H35" s="280"/>
      <c r="I35" s="280"/>
      <c r="J35" s="280"/>
      <c r="K35" s="280"/>
      <c r="L35" s="280"/>
      <c r="M35" s="280"/>
      <c r="N35" s="280"/>
      <c r="O35" s="280"/>
      <c r="Y35" s="256"/>
      <c r="AM35" s="266"/>
      <c r="AN35" s="257"/>
    </row>
    <row r="36" spans="1:40" ht="24.95" customHeight="1">
      <c r="A36" s="1250"/>
      <c r="B36" s="1250"/>
      <c r="C36" s="1250"/>
      <c r="D36" s="318">
        <f>IF(MONTH($F$9)&lt;7,MONTH($F$9)+6,MONTH($F$9)-6)</f>
        <v>11</v>
      </c>
      <c r="E36" s="318">
        <f>IF(MONTH($F$9)&lt;6,MONTH($F$9)+7,MONTH($F$9)-5)</f>
        <v>12</v>
      </c>
      <c r="F36" s="1314">
        <f>IF(MONTH($F$9)&lt;5,MONTH($F$9)+8,MONTH($F$9)-4)</f>
        <v>1</v>
      </c>
      <c r="G36" s="1314"/>
      <c r="H36" s="1314"/>
      <c r="I36" s="1314">
        <f>IF(MONTH($F$9)&lt;4,MONTH($F$9)+9,MONTH($F$9)-3)</f>
        <v>2</v>
      </c>
      <c r="J36" s="1314"/>
      <c r="K36" s="1314"/>
      <c r="L36" s="1314">
        <f>IF(MONTH($F$9)&lt;3,MONTH($F$9)+10,MONTH($F$9)-2)</f>
        <v>3</v>
      </c>
      <c r="M36" s="1314"/>
      <c r="N36" s="1314"/>
      <c r="O36" s="1314">
        <f>IF(MONTH($F$9)&lt;2,MONTH($F$9)+11,MONTH($F$9)-1)</f>
        <v>4</v>
      </c>
      <c r="P36" s="1314"/>
      <c r="Q36" s="1314"/>
      <c r="R36" s="1250" t="s">
        <v>654</v>
      </c>
      <c r="S36" s="1250"/>
      <c r="T36" s="1250"/>
      <c r="U36" s="1250"/>
      <c r="V36" s="1258" t="s">
        <v>655</v>
      </c>
      <c r="W36" s="1258"/>
      <c r="X36" s="1258"/>
      <c r="Y36" s="1258"/>
      <c r="Z36" s="1258" t="s">
        <v>735</v>
      </c>
      <c r="AA36" s="1258"/>
      <c r="AB36" s="1258"/>
      <c r="AC36" s="1258"/>
    </row>
    <row r="37" spans="1:40" ht="18" customHeight="1">
      <c r="A37" s="1318" t="s">
        <v>736</v>
      </c>
      <c r="B37" s="1318"/>
      <c r="C37" s="1318"/>
      <c r="D37" s="274">
        <v>85</v>
      </c>
      <c r="E37" s="274">
        <v>86</v>
      </c>
      <c r="F37" s="1315">
        <v>86</v>
      </c>
      <c r="G37" s="1315"/>
      <c r="H37" s="1315"/>
      <c r="I37" s="1315">
        <v>86</v>
      </c>
      <c r="J37" s="1315"/>
      <c r="K37" s="1315"/>
      <c r="L37" s="1315">
        <v>88</v>
      </c>
      <c r="M37" s="1315"/>
      <c r="N37" s="1315"/>
      <c r="O37" s="1315">
        <v>90</v>
      </c>
      <c r="P37" s="1315"/>
      <c r="Q37" s="1315"/>
      <c r="R37" s="1260">
        <f>SUM(D37:Q37)</f>
        <v>521</v>
      </c>
      <c r="S37" s="1260"/>
      <c r="T37" s="1260"/>
      <c r="U37" s="1260"/>
      <c r="V37" s="1382">
        <f>ROUNDUP((R37+R38)/6,1)</f>
        <v>106.69999999999999</v>
      </c>
      <c r="W37" s="1382"/>
      <c r="X37" s="1382"/>
      <c r="Y37" s="1382"/>
      <c r="Z37" s="1382">
        <f>ROUNDDOWN(V37/35,1)</f>
        <v>3</v>
      </c>
      <c r="AA37" s="1382"/>
      <c r="AB37" s="1382"/>
      <c r="AC37" s="1382"/>
    </row>
    <row r="38" spans="1:40" ht="18" customHeight="1">
      <c r="A38" s="1318" t="s">
        <v>737</v>
      </c>
      <c r="B38" s="1318"/>
      <c r="C38" s="1318"/>
      <c r="D38" s="274">
        <v>20</v>
      </c>
      <c r="E38" s="274">
        <v>21</v>
      </c>
      <c r="F38" s="1315">
        <v>21</v>
      </c>
      <c r="G38" s="1315"/>
      <c r="H38" s="1315"/>
      <c r="I38" s="1315">
        <v>21</v>
      </c>
      <c r="J38" s="1315"/>
      <c r="K38" s="1315"/>
      <c r="L38" s="1315">
        <v>19</v>
      </c>
      <c r="M38" s="1315"/>
      <c r="N38" s="1315"/>
      <c r="O38" s="1315">
        <v>17</v>
      </c>
      <c r="P38" s="1315"/>
      <c r="Q38" s="1315"/>
      <c r="R38" s="1260">
        <f>+SUM(D38:Q38)</f>
        <v>119</v>
      </c>
      <c r="S38" s="1260"/>
      <c r="T38" s="1260"/>
      <c r="U38" s="1260"/>
      <c r="V38" s="1382"/>
      <c r="W38" s="1382"/>
      <c r="X38" s="1382"/>
      <c r="Y38" s="1382"/>
      <c r="Z38" s="1382"/>
      <c r="AA38" s="1382"/>
      <c r="AB38" s="1382"/>
      <c r="AC38" s="1382"/>
    </row>
    <row r="39" spans="1:40" ht="21" customHeight="1">
      <c r="A39" s="256" t="s">
        <v>632</v>
      </c>
      <c r="B39" s="260"/>
      <c r="C39" s="261"/>
      <c r="D39" s="261"/>
      <c r="E39" s="261"/>
      <c r="F39" s="261"/>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61"/>
      <c r="AM39" s="261"/>
      <c r="AN39" s="257"/>
    </row>
    <row r="40" spans="1:40" ht="24.95" customHeight="1">
      <c r="A40" s="257"/>
      <c r="B40" s="266"/>
      <c r="C40" s="1294" t="str">
        <f>IF(VLOOKUP($AK$1,選択肢!$A$1:$J$32,C45,FALSE)=0,"-",VLOOKUP($AK$1,選択肢!$A$1:$J$32,C45,FALSE))</f>
        <v>管理者</v>
      </c>
      <c r="D40" s="1295"/>
      <c r="E40" s="1296" t="str">
        <f>IF(VLOOKUP($AK$1,選択肢!$A$1:$J$32,E45,FALSE)=0,"-",VLOOKUP($AK$1,選択肢!$A$1:$J$32,E45,FALSE))</f>
        <v>相談支援専門員</v>
      </c>
      <c r="F40" s="1296"/>
      <c r="G40" s="1296"/>
      <c r="H40" s="1296"/>
      <c r="I40" s="1294" t="str">
        <f>IF(VLOOKUP($AK$1,選択肢!$A$1:$J$32,I45,FALSE)=0,"-",VLOOKUP($AK$1,選択肢!$A$1:$J$32,I45,FALSE))</f>
        <v>相談支援員</v>
      </c>
      <c r="J40" s="1295"/>
      <c r="K40" s="1295"/>
      <c r="L40" s="1295"/>
      <c r="M40" s="1295"/>
      <c r="N40" s="1297"/>
      <c r="O40" s="1294" t="str">
        <f>IF(VLOOKUP($AK$1,選択肢!$A$1:$J$32,O45,FALSE)=0,"-",VLOOKUP($AK$1,選択肢!$A$1:$J$32,O45,FALSE))</f>
        <v>-</v>
      </c>
      <c r="P40" s="1295"/>
      <c r="Q40" s="1295"/>
      <c r="R40" s="1295"/>
      <c r="S40" s="1295"/>
      <c r="T40" s="1297"/>
      <c r="U40" s="1294" t="str">
        <f>IF(VLOOKUP($AK$1,選択肢!$A$1:$J$32,U45,FALSE)=0,"-",VLOOKUP($AK$1,選択肢!$A$1:$J$32,U45,FALSE))</f>
        <v>-</v>
      </c>
      <c r="V40" s="1295"/>
      <c r="W40" s="1295"/>
      <c r="X40" s="1295"/>
      <c r="Y40" s="1295"/>
      <c r="Z40" s="1297"/>
      <c r="AA40" s="1294" t="str">
        <f>IF(VLOOKUP($AK$1,選択肢!$A$1:$J$32,AA45,FALSE)=0,"-",VLOOKUP($AK$1,選択肢!$A$1:$J$32,AA45,FALSE))</f>
        <v>-</v>
      </c>
      <c r="AB40" s="1295"/>
      <c r="AC40" s="1295"/>
      <c r="AD40" s="1295"/>
      <c r="AE40" s="1295"/>
      <c r="AF40" s="1297"/>
      <c r="AG40" s="1296" t="str">
        <f>IF(VLOOKUP($AK$1,選択肢!$A$1:$J$32,AG45,FALSE)=0,"-",VLOOKUP($AK$1,選択肢!$A$1:$J$32,AG45,FALSE))</f>
        <v>-</v>
      </c>
      <c r="AH40" s="1296"/>
      <c r="AI40" s="1296"/>
      <c r="AJ40" s="1296"/>
      <c r="AK40" s="1296"/>
      <c r="AL40" s="1296" t="str">
        <f>IF(VLOOKUP($AK$1,選択肢!$A$1:$J$32,AL45,FALSE)=0,"-",VLOOKUP($AK$1,選択肢!$A$1:$J$32,AL45,FALSE))</f>
        <v>-</v>
      </c>
      <c r="AM40" s="1296"/>
      <c r="AN40" s="257"/>
    </row>
    <row r="41" spans="1:40" ht="18" customHeight="1">
      <c r="A41" s="257"/>
      <c r="B41" s="266"/>
      <c r="C41" s="310" t="s">
        <v>633</v>
      </c>
      <c r="D41" s="310" t="s">
        <v>634</v>
      </c>
      <c r="E41" s="311" t="s">
        <v>633</v>
      </c>
      <c r="F41" s="1303" t="s">
        <v>634</v>
      </c>
      <c r="G41" s="1303"/>
      <c r="H41" s="1303"/>
      <c r="I41" s="1299" t="s">
        <v>633</v>
      </c>
      <c r="J41" s="1300"/>
      <c r="K41" s="1301"/>
      <c r="L41" s="1299" t="s">
        <v>634</v>
      </c>
      <c r="M41" s="1300"/>
      <c r="N41" s="1301"/>
      <c r="O41" s="1299" t="s">
        <v>633</v>
      </c>
      <c r="P41" s="1300"/>
      <c r="Q41" s="1301"/>
      <c r="R41" s="1299" t="s">
        <v>634</v>
      </c>
      <c r="S41" s="1300"/>
      <c r="T41" s="1301"/>
      <c r="U41" s="1299" t="s">
        <v>633</v>
      </c>
      <c r="V41" s="1300"/>
      <c r="W41" s="1301"/>
      <c r="X41" s="1299" t="s">
        <v>634</v>
      </c>
      <c r="Y41" s="1300"/>
      <c r="Z41" s="1301"/>
      <c r="AA41" s="1299" t="s">
        <v>633</v>
      </c>
      <c r="AB41" s="1300"/>
      <c r="AC41" s="1301"/>
      <c r="AD41" s="1299" t="s">
        <v>634</v>
      </c>
      <c r="AE41" s="1300"/>
      <c r="AF41" s="1301"/>
      <c r="AG41" s="1299" t="s">
        <v>633</v>
      </c>
      <c r="AH41" s="1300"/>
      <c r="AI41" s="1301"/>
      <c r="AJ41" s="1299" t="s">
        <v>634</v>
      </c>
      <c r="AK41" s="1301"/>
      <c r="AL41" s="311" t="s">
        <v>258</v>
      </c>
      <c r="AM41" s="311" t="s">
        <v>259</v>
      </c>
      <c r="AN41" s="257"/>
    </row>
    <row r="42" spans="1:40" ht="18" customHeight="1">
      <c r="A42" s="257"/>
      <c r="B42" s="289" t="s">
        <v>635</v>
      </c>
      <c r="C42" s="311">
        <f>COUNTIFS($B$11:$B$30,C$40,$C$11:$C$30,"A",$E$11:$E$30,"*")</f>
        <v>1</v>
      </c>
      <c r="D42" s="311">
        <f>COUNTIFS($B$11:$B$30,C$40,$C$11:$C$30,"B",$E$11:$E$30,"*")</f>
        <v>0</v>
      </c>
      <c r="E42" s="311">
        <f>COUNTIFS($B$11:$B$30,E$40,$C$11:$C$30,"A",$E$11:$E$30,"*")</f>
        <v>0</v>
      </c>
      <c r="F42" s="1299">
        <f>COUNTIFS($B$11:$B$30,E$40,$C$11:$C$30,"B",$E$11:$E$30,"*")</f>
        <v>1</v>
      </c>
      <c r="G42" s="1300"/>
      <c r="H42" s="1301"/>
      <c r="I42" s="1299">
        <f>COUNTIFS($B$11:$B$30,I$40,$C$11:$C$30,"A",$E$11:$E$30,"*")</f>
        <v>0</v>
      </c>
      <c r="J42" s="1300"/>
      <c r="K42" s="1301"/>
      <c r="L42" s="1299">
        <f>COUNTIFS($B$11:$B$30,I$40,$C$11:$C$30,"B",$E$11:$E$30,"*")</f>
        <v>0</v>
      </c>
      <c r="M42" s="1300"/>
      <c r="N42" s="1301"/>
      <c r="O42" s="1299">
        <f>COUNTIFS($B$11:$B$30,O$40,$C$11:$C$30,"A",$E$11:$E$30,"*")</f>
        <v>0</v>
      </c>
      <c r="P42" s="1300"/>
      <c r="Q42" s="1301"/>
      <c r="R42" s="1299">
        <f>COUNTIFS($B$11:$B$30,O$40,$C$11:$C$30,"B",$E$11:$E$30,"*")</f>
        <v>0</v>
      </c>
      <c r="S42" s="1300"/>
      <c r="T42" s="1301"/>
      <c r="U42" s="1299">
        <f>COUNTIFS($B$11:$B$30,U$40,$C$11:$C$30,"A",$E$11:$E$30,"*")</f>
        <v>0</v>
      </c>
      <c r="V42" s="1300"/>
      <c r="W42" s="1301"/>
      <c r="X42" s="1299">
        <f>COUNTIFS($B$11:$B$30,U$40,$C$11:$C$30,"B",$E$11:$E$30,"*")</f>
        <v>0</v>
      </c>
      <c r="Y42" s="1300"/>
      <c r="Z42" s="1301"/>
      <c r="AA42" s="1299">
        <f>COUNTIFS($B$11:$B$30,AA$40,$C$11:$C$30,"A",$E$11:$E$30,"*")</f>
        <v>0</v>
      </c>
      <c r="AB42" s="1300"/>
      <c r="AC42" s="1301"/>
      <c r="AD42" s="1299">
        <f>COUNTIFS($B$11:$B$30,AA$40,$C$11:$C$30,"B",$E$11:$E$30,"*")</f>
        <v>0</v>
      </c>
      <c r="AE42" s="1300"/>
      <c r="AF42" s="1301"/>
      <c r="AG42" s="1299">
        <f>COUNTIFS($B$11:$B$30,AG$40,$C$11:$C$30,"A",$E$11:$E$30,"*")</f>
        <v>0</v>
      </c>
      <c r="AH42" s="1300"/>
      <c r="AI42" s="1301"/>
      <c r="AJ42" s="1299">
        <f>COUNTIFS($B$11:$B$30,AG$40,$C$11:$C$30,"B",$E$11:$E$30,"*")</f>
        <v>0</v>
      </c>
      <c r="AK42" s="1301"/>
      <c r="AL42" s="311">
        <f>COUNTIFS($B$11:$B$30,AL$40,$C$11:$C$30,"A",$E$11:$E$30,"*")</f>
        <v>0</v>
      </c>
      <c r="AM42" s="311">
        <f>COUNTIFS($B$11:$B$30,AL$40,$C$11:$C$30,"B",$E$11:$E$30,"*")</f>
        <v>0</v>
      </c>
      <c r="AN42" s="257"/>
    </row>
    <row r="43" spans="1:40" ht="18" customHeight="1">
      <c r="A43" s="257"/>
      <c r="B43" s="313" t="s">
        <v>636</v>
      </c>
      <c r="C43" s="311">
        <f>COUNTIFS($B$11:$B$30,C$40,$C$11:$C$30,"C",$E$11:$E$30,"*")</f>
        <v>0</v>
      </c>
      <c r="D43" s="311">
        <f>COUNTIFS($B$11:$B$30,C$40,$C$11:$C$30,"D",$E$11:$E$30,"*")</f>
        <v>0</v>
      </c>
      <c r="E43" s="311">
        <f>COUNTIFS($B$11:$B$30,E$40,$C$11:$C$30,"C",$E$11:$E$30,"*")</f>
        <v>1</v>
      </c>
      <c r="F43" s="1299">
        <f>COUNTIFS($B$11:$B$30,E$40,$C$11:$C$30,"D",$E$11:$E$30,"*")</f>
        <v>0</v>
      </c>
      <c r="G43" s="1300"/>
      <c r="H43" s="1301"/>
      <c r="I43" s="1299">
        <f>COUNTIFS($B$11:$B$30,I$40,$C$11:$C$30,"C",$E$11:$E$30,"*")</f>
        <v>0</v>
      </c>
      <c r="J43" s="1300"/>
      <c r="K43" s="1301"/>
      <c r="L43" s="1299">
        <f>COUNTIFS($B$11:$B$30,I$40,$C$11:$C$30,"D",$E$11:$E$30,"*")</f>
        <v>1</v>
      </c>
      <c r="M43" s="1300"/>
      <c r="N43" s="1301"/>
      <c r="O43" s="1299">
        <f>COUNTIFS($B$11:$B$30,O$40,$C$11:$C$30,"C",$E$11:$E$30,"*")</f>
        <v>0</v>
      </c>
      <c r="P43" s="1300"/>
      <c r="Q43" s="1301"/>
      <c r="R43" s="1299">
        <f>COUNTIFS($B$11:$B$30,O$40,$C$11:$C$30,"D",$E$11:$E$30,"*")</f>
        <v>0</v>
      </c>
      <c r="S43" s="1300"/>
      <c r="T43" s="1301"/>
      <c r="U43" s="1299">
        <f>COUNTIFS($B$11:$B$30,U$40,$C$11:$C$30,"C",$E$11:$E$30,"*")</f>
        <v>0</v>
      </c>
      <c r="V43" s="1300"/>
      <c r="W43" s="1301"/>
      <c r="X43" s="1299">
        <f>COUNTIFS($B$11:$B$30,U$40,$C$11:$C$30,"D",$E$11:$E$30,"*")</f>
        <v>0</v>
      </c>
      <c r="Y43" s="1300"/>
      <c r="Z43" s="1301"/>
      <c r="AA43" s="1299">
        <f>COUNTIFS($B$11:$B$30,AA$40,$C$11:$C$30,"C",$E$11:$E$30,"*")</f>
        <v>0</v>
      </c>
      <c r="AB43" s="1300"/>
      <c r="AC43" s="1301"/>
      <c r="AD43" s="1299">
        <f>COUNTIFS($B$11:$B$30,AA$40,$C$11:$C$30,"D",$E$11:$E$30,"*")</f>
        <v>0</v>
      </c>
      <c r="AE43" s="1300"/>
      <c r="AF43" s="1301"/>
      <c r="AG43" s="1299">
        <f>COUNTIFS($B$11:$B$30,AG$40,$C$11:$C$30,"C",$E$11:$E$30,"*")</f>
        <v>0</v>
      </c>
      <c r="AH43" s="1300"/>
      <c r="AI43" s="1301"/>
      <c r="AJ43" s="1299">
        <f>COUNTIFS($B$11:$B$30,AG$40,$C$11:$C$30,"D",$E$11:$E$30,"*")</f>
        <v>0</v>
      </c>
      <c r="AK43" s="1301"/>
      <c r="AL43" s="311">
        <f>COUNTIFS($B$11:$B$30,AL$40,$C$11:$C$30,"C",$E$11:$E$30,"*")</f>
        <v>0</v>
      </c>
      <c r="AM43" s="311">
        <f>COUNTIFS($B$11:$B$30,AL$40,$C$11:$C$30,"D",$E$11:$E$30,"*")</f>
        <v>0</v>
      </c>
      <c r="AN43" s="257"/>
    </row>
    <row r="44" spans="1:40" ht="24.95" customHeight="1">
      <c r="A44" s="257"/>
      <c r="B44" s="313" t="s">
        <v>637</v>
      </c>
      <c r="C44" s="1294" t="str">
        <f>IF($AK$3="４週",SUMIFS($AK$11:$AK$30,$B$11:$B$30,C40)/4/$AH$5,IF($AK$3="歴月",SUMIFS($AK$11:$AK$30,$B$11:$B$30,C40)/$AL$5,"記載する期間を選択してください"))</f>
        <v>記載する期間を選択してください</v>
      </c>
      <c r="D44" s="1297"/>
      <c r="E44" s="1294" t="str">
        <f>IF($AK$3="４週",SUMIFS($AK$11:$AK$30,$B$11:$B$30,E40)/4/$AH$5,IF($AK$3="歴月",SUMIFS($AK$11:$AK$30,$B$11:$B$30,E40)/$AL$5,"記載する期間を選択してください"))</f>
        <v>記載する期間を選択してください</v>
      </c>
      <c r="F44" s="1295"/>
      <c r="G44" s="1295"/>
      <c r="H44" s="1297"/>
      <c r="I44" s="1294" t="str">
        <f>IF($AK$3="４週",SUMIFS($AK$11:$AK$30,$B$11:$B$30,I40)/4/$AH$5,IF($AK$3="歴月",SUMIFS($AK$11:$AK$30,$B$11:$B$30,I40)/$AL$5,"記載する期間を選択してください"))</f>
        <v>記載する期間を選択してください</v>
      </c>
      <c r="J44" s="1295"/>
      <c r="K44" s="1295"/>
      <c r="L44" s="1295"/>
      <c r="M44" s="1295"/>
      <c r="N44" s="1297"/>
      <c r="O44" s="1294" t="str">
        <f>IF($AK$3="４週",SUMIFS($AK$11:$AK$30,$B$11:$B$30,O40)/4/$AH$5,IF($AK$3="歴月",SUMIFS($AK$11:$AK$30,$B$11:$B$30,O40)/$AL$5,"記載する期間を選択してください"))</f>
        <v>記載する期間を選択してください</v>
      </c>
      <c r="P44" s="1295"/>
      <c r="Q44" s="1295"/>
      <c r="R44" s="1295"/>
      <c r="S44" s="1295"/>
      <c r="T44" s="1297"/>
      <c r="U44" s="1294" t="str">
        <f>IF($AK$3="４週",SUMIFS($AK$11:$AK$30,$B$11:$B$30,U40)/4/$AH$5,IF($AK$3="歴月",SUMIFS($AK$11:$AK$30,$B$11:$B$30,U40)/$AL$5,"記載する期間を選択してください"))</f>
        <v>記載する期間を選択してください</v>
      </c>
      <c r="V44" s="1295"/>
      <c r="W44" s="1295"/>
      <c r="X44" s="1295"/>
      <c r="Y44" s="1295"/>
      <c r="Z44" s="1297"/>
      <c r="AA44" s="1294" t="str">
        <f>IF($AK$3="４週",SUMIFS($AK$11:$AK$30,$B$11:$B$30,AA40)/4/$AH$5,IF($AK$3="歴月",SUMIFS($AK$11:$AK$30,$B$11:$B$30,AA40)/$AL$5,"記載する期間を選択してください"))</f>
        <v>記載する期間を選択してください</v>
      </c>
      <c r="AB44" s="1295"/>
      <c r="AC44" s="1295"/>
      <c r="AD44" s="1295"/>
      <c r="AE44" s="1295"/>
      <c r="AF44" s="1297"/>
      <c r="AG44" s="1294" t="str">
        <f>IF($AK$3="４週",SUMIFS($AK$11:$AK$30,$B$11:$B$30,AG40)/4/$AH$5,IF($AK$3="歴月",SUMIFS($AK$11:$AK$30,$B$11:$B$30,AG40)/$AL$5,"記載する期間を選択してください"))</f>
        <v>記載する期間を選択してください</v>
      </c>
      <c r="AH44" s="1295"/>
      <c r="AI44" s="1295"/>
      <c r="AJ44" s="1295"/>
      <c r="AK44" s="1297"/>
      <c r="AL44" s="1294" t="str">
        <f>IF($AK$3="４週",SUMIFS($AK$11:$AK$30,$B$11:$B$30,AL40)/4/$AH$5,IF($AK$3="歴月",SUMIFS($AK$11:$AK$30,$B$11:$B$30,AL40)/$AL$5,"記載する期間を選択してください"))</f>
        <v>記載する期間を選択してください</v>
      </c>
      <c r="AM44" s="1297"/>
      <c r="AN44" s="257"/>
    </row>
    <row r="45" spans="1:40" ht="5.0999999999999996" customHeight="1">
      <c r="A45" s="257"/>
      <c r="B45" s="260"/>
      <c r="C45" s="284">
        <v>2</v>
      </c>
      <c r="D45" s="284"/>
      <c r="E45" s="284">
        <v>3</v>
      </c>
      <c r="F45" s="284"/>
      <c r="G45" s="284"/>
      <c r="H45" s="284"/>
      <c r="I45" s="284">
        <v>4</v>
      </c>
      <c r="J45" s="284"/>
      <c r="K45" s="284"/>
      <c r="L45" s="284"/>
      <c r="M45" s="284"/>
      <c r="N45" s="284"/>
      <c r="O45" s="284">
        <v>5</v>
      </c>
      <c r="P45" s="284"/>
      <c r="Q45" s="284"/>
      <c r="R45" s="284"/>
      <c r="S45" s="284"/>
      <c r="T45" s="284"/>
      <c r="U45" s="284">
        <v>6</v>
      </c>
      <c r="V45" s="284"/>
      <c r="W45" s="284"/>
      <c r="X45" s="284"/>
      <c r="Y45" s="284"/>
      <c r="Z45" s="284"/>
      <c r="AA45" s="284">
        <v>7</v>
      </c>
      <c r="AB45" s="284"/>
      <c r="AC45" s="284"/>
      <c r="AD45" s="284"/>
      <c r="AE45" s="284"/>
      <c r="AF45" s="284"/>
      <c r="AG45" s="284">
        <v>8</v>
      </c>
      <c r="AH45" s="284"/>
      <c r="AI45" s="284"/>
      <c r="AJ45" s="284"/>
      <c r="AK45" s="284"/>
      <c r="AL45" s="284">
        <v>9</v>
      </c>
      <c r="AM45" s="315"/>
      <c r="AN45" s="257"/>
    </row>
    <row r="46" spans="1:40" ht="15" customHeight="1">
      <c r="A46" s="280" t="s">
        <v>562</v>
      </c>
      <c r="B46" s="281"/>
      <c r="C46" s="282"/>
      <c r="D46" s="282"/>
      <c r="E46" s="282"/>
      <c r="F46" s="283"/>
      <c r="G46" s="282"/>
      <c r="H46" s="284"/>
      <c r="I46" s="284"/>
      <c r="J46" s="284"/>
      <c r="K46" s="284"/>
      <c r="L46" s="284"/>
      <c r="M46" s="284"/>
      <c r="N46" s="284"/>
      <c r="O46" s="284"/>
      <c r="P46" s="284"/>
      <c r="Q46" s="284"/>
      <c r="R46" s="284">
        <v>6</v>
      </c>
      <c r="S46" s="284"/>
      <c r="T46" s="284"/>
      <c r="U46" s="284"/>
      <c r="V46" s="284"/>
      <c r="W46" s="284"/>
      <c r="X46" s="284">
        <v>7</v>
      </c>
      <c r="Y46" s="284"/>
      <c r="Z46" s="284"/>
      <c r="AA46" s="284"/>
      <c r="AB46" s="284"/>
      <c r="AC46" s="284"/>
      <c r="AD46" s="284">
        <v>8</v>
      </c>
      <c r="AE46" s="284"/>
      <c r="AF46" s="284"/>
      <c r="AG46" s="285"/>
      <c r="AH46" s="285"/>
      <c r="AI46" s="285"/>
      <c r="AJ46" s="285">
        <v>9</v>
      </c>
      <c r="AK46" s="286"/>
      <c r="AL46" s="286"/>
      <c r="AM46" s="257"/>
    </row>
    <row r="47" spans="1:40" s="280" customFormat="1" ht="15" customHeight="1">
      <c r="A47" s="280" t="s">
        <v>563</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0" s="280" customFormat="1" ht="15" customHeight="1">
      <c r="A48" s="280" t="s">
        <v>564</v>
      </c>
      <c r="B48" s="287"/>
      <c r="C48" s="287"/>
      <c r="D48" s="287"/>
      <c r="E48" s="287"/>
      <c r="F48" s="287"/>
      <c r="G48" s="287"/>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row>
    <row r="49" spans="1:39" s="280" customFormat="1" ht="15" customHeight="1">
      <c r="A49" s="280" t="s">
        <v>565</v>
      </c>
      <c r="B49" s="287"/>
      <c r="C49" s="287"/>
      <c r="D49" s="287"/>
      <c r="E49" s="287"/>
      <c r="F49" s="287"/>
      <c r="G49" s="287"/>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row>
    <row r="50" spans="1:39" s="280" customFormat="1" ht="15" customHeight="1">
      <c r="A50" s="280" t="s">
        <v>566</v>
      </c>
      <c r="B50" s="287"/>
      <c r="C50" s="287"/>
      <c r="D50" s="287"/>
      <c r="E50" s="287"/>
      <c r="F50" s="287"/>
      <c r="G50" s="287"/>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row>
    <row r="51" spans="1:39" ht="15" customHeight="1">
      <c r="A51" s="280" t="s">
        <v>567</v>
      </c>
      <c r="B51" s="288"/>
      <c r="C51" s="280"/>
      <c r="D51" s="280"/>
      <c r="E51" s="280"/>
      <c r="F51" s="280"/>
      <c r="G51" s="280"/>
    </row>
    <row r="52" spans="1:39" ht="15" customHeight="1">
      <c r="A52" s="280" t="s">
        <v>568</v>
      </c>
      <c r="B52" s="288"/>
      <c r="C52" s="280"/>
      <c r="D52" s="280"/>
      <c r="E52" s="280"/>
      <c r="F52" s="280"/>
      <c r="G52" s="280"/>
    </row>
    <row r="53" spans="1:39" ht="15" customHeight="1">
      <c r="A53" s="280"/>
      <c r="B53" s="289" t="s">
        <v>569</v>
      </c>
      <c r="C53" s="1250" t="s">
        <v>570</v>
      </c>
      <c r="D53" s="1250"/>
      <c r="E53" s="1250"/>
      <c r="F53" s="280"/>
      <c r="G53" s="280"/>
    </row>
    <row r="54" spans="1:39" ht="15" customHeight="1">
      <c r="A54" s="280"/>
      <c r="B54" s="290" t="s">
        <v>571</v>
      </c>
      <c r="C54" s="1260" t="s">
        <v>572</v>
      </c>
      <c r="D54" s="1260"/>
      <c r="E54" s="1260"/>
      <c r="F54" s="280"/>
      <c r="G54" s="280"/>
    </row>
    <row r="55" spans="1:39" ht="15" customHeight="1">
      <c r="A55" s="280"/>
      <c r="B55" s="290" t="s">
        <v>573</v>
      </c>
      <c r="C55" s="1260" t="s">
        <v>574</v>
      </c>
      <c r="D55" s="1260"/>
      <c r="E55" s="1260"/>
      <c r="F55" s="280"/>
      <c r="G55" s="280"/>
    </row>
    <row r="56" spans="1:39" ht="15" customHeight="1">
      <c r="A56" s="280"/>
      <c r="B56" s="290" t="s">
        <v>575</v>
      </c>
      <c r="C56" s="1260" t="s">
        <v>576</v>
      </c>
      <c r="D56" s="1260"/>
      <c r="E56" s="1260"/>
      <c r="F56" s="280"/>
      <c r="G56" s="280"/>
    </row>
    <row r="57" spans="1:39" ht="15" customHeight="1">
      <c r="A57" s="280"/>
      <c r="B57" s="290" t="s">
        <v>577</v>
      </c>
      <c r="C57" s="1260" t="s">
        <v>578</v>
      </c>
      <c r="D57" s="1260"/>
      <c r="E57" s="1260"/>
      <c r="F57" s="280"/>
      <c r="G57" s="280"/>
    </row>
    <row r="58" spans="1:39" ht="15" customHeight="1">
      <c r="A58" s="280"/>
      <c r="B58" s="280" t="s">
        <v>579</v>
      </c>
      <c r="C58" s="280"/>
      <c r="D58" s="280"/>
      <c r="E58" s="280"/>
      <c r="F58" s="280"/>
      <c r="G58" s="280"/>
    </row>
    <row r="59" spans="1:39" ht="15" customHeight="1">
      <c r="A59" s="280"/>
      <c r="B59" s="280" t="s">
        <v>580</v>
      </c>
      <c r="C59" s="280"/>
      <c r="D59" s="280"/>
      <c r="E59" s="280"/>
      <c r="F59" s="280"/>
      <c r="G59" s="280"/>
    </row>
    <row r="60" spans="1:39" ht="15" customHeight="1">
      <c r="A60" s="280"/>
      <c r="B60" s="280" t="s">
        <v>581</v>
      </c>
      <c r="C60" s="280"/>
      <c r="D60" s="280"/>
      <c r="E60" s="280"/>
      <c r="F60" s="280"/>
      <c r="G60" s="280"/>
    </row>
    <row r="61" spans="1:39" ht="15" customHeight="1">
      <c r="A61" s="280" t="s">
        <v>582</v>
      </c>
      <c r="B61" s="288"/>
      <c r="C61" s="280"/>
      <c r="D61" s="280"/>
      <c r="E61" s="280"/>
      <c r="F61" s="280"/>
      <c r="G61" s="280"/>
    </row>
    <row r="62" spans="1:39" ht="15" customHeight="1">
      <c r="A62" s="280" t="s">
        <v>583</v>
      </c>
      <c r="B62" s="288"/>
      <c r="C62" s="280"/>
      <c r="D62" s="280"/>
      <c r="E62" s="280"/>
      <c r="F62" s="280"/>
      <c r="G62" s="280"/>
    </row>
    <row r="63" spans="1:39" ht="15" customHeight="1">
      <c r="A63" s="280" t="s">
        <v>584</v>
      </c>
      <c r="B63" s="288"/>
      <c r="C63" s="280"/>
      <c r="D63" s="280"/>
      <c r="E63" s="280"/>
      <c r="F63" s="280"/>
      <c r="G63" s="280"/>
    </row>
    <row r="64" spans="1:39" ht="15" customHeight="1">
      <c r="A64" s="280" t="s">
        <v>585</v>
      </c>
      <c r="B64" s="288"/>
      <c r="C64" s="280"/>
      <c r="D64" s="280"/>
      <c r="E64" s="280"/>
      <c r="F64" s="280"/>
      <c r="G64" s="280"/>
    </row>
    <row r="65" spans="1:7" ht="15" customHeight="1">
      <c r="A65" s="280" t="s">
        <v>586</v>
      </c>
      <c r="B65" s="288"/>
      <c r="C65" s="280"/>
      <c r="D65" s="280"/>
      <c r="E65" s="280"/>
      <c r="F65" s="280"/>
      <c r="G65" s="280"/>
    </row>
    <row r="66" spans="1:7" ht="15" customHeight="1">
      <c r="A66" s="280" t="s">
        <v>587</v>
      </c>
      <c r="B66" s="288"/>
      <c r="C66" s="280"/>
      <c r="D66" s="280"/>
      <c r="E66" s="280"/>
      <c r="F66" s="280"/>
      <c r="G66" s="280"/>
    </row>
    <row r="67" spans="1:7" ht="15" customHeight="1">
      <c r="A67" s="280"/>
      <c r="B67" s="280" t="s">
        <v>588</v>
      </c>
      <c r="C67" s="280"/>
      <c r="D67" s="280"/>
      <c r="E67" s="280"/>
      <c r="F67" s="280"/>
      <c r="G67" s="280"/>
    </row>
    <row r="68" spans="1:7" ht="15" customHeight="1">
      <c r="A68" s="280"/>
      <c r="B68" s="280" t="s">
        <v>589</v>
      </c>
      <c r="C68" s="280"/>
      <c r="D68" s="280"/>
      <c r="E68" s="280"/>
      <c r="F68" s="280"/>
      <c r="G68" s="280"/>
    </row>
    <row r="69" spans="1:7" ht="15" customHeight="1">
      <c r="A69" s="280" t="s">
        <v>590</v>
      </c>
      <c r="B69" s="288"/>
      <c r="C69" s="280"/>
      <c r="D69" s="280"/>
      <c r="E69" s="280"/>
      <c r="F69" s="280"/>
      <c r="G69" s="280"/>
    </row>
    <row r="70" spans="1:7" ht="15" customHeight="1">
      <c r="A70" s="280" t="s">
        <v>591</v>
      </c>
      <c r="B70" s="288"/>
      <c r="C70" s="280"/>
      <c r="D70" s="280"/>
      <c r="E70" s="280"/>
      <c r="F70" s="280"/>
      <c r="G70" s="280"/>
    </row>
    <row r="71" spans="1:7" ht="15" customHeight="1">
      <c r="A71" s="280" t="s">
        <v>592</v>
      </c>
      <c r="B71" s="288"/>
      <c r="C71" s="280"/>
      <c r="D71" s="280"/>
      <c r="E71" s="280"/>
      <c r="F71" s="280"/>
      <c r="G71" s="280"/>
    </row>
    <row r="72" spans="1:7" ht="15" customHeight="1">
      <c r="A72" s="280" t="s">
        <v>593</v>
      </c>
      <c r="B72" s="288"/>
      <c r="C72" s="280"/>
      <c r="D72" s="280"/>
      <c r="E72" s="280"/>
      <c r="F72" s="280"/>
      <c r="G72" s="280"/>
    </row>
    <row r="73" spans="1:7" ht="15" customHeight="1">
      <c r="A73" s="280" t="s">
        <v>594</v>
      </c>
      <c r="B73" s="288"/>
      <c r="C73" s="280"/>
      <c r="D73" s="280"/>
      <c r="E73" s="280"/>
      <c r="F73" s="280"/>
      <c r="G73" s="280"/>
    </row>
    <row r="74" spans="1:7" ht="15" customHeight="1">
      <c r="A74" s="280" t="s">
        <v>595</v>
      </c>
      <c r="B74" s="288"/>
      <c r="C74" s="280"/>
      <c r="D74" s="280"/>
      <c r="E74" s="280"/>
      <c r="F74" s="280"/>
      <c r="G74" s="280"/>
    </row>
    <row r="75" spans="1:7" ht="15" customHeight="1">
      <c r="A75" s="280" t="s">
        <v>596</v>
      </c>
      <c r="B75" s="288"/>
      <c r="C75" s="280"/>
      <c r="D75" s="280"/>
      <c r="E75" s="280"/>
      <c r="F75" s="280"/>
      <c r="G75" s="280"/>
    </row>
    <row r="76" spans="1:7" ht="15" customHeight="1">
      <c r="A76" s="280" t="s">
        <v>597</v>
      </c>
      <c r="B76" s="288"/>
      <c r="C76" s="280"/>
      <c r="D76" s="280"/>
      <c r="E76" s="280"/>
      <c r="F76" s="280"/>
      <c r="G76" s="280"/>
    </row>
  </sheetData>
  <mergeCells count="123">
    <mergeCell ref="C57:E57"/>
    <mergeCell ref="AA44:AF44"/>
    <mergeCell ref="AG44:AK44"/>
    <mergeCell ref="AL44:AM44"/>
    <mergeCell ref="C53:E53"/>
    <mergeCell ref="C54:E54"/>
    <mergeCell ref="C55:E55"/>
    <mergeCell ref="X43:Z43"/>
    <mergeCell ref="AA43:AC43"/>
    <mergeCell ref="AD43:AF43"/>
    <mergeCell ref="AG43:AI43"/>
    <mergeCell ref="AJ43:AK43"/>
    <mergeCell ref="C44:D44"/>
    <mergeCell ref="E44:H44"/>
    <mergeCell ref="I44:N44"/>
    <mergeCell ref="O44:T44"/>
    <mergeCell ref="U44:Z44"/>
    <mergeCell ref="AG42:AI42"/>
    <mergeCell ref="AJ42:AK42"/>
    <mergeCell ref="F43:H43"/>
    <mergeCell ref="I43:K43"/>
    <mergeCell ref="L43:N43"/>
    <mergeCell ref="O43:Q43"/>
    <mergeCell ref="R43:T43"/>
    <mergeCell ref="U43:W43"/>
    <mergeCell ref="C56:E56"/>
    <mergeCell ref="F42:H42"/>
    <mergeCell ref="I42:K42"/>
    <mergeCell ref="L42:N42"/>
    <mergeCell ref="O42:Q42"/>
    <mergeCell ref="R42:T42"/>
    <mergeCell ref="U42:W42"/>
    <mergeCell ref="X42:Z42"/>
    <mergeCell ref="AA42:AC42"/>
    <mergeCell ref="AD42:AF42"/>
    <mergeCell ref="AG40:AK40"/>
    <mergeCell ref="AL40:AM40"/>
    <mergeCell ref="F41:H41"/>
    <mergeCell ref="I41:K41"/>
    <mergeCell ref="L41:N41"/>
    <mergeCell ref="O41:Q41"/>
    <mergeCell ref="R41:T41"/>
    <mergeCell ref="U41:W41"/>
    <mergeCell ref="X41:Z41"/>
    <mergeCell ref="AA41:AC41"/>
    <mergeCell ref="AD41:AF41"/>
    <mergeCell ref="AG41:AI41"/>
    <mergeCell ref="AJ41:AK41"/>
    <mergeCell ref="C40:D40"/>
    <mergeCell ref="E40:H40"/>
    <mergeCell ref="I40:N40"/>
    <mergeCell ref="O40:T40"/>
    <mergeCell ref="U40:Z40"/>
    <mergeCell ref="AA40:AF40"/>
    <mergeCell ref="A38:C38"/>
    <mergeCell ref="F38:H38"/>
    <mergeCell ref="I38:K38"/>
    <mergeCell ref="L38:N38"/>
    <mergeCell ref="O38:Q38"/>
    <mergeCell ref="R38:U38"/>
    <mergeCell ref="V36:Y36"/>
    <mergeCell ref="Z36:AC36"/>
    <mergeCell ref="A37:C37"/>
    <mergeCell ref="F37:H37"/>
    <mergeCell ref="I37:K37"/>
    <mergeCell ref="L37:N37"/>
    <mergeCell ref="O37:Q37"/>
    <mergeCell ref="R37:U37"/>
    <mergeCell ref="V37:Y38"/>
    <mergeCell ref="Z37:AC38"/>
    <mergeCell ref="A36:C36"/>
    <mergeCell ref="F36:H36"/>
    <mergeCell ref="I36:K36"/>
    <mergeCell ref="L36:N36"/>
    <mergeCell ref="O36:Q36"/>
    <mergeCell ref="R36:U36"/>
    <mergeCell ref="AM28:AN28"/>
    <mergeCell ref="AM29:AN29"/>
    <mergeCell ref="AM30:AN30"/>
    <mergeCell ref="A31:E31"/>
    <mergeCell ref="AM31:AN32"/>
    <mergeCell ref="A32:E32"/>
    <mergeCell ref="AM22:AN22"/>
    <mergeCell ref="AM23:AN23"/>
    <mergeCell ref="AM24:AN24"/>
    <mergeCell ref="AM25:AN25"/>
    <mergeCell ref="AM26:AN26"/>
    <mergeCell ref="AM27:AN27"/>
    <mergeCell ref="AM18:AN18"/>
    <mergeCell ref="AM19:AN19"/>
    <mergeCell ref="AM20:AN20"/>
    <mergeCell ref="AM21:AN21"/>
    <mergeCell ref="B9:B10"/>
    <mergeCell ref="AM11:AN1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AM16:AN16"/>
    <mergeCell ref="AM17:AN17"/>
    <mergeCell ref="AK1:AN1"/>
    <mergeCell ref="M2:P2"/>
    <mergeCell ref="Q2:R2"/>
    <mergeCell ref="S2:T2"/>
    <mergeCell ref="U2:V2"/>
    <mergeCell ref="AK2:AN2"/>
    <mergeCell ref="AK3:AN3"/>
    <mergeCell ref="AK4:AN4"/>
    <mergeCell ref="AH5:AJ5"/>
  </mergeCells>
  <phoneticPr fontId="4"/>
  <dataValidations count="7">
    <dataValidation allowBlank="1" showInputMessage="1" sqref="B11" xr:uid="{6B31BC22-73FE-43C2-91D8-91979EF882B0}"/>
    <dataValidation type="list" allowBlank="1" showInputMessage="1" sqref="B12:B30" xr:uid="{EC3CA5FD-CD93-4D5D-A632-B1D2355E60F9}">
      <formula1>INDIRECT($AK$1)</formula1>
    </dataValidation>
    <dataValidation operator="greaterThanOrEqual" allowBlank="1" showInputMessage="1" showErrorMessage="1" sqref="R37:R38 V37 Z37" xr:uid="{567A06B7-EAC9-4EB4-8FEE-FA5BA668FBFC}"/>
    <dataValidation type="whole" operator="greaterThanOrEqual" allowBlank="1" showInputMessage="1" showErrorMessage="1" sqref="I37:I38 D37:F38 O37:O38 L37:L38" xr:uid="{37A5EFB7-A562-46E2-B67F-84754EE96C9B}">
      <formula1>0</formula1>
    </dataValidation>
    <dataValidation type="list" allowBlank="1" showInputMessage="1" showErrorMessage="1" sqref="C11:C30" xr:uid="{CF9DD6E6-14EE-49D7-864D-CD74516171D8}">
      <formula1>"A,B,C,D"</formula1>
    </dataValidation>
    <dataValidation type="list" allowBlank="1" showInputMessage="1" showErrorMessage="1" sqref="AK3:AN3" xr:uid="{ED157CCF-25B5-431E-AFFF-273DE797A2C4}">
      <formula1>"４週,歴月"</formula1>
    </dataValidation>
    <dataValidation type="list" allowBlank="1" showInputMessage="1" showErrorMessage="1" sqref="AK4:AN4" xr:uid="{7EB34731-0064-42DC-8FCD-597F64CFAAB3}">
      <formula1>"予定,実績"</formula1>
    </dataValidation>
  </dataValidations>
  <printOptions horizontalCentered="1" verticalCentered="1"/>
  <pageMargins left="0.19685039370078741" right="0.19685039370078741" top="0.39370078740157483" bottom="0.19685039370078741" header="0.19685039370078741" footer="0.39370078740157483"/>
  <pageSetup paperSize="9" scale="82" fitToWidth="0" fitToHeight="0" orientation="landscape" r:id="rId1"/>
  <headerFooter alignWithMargins="0">
    <oddHeader>&amp;L&amp;"ＭＳ ゴシック,標準"&amp;10（参考様式）</oddHeader>
  </headerFooter>
  <rowBreaks count="1" manualBreakCount="1">
    <brk id="34" max="39"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49FE2-61F9-4307-8319-29EA9CBB32ED}">
  <sheetPr>
    <tabColor theme="5" tint="0.79998168889431442"/>
  </sheetPr>
  <dimension ref="A1:AO76"/>
  <sheetViews>
    <sheetView showGridLines="0" zoomScaleNormal="100" zoomScaleSheetLayoutView="100" workbookViewId="0">
      <selection activeCell="G20" sqref="G20"/>
    </sheetView>
  </sheetViews>
  <sheetFormatPr defaultColWidth="8.25" defaultRowHeight="21" customHeight="1"/>
  <cols>
    <col min="1" max="1" width="2.625" style="260" customWidth="1"/>
    <col min="2" max="2" width="15.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1"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738</v>
      </c>
      <c r="AL1" s="1243"/>
      <c r="AM1" s="1243"/>
      <c r="AN1" s="1243"/>
    </row>
    <row r="2" spans="1:41"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1"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1"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1"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263"/>
      <c r="AD5" s="263"/>
      <c r="AE5" s="334"/>
      <c r="AF5" s="334"/>
      <c r="AG5" s="334"/>
      <c r="AH5" s="334"/>
      <c r="AI5" s="335" t="s">
        <v>739</v>
      </c>
      <c r="AJ5" s="259"/>
      <c r="AK5" s="1247"/>
      <c r="AL5" s="1247"/>
      <c r="AM5" s="1247"/>
      <c r="AN5" s="1247"/>
    </row>
    <row r="6" spans="1:41" ht="18" customHeight="1">
      <c r="A6" s="262"/>
      <c r="B6" s="262"/>
      <c r="C6" s="262"/>
      <c r="D6" s="262"/>
      <c r="E6" s="262"/>
      <c r="F6" s="262"/>
      <c r="G6" s="262"/>
      <c r="H6" s="262"/>
      <c r="I6" s="262"/>
      <c r="J6" s="262"/>
      <c r="K6" s="262"/>
      <c r="L6" s="262"/>
      <c r="M6" s="262"/>
      <c r="N6" s="262"/>
      <c r="O6" s="262"/>
      <c r="P6" s="262"/>
      <c r="Q6" s="262"/>
      <c r="R6" s="262"/>
      <c r="S6" s="262"/>
      <c r="U6" s="262"/>
      <c r="V6" s="262"/>
      <c r="W6" s="262"/>
      <c r="Y6" s="263"/>
      <c r="Z6" s="263"/>
      <c r="AA6" s="263"/>
      <c r="AB6" s="257"/>
      <c r="AC6" s="263"/>
      <c r="AD6" s="263"/>
      <c r="AE6" s="263"/>
      <c r="AF6" s="263"/>
      <c r="AG6" s="264" t="s">
        <v>543</v>
      </c>
      <c r="AH6" s="1263"/>
      <c r="AI6" s="1263"/>
      <c r="AJ6" s="1263"/>
      <c r="AK6" s="263" t="s">
        <v>544</v>
      </c>
      <c r="AL6" s="336"/>
      <c r="AM6" s="263" t="s">
        <v>545</v>
      </c>
      <c r="AN6" s="257"/>
    </row>
    <row r="7" spans="1:41" ht="9.9499999999999993" customHeight="1">
      <c r="A7" s="257"/>
      <c r="B7" s="266"/>
      <c r="C7" s="266"/>
      <c r="D7" s="266"/>
      <c r="E7" s="266"/>
      <c r="F7" s="266"/>
      <c r="G7" s="266"/>
      <c r="H7" s="266"/>
      <c r="I7" s="266"/>
      <c r="J7" s="266"/>
      <c r="K7" s="266"/>
      <c r="L7" s="266"/>
      <c r="M7" s="266"/>
      <c r="N7" s="266"/>
      <c r="O7" s="266"/>
      <c r="P7" s="266"/>
      <c r="Q7" s="266"/>
      <c r="R7" s="266"/>
      <c r="S7" s="266"/>
      <c r="T7" s="266"/>
      <c r="U7" s="266"/>
      <c r="V7" s="266"/>
      <c r="W7" s="266"/>
      <c r="X7" s="261"/>
      <c r="Y7" s="261"/>
      <c r="Z7" s="261"/>
      <c r="AA7" s="261"/>
      <c r="AB7" s="261"/>
      <c r="AC7" s="261"/>
      <c r="AD7" s="261"/>
      <c r="AE7" s="261"/>
      <c r="AF7" s="261"/>
      <c r="AG7" s="261"/>
      <c r="AH7" s="261"/>
      <c r="AI7" s="261"/>
      <c r="AJ7" s="261"/>
      <c r="AK7" s="261"/>
      <c r="AL7" s="261"/>
      <c r="AM7" s="257"/>
      <c r="AN7" s="257"/>
    </row>
    <row r="8" spans="1:41" ht="15" customHeight="1">
      <c r="A8" s="1249" t="s">
        <v>546</v>
      </c>
      <c r="B8" s="1264" t="s">
        <v>547</v>
      </c>
      <c r="C8" s="1251" t="s">
        <v>548</v>
      </c>
      <c r="D8" s="1250" t="s">
        <v>549</v>
      </c>
      <c r="E8" s="1254" t="s">
        <v>550</v>
      </c>
      <c r="F8" s="1255" t="s">
        <v>551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6" t="s">
        <v>552</v>
      </c>
      <c r="AL8" s="1258" t="s">
        <v>553</v>
      </c>
      <c r="AM8" s="1259" t="s">
        <v>554</v>
      </c>
      <c r="AN8" s="1259"/>
    </row>
    <row r="9" spans="1:41" ht="15" customHeight="1">
      <c r="A9" s="1249"/>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256"/>
      <c r="AL9" s="1258"/>
      <c r="AM9" s="1259"/>
      <c r="AN9" s="1259"/>
    </row>
    <row r="10" spans="1:41" ht="15" customHeight="1">
      <c r="A10" s="1249"/>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256"/>
      <c r="AL10" s="1258"/>
      <c r="AM10" s="1259"/>
      <c r="AN10" s="1259"/>
    </row>
    <row r="11" spans="1:41" ht="15" customHeight="1">
      <c r="A11" s="1249"/>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256"/>
      <c r="AL11" s="1258"/>
      <c r="AM11" s="1259"/>
      <c r="AN11" s="1259"/>
    </row>
    <row r="12" spans="1:41" ht="18" customHeight="1">
      <c r="A12" s="269">
        <v>1</v>
      </c>
      <c r="B12" s="292" t="s">
        <v>601</v>
      </c>
      <c r="C12" s="271" t="s">
        <v>571</v>
      </c>
      <c r="D12" s="293"/>
      <c r="E12" s="294" t="s">
        <v>571</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2" si="0">IF($AK$3="４週",AK12/4,AK12/(DAY(EOMONTH($F$10,0))/7))</f>
        <v>0</v>
      </c>
      <c r="AM12" s="1257"/>
      <c r="AN12" s="1257"/>
      <c r="AO12" s="337" t="str">
        <f>IF(B12="","",IF(ISERROR(MATCH(B12,$C$39:$AM$39,0)),"その他職員",B12))</f>
        <v>管理者</v>
      </c>
    </row>
    <row r="13" spans="1:41" ht="18" customHeight="1">
      <c r="A13" s="269">
        <v>2</v>
      </c>
      <c r="B13" s="292" t="s">
        <v>740</v>
      </c>
      <c r="C13" s="271" t="s">
        <v>573</v>
      </c>
      <c r="D13" s="293"/>
      <c r="E13" s="294" t="s">
        <v>573</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ref="AK13:AK32" si="1">+SUM(F13:AJ13)</f>
        <v>0</v>
      </c>
      <c r="AL13" s="276">
        <f t="shared" si="0"/>
        <v>0</v>
      </c>
      <c r="AM13" s="1257"/>
      <c r="AN13" s="1257"/>
      <c r="AO13" s="337" t="str">
        <f t="shared" ref="AO13:AO31" si="2">IF(B13="","",IF(ISERROR(MATCH(B13,$C$39:$AM$39,0)),"その他職員",B13))</f>
        <v>児童発達支援管理責任者</v>
      </c>
    </row>
    <row r="14" spans="1:41" ht="18" customHeight="1">
      <c r="A14" s="269">
        <v>3</v>
      </c>
      <c r="B14" s="292" t="s">
        <v>741</v>
      </c>
      <c r="C14" s="271" t="s">
        <v>575</v>
      </c>
      <c r="D14" s="293"/>
      <c r="E14" s="294" t="s">
        <v>575</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1"/>
        <v>0</v>
      </c>
      <c r="AL14" s="276">
        <f t="shared" si="0"/>
        <v>0</v>
      </c>
      <c r="AM14" s="1257"/>
      <c r="AN14" s="1257"/>
      <c r="AO14" s="337" t="str">
        <f t="shared" si="2"/>
        <v>児童指導員</v>
      </c>
    </row>
    <row r="15" spans="1:41" ht="18" customHeight="1">
      <c r="A15" s="269">
        <v>4</v>
      </c>
      <c r="B15" s="292" t="s">
        <v>742</v>
      </c>
      <c r="C15" s="271" t="s">
        <v>577</v>
      </c>
      <c r="D15" s="293"/>
      <c r="E15" s="294" t="s">
        <v>577</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c r="AO15" s="337" t="str">
        <f t="shared" si="2"/>
        <v>保育士</v>
      </c>
    </row>
    <row r="16" spans="1:41" ht="18" customHeight="1">
      <c r="A16" s="269">
        <v>5</v>
      </c>
      <c r="B16" s="292" t="s">
        <v>743</v>
      </c>
      <c r="C16" s="271" t="s">
        <v>571</v>
      </c>
      <c r="D16" s="293"/>
      <c r="E16" s="294" t="s">
        <v>713</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c r="AO16" s="337" t="str">
        <f t="shared" si="2"/>
        <v>その他職員</v>
      </c>
    </row>
    <row r="17" spans="1:41" ht="18" customHeight="1">
      <c r="A17" s="269">
        <v>6</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c r="AO17" s="337" t="str">
        <f t="shared" si="2"/>
        <v/>
      </c>
    </row>
    <row r="18" spans="1:41" ht="18" customHeight="1">
      <c r="A18" s="269">
        <v>7</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c r="AO18" s="337" t="str">
        <f t="shared" si="2"/>
        <v/>
      </c>
    </row>
    <row r="19" spans="1:41" ht="18" customHeight="1">
      <c r="A19" s="269">
        <v>8</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c r="AO19" s="337" t="str">
        <f t="shared" si="2"/>
        <v/>
      </c>
    </row>
    <row r="20" spans="1:41" ht="18" customHeight="1">
      <c r="A20" s="269">
        <v>9</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c r="AO20" s="337" t="str">
        <f t="shared" si="2"/>
        <v/>
      </c>
    </row>
    <row r="21" spans="1:41" ht="18" customHeight="1">
      <c r="A21" s="269">
        <v>10</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c r="AO21" s="337" t="str">
        <f t="shared" si="2"/>
        <v/>
      </c>
    </row>
    <row r="22" spans="1:41" ht="18" customHeight="1">
      <c r="A22" s="269">
        <v>11</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c r="AO22" s="337" t="str">
        <f t="shared" si="2"/>
        <v/>
      </c>
    </row>
    <row r="23" spans="1:41" ht="18" customHeight="1">
      <c r="A23" s="269">
        <v>12</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c r="AO23" s="337" t="str">
        <f t="shared" si="2"/>
        <v/>
      </c>
    </row>
    <row r="24" spans="1:41" ht="18" customHeight="1">
      <c r="A24" s="269">
        <v>13</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c r="AO24" s="337" t="str">
        <f t="shared" si="2"/>
        <v/>
      </c>
    </row>
    <row r="25" spans="1:41" ht="18" customHeight="1">
      <c r="A25" s="269">
        <v>14</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c r="AO25" s="337" t="str">
        <f t="shared" si="2"/>
        <v/>
      </c>
    </row>
    <row r="26" spans="1:41" ht="18" customHeight="1">
      <c r="A26" s="269">
        <v>15</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c r="AO26" s="337" t="str">
        <f t="shared" si="2"/>
        <v/>
      </c>
    </row>
    <row r="27" spans="1:41" ht="18" customHeight="1">
      <c r="A27" s="269">
        <v>16</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c r="AO27" s="337" t="str">
        <f t="shared" si="2"/>
        <v/>
      </c>
    </row>
    <row r="28" spans="1:41" ht="18" customHeight="1">
      <c r="A28" s="269">
        <v>17</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c r="AO28" s="337" t="str">
        <f t="shared" si="2"/>
        <v/>
      </c>
    </row>
    <row r="29" spans="1:41" ht="18" customHeight="1">
      <c r="A29" s="269">
        <v>18</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c r="AO29" s="337" t="str">
        <f t="shared" si="2"/>
        <v/>
      </c>
    </row>
    <row r="30" spans="1:41" ht="18" customHeight="1">
      <c r="A30" s="269">
        <v>19</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c r="AO30" s="337" t="str">
        <f t="shared" si="2"/>
        <v/>
      </c>
    </row>
    <row r="31" spans="1:41" ht="18" customHeight="1">
      <c r="A31" s="269">
        <v>20</v>
      </c>
      <c r="B31" s="292"/>
      <c r="C31" s="271"/>
      <c r="D31" s="293"/>
      <c r="E31" s="29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5">
        <f t="shared" si="1"/>
        <v>0</v>
      </c>
      <c r="AL31" s="276">
        <f t="shared" si="0"/>
        <v>0</v>
      </c>
      <c r="AM31" s="1257"/>
      <c r="AN31" s="1257"/>
      <c r="AO31" s="337" t="str">
        <f t="shared" si="2"/>
        <v/>
      </c>
    </row>
    <row r="32" spans="1:41" ht="18" customHeight="1">
      <c r="A32" s="1254" t="s">
        <v>560</v>
      </c>
      <c r="B32" s="1261"/>
      <c r="C32" s="1261"/>
      <c r="D32" s="1261"/>
      <c r="E32" s="1261"/>
      <c r="F32" s="277">
        <f>+SUM(F12:F31)</f>
        <v>0</v>
      </c>
      <c r="G32" s="277">
        <f t="shared" ref="G32:AJ32" si="3">+SUM(G12:G31)</f>
        <v>0</v>
      </c>
      <c r="H32" s="277">
        <f t="shared" si="3"/>
        <v>0</v>
      </c>
      <c r="I32" s="277">
        <f t="shared" si="3"/>
        <v>0</v>
      </c>
      <c r="J32" s="277">
        <f t="shared" si="3"/>
        <v>0</v>
      </c>
      <c r="K32" s="277">
        <f t="shared" si="3"/>
        <v>0</v>
      </c>
      <c r="L32" s="277">
        <f t="shared" si="3"/>
        <v>0</v>
      </c>
      <c r="M32" s="277">
        <f t="shared" si="3"/>
        <v>0</v>
      </c>
      <c r="N32" s="277">
        <f t="shared" si="3"/>
        <v>0</v>
      </c>
      <c r="O32" s="277">
        <f t="shared" si="3"/>
        <v>0</v>
      </c>
      <c r="P32" s="277">
        <f t="shared" si="3"/>
        <v>0</v>
      </c>
      <c r="Q32" s="277">
        <f t="shared" si="3"/>
        <v>0</v>
      </c>
      <c r="R32" s="277">
        <f t="shared" si="3"/>
        <v>0</v>
      </c>
      <c r="S32" s="277">
        <f t="shared" si="3"/>
        <v>0</v>
      </c>
      <c r="T32" s="277">
        <f t="shared" si="3"/>
        <v>0</v>
      </c>
      <c r="U32" s="277">
        <f t="shared" si="3"/>
        <v>0</v>
      </c>
      <c r="V32" s="277">
        <f t="shared" si="3"/>
        <v>0</v>
      </c>
      <c r="W32" s="277">
        <f t="shared" si="3"/>
        <v>0</v>
      </c>
      <c r="X32" s="277">
        <f t="shared" si="3"/>
        <v>0</v>
      </c>
      <c r="Y32" s="277">
        <f t="shared" si="3"/>
        <v>0</v>
      </c>
      <c r="Z32" s="277">
        <f t="shared" si="3"/>
        <v>0</v>
      </c>
      <c r="AA32" s="277">
        <f t="shared" si="3"/>
        <v>0</v>
      </c>
      <c r="AB32" s="277">
        <f t="shared" si="3"/>
        <v>0</v>
      </c>
      <c r="AC32" s="277">
        <f t="shared" si="3"/>
        <v>0</v>
      </c>
      <c r="AD32" s="277">
        <f t="shared" si="3"/>
        <v>0</v>
      </c>
      <c r="AE32" s="277">
        <f t="shared" si="3"/>
        <v>0</v>
      </c>
      <c r="AF32" s="277">
        <f t="shared" si="3"/>
        <v>0</v>
      </c>
      <c r="AG32" s="277">
        <f t="shared" si="3"/>
        <v>0</v>
      </c>
      <c r="AH32" s="277">
        <f t="shared" si="3"/>
        <v>0</v>
      </c>
      <c r="AI32" s="277">
        <f t="shared" si="3"/>
        <v>0</v>
      </c>
      <c r="AJ32" s="277">
        <f t="shared" si="3"/>
        <v>0</v>
      </c>
      <c r="AK32" s="275">
        <f t="shared" si="1"/>
        <v>0</v>
      </c>
      <c r="AL32" s="276">
        <f t="shared" si="0"/>
        <v>0</v>
      </c>
      <c r="AM32" s="1249"/>
      <c r="AN32" s="1249"/>
      <c r="AO32" s="338"/>
    </row>
    <row r="33" spans="1:41" ht="18" customHeight="1">
      <c r="A33" s="1261" t="s">
        <v>561</v>
      </c>
      <c r="B33" s="1261"/>
      <c r="C33" s="1261"/>
      <c r="D33" s="1261"/>
      <c r="E33" s="126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7"/>
      <c r="AL33" s="279"/>
      <c r="AM33" s="1249"/>
      <c r="AN33" s="1249"/>
      <c r="AO33" s="338"/>
    </row>
    <row r="34" spans="1:41"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1"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1" ht="15" customHeight="1">
      <c r="A36" s="266"/>
      <c r="B36" s="266"/>
      <c r="C36" s="266"/>
      <c r="D36" s="266"/>
      <c r="E36" s="266"/>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66"/>
      <c r="AL36" s="266"/>
      <c r="AM36" s="257"/>
    </row>
    <row r="37" spans="1:41" ht="5.0999999999999996" customHeight="1">
      <c r="A37" s="287"/>
      <c r="B37" s="287"/>
      <c r="C37" s="287"/>
      <c r="D37" s="287"/>
      <c r="E37" s="287"/>
      <c r="F37" s="287"/>
      <c r="G37" s="287"/>
      <c r="H37" s="287"/>
      <c r="I37" s="287"/>
      <c r="J37" s="280"/>
      <c r="K37" s="280"/>
      <c r="L37" s="280"/>
      <c r="M37" s="297"/>
      <c r="N37" s="280"/>
      <c r="O37" s="280"/>
      <c r="P37" s="280"/>
      <c r="Q37" s="296"/>
      <c r="W37" s="266"/>
      <c r="X37" s="280"/>
      <c r="Y37" s="280"/>
      <c r="Z37" s="280"/>
      <c r="AA37" s="280"/>
      <c r="AB37" s="280"/>
      <c r="AC37" s="280"/>
      <c r="AD37" s="280"/>
      <c r="AE37" s="280"/>
      <c r="AF37" s="280"/>
      <c r="AG37" s="280"/>
      <c r="AH37" s="280"/>
      <c r="AI37" s="280"/>
      <c r="AJ37" s="297"/>
      <c r="AK37" s="280"/>
      <c r="AL37" s="266"/>
      <c r="AM37" s="266"/>
      <c r="AN37" s="257"/>
    </row>
    <row r="38" spans="1:41" ht="21" customHeight="1">
      <c r="A38" s="256" t="s">
        <v>744</v>
      </c>
      <c r="B38" s="260"/>
      <c r="C38" s="261"/>
      <c r="D38" s="261"/>
      <c r="E38" s="261"/>
      <c r="F38" s="261"/>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61"/>
      <c r="AM38" s="261"/>
      <c r="AN38" s="257"/>
    </row>
    <row r="39" spans="1:41" ht="24.95" customHeight="1">
      <c r="A39" s="257"/>
      <c r="B39" s="266"/>
      <c r="C39" s="1294" t="str">
        <f>IF(VLOOKUP($AK$1,選択肢!$A$1:$J$32,C44,FALSE)=0,"-",VLOOKUP($AK$1,選択肢!$A$1:$J$32,C44,FALSE))</f>
        <v>管理者</v>
      </c>
      <c r="D39" s="1295"/>
      <c r="E39" s="1296" t="str">
        <f>IF(VLOOKUP($AK$1,選択肢!$A$1:$J$32,E44,FALSE)=0,"-",VLOOKUP($AK$1,選択肢!$A$1:$J$32,E44,FALSE))</f>
        <v>児童発達支援管理責任者</v>
      </c>
      <c r="F39" s="1296"/>
      <c r="G39" s="1296"/>
      <c r="H39" s="1296"/>
      <c r="I39" s="1294" t="str">
        <f>IF(VLOOKUP($AK$1,選択肢!$A$1:$J$32,I44,FALSE)=0,"-",VLOOKUP($AK$1,選択肢!$A$1:$J$32,I44,FALSE))</f>
        <v>児童指導員</v>
      </c>
      <c r="J39" s="1295"/>
      <c r="K39" s="1295"/>
      <c r="L39" s="1295"/>
      <c r="M39" s="1295"/>
      <c r="N39" s="1297"/>
      <c r="O39" s="1294" t="str">
        <f>IF(VLOOKUP($AK$1,選択肢!$A$1:$J$32,O44,FALSE)=0,"-",VLOOKUP($AK$1,選択肢!$A$1:$J$32,O44,FALSE))</f>
        <v>保育士</v>
      </c>
      <c r="P39" s="1295"/>
      <c r="Q39" s="1295"/>
      <c r="R39" s="1295"/>
      <c r="S39" s="1295"/>
      <c r="T39" s="1297"/>
      <c r="U39" s="1294" t="str">
        <f>IF(VLOOKUP($AK$1,選択肢!$A$1:$J$32,U44,FALSE)=0,"-",VLOOKUP($AK$1,選択肢!$A$1:$J$32,U44,FALSE))</f>
        <v>機能訓練担当職員</v>
      </c>
      <c r="V39" s="1295"/>
      <c r="W39" s="1295"/>
      <c r="X39" s="1295"/>
      <c r="Y39" s="1295"/>
      <c r="Z39" s="1297"/>
      <c r="AA39" s="1294" t="str">
        <f>IF(VLOOKUP($AK$1,選択肢!$A$1:$J$32,AA44,FALSE)=0,"-",VLOOKUP($AK$1,選択肢!$A$1:$J$32,AA44,FALSE))</f>
        <v>看護職員</v>
      </c>
      <c r="AB39" s="1295"/>
      <c r="AC39" s="1295"/>
      <c r="AD39" s="1295"/>
      <c r="AE39" s="1295"/>
      <c r="AF39" s="1297"/>
      <c r="AG39" s="1296" t="str">
        <f>IF(VLOOKUP($AK$1,選択肢!$A$1:$J$32,AG44,FALSE)=0,"-",VLOOKUP($AK$1,選択肢!$A$1:$J$32,AG44,FALSE))</f>
        <v>その他職員</v>
      </c>
      <c r="AH39" s="1296"/>
      <c r="AI39" s="1296"/>
      <c r="AJ39" s="1296"/>
      <c r="AK39" s="1296"/>
      <c r="AL39" s="1296" t="str">
        <f>IF(VLOOKUP($AK$1,選択肢!$A$1:$J$32,AL44,FALSE)=0,"-",VLOOKUP($AK$1,選択肢!$A$1:$J$32,AL44,FALSE))</f>
        <v>-</v>
      </c>
      <c r="AM39" s="1296"/>
      <c r="AN39" s="257"/>
    </row>
    <row r="40" spans="1:41" ht="18" customHeight="1">
      <c r="A40" s="257"/>
      <c r="B40" s="266"/>
      <c r="C40" s="310" t="s">
        <v>633</v>
      </c>
      <c r="D40" s="310" t="s">
        <v>634</v>
      </c>
      <c r="E40" s="311" t="s">
        <v>633</v>
      </c>
      <c r="F40" s="1303" t="s">
        <v>634</v>
      </c>
      <c r="G40" s="1303"/>
      <c r="H40" s="1303"/>
      <c r="I40" s="1299" t="s">
        <v>633</v>
      </c>
      <c r="J40" s="1300"/>
      <c r="K40" s="1301"/>
      <c r="L40" s="1299" t="s">
        <v>634</v>
      </c>
      <c r="M40" s="1300"/>
      <c r="N40" s="1301"/>
      <c r="O40" s="1299" t="s">
        <v>633</v>
      </c>
      <c r="P40" s="1300"/>
      <c r="Q40" s="1301"/>
      <c r="R40" s="1299" t="s">
        <v>634</v>
      </c>
      <c r="S40" s="1300"/>
      <c r="T40" s="1301"/>
      <c r="U40" s="1299" t="s">
        <v>633</v>
      </c>
      <c r="V40" s="1300"/>
      <c r="W40" s="1301"/>
      <c r="X40" s="1299" t="s">
        <v>634</v>
      </c>
      <c r="Y40" s="1300"/>
      <c r="Z40" s="1301"/>
      <c r="AA40" s="1299" t="s">
        <v>633</v>
      </c>
      <c r="AB40" s="1300"/>
      <c r="AC40" s="1301"/>
      <c r="AD40" s="1299" t="s">
        <v>634</v>
      </c>
      <c r="AE40" s="1300"/>
      <c r="AF40" s="1301"/>
      <c r="AG40" s="1299" t="s">
        <v>633</v>
      </c>
      <c r="AH40" s="1300"/>
      <c r="AI40" s="1301"/>
      <c r="AJ40" s="1299" t="s">
        <v>634</v>
      </c>
      <c r="AK40" s="1301"/>
      <c r="AL40" s="311" t="s">
        <v>258</v>
      </c>
      <c r="AM40" s="311" t="s">
        <v>259</v>
      </c>
      <c r="AN40" s="257"/>
    </row>
    <row r="41" spans="1:41" ht="18" customHeight="1">
      <c r="A41" s="257"/>
      <c r="B41" s="289" t="s">
        <v>635</v>
      </c>
      <c r="C41" s="311">
        <f>COUNTIFS($AO$12:$AO$31,C$39,$C$12:$C$31,"A",$E$12:$E$31,"*")</f>
        <v>1</v>
      </c>
      <c r="D41" s="311">
        <f>COUNTIFS($AO$12:$AO$31,C$39,$C$12:$C$31,"B",$E$12:$E$31,"*")</f>
        <v>0</v>
      </c>
      <c r="E41" s="311">
        <f>COUNTIFS($AO$12:$AO$31,E$39,$C$12:$C$31,"A",$E$12:$E$31,"*")</f>
        <v>0</v>
      </c>
      <c r="F41" s="1299">
        <f>COUNTIFS($AO$12:$AO$31,E$39,$C$12:$C$31,"B",$E$12:$E$31,"*")</f>
        <v>1</v>
      </c>
      <c r="G41" s="1300"/>
      <c r="H41" s="1301"/>
      <c r="I41" s="1299">
        <f>COUNTIFS($AO$12:$AO$31,I$39,$C$12:$C$31,"A",$E$12:$E$31,"*")</f>
        <v>0</v>
      </c>
      <c r="J41" s="1300"/>
      <c r="K41" s="1301"/>
      <c r="L41" s="1299">
        <f>COUNTIFS($AO$12:$AO$31,I$39,$C$12:$C$31,"B",$E$12:$E$31,"*")</f>
        <v>0</v>
      </c>
      <c r="M41" s="1300"/>
      <c r="N41" s="1301"/>
      <c r="O41" s="1299">
        <f>COUNTIFS($AO$12:$AO$31,O$39,$C$12:$C$31,"A",$E$12:$E$31,"*")</f>
        <v>0</v>
      </c>
      <c r="P41" s="1300"/>
      <c r="Q41" s="1301"/>
      <c r="R41" s="1299">
        <f>COUNTIFS($AO$12:$AO$31,O$39,$C$12:$C$31,"B",$E$12:$E$31,"*")</f>
        <v>0</v>
      </c>
      <c r="S41" s="1300"/>
      <c r="T41" s="1301"/>
      <c r="U41" s="1299">
        <f>COUNTIFS($AO$12:$AO$31,U$39,$C$12:$C$31,"A",$E$12:$E$31,"*")</f>
        <v>0</v>
      </c>
      <c r="V41" s="1300"/>
      <c r="W41" s="1301"/>
      <c r="X41" s="1299">
        <f>COUNTIFS($AO$12:$AO$31,U$39,$C$12:$C$31,"B",$E$12:$E$31,"*")</f>
        <v>0</v>
      </c>
      <c r="Y41" s="1300"/>
      <c r="Z41" s="1301"/>
      <c r="AA41" s="1299">
        <f>COUNTIFS($AO$12:$AO$31,AA$39,$C$12:$C$31,"A",$E$12:$E$31,"*")</f>
        <v>0</v>
      </c>
      <c r="AB41" s="1300"/>
      <c r="AC41" s="1301"/>
      <c r="AD41" s="1299">
        <f>COUNTIFS($AO$12:$AO$31,AA$39,$C$12:$C$31,"B",$E$12:$E$31,"*")</f>
        <v>0</v>
      </c>
      <c r="AE41" s="1300"/>
      <c r="AF41" s="1301"/>
      <c r="AG41" s="1299">
        <f>COUNTIFS($AO$12:$AO$31,AG$39,$C$12:$C$31,"A",$E$12:$E$31,"*")</f>
        <v>1</v>
      </c>
      <c r="AH41" s="1300"/>
      <c r="AI41" s="1301"/>
      <c r="AJ41" s="1299">
        <f>COUNTIFS($AO$12:$AO$31,AG$39,$C$12:$C$31,"B",$E$12:$E$31,"*")</f>
        <v>0</v>
      </c>
      <c r="AK41" s="1301"/>
      <c r="AL41" s="311">
        <f>COUNTIFS($AO$12:$AO$31,AL$39,$C$12:$C$31,"A",$E$12:$E$31,"*")</f>
        <v>0</v>
      </c>
      <c r="AM41" s="311">
        <f>COUNTIFS($AO$12:$AO$31,AL$39,$C$12:$C$31,"B",$E$12:$E$31,"*")</f>
        <v>0</v>
      </c>
      <c r="AN41" s="257"/>
    </row>
    <row r="42" spans="1:41" ht="18" customHeight="1">
      <c r="A42" s="257"/>
      <c r="B42" s="313" t="s">
        <v>636</v>
      </c>
      <c r="C42" s="311">
        <f>COUNTIFS($AO$12:$AO$31,C$39,$C$12:$C$31,"C",$E$12:$E$31,"*")</f>
        <v>0</v>
      </c>
      <c r="D42" s="311">
        <f>COUNTIFS($AO$12:$AO$31,C$39,$C$12:$C$31,"D",$E$12:$E$31,"*")</f>
        <v>0</v>
      </c>
      <c r="E42" s="311">
        <f>COUNTIFS($AO$12:$AO$31,E$39,$C$12:$C$31,"C",$E$12:$E$31,"*")</f>
        <v>0</v>
      </c>
      <c r="F42" s="1299">
        <f>COUNTIFS($AO$12:$AO$31,E$39,$C$12:$C$31,"D",$E$12:$E$31,"*")</f>
        <v>0</v>
      </c>
      <c r="G42" s="1300"/>
      <c r="H42" s="1301"/>
      <c r="I42" s="1299">
        <f>COUNTIFS($AO$12:$AO$31,I$39,$C$12:$C$31,"C",$E$12:$E$31,"*")</f>
        <v>1</v>
      </c>
      <c r="J42" s="1300"/>
      <c r="K42" s="1301"/>
      <c r="L42" s="1299">
        <f>COUNTIFS($AO$12:$AO$31,I$39,$C$12:$C$31,"D",$E$12:$E$31,"*")</f>
        <v>0</v>
      </c>
      <c r="M42" s="1300"/>
      <c r="N42" s="1301"/>
      <c r="O42" s="1299">
        <f>COUNTIFS($AO$12:$AO$31,O$39,$C$12:$C$31,"C",$E$12:$E$31,"*")</f>
        <v>0</v>
      </c>
      <c r="P42" s="1300"/>
      <c r="Q42" s="1301"/>
      <c r="R42" s="1299">
        <f>COUNTIFS($AO$12:$AO$31,O$39,$C$12:$C$31,"D",$E$12:$E$31,"*")</f>
        <v>1</v>
      </c>
      <c r="S42" s="1300"/>
      <c r="T42" s="1301"/>
      <c r="U42" s="1299">
        <f>COUNTIFS($AO$12:$AO$31,U$39,$C$12:$C$31,"C",$E$12:$E$31,"*")</f>
        <v>0</v>
      </c>
      <c r="V42" s="1300"/>
      <c r="W42" s="1301"/>
      <c r="X42" s="1299">
        <f>COUNTIFS($AO$12:$AO$31,U$39,$C$12:$C$31,"D",$E$12:$E$31,"*")</f>
        <v>0</v>
      </c>
      <c r="Y42" s="1300"/>
      <c r="Z42" s="1301"/>
      <c r="AA42" s="1299">
        <f>COUNTIFS($AO$12:$AO$31,AA$39,$C$12:$C$31,"C",$E$12:$E$31,"*")</f>
        <v>0</v>
      </c>
      <c r="AB42" s="1300"/>
      <c r="AC42" s="1301"/>
      <c r="AD42" s="1299">
        <f>COUNTIFS($AO$12:$AO$31,AA$39,$C$12:$C$31,"D",$E$12:$E$31,"*")</f>
        <v>0</v>
      </c>
      <c r="AE42" s="1300"/>
      <c r="AF42" s="1301"/>
      <c r="AG42" s="1299">
        <f>COUNTIFS($AO$12:$AO$31,AG$39,$C$12:$C$31,"C",$E$12:$E$31,"*")</f>
        <v>0</v>
      </c>
      <c r="AH42" s="1300"/>
      <c r="AI42" s="1301"/>
      <c r="AJ42" s="1299">
        <f>COUNTIFS($AO$12:$AO$31,AG$39,$C$12:$C$31,"D",$E$12:$E$31,"*")</f>
        <v>0</v>
      </c>
      <c r="AK42" s="1301"/>
      <c r="AL42" s="311">
        <f>COUNTIFS($AO$12:$AO$31,AL$39,$C$12:$C$31,"C",$E$12:$E$31,"*")</f>
        <v>0</v>
      </c>
      <c r="AM42" s="311">
        <f>COUNTIFS($AO$12:$AO$31,AL$39,$C$12:$C$31,"D",$E$12:$E$31,"*")</f>
        <v>0</v>
      </c>
      <c r="AN42" s="257"/>
    </row>
    <row r="43" spans="1:41" ht="24.95" customHeight="1">
      <c r="A43" s="257"/>
      <c r="B43" s="313" t="s">
        <v>637</v>
      </c>
      <c r="C43" s="1294" t="str">
        <f>IF($AK$3="４週",SUMIFS($AK$12:$AK$31,$AO$12:$AO$31,C39)/4/$AH$6,IF($AK$3="歴月",SUMIFS($AK$12:$AK$31,$AO$12:$AO$31,C39)/$AL$6,"記載する期間を選択してください"))</f>
        <v>記載する期間を選択してください</v>
      </c>
      <c r="D43" s="1297"/>
      <c r="E43" s="1294" t="str">
        <f>IF($AK$3="４週",SUMIFS($AK$12:$AK$31,$AO$12:$AO$31,E39)/4/$AH$6,IF($AK$3="歴月",SUMIFS($AK$12:$AK$31,$AO$12:$AO$31,E39)/$AL$6,"記載する期間を選択してください"))</f>
        <v>記載する期間を選択してください</v>
      </c>
      <c r="F43" s="1295"/>
      <c r="G43" s="1295"/>
      <c r="H43" s="1297"/>
      <c r="I43" s="1294" t="str">
        <f>IF($AK$3="４週",SUMIFS($AK$12:$AK$31,$AO$12:$AO$31,I39)/4/$AH$6,IF($AK$3="歴月",SUMIFS($AK$12:$AK$31,$AO$12:$AO$31,I39)/$AL$6,"記載する期間を選択してください"))</f>
        <v>記載する期間を選択してください</v>
      </c>
      <c r="J43" s="1295"/>
      <c r="K43" s="1295"/>
      <c r="L43" s="1295"/>
      <c r="M43" s="1295"/>
      <c r="N43" s="1297"/>
      <c r="O43" s="1294" t="str">
        <f>IF($AK$3="４週",SUMIFS($AK$12:$AK$31,$AO$12:$AO$31,O39)/4/$AH$6,IF($AK$3="歴月",SUMIFS($AK$12:$AK$31,$AO$12:$AO$31,O39)/$AL$6,"記載する期間を選択してください"))</f>
        <v>記載する期間を選択してください</v>
      </c>
      <c r="P43" s="1295"/>
      <c r="Q43" s="1295"/>
      <c r="R43" s="1295"/>
      <c r="S43" s="1295"/>
      <c r="T43" s="1297"/>
      <c r="U43" s="1294" t="str">
        <f>IF($AK$3="４週",SUMIFS($AK$12:$AK$31,$AO$12:$AO$31,U39)/4/$AH$6,IF($AK$3="歴月",SUMIFS($AK$12:$AK$31,$AO$12:$AO$31,U39)/$AL$6,"記載する期間を選択してください"))</f>
        <v>記載する期間を選択してください</v>
      </c>
      <c r="V43" s="1295"/>
      <c r="W43" s="1295"/>
      <c r="X43" s="1295"/>
      <c r="Y43" s="1295"/>
      <c r="Z43" s="1297"/>
      <c r="AA43" s="1294" t="str">
        <f>IF($AK$3="４週",SUMIFS($AK$12:$AK$31,$AO$12:$AO$31,AA39)/4/$AH$6,IF($AK$3="歴月",SUMIFS($AK$12:$AK$31,$AO$12:$AO$31,AA39)/$AL$6,"記載する期間を選択してください"))</f>
        <v>記載する期間を選択してください</v>
      </c>
      <c r="AB43" s="1295"/>
      <c r="AC43" s="1295"/>
      <c r="AD43" s="1295"/>
      <c r="AE43" s="1295"/>
      <c r="AF43" s="1297"/>
      <c r="AG43" s="1294" t="str">
        <f>IF($AK$3="４週",SUMIFS($AK$12:$AK$31,$AO$12:$AO$31,AG39)/4/$AH$6,IF($AK$3="歴月",SUMIFS($AK$12:$AK$31,$AO$12:$AO$31,AG39)/$AL$6,"記載する期間を選択してください"))</f>
        <v>記載する期間を選択してください</v>
      </c>
      <c r="AH43" s="1295"/>
      <c r="AI43" s="1295"/>
      <c r="AJ43" s="1295"/>
      <c r="AK43" s="1297"/>
      <c r="AL43" s="1294" t="str">
        <f>IF($AK$3="４週",SUMIFS($AK$12:$AK$31,$AO$12:$AO$31,AL39)/4/$AH$6,IF($AK$3="歴月",SUMIFS($AK$12:$AK$31,$AO$12:$AO$31,AL39)/$AL$6,"記載する期間を選択してください"))</f>
        <v>記載する期間を選択してください</v>
      </c>
      <c r="AM43" s="1297"/>
      <c r="AN43" s="257"/>
    </row>
    <row r="44" spans="1:41" ht="5.0999999999999996" customHeight="1">
      <c r="A44" s="257"/>
      <c r="B44" s="260"/>
      <c r="C44" s="284">
        <v>2</v>
      </c>
      <c r="D44" s="284"/>
      <c r="E44" s="284">
        <v>3</v>
      </c>
      <c r="F44" s="284"/>
      <c r="G44" s="284"/>
      <c r="H44" s="284"/>
      <c r="I44" s="284">
        <v>4</v>
      </c>
      <c r="J44" s="284"/>
      <c r="K44" s="284"/>
      <c r="L44" s="284"/>
      <c r="M44" s="284"/>
      <c r="N44" s="284"/>
      <c r="O44" s="284">
        <v>5</v>
      </c>
      <c r="P44" s="284"/>
      <c r="Q44" s="284"/>
      <c r="R44" s="284"/>
      <c r="S44" s="284"/>
      <c r="T44" s="284"/>
      <c r="U44" s="284">
        <v>6</v>
      </c>
      <c r="V44" s="284"/>
      <c r="W44" s="284"/>
      <c r="X44" s="284"/>
      <c r="Y44" s="284"/>
      <c r="Z44" s="284"/>
      <c r="AA44" s="284">
        <v>7</v>
      </c>
      <c r="AB44" s="284"/>
      <c r="AC44" s="284"/>
      <c r="AD44" s="284"/>
      <c r="AE44" s="284"/>
      <c r="AF44" s="284"/>
      <c r="AG44" s="284">
        <v>8</v>
      </c>
      <c r="AH44" s="284"/>
      <c r="AI44" s="284"/>
      <c r="AJ44" s="284"/>
      <c r="AK44" s="284"/>
      <c r="AL44" s="284">
        <v>9</v>
      </c>
      <c r="AM44" s="315"/>
      <c r="AN44" s="257"/>
    </row>
    <row r="45" spans="1:41" ht="15" customHeight="1">
      <c r="A45" s="280" t="s">
        <v>562</v>
      </c>
      <c r="B45" s="281"/>
      <c r="C45" s="282"/>
      <c r="D45" s="282"/>
      <c r="E45" s="282"/>
      <c r="F45" s="283"/>
      <c r="G45" s="282"/>
      <c r="H45" s="284"/>
      <c r="I45" s="284"/>
      <c r="J45" s="284"/>
      <c r="K45" s="284"/>
      <c r="L45" s="284"/>
      <c r="M45" s="284"/>
      <c r="N45" s="284"/>
      <c r="O45" s="284"/>
      <c r="P45" s="284"/>
      <c r="Q45" s="284"/>
      <c r="R45" s="284">
        <v>6</v>
      </c>
      <c r="S45" s="284"/>
      <c r="T45" s="284"/>
      <c r="U45" s="284"/>
      <c r="V45" s="284"/>
      <c r="W45" s="284"/>
      <c r="X45" s="284">
        <v>7</v>
      </c>
      <c r="Y45" s="284"/>
      <c r="Z45" s="284"/>
      <c r="AA45" s="284"/>
      <c r="AB45" s="284"/>
      <c r="AC45" s="284"/>
      <c r="AD45" s="284">
        <v>8</v>
      </c>
      <c r="AE45" s="284"/>
      <c r="AF45" s="284"/>
      <c r="AG45" s="285"/>
      <c r="AH45" s="285"/>
      <c r="AI45" s="285"/>
      <c r="AJ45" s="285">
        <v>9</v>
      </c>
      <c r="AK45" s="286"/>
      <c r="AL45" s="286"/>
      <c r="AM45" s="257"/>
    </row>
    <row r="46" spans="1:41" s="280" customFormat="1" ht="15" customHeight="1">
      <c r="A46" s="280" t="s">
        <v>563</v>
      </c>
      <c r="B46" s="287"/>
      <c r="C46" s="287"/>
      <c r="D46" s="287"/>
      <c r="E46" s="287"/>
      <c r="F46" s="287"/>
      <c r="G46" s="287"/>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row>
    <row r="47" spans="1:41" s="280" customFormat="1" ht="15" customHeight="1">
      <c r="A47" s="280" t="s">
        <v>564</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1" s="280" customFormat="1" ht="15" customHeight="1">
      <c r="A48" s="287" t="s">
        <v>745</v>
      </c>
      <c r="C48" s="287"/>
      <c r="D48" s="287"/>
      <c r="E48" s="287"/>
      <c r="F48" s="287"/>
      <c r="G48" s="287"/>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row>
    <row r="49" spans="1:39" s="280" customFormat="1" ht="15" customHeight="1">
      <c r="A49" s="280" t="s">
        <v>565</v>
      </c>
      <c r="B49" s="287"/>
      <c r="C49" s="287"/>
      <c r="D49" s="287"/>
      <c r="E49" s="287"/>
      <c r="F49" s="287"/>
      <c r="G49" s="287"/>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row>
    <row r="50" spans="1:39" s="280" customFormat="1" ht="15" customHeight="1">
      <c r="A50" s="280" t="s">
        <v>566</v>
      </c>
      <c r="B50" s="287"/>
      <c r="C50" s="287"/>
      <c r="D50" s="287"/>
      <c r="E50" s="287"/>
      <c r="F50" s="287"/>
      <c r="G50" s="287"/>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row>
    <row r="51" spans="1:39" ht="15" customHeight="1">
      <c r="A51" s="280" t="s">
        <v>567</v>
      </c>
      <c r="B51" s="288"/>
      <c r="C51" s="280"/>
      <c r="D51" s="280"/>
      <c r="E51" s="280"/>
      <c r="F51" s="280"/>
      <c r="G51" s="280"/>
    </row>
    <row r="52" spans="1:39" ht="15" customHeight="1">
      <c r="A52" s="280" t="s">
        <v>568</v>
      </c>
      <c r="B52" s="288"/>
      <c r="C52" s="280"/>
      <c r="D52" s="280"/>
      <c r="E52" s="280"/>
      <c r="F52" s="280"/>
      <c r="G52" s="280"/>
    </row>
    <row r="53" spans="1:39" ht="15" customHeight="1">
      <c r="A53" s="280"/>
      <c r="B53" s="289" t="s">
        <v>569</v>
      </c>
      <c r="C53" s="1250" t="s">
        <v>570</v>
      </c>
      <c r="D53" s="1250"/>
      <c r="E53" s="1250"/>
      <c r="F53" s="280"/>
      <c r="G53" s="280"/>
    </row>
    <row r="54" spans="1:39" ht="15" customHeight="1">
      <c r="A54" s="280"/>
      <c r="B54" s="290" t="s">
        <v>571</v>
      </c>
      <c r="C54" s="1260" t="s">
        <v>572</v>
      </c>
      <c r="D54" s="1260"/>
      <c r="E54" s="1260"/>
      <c r="F54" s="280"/>
      <c r="G54" s="280"/>
    </row>
    <row r="55" spans="1:39" ht="15" customHeight="1">
      <c r="A55" s="280"/>
      <c r="B55" s="290" t="s">
        <v>573</v>
      </c>
      <c r="C55" s="1260" t="s">
        <v>574</v>
      </c>
      <c r="D55" s="1260"/>
      <c r="E55" s="1260"/>
      <c r="F55" s="280"/>
      <c r="G55" s="280"/>
    </row>
    <row r="56" spans="1:39" ht="15" customHeight="1">
      <c r="A56" s="280"/>
      <c r="B56" s="290" t="s">
        <v>575</v>
      </c>
      <c r="C56" s="1260" t="s">
        <v>576</v>
      </c>
      <c r="D56" s="1260"/>
      <c r="E56" s="1260"/>
      <c r="F56" s="280"/>
      <c r="G56" s="280"/>
    </row>
    <row r="57" spans="1:39" ht="15" customHeight="1">
      <c r="A57" s="280"/>
      <c r="B57" s="290" t="s">
        <v>577</v>
      </c>
      <c r="C57" s="1260" t="s">
        <v>578</v>
      </c>
      <c r="D57" s="1260"/>
      <c r="E57" s="1260"/>
      <c r="F57" s="280"/>
      <c r="G57" s="280"/>
    </row>
    <row r="58" spans="1:39" ht="15" customHeight="1">
      <c r="A58" s="280"/>
      <c r="B58" s="280" t="s">
        <v>579</v>
      </c>
      <c r="C58" s="280"/>
      <c r="D58" s="280"/>
      <c r="E58" s="280"/>
      <c r="F58" s="280"/>
      <c r="G58" s="280"/>
    </row>
    <row r="59" spans="1:39" ht="15" customHeight="1">
      <c r="A59" s="280"/>
      <c r="B59" s="280" t="s">
        <v>580</v>
      </c>
      <c r="C59" s="280"/>
      <c r="D59" s="280"/>
      <c r="E59" s="280"/>
      <c r="F59" s="280"/>
      <c r="G59" s="280"/>
    </row>
    <row r="60" spans="1:39" ht="15" customHeight="1">
      <c r="A60" s="280"/>
      <c r="B60" s="280" t="s">
        <v>581</v>
      </c>
      <c r="C60" s="280"/>
      <c r="D60" s="280"/>
      <c r="E60" s="280"/>
      <c r="F60" s="280"/>
      <c r="G60" s="280"/>
    </row>
    <row r="61" spans="1:39" ht="15" customHeight="1">
      <c r="A61" s="280" t="s">
        <v>582</v>
      </c>
      <c r="B61" s="288"/>
      <c r="C61" s="280"/>
      <c r="D61" s="280"/>
      <c r="E61" s="280"/>
      <c r="F61" s="280"/>
      <c r="G61" s="280"/>
    </row>
    <row r="62" spans="1:39" ht="15" customHeight="1">
      <c r="A62" s="280" t="s">
        <v>746</v>
      </c>
      <c r="B62" s="288"/>
      <c r="C62" s="280"/>
      <c r="D62" s="280"/>
      <c r="E62" s="280"/>
      <c r="F62" s="280"/>
      <c r="G62" s="280"/>
    </row>
    <row r="63" spans="1:39" ht="15" customHeight="1">
      <c r="A63" s="280" t="s">
        <v>584</v>
      </c>
      <c r="B63" s="288"/>
      <c r="C63" s="280"/>
      <c r="D63" s="280"/>
      <c r="E63" s="280"/>
      <c r="F63" s="280"/>
      <c r="G63" s="280"/>
    </row>
    <row r="64" spans="1:39" ht="15" customHeight="1">
      <c r="A64" s="280" t="s">
        <v>585</v>
      </c>
      <c r="B64" s="288"/>
      <c r="C64" s="280"/>
      <c r="D64" s="280"/>
      <c r="E64" s="280"/>
      <c r="F64" s="280"/>
      <c r="G64" s="280"/>
    </row>
    <row r="65" spans="1:7" ht="15" customHeight="1">
      <c r="A65" s="280" t="s">
        <v>586</v>
      </c>
      <c r="B65" s="288"/>
      <c r="C65" s="280"/>
      <c r="D65" s="280"/>
      <c r="E65" s="280"/>
      <c r="F65" s="280"/>
      <c r="G65" s="280"/>
    </row>
    <row r="66" spans="1:7" ht="15" customHeight="1">
      <c r="A66" s="280" t="s">
        <v>587</v>
      </c>
      <c r="B66" s="288"/>
      <c r="C66" s="280"/>
      <c r="D66" s="280"/>
      <c r="E66" s="280"/>
      <c r="F66" s="280"/>
      <c r="G66" s="280"/>
    </row>
    <row r="67" spans="1:7" ht="15" customHeight="1">
      <c r="A67" s="280"/>
      <c r="B67" s="280" t="s">
        <v>588</v>
      </c>
      <c r="C67" s="280"/>
      <c r="D67" s="280"/>
      <c r="E67" s="280"/>
      <c r="F67" s="280"/>
      <c r="G67" s="280"/>
    </row>
    <row r="68" spans="1:7" ht="15" customHeight="1">
      <c r="A68" s="280"/>
      <c r="B68" s="280" t="s">
        <v>589</v>
      </c>
      <c r="C68" s="280"/>
      <c r="D68" s="280"/>
      <c r="E68" s="280"/>
      <c r="F68" s="280"/>
      <c r="G68" s="280"/>
    </row>
    <row r="69" spans="1:7" ht="15" customHeight="1">
      <c r="A69" s="280" t="s">
        <v>590</v>
      </c>
      <c r="B69" s="288"/>
      <c r="C69" s="280"/>
      <c r="D69" s="280"/>
      <c r="E69" s="280"/>
      <c r="F69" s="280"/>
      <c r="G69" s="280"/>
    </row>
    <row r="70" spans="1:7" ht="15" customHeight="1">
      <c r="A70" s="280" t="s">
        <v>591</v>
      </c>
      <c r="B70" s="288"/>
      <c r="C70" s="280"/>
      <c r="D70" s="280"/>
      <c r="E70" s="280"/>
      <c r="F70" s="280"/>
      <c r="G70" s="280"/>
    </row>
    <row r="71" spans="1:7" ht="15" customHeight="1">
      <c r="A71" s="280" t="s">
        <v>592</v>
      </c>
      <c r="B71" s="288"/>
      <c r="C71" s="280"/>
      <c r="D71" s="280"/>
      <c r="E71" s="280"/>
      <c r="F71" s="280"/>
      <c r="G71" s="280"/>
    </row>
    <row r="72" spans="1:7" ht="15" customHeight="1">
      <c r="A72" s="280" t="s">
        <v>593</v>
      </c>
      <c r="B72" s="288"/>
      <c r="C72" s="280"/>
      <c r="D72" s="280"/>
      <c r="E72" s="280"/>
      <c r="F72" s="280"/>
      <c r="G72" s="280"/>
    </row>
    <row r="73" spans="1:7" ht="15" customHeight="1">
      <c r="A73" s="280" t="s">
        <v>594</v>
      </c>
      <c r="B73" s="288"/>
      <c r="C73" s="280"/>
      <c r="D73" s="280"/>
      <c r="E73" s="280"/>
      <c r="F73" s="280"/>
      <c r="G73" s="280"/>
    </row>
    <row r="74" spans="1:7" ht="15" customHeight="1">
      <c r="A74" s="280" t="s">
        <v>595</v>
      </c>
      <c r="B74" s="288"/>
      <c r="C74" s="280"/>
      <c r="D74" s="280"/>
      <c r="E74" s="280"/>
      <c r="F74" s="280"/>
      <c r="G74" s="280"/>
    </row>
    <row r="75" spans="1:7" ht="15" customHeight="1">
      <c r="A75" s="280" t="s">
        <v>596</v>
      </c>
      <c r="B75" s="288"/>
      <c r="C75" s="280"/>
      <c r="D75" s="280"/>
      <c r="E75" s="280"/>
      <c r="F75" s="280"/>
      <c r="G75" s="280"/>
    </row>
    <row r="76" spans="1:7" ht="15" customHeight="1">
      <c r="A76" s="280" t="s">
        <v>597</v>
      </c>
      <c r="B76" s="288"/>
      <c r="C76" s="280"/>
      <c r="D76" s="280"/>
      <c r="E76" s="280"/>
      <c r="F76" s="280"/>
      <c r="G76" s="280"/>
    </row>
  </sheetData>
  <mergeCells count="102">
    <mergeCell ref="AG43:AK43"/>
    <mergeCell ref="AL43:AM43"/>
    <mergeCell ref="C53:E53"/>
    <mergeCell ref="C54:E54"/>
    <mergeCell ref="C55:E55"/>
    <mergeCell ref="X42:Z42"/>
    <mergeCell ref="AA42:AC42"/>
    <mergeCell ref="AD42:AF42"/>
    <mergeCell ref="AG42:AI42"/>
    <mergeCell ref="AJ42:AK42"/>
    <mergeCell ref="C43:D43"/>
    <mergeCell ref="E43:H43"/>
    <mergeCell ref="I43:N43"/>
    <mergeCell ref="O43:T43"/>
    <mergeCell ref="U43:Z43"/>
    <mergeCell ref="F42:H42"/>
    <mergeCell ref="I42:K42"/>
    <mergeCell ref="L42:N42"/>
    <mergeCell ref="O42:Q42"/>
    <mergeCell ref="R42:T42"/>
    <mergeCell ref="U42:W42"/>
    <mergeCell ref="C56:E56"/>
    <mergeCell ref="C57:E57"/>
    <mergeCell ref="AA43:AF43"/>
    <mergeCell ref="AG40:AI40"/>
    <mergeCell ref="AJ40:AK40"/>
    <mergeCell ref="F41:H41"/>
    <mergeCell ref="I41:K41"/>
    <mergeCell ref="L41:N41"/>
    <mergeCell ref="O41:Q41"/>
    <mergeCell ref="R41:T41"/>
    <mergeCell ref="U41:W41"/>
    <mergeCell ref="X41:Z41"/>
    <mergeCell ref="AA41:AC41"/>
    <mergeCell ref="AD41:AF41"/>
    <mergeCell ref="AG41:AI41"/>
    <mergeCell ref="AJ41:AK41"/>
    <mergeCell ref="F40:H40"/>
    <mergeCell ref="I40:K40"/>
    <mergeCell ref="L40:N40"/>
    <mergeCell ref="O40:Q40"/>
    <mergeCell ref="R40:T40"/>
    <mergeCell ref="U40:W40"/>
    <mergeCell ref="X40:Z40"/>
    <mergeCell ref="AA40:AC40"/>
    <mergeCell ref="AD40:AF40"/>
    <mergeCell ref="C39:D39"/>
    <mergeCell ref="E39:H39"/>
    <mergeCell ref="I39:N39"/>
    <mergeCell ref="O39:T39"/>
    <mergeCell ref="U39:Z39"/>
    <mergeCell ref="AA39:AF39"/>
    <mergeCell ref="AM29:AN29"/>
    <mergeCell ref="AM30:AN30"/>
    <mergeCell ref="AM31:AN31"/>
    <mergeCell ref="A32:E32"/>
    <mergeCell ref="AM32:AN33"/>
    <mergeCell ref="A33:E33"/>
    <mergeCell ref="AG39:AK39"/>
    <mergeCell ref="AL39:AM39"/>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6">
    <dataValidation allowBlank="1" showInputMessage="1" sqref="B12:B13" xr:uid="{16E60DAA-42C5-466E-9CFF-09CEA65AC3B0}"/>
    <dataValidation type="list" allowBlank="1" showInputMessage="1" showErrorMessage="1" sqref="C12:C31" xr:uid="{11B8E47C-C7D9-47D9-BFDA-95BD2C76D59D}">
      <formula1>"A,B,C,D"</formula1>
    </dataValidation>
    <dataValidation operator="greaterThanOrEqual" allowBlank="1" showInputMessage="1" showErrorMessage="1" sqref="I37 L37" xr:uid="{F35C0FDB-5ACA-418F-AC73-61C204D20BC8}"/>
    <dataValidation type="list" allowBlank="1" showInputMessage="1" showErrorMessage="1" sqref="AK4:AN4" xr:uid="{3C989BAD-7B1D-4FE3-9104-5C25824DC029}">
      <formula1>"予定,実績"</formula1>
    </dataValidation>
    <dataValidation type="list" allowBlank="1" showInputMessage="1" showErrorMessage="1" sqref="AK3:AN3" xr:uid="{3075420B-031A-40A6-BCC3-C806A22C7514}">
      <formula1>"４週,歴月"</formula1>
    </dataValidation>
    <dataValidation type="list" allowBlank="1" showInputMessage="1" sqref="B14:B31" xr:uid="{9574BF56-C1CB-434D-9A62-DF0080170D2A}">
      <formula1>INDIRECT($AK$1)</formula1>
    </dataValidation>
  </dataValidations>
  <printOptions horizontalCentered="1" verticalCentered="1"/>
  <pageMargins left="0.19685039370078741" right="0.19685039370078741" top="0.39370078740157483" bottom="0.19685039370078741" header="0.19685039370078741" footer="0.39370078740157483"/>
  <pageSetup paperSize="9" scale="88" fitToWidth="0" fitToHeight="0" orientation="landscape" r:id="rId1"/>
  <headerFooter alignWithMargins="0">
    <oddHeader>&amp;L&amp;"ＭＳ ゴシック,標準"&amp;10（参考様式）</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C604-5CEE-4981-891C-478E6326083B}">
  <sheetPr codeName="Sheet5"/>
  <dimension ref="A1:O79"/>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1" t="s">
        <v>294</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234</v>
      </c>
      <c r="D5" s="50"/>
      <c r="E5" s="13" t="s">
        <v>235</v>
      </c>
      <c r="F5" s="50"/>
      <c r="G5" s="12" t="s">
        <v>236</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18" t="s">
        <v>295</v>
      </c>
      <c r="C8" s="234" t="s">
        <v>237</v>
      </c>
      <c r="D8" s="805"/>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234</v>
      </c>
      <c r="D12" s="50"/>
      <c r="E12" s="13" t="s">
        <v>235</v>
      </c>
      <c r="F12" s="50"/>
      <c r="G12" s="12" t="s">
        <v>236</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848" t="s">
        <v>296</v>
      </c>
      <c r="B19" s="15" t="s">
        <v>232</v>
      </c>
      <c r="C19" s="893"/>
      <c r="D19" s="894"/>
      <c r="E19" s="895"/>
      <c r="F19" s="816" t="s">
        <v>241</v>
      </c>
      <c r="G19" s="886"/>
      <c r="H19" s="52"/>
      <c r="I19" s="886"/>
      <c r="J19" s="52"/>
      <c r="K19" s="886"/>
      <c r="L19" s="52"/>
      <c r="M19" s="53"/>
      <c r="N19" s="6"/>
      <c r="O19" s="6"/>
    </row>
    <row r="20" spans="1:15" ht="15" customHeight="1">
      <c r="A20" s="849"/>
      <c r="B20" s="21" t="s">
        <v>242</v>
      </c>
      <c r="C20" s="830"/>
      <c r="D20" s="831"/>
      <c r="E20" s="832"/>
      <c r="F20" s="816"/>
      <c r="G20" s="887"/>
      <c r="H20" s="54" t="s">
        <v>243</v>
      </c>
      <c r="I20" s="887"/>
      <c r="J20" s="54" t="s">
        <v>244</v>
      </c>
      <c r="K20" s="887"/>
      <c r="L20" s="55" t="s">
        <v>245</v>
      </c>
      <c r="M20" s="56"/>
      <c r="N20" s="6"/>
      <c r="O20" s="6"/>
    </row>
    <row r="21" spans="1:15" ht="15" customHeight="1">
      <c r="A21" s="849"/>
      <c r="B21" s="808" t="s">
        <v>246</v>
      </c>
      <c r="C21" s="11" t="s">
        <v>234</v>
      </c>
      <c r="D21" s="38"/>
      <c r="E21" s="13" t="s">
        <v>235</v>
      </c>
      <c r="F21" s="38"/>
      <c r="G21" s="12" t="s">
        <v>236</v>
      </c>
      <c r="H21" s="12"/>
      <c r="I21" s="12"/>
      <c r="J21" s="12"/>
      <c r="K21" s="12"/>
      <c r="L21" s="12"/>
      <c r="M21" s="14"/>
      <c r="N21" s="6"/>
      <c r="O21" s="6"/>
    </row>
    <row r="22" spans="1:15" ht="15" customHeight="1">
      <c r="A22" s="849"/>
      <c r="B22" s="809"/>
      <c r="C22" s="40"/>
      <c r="D22" s="16"/>
      <c r="E22" s="39"/>
      <c r="F22" s="17"/>
      <c r="G22" s="828"/>
      <c r="H22" s="828"/>
      <c r="I22" s="828"/>
      <c r="J22" s="828"/>
      <c r="K22" s="828"/>
      <c r="L22" s="828"/>
      <c r="M22" s="829"/>
      <c r="N22" s="6"/>
      <c r="O22" s="6"/>
    </row>
    <row r="23" spans="1:15" ht="15" customHeight="1">
      <c r="A23" s="849"/>
      <c r="B23" s="810"/>
      <c r="C23" s="830"/>
      <c r="D23" s="831"/>
      <c r="E23" s="831"/>
      <c r="F23" s="831"/>
      <c r="G23" s="831"/>
      <c r="H23" s="831"/>
      <c r="I23" s="831"/>
      <c r="J23" s="831"/>
      <c r="K23" s="831"/>
      <c r="L23" s="831"/>
      <c r="M23" s="832"/>
      <c r="N23" s="6"/>
      <c r="O23" s="6"/>
    </row>
    <row r="24" spans="1:15" ht="15" customHeight="1">
      <c r="A24" s="902" t="s">
        <v>252</v>
      </c>
      <c r="B24" s="903"/>
      <c r="C24" s="903"/>
      <c r="D24" s="904"/>
      <c r="E24" s="904"/>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260</v>
      </c>
      <c r="B28" s="888"/>
      <c r="C28" s="19"/>
      <c r="D28" s="19"/>
      <c r="E28" s="19"/>
      <c r="F28" s="19"/>
      <c r="G28" s="6"/>
      <c r="H28" s="6"/>
      <c r="I28" s="6"/>
      <c r="J28" s="6"/>
      <c r="K28" s="6"/>
      <c r="L28" s="6"/>
      <c r="M28" s="27"/>
      <c r="N28" s="6"/>
      <c r="O28" s="6"/>
    </row>
    <row r="29" spans="1:15" ht="15" hidden="1" customHeight="1">
      <c r="A29" s="810" t="s">
        <v>261</v>
      </c>
      <c r="B29" s="889"/>
      <c r="C29" s="19"/>
      <c r="D29" s="19"/>
      <c r="E29" s="19"/>
      <c r="F29" s="19"/>
      <c r="G29" s="6"/>
      <c r="H29" s="6"/>
      <c r="I29" s="6"/>
      <c r="J29" s="6"/>
      <c r="K29" s="6"/>
      <c r="L29" s="6"/>
      <c r="M29" s="27"/>
      <c r="N29" s="6"/>
      <c r="O29" s="6"/>
    </row>
    <row r="30" spans="1:15" ht="15" hidden="1" customHeight="1">
      <c r="A30" s="20" t="s">
        <v>262</v>
      </c>
      <c r="B30" s="28"/>
      <c r="C30" s="816"/>
      <c r="D30" s="816"/>
      <c r="E30" s="816"/>
      <c r="F30" s="816"/>
      <c r="G30" s="6"/>
      <c r="H30" s="6"/>
      <c r="I30" s="6"/>
      <c r="J30" s="6"/>
      <c r="K30" s="6"/>
      <c r="L30" s="6"/>
      <c r="M30" s="27"/>
      <c r="N30" s="6"/>
      <c r="O30" s="6"/>
    </row>
    <row r="31" spans="1:15" ht="15" hidden="1" customHeight="1">
      <c r="A31" s="20" t="s">
        <v>263</v>
      </c>
      <c r="B31" s="28"/>
      <c r="C31" s="919"/>
      <c r="D31" s="919"/>
      <c r="E31" s="919"/>
      <c r="F31" s="919"/>
      <c r="G31" s="22"/>
      <c r="H31" s="22"/>
      <c r="I31" s="22"/>
      <c r="J31" s="22"/>
      <c r="K31" s="22"/>
      <c r="L31" s="22"/>
      <c r="M31" s="23"/>
      <c r="N31" s="5"/>
      <c r="O31" s="6"/>
    </row>
    <row r="32" spans="1:15" ht="15" customHeight="1">
      <c r="A32" s="871" t="s">
        <v>264</v>
      </c>
      <c r="B32" s="872"/>
      <c r="C32" s="872"/>
      <c r="D32" s="872"/>
      <c r="E32" s="872"/>
      <c r="F32" s="872"/>
      <c r="G32" s="872"/>
      <c r="H32" s="872"/>
      <c r="I32" s="872"/>
      <c r="J32" s="872"/>
      <c r="K32" s="872"/>
      <c r="L32" s="872"/>
      <c r="M32" s="873"/>
      <c r="N32" s="5"/>
      <c r="O32" s="6"/>
    </row>
    <row r="33" spans="1:15" ht="15" customHeight="1">
      <c r="A33" s="833" t="s">
        <v>297</v>
      </c>
      <c r="B33" s="834"/>
      <c r="C33" s="837"/>
      <c r="D33" s="838"/>
      <c r="E33" s="910" t="s">
        <v>298</v>
      </c>
      <c r="F33" s="910"/>
      <c r="G33" s="910"/>
      <c r="H33" s="837"/>
      <c r="I33" s="838"/>
      <c r="J33" s="838"/>
      <c r="K33" s="838"/>
      <c r="L33" s="838"/>
      <c r="M33" s="839"/>
      <c r="N33" s="5"/>
      <c r="O33" s="6"/>
    </row>
    <row r="34" spans="1:15" ht="15" customHeight="1">
      <c r="A34" s="851" t="s">
        <v>265</v>
      </c>
      <c r="B34" s="852"/>
      <c r="C34" s="2" t="s">
        <v>81</v>
      </c>
      <c r="D34" s="19" t="s">
        <v>266</v>
      </c>
      <c r="E34" s="19" t="s">
        <v>267</v>
      </c>
      <c r="F34" s="19" t="s">
        <v>268</v>
      </c>
      <c r="G34" s="19" t="s">
        <v>269</v>
      </c>
      <c r="H34" s="857" t="s">
        <v>270</v>
      </c>
      <c r="I34" s="858"/>
      <c r="J34" s="857" t="s">
        <v>271</v>
      </c>
      <c r="K34" s="858"/>
      <c r="L34" s="857" t="s">
        <v>272</v>
      </c>
      <c r="M34" s="858"/>
      <c r="N34" s="6"/>
      <c r="O34" s="6"/>
    </row>
    <row r="35" spans="1:15" ht="15" customHeight="1">
      <c r="A35" s="853"/>
      <c r="B35" s="854"/>
      <c r="C35" s="46"/>
      <c r="D35" s="46"/>
      <c r="E35" s="46"/>
      <c r="F35" s="46"/>
      <c r="G35" s="46"/>
      <c r="H35" s="900"/>
      <c r="I35" s="901"/>
      <c r="J35" s="900"/>
      <c r="K35" s="901"/>
      <c r="L35" s="900"/>
      <c r="M35" s="901"/>
      <c r="N35" s="6"/>
      <c r="O35" s="6"/>
    </row>
    <row r="36" spans="1:15" ht="15" customHeight="1">
      <c r="A36" s="855"/>
      <c r="B36" s="856"/>
      <c r="C36" s="857" t="s">
        <v>273</v>
      </c>
      <c r="D36" s="859"/>
      <c r="E36" s="858"/>
      <c r="F36" s="842"/>
      <c r="G36" s="843"/>
      <c r="H36" s="843"/>
      <c r="I36" s="843"/>
      <c r="J36" s="843"/>
      <c r="K36" s="843"/>
      <c r="L36" s="843"/>
      <c r="M36" s="844"/>
      <c r="N36" s="6"/>
      <c r="O36" s="6"/>
    </row>
    <row r="37" spans="1:15" ht="15" customHeight="1">
      <c r="A37" s="863" t="s">
        <v>274</v>
      </c>
      <c r="B37" s="819"/>
      <c r="C37" s="29" t="s">
        <v>275</v>
      </c>
      <c r="D37" s="47"/>
      <c r="E37" s="30" t="s">
        <v>276</v>
      </c>
      <c r="F37" s="49"/>
      <c r="G37" s="31" t="s">
        <v>277</v>
      </c>
      <c r="H37" s="916"/>
      <c r="I37" s="916"/>
      <c r="J37" s="917" t="s">
        <v>276</v>
      </c>
      <c r="K37" s="917"/>
      <c r="L37" s="916"/>
      <c r="M37" s="918"/>
      <c r="N37" s="5"/>
      <c r="O37" s="6"/>
    </row>
    <row r="38" spans="1:15" ht="15" customHeight="1">
      <c r="A38" s="864"/>
      <c r="B38" s="865"/>
      <c r="C38" s="32" t="s">
        <v>278</v>
      </c>
      <c r="D38" s="47"/>
      <c r="E38" s="30" t="s">
        <v>276</v>
      </c>
      <c r="F38" s="49"/>
      <c r="G38" s="31" t="s">
        <v>277</v>
      </c>
      <c r="H38" s="916"/>
      <c r="I38" s="916"/>
      <c r="J38" s="917" t="s">
        <v>276</v>
      </c>
      <c r="K38" s="917"/>
      <c r="L38" s="916"/>
      <c r="M38" s="918"/>
      <c r="N38" s="5"/>
      <c r="O38" s="6"/>
    </row>
    <row r="39" spans="1:15" ht="15" customHeight="1">
      <c r="A39" s="866"/>
      <c r="B39" s="820"/>
      <c r="C39" s="34" t="s">
        <v>279</v>
      </c>
      <c r="D39" s="48"/>
      <c r="E39" s="35" t="s">
        <v>276</v>
      </c>
      <c r="F39" s="49"/>
      <c r="G39" s="31" t="s">
        <v>277</v>
      </c>
      <c r="H39" s="916"/>
      <c r="I39" s="916"/>
      <c r="J39" s="917" t="s">
        <v>276</v>
      </c>
      <c r="K39" s="917"/>
      <c r="L39" s="916"/>
      <c r="M39" s="918"/>
      <c r="N39" s="5"/>
      <c r="O39" s="6"/>
    </row>
    <row r="40" spans="1:15" ht="15" customHeight="1">
      <c r="A40" s="833" t="s">
        <v>286</v>
      </c>
      <c r="B40" s="834"/>
      <c r="C40" s="837"/>
      <c r="D40" s="838"/>
      <c r="E40" s="838"/>
      <c r="F40" s="838"/>
      <c r="G40" s="838"/>
      <c r="H40" s="838"/>
      <c r="I40" s="838"/>
      <c r="J40" s="838"/>
      <c r="K40" s="838"/>
      <c r="L40" s="838"/>
      <c r="M40" s="839"/>
      <c r="N40" s="6"/>
      <c r="O40" s="6"/>
    </row>
    <row r="41" spans="1:15" ht="15" customHeight="1">
      <c r="A41" s="833" t="s">
        <v>287</v>
      </c>
      <c r="B41" s="834"/>
      <c r="C41" s="837"/>
      <c r="D41" s="838"/>
      <c r="E41" s="838"/>
      <c r="F41" s="838"/>
      <c r="G41" s="838"/>
      <c r="H41" s="838"/>
      <c r="I41" s="838"/>
      <c r="J41" s="838"/>
      <c r="K41" s="838"/>
      <c r="L41" s="838"/>
      <c r="M41" s="839"/>
      <c r="N41" s="5"/>
      <c r="O41" s="6"/>
    </row>
    <row r="42" spans="1:15" ht="35.1" customHeight="1">
      <c r="A42" s="835" t="s">
        <v>288</v>
      </c>
      <c r="B42" s="836"/>
      <c r="C42" s="913"/>
      <c r="D42" s="914"/>
      <c r="E42" s="914"/>
      <c r="F42" s="914"/>
      <c r="G42" s="914"/>
      <c r="H42" s="914"/>
      <c r="I42" s="914"/>
      <c r="J42" s="914"/>
      <c r="K42" s="914"/>
      <c r="L42" s="914"/>
      <c r="M42" s="915"/>
      <c r="N42" s="5"/>
      <c r="O42" s="6"/>
    </row>
    <row r="43" spans="1:15" ht="15" customHeight="1">
      <c r="A43" s="907" t="s">
        <v>299</v>
      </c>
      <c r="B43" s="908"/>
      <c r="C43" s="835" t="s">
        <v>300</v>
      </c>
      <c r="D43" s="909"/>
      <c r="E43" s="909"/>
      <c r="F43" s="909"/>
      <c r="G43" s="836"/>
      <c r="H43" s="20" t="s">
        <v>301</v>
      </c>
      <c r="I43" s="900"/>
      <c r="J43" s="901"/>
      <c r="K43" s="28" t="s">
        <v>302</v>
      </c>
      <c r="L43" s="900"/>
      <c r="M43" s="901"/>
      <c r="N43" s="5"/>
      <c r="O43" s="6"/>
    </row>
    <row r="44" spans="1:15" ht="15" customHeight="1">
      <c r="A44" s="6" t="s">
        <v>225</v>
      </c>
      <c r="B44" s="6"/>
      <c r="C44" s="6"/>
      <c r="D44" s="6"/>
      <c r="E44" s="6"/>
      <c r="F44" s="6"/>
      <c r="G44" s="6"/>
      <c r="H44" s="6"/>
      <c r="I44" s="6"/>
      <c r="J44" s="6"/>
      <c r="K44" s="6"/>
      <c r="L44" s="6"/>
      <c r="M44" s="6"/>
      <c r="N44" s="6"/>
      <c r="O44" s="6"/>
    </row>
    <row r="45" spans="1:15" ht="18" customHeight="1">
      <c r="A45" s="840" t="s">
        <v>289</v>
      </c>
      <c r="B45" s="840"/>
      <c r="C45" s="840"/>
      <c r="D45" s="840"/>
      <c r="E45" s="840"/>
      <c r="F45" s="840"/>
      <c r="G45" s="840"/>
      <c r="H45" s="840"/>
      <c r="I45" s="840"/>
      <c r="J45" s="840"/>
      <c r="K45" s="840"/>
      <c r="L45" s="840"/>
      <c r="M45" s="840"/>
      <c r="N45" s="5"/>
      <c r="O45" s="6"/>
    </row>
    <row r="46" spans="1:15" ht="18" customHeight="1">
      <c r="A46" s="840" t="s">
        <v>303</v>
      </c>
      <c r="B46" s="840"/>
      <c r="C46" s="840"/>
      <c r="D46" s="840"/>
      <c r="E46" s="840"/>
      <c r="F46" s="840"/>
      <c r="G46" s="840"/>
      <c r="H46" s="840"/>
      <c r="I46" s="840"/>
      <c r="J46" s="840"/>
      <c r="K46" s="840"/>
      <c r="L46" s="840"/>
      <c r="M46" s="840"/>
      <c r="N46" s="5"/>
      <c r="O46" s="6"/>
    </row>
    <row r="47" spans="1:15" ht="30" customHeight="1">
      <c r="A47" s="911" t="s">
        <v>304</v>
      </c>
      <c r="B47" s="912"/>
      <c r="C47" s="912"/>
      <c r="D47" s="912"/>
      <c r="E47" s="912"/>
      <c r="F47" s="912"/>
      <c r="G47" s="912"/>
      <c r="H47" s="912"/>
      <c r="I47" s="912"/>
      <c r="J47" s="912"/>
      <c r="K47" s="912"/>
      <c r="L47" s="912"/>
      <c r="M47" s="912"/>
      <c r="N47" s="6"/>
      <c r="O47" s="6"/>
    </row>
    <row r="48" spans="1:15" ht="15" customHeight="1">
      <c r="A48" s="5" t="s">
        <v>291</v>
      </c>
      <c r="B48" s="6"/>
      <c r="C48" s="6"/>
      <c r="D48" s="6"/>
      <c r="E48" s="6"/>
      <c r="F48" s="6"/>
      <c r="G48" s="6"/>
      <c r="H48" s="6"/>
      <c r="I48" s="6"/>
      <c r="J48" s="6"/>
      <c r="K48" s="6"/>
      <c r="L48" s="6"/>
      <c r="M48" s="6"/>
      <c r="N48" s="6"/>
      <c r="O48" s="6"/>
    </row>
    <row r="49" spans="1:13" ht="15" customHeight="1">
      <c r="A49" s="37" t="s">
        <v>305</v>
      </c>
    </row>
    <row r="50" spans="1:13" ht="15" customHeight="1">
      <c r="A50" s="848" t="s">
        <v>296</v>
      </c>
      <c r="B50" s="9" t="s">
        <v>232</v>
      </c>
      <c r="C50" s="893"/>
      <c r="D50" s="894"/>
      <c r="E50" s="895"/>
      <c r="F50" s="816" t="s">
        <v>241</v>
      </c>
      <c r="G50" s="886"/>
      <c r="H50" s="52"/>
      <c r="I50" s="886"/>
      <c r="J50" s="52"/>
      <c r="K50" s="886"/>
      <c r="L50" s="52"/>
      <c r="M50" s="53"/>
    </row>
    <row r="51" spans="1:13" ht="15" customHeight="1">
      <c r="A51" s="849"/>
      <c r="B51" s="58" t="s">
        <v>242</v>
      </c>
      <c r="C51" s="830"/>
      <c r="D51" s="831"/>
      <c r="E51" s="832"/>
      <c r="F51" s="816"/>
      <c r="G51" s="887"/>
      <c r="H51" s="54" t="s">
        <v>243</v>
      </c>
      <c r="I51" s="887"/>
      <c r="J51" s="54" t="s">
        <v>244</v>
      </c>
      <c r="K51" s="887"/>
      <c r="L51" s="55" t="s">
        <v>245</v>
      </c>
      <c r="M51" s="56"/>
    </row>
    <row r="52" spans="1:13" ht="15" customHeight="1">
      <c r="A52" s="849"/>
      <c r="B52" s="808" t="s">
        <v>246</v>
      </c>
      <c r="C52" s="11" t="s">
        <v>234</v>
      </c>
      <c r="D52" s="38"/>
      <c r="E52" s="13" t="s">
        <v>235</v>
      </c>
      <c r="F52" s="38"/>
      <c r="G52" s="12" t="s">
        <v>236</v>
      </c>
      <c r="H52" s="12"/>
      <c r="I52" s="12"/>
      <c r="J52" s="12"/>
      <c r="K52" s="12"/>
      <c r="L52" s="12"/>
      <c r="M52" s="14"/>
    </row>
    <row r="53" spans="1:13" ht="15" customHeight="1">
      <c r="A53" s="849"/>
      <c r="B53" s="809"/>
      <c r="C53" s="40"/>
      <c r="D53" s="16"/>
      <c r="E53" s="39"/>
      <c r="F53" s="17"/>
      <c r="G53" s="828"/>
      <c r="H53" s="828"/>
      <c r="I53" s="828"/>
      <c r="J53" s="828"/>
      <c r="K53" s="828"/>
      <c r="L53" s="828"/>
      <c r="M53" s="829"/>
    </row>
    <row r="54" spans="1:13" ht="15" customHeight="1">
      <c r="A54" s="849"/>
      <c r="B54" s="810"/>
      <c r="C54" s="830"/>
      <c r="D54" s="831"/>
      <c r="E54" s="831"/>
      <c r="F54" s="831"/>
      <c r="G54" s="831"/>
      <c r="H54" s="831"/>
      <c r="I54" s="831"/>
      <c r="J54" s="831"/>
      <c r="K54" s="831"/>
      <c r="L54" s="831"/>
      <c r="M54" s="832"/>
    </row>
    <row r="55" spans="1:13" ht="15" customHeight="1">
      <c r="A55" s="849"/>
      <c r="B55" s="15" t="s">
        <v>232</v>
      </c>
      <c r="C55" s="893"/>
      <c r="D55" s="894"/>
      <c r="E55" s="895"/>
      <c r="F55" s="816" t="s">
        <v>241</v>
      </c>
      <c r="G55" s="886"/>
      <c r="H55" s="52"/>
      <c r="I55" s="886"/>
      <c r="J55" s="52"/>
      <c r="K55" s="886"/>
      <c r="L55" s="52"/>
      <c r="M55" s="53"/>
    </row>
    <row r="56" spans="1:13" ht="15" customHeight="1">
      <c r="A56" s="849"/>
      <c r="B56" s="21" t="s">
        <v>242</v>
      </c>
      <c r="C56" s="830"/>
      <c r="D56" s="831"/>
      <c r="E56" s="832"/>
      <c r="F56" s="816"/>
      <c r="G56" s="887"/>
      <c r="H56" s="54" t="s">
        <v>243</v>
      </c>
      <c r="I56" s="887"/>
      <c r="J56" s="54" t="s">
        <v>244</v>
      </c>
      <c r="K56" s="887"/>
      <c r="L56" s="55" t="s">
        <v>245</v>
      </c>
      <c r="M56" s="56"/>
    </row>
    <row r="57" spans="1:13" ht="15" customHeight="1">
      <c r="A57" s="849"/>
      <c r="B57" s="808" t="s">
        <v>246</v>
      </c>
      <c r="C57" s="11" t="s">
        <v>234</v>
      </c>
      <c r="D57" s="38"/>
      <c r="E57" s="13" t="s">
        <v>235</v>
      </c>
      <c r="F57" s="38"/>
      <c r="G57" s="12" t="s">
        <v>236</v>
      </c>
      <c r="H57" s="12"/>
      <c r="I57" s="12"/>
      <c r="J57" s="12"/>
      <c r="K57" s="12"/>
      <c r="L57" s="12"/>
      <c r="M57" s="14"/>
    </row>
    <row r="58" spans="1:13" ht="15" customHeight="1">
      <c r="A58" s="849"/>
      <c r="B58" s="809"/>
      <c r="C58" s="40"/>
      <c r="D58" s="16"/>
      <c r="E58" s="39"/>
      <c r="F58" s="17"/>
      <c r="G58" s="828"/>
      <c r="H58" s="828"/>
      <c r="I58" s="828"/>
      <c r="J58" s="828"/>
      <c r="K58" s="828"/>
      <c r="L58" s="828"/>
      <c r="M58" s="829"/>
    </row>
    <row r="59" spans="1:13" ht="15" customHeight="1">
      <c r="A59" s="849"/>
      <c r="B59" s="810"/>
      <c r="C59" s="830"/>
      <c r="D59" s="831"/>
      <c r="E59" s="831"/>
      <c r="F59" s="831"/>
      <c r="G59" s="831"/>
      <c r="H59" s="831"/>
      <c r="I59" s="831"/>
      <c r="J59" s="831"/>
      <c r="K59" s="831"/>
      <c r="L59" s="831"/>
      <c r="M59" s="832"/>
    </row>
    <row r="60" spans="1:13" ht="15" customHeight="1">
      <c r="A60" s="849"/>
      <c r="B60" s="15" t="s">
        <v>232</v>
      </c>
      <c r="C60" s="893"/>
      <c r="D60" s="894"/>
      <c r="E60" s="895"/>
      <c r="F60" s="816" t="s">
        <v>241</v>
      </c>
      <c r="G60" s="886"/>
      <c r="H60" s="52"/>
      <c r="I60" s="886"/>
      <c r="J60" s="52"/>
      <c r="K60" s="886"/>
      <c r="L60" s="52"/>
      <c r="M60" s="53"/>
    </row>
    <row r="61" spans="1:13" ht="15" customHeight="1">
      <c r="A61" s="849"/>
      <c r="B61" s="21" t="s">
        <v>242</v>
      </c>
      <c r="C61" s="830"/>
      <c r="D61" s="831"/>
      <c r="E61" s="832"/>
      <c r="F61" s="816"/>
      <c r="G61" s="887"/>
      <c r="H61" s="54" t="s">
        <v>243</v>
      </c>
      <c r="I61" s="887"/>
      <c r="J61" s="54" t="s">
        <v>244</v>
      </c>
      <c r="K61" s="887"/>
      <c r="L61" s="55" t="s">
        <v>245</v>
      </c>
      <c r="M61" s="56"/>
    </row>
    <row r="62" spans="1:13" ht="15" customHeight="1">
      <c r="A62" s="849"/>
      <c r="B62" s="808" t="s">
        <v>246</v>
      </c>
      <c r="C62" s="11" t="s">
        <v>234</v>
      </c>
      <c r="D62" s="38"/>
      <c r="E62" s="13" t="s">
        <v>235</v>
      </c>
      <c r="F62" s="38"/>
      <c r="G62" s="12" t="s">
        <v>236</v>
      </c>
      <c r="H62" s="12"/>
      <c r="I62" s="12"/>
      <c r="J62" s="12"/>
      <c r="K62" s="12"/>
      <c r="L62" s="12"/>
      <c r="M62" s="14"/>
    </row>
    <row r="63" spans="1:13" ht="15" customHeight="1">
      <c r="A63" s="849"/>
      <c r="B63" s="809"/>
      <c r="C63" s="40"/>
      <c r="D63" s="16"/>
      <c r="E63" s="39"/>
      <c r="F63" s="17"/>
      <c r="G63" s="828"/>
      <c r="H63" s="828"/>
      <c r="I63" s="828"/>
      <c r="J63" s="828"/>
      <c r="K63" s="828"/>
      <c r="L63" s="828"/>
      <c r="M63" s="829"/>
    </row>
    <row r="64" spans="1:13" ht="15" customHeight="1">
      <c r="A64" s="849"/>
      <c r="B64" s="810"/>
      <c r="C64" s="830"/>
      <c r="D64" s="831"/>
      <c r="E64" s="831"/>
      <c r="F64" s="831"/>
      <c r="G64" s="831"/>
      <c r="H64" s="831"/>
      <c r="I64" s="831"/>
      <c r="J64" s="831"/>
      <c r="K64" s="831"/>
      <c r="L64" s="831"/>
      <c r="M64" s="832"/>
    </row>
    <row r="65" spans="1:13" ht="15" customHeight="1">
      <c r="A65" s="849"/>
      <c r="B65" s="15" t="s">
        <v>232</v>
      </c>
      <c r="C65" s="893"/>
      <c r="D65" s="894"/>
      <c r="E65" s="895"/>
      <c r="F65" s="816" t="s">
        <v>241</v>
      </c>
      <c r="G65" s="886"/>
      <c r="H65" s="52"/>
      <c r="I65" s="886"/>
      <c r="J65" s="52"/>
      <c r="K65" s="886"/>
      <c r="L65" s="52"/>
      <c r="M65" s="53"/>
    </row>
    <row r="66" spans="1:13" ht="15" customHeight="1">
      <c r="A66" s="849"/>
      <c r="B66" s="21" t="s">
        <v>242</v>
      </c>
      <c r="C66" s="830"/>
      <c r="D66" s="831"/>
      <c r="E66" s="832"/>
      <c r="F66" s="816"/>
      <c r="G66" s="887"/>
      <c r="H66" s="54" t="s">
        <v>243</v>
      </c>
      <c r="I66" s="887"/>
      <c r="J66" s="54" t="s">
        <v>244</v>
      </c>
      <c r="K66" s="887"/>
      <c r="L66" s="55" t="s">
        <v>245</v>
      </c>
      <c r="M66" s="56"/>
    </row>
    <row r="67" spans="1:13" ht="15" customHeight="1">
      <c r="A67" s="849"/>
      <c r="B67" s="808" t="s">
        <v>246</v>
      </c>
      <c r="C67" s="11" t="s">
        <v>234</v>
      </c>
      <c r="D67" s="38"/>
      <c r="E67" s="13" t="s">
        <v>235</v>
      </c>
      <c r="F67" s="38"/>
      <c r="G67" s="12" t="s">
        <v>236</v>
      </c>
      <c r="H67" s="12"/>
      <c r="I67" s="12"/>
      <c r="J67" s="12"/>
      <c r="K67" s="12"/>
      <c r="L67" s="12"/>
      <c r="M67" s="14"/>
    </row>
    <row r="68" spans="1:13" ht="15" customHeight="1">
      <c r="A68" s="849"/>
      <c r="B68" s="809"/>
      <c r="C68" s="40"/>
      <c r="D68" s="16"/>
      <c r="E68" s="39"/>
      <c r="F68" s="17"/>
      <c r="G68" s="828"/>
      <c r="H68" s="828"/>
      <c r="I68" s="828"/>
      <c r="J68" s="828"/>
      <c r="K68" s="828"/>
      <c r="L68" s="828"/>
      <c r="M68" s="829"/>
    </row>
    <row r="69" spans="1:13" ht="15" customHeight="1">
      <c r="A69" s="849"/>
      <c r="B69" s="810"/>
      <c r="C69" s="830"/>
      <c r="D69" s="831"/>
      <c r="E69" s="831"/>
      <c r="F69" s="831"/>
      <c r="G69" s="831"/>
      <c r="H69" s="831"/>
      <c r="I69" s="831"/>
      <c r="J69" s="831"/>
      <c r="K69" s="831"/>
      <c r="L69" s="831"/>
      <c r="M69" s="832"/>
    </row>
    <row r="70" spans="1:13" ht="15" customHeight="1">
      <c r="A70" s="849"/>
      <c r="B70" s="15" t="s">
        <v>232</v>
      </c>
      <c r="C70" s="893"/>
      <c r="D70" s="894"/>
      <c r="E70" s="895"/>
      <c r="F70" s="816" t="s">
        <v>241</v>
      </c>
      <c r="G70" s="886"/>
      <c r="H70" s="52"/>
      <c r="I70" s="886"/>
      <c r="J70" s="52"/>
      <c r="K70" s="886"/>
      <c r="L70" s="52"/>
      <c r="M70" s="53"/>
    </row>
    <row r="71" spans="1:13" ht="15" customHeight="1">
      <c r="A71" s="849"/>
      <c r="B71" s="21" t="s">
        <v>242</v>
      </c>
      <c r="C71" s="830"/>
      <c r="D71" s="831"/>
      <c r="E71" s="832"/>
      <c r="F71" s="816"/>
      <c r="G71" s="887"/>
      <c r="H71" s="54" t="s">
        <v>243</v>
      </c>
      <c r="I71" s="887"/>
      <c r="J71" s="54" t="s">
        <v>244</v>
      </c>
      <c r="K71" s="887"/>
      <c r="L71" s="55" t="s">
        <v>245</v>
      </c>
      <c r="M71" s="56"/>
    </row>
    <row r="72" spans="1:13" ht="15" customHeight="1">
      <c r="A72" s="849"/>
      <c r="B72" s="808" t="s">
        <v>246</v>
      </c>
      <c r="C72" s="11" t="s">
        <v>234</v>
      </c>
      <c r="D72" s="38"/>
      <c r="E72" s="13" t="s">
        <v>235</v>
      </c>
      <c r="F72" s="38"/>
      <c r="G72" s="12" t="s">
        <v>236</v>
      </c>
      <c r="H72" s="12"/>
      <c r="I72" s="12"/>
      <c r="J72" s="12"/>
      <c r="K72" s="12"/>
      <c r="L72" s="12"/>
      <c r="M72" s="14"/>
    </row>
    <row r="73" spans="1:13" ht="15" customHeight="1">
      <c r="A73" s="849"/>
      <c r="B73" s="809"/>
      <c r="C73" s="40"/>
      <c r="D73" s="16"/>
      <c r="E73" s="39"/>
      <c r="F73" s="17"/>
      <c r="G73" s="828"/>
      <c r="H73" s="828"/>
      <c r="I73" s="828"/>
      <c r="J73" s="828"/>
      <c r="K73" s="828"/>
      <c r="L73" s="828"/>
      <c r="M73" s="829"/>
    </row>
    <row r="74" spans="1:13" ht="15" customHeight="1">
      <c r="A74" s="849"/>
      <c r="B74" s="810"/>
      <c r="C74" s="830"/>
      <c r="D74" s="831"/>
      <c r="E74" s="831"/>
      <c r="F74" s="831"/>
      <c r="G74" s="831"/>
      <c r="H74" s="831"/>
      <c r="I74" s="831"/>
      <c r="J74" s="831"/>
      <c r="K74" s="831"/>
      <c r="L74" s="831"/>
      <c r="M74" s="832"/>
    </row>
    <row r="75" spans="1:13" ht="15" customHeight="1">
      <c r="A75" s="849"/>
      <c r="B75" s="15" t="s">
        <v>232</v>
      </c>
      <c r="C75" s="893"/>
      <c r="D75" s="894"/>
      <c r="E75" s="895"/>
      <c r="F75" s="816" t="s">
        <v>241</v>
      </c>
      <c r="G75" s="886"/>
      <c r="H75" s="52"/>
      <c r="I75" s="886"/>
      <c r="J75" s="52"/>
      <c r="K75" s="886"/>
      <c r="L75" s="52"/>
      <c r="M75" s="53"/>
    </row>
    <row r="76" spans="1:13" ht="15" customHeight="1">
      <c r="A76" s="849"/>
      <c r="B76" s="21" t="s">
        <v>242</v>
      </c>
      <c r="C76" s="830"/>
      <c r="D76" s="831"/>
      <c r="E76" s="832"/>
      <c r="F76" s="816"/>
      <c r="G76" s="887"/>
      <c r="H76" s="54" t="s">
        <v>243</v>
      </c>
      <c r="I76" s="887"/>
      <c r="J76" s="54" t="s">
        <v>244</v>
      </c>
      <c r="K76" s="887"/>
      <c r="L76" s="55" t="s">
        <v>245</v>
      </c>
      <c r="M76" s="56"/>
    </row>
    <row r="77" spans="1:13" ht="15" customHeight="1">
      <c r="A77" s="849"/>
      <c r="B77" s="808" t="s">
        <v>246</v>
      </c>
      <c r="C77" s="11" t="s">
        <v>234</v>
      </c>
      <c r="D77" s="38"/>
      <c r="E77" s="13" t="s">
        <v>235</v>
      </c>
      <c r="F77" s="38"/>
      <c r="G77" s="12" t="s">
        <v>236</v>
      </c>
      <c r="H77" s="12"/>
      <c r="I77" s="12"/>
      <c r="J77" s="12"/>
      <c r="K77" s="12"/>
      <c r="L77" s="12"/>
      <c r="M77" s="14"/>
    </row>
    <row r="78" spans="1:13" ht="15" customHeight="1">
      <c r="A78" s="849"/>
      <c r="B78" s="809"/>
      <c r="C78" s="40"/>
      <c r="D78" s="16"/>
      <c r="E78" s="39"/>
      <c r="F78" s="17"/>
      <c r="G78" s="828"/>
      <c r="H78" s="828"/>
      <c r="I78" s="828"/>
      <c r="J78" s="828"/>
      <c r="K78" s="828"/>
      <c r="L78" s="828"/>
      <c r="M78" s="829"/>
    </row>
    <row r="79" spans="1:13" ht="15" customHeight="1">
      <c r="A79" s="850"/>
      <c r="B79" s="810"/>
      <c r="C79" s="830"/>
      <c r="D79" s="831"/>
      <c r="E79" s="831"/>
      <c r="F79" s="831"/>
      <c r="G79" s="831"/>
      <c r="H79" s="831"/>
      <c r="I79" s="831"/>
      <c r="J79" s="831"/>
      <c r="K79" s="831"/>
      <c r="L79" s="831"/>
      <c r="M79" s="832"/>
    </row>
  </sheetData>
  <mergeCells count="138">
    <mergeCell ref="A3:A9"/>
    <mergeCell ref="C3:M3"/>
    <mergeCell ref="C4:M4"/>
    <mergeCell ref="B5:B7"/>
    <mergeCell ref="G6:M6"/>
    <mergeCell ref="C7:M7"/>
    <mergeCell ref="C9:M9"/>
    <mergeCell ref="D8:M8"/>
    <mergeCell ref="A10:A18"/>
    <mergeCell ref="C10:E10"/>
    <mergeCell ref="F10:F11"/>
    <mergeCell ref="G10:G11"/>
    <mergeCell ref="I10:I11"/>
    <mergeCell ref="K10:K11"/>
    <mergeCell ref="C11:E11"/>
    <mergeCell ref="B12:B14"/>
    <mergeCell ref="G13:M13"/>
    <mergeCell ref="C14:M14"/>
    <mergeCell ref="B15:G15"/>
    <mergeCell ref="H15:M15"/>
    <mergeCell ref="B16:C18"/>
    <mergeCell ref="D16:E16"/>
    <mergeCell ref="F16:M16"/>
    <mergeCell ref="D17:E18"/>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4:B36"/>
    <mergeCell ref="H34:I34"/>
    <mergeCell ref="J34:K34"/>
    <mergeCell ref="L34:M34"/>
    <mergeCell ref="H35:I35"/>
    <mergeCell ref="J35:K35"/>
    <mergeCell ref="L35:M35"/>
    <mergeCell ref="C36:E36"/>
    <mergeCell ref="F36:M36"/>
    <mergeCell ref="A40:B40"/>
    <mergeCell ref="C40:M40"/>
    <mergeCell ref="A41:B41"/>
    <mergeCell ref="C41:M41"/>
    <mergeCell ref="A42:B42"/>
    <mergeCell ref="C42:M42"/>
    <mergeCell ref="A37:B39"/>
    <mergeCell ref="H37:I37"/>
    <mergeCell ref="J37:K37"/>
    <mergeCell ref="L37:M37"/>
    <mergeCell ref="H38:I38"/>
    <mergeCell ref="J38:K38"/>
    <mergeCell ref="L38:M38"/>
    <mergeCell ref="H39:I39"/>
    <mergeCell ref="J39:K39"/>
    <mergeCell ref="L39:M39"/>
    <mergeCell ref="G53:M53"/>
    <mergeCell ref="C55:E55"/>
    <mergeCell ref="F55:F56"/>
    <mergeCell ref="G55:G56"/>
    <mergeCell ref="I55:I56"/>
    <mergeCell ref="K55:K56"/>
    <mergeCell ref="C56:E56"/>
    <mergeCell ref="C54:M54"/>
    <mergeCell ref="A45:M45"/>
    <mergeCell ref="A47:M47"/>
    <mergeCell ref="A50:A79"/>
    <mergeCell ref="C50:E50"/>
    <mergeCell ref="F50:F51"/>
    <mergeCell ref="G50:G51"/>
    <mergeCell ref="I50:I51"/>
    <mergeCell ref="K50:K51"/>
    <mergeCell ref="C51:E51"/>
    <mergeCell ref="B52:B54"/>
    <mergeCell ref="B57:B59"/>
    <mergeCell ref="G58:M58"/>
    <mergeCell ref="C60:E60"/>
    <mergeCell ref="F60:F61"/>
    <mergeCell ref="G60:G61"/>
    <mergeCell ref="I60:I61"/>
    <mergeCell ref="K60:K61"/>
    <mergeCell ref="C61:E61"/>
    <mergeCell ref="C59:M59"/>
    <mergeCell ref="F70:F71"/>
    <mergeCell ref="G70:G71"/>
    <mergeCell ref="I70:I71"/>
    <mergeCell ref="K70:K71"/>
    <mergeCell ref="C71:E71"/>
    <mergeCell ref="C69:M69"/>
    <mergeCell ref="B62:B64"/>
    <mergeCell ref="G63:M63"/>
    <mergeCell ref="C65:E65"/>
    <mergeCell ref="F65:F66"/>
    <mergeCell ref="G65:G66"/>
    <mergeCell ref="I65:I66"/>
    <mergeCell ref="K65:K66"/>
    <mergeCell ref="C66:E66"/>
    <mergeCell ref="C64:M64"/>
    <mergeCell ref="A43:B43"/>
    <mergeCell ref="H33:M33"/>
    <mergeCell ref="A46:M46"/>
    <mergeCell ref="C79:M79"/>
    <mergeCell ref="I43:J43"/>
    <mergeCell ref="L43:M43"/>
    <mergeCell ref="C43:G43"/>
    <mergeCell ref="B77:B79"/>
    <mergeCell ref="G78:M78"/>
    <mergeCell ref="A33:B33"/>
    <mergeCell ref="C33:D33"/>
    <mergeCell ref="E33:G33"/>
    <mergeCell ref="B72:B74"/>
    <mergeCell ref="G73:M73"/>
    <mergeCell ref="C75:E75"/>
    <mergeCell ref="F75:F76"/>
    <mergeCell ref="G75:G76"/>
    <mergeCell ref="I75:I76"/>
    <mergeCell ref="K75:K76"/>
    <mergeCell ref="C76:E76"/>
    <mergeCell ref="C74:M74"/>
    <mergeCell ref="B67:B69"/>
    <mergeCell ref="G68:M68"/>
    <mergeCell ref="C70:E70"/>
  </mergeCells>
  <phoneticPr fontId="4"/>
  <dataValidations count="7">
    <dataValidation type="list" allowBlank="1" showInputMessage="1" showErrorMessage="1" sqref="C35:M35 I43:J43 L43:M43" xr:uid="{4841AD58-17D6-4E31-A808-C109B3D63B53}">
      <formula1>"○"</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xr:uid="{6CADD7D7-9C00-4313-A4DC-7ED7F476CF2E}">
      <formula1>0</formula1>
    </dataValidation>
    <dataValidation imeMode="disabled" allowBlank="1" showInputMessage="1" showErrorMessage="1" sqref="D5 F5 D12 F12" xr:uid="{E5E69CA9-FA1B-4A73-A9C4-6943ABF1E881}"/>
    <dataValidation imeMode="fullKatakana" allowBlank="1" showInputMessage="1" showErrorMessage="1" sqref="C3:M3 C10:E10 C19:E19 C50:E50 C55:E55 C60:E60 C65:E65 C70:E70 C75:E75" xr:uid="{F358418E-CBB8-4EA4-B0D5-79F61E803627}"/>
    <dataValidation type="list" allowBlank="1" showInputMessage="1" showErrorMessage="1" sqref="F73 F6 F22 F13 F53 F58 F63 F68 F78" xr:uid="{FCD9E9A4-ABC0-43AB-9EC2-A48B84B91A80}">
      <formula1>"市,郡,区"</formula1>
    </dataValidation>
    <dataValidation type="list" allowBlank="1" showInputMessage="1" showErrorMessage="1" sqref="D73 D6 D22 D13 D53 D58 D63 D68 D78" xr:uid="{DC998A69-F7DA-48DE-9322-5E043E5E3626}">
      <formula1>"都,道,府,県"</formula1>
    </dataValidation>
    <dataValidation type="whole" operator="greaterThanOrEqual" allowBlank="1" showInputMessage="1" showErrorMessage="1" sqref="C33:D33 H33:M33" xr:uid="{2E3B06CC-6144-4447-B00E-51BDF9EA167C}">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FA4A-3327-4BE8-8635-A24C574D0EA4}">
  <sheetPr>
    <tabColor theme="5" tint="0.79998168889431442"/>
  </sheetPr>
  <dimension ref="A1:AO74"/>
  <sheetViews>
    <sheetView showGridLines="0" zoomScaleNormal="100" zoomScaleSheetLayoutView="100" workbookViewId="0">
      <selection activeCell="AP3" sqref="AP3"/>
    </sheetView>
  </sheetViews>
  <sheetFormatPr defaultColWidth="8.25" defaultRowHeight="21" customHeight="1"/>
  <cols>
    <col min="1" max="1" width="2.625" style="260" customWidth="1"/>
    <col min="2" max="2" width="14.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1"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747</v>
      </c>
      <c r="AL1" s="1243"/>
      <c r="AM1" s="1243"/>
      <c r="AN1" s="1243"/>
    </row>
    <row r="2" spans="1:41"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1"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1"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1"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263"/>
      <c r="AD5" s="263"/>
      <c r="AE5" s="263"/>
      <c r="AF5" s="334"/>
      <c r="AG5" s="334"/>
      <c r="AH5" s="334"/>
      <c r="AI5" s="335" t="s">
        <v>739</v>
      </c>
      <c r="AJ5" s="259"/>
      <c r="AK5" s="1247"/>
      <c r="AL5" s="1247"/>
      <c r="AM5" s="1247"/>
      <c r="AN5" s="1247"/>
    </row>
    <row r="6" spans="1:41" ht="18" customHeight="1">
      <c r="A6" s="262"/>
      <c r="B6" s="262"/>
      <c r="C6" s="262"/>
      <c r="D6" s="262"/>
      <c r="E6" s="262"/>
      <c r="F6" s="262"/>
      <c r="G6" s="262"/>
      <c r="H6" s="262"/>
      <c r="I6" s="262"/>
      <c r="J6" s="262"/>
      <c r="K6" s="262"/>
      <c r="L6" s="262"/>
      <c r="M6" s="262"/>
      <c r="N6" s="262"/>
      <c r="O6" s="262"/>
      <c r="P6" s="262"/>
      <c r="Q6" s="262"/>
      <c r="R6" s="262"/>
      <c r="S6" s="262"/>
      <c r="U6" s="262"/>
      <c r="V6" s="262"/>
      <c r="W6" s="262"/>
      <c r="Y6" s="263"/>
      <c r="Z6" s="263"/>
      <c r="AA6" s="263"/>
      <c r="AB6" s="257"/>
      <c r="AC6" s="263"/>
      <c r="AD6" s="263"/>
      <c r="AE6" s="263"/>
      <c r="AF6" s="263"/>
      <c r="AG6" s="264" t="s">
        <v>543</v>
      </c>
      <c r="AH6" s="1263"/>
      <c r="AI6" s="1263"/>
      <c r="AJ6" s="1263"/>
      <c r="AK6" s="263" t="s">
        <v>544</v>
      </c>
      <c r="AL6" s="291"/>
      <c r="AM6" s="263" t="s">
        <v>545</v>
      </c>
      <c r="AN6" s="257"/>
    </row>
    <row r="7" spans="1:41" ht="9.9499999999999993" customHeight="1">
      <c r="A7" s="257"/>
      <c r="B7" s="266"/>
      <c r="C7" s="266"/>
      <c r="D7" s="266"/>
      <c r="E7" s="266"/>
      <c r="F7" s="266"/>
      <c r="G7" s="266"/>
      <c r="H7" s="266"/>
      <c r="I7" s="266"/>
      <c r="J7" s="266"/>
      <c r="K7" s="266"/>
      <c r="L7" s="266"/>
      <c r="M7" s="266"/>
      <c r="N7" s="266"/>
      <c r="O7" s="266"/>
      <c r="P7" s="266"/>
      <c r="Q7" s="266"/>
      <c r="R7" s="266"/>
      <c r="S7" s="266"/>
      <c r="T7" s="266"/>
      <c r="U7" s="266"/>
      <c r="V7" s="266"/>
      <c r="W7" s="266"/>
      <c r="X7" s="261"/>
      <c r="Y7" s="261"/>
      <c r="Z7" s="261"/>
      <c r="AA7" s="261"/>
      <c r="AB7" s="261"/>
      <c r="AC7" s="261"/>
      <c r="AD7" s="261"/>
      <c r="AE7" s="261"/>
      <c r="AF7" s="261"/>
      <c r="AG7" s="261"/>
      <c r="AH7" s="261"/>
      <c r="AI7" s="261"/>
      <c r="AJ7" s="261"/>
      <c r="AK7" s="261"/>
      <c r="AL7" s="261"/>
      <c r="AM7" s="257"/>
      <c r="AN7" s="257"/>
    </row>
    <row r="8" spans="1:41" ht="15" customHeight="1">
      <c r="A8" s="1249" t="s">
        <v>546</v>
      </c>
      <c r="B8" s="1264" t="s">
        <v>547</v>
      </c>
      <c r="C8" s="1251" t="s">
        <v>548</v>
      </c>
      <c r="D8" s="1250" t="s">
        <v>549</v>
      </c>
      <c r="E8" s="1254" t="s">
        <v>550</v>
      </c>
      <c r="F8" s="1255" t="s">
        <v>551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6" t="s">
        <v>552</v>
      </c>
      <c r="AL8" s="1258" t="s">
        <v>553</v>
      </c>
      <c r="AM8" s="1259" t="s">
        <v>554</v>
      </c>
      <c r="AN8" s="1259"/>
    </row>
    <row r="9" spans="1:41" ht="15" customHeight="1">
      <c r="A9" s="1249"/>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256"/>
      <c r="AL9" s="1258"/>
      <c r="AM9" s="1259"/>
      <c r="AN9" s="1259"/>
    </row>
    <row r="10" spans="1:41" ht="15" customHeight="1">
      <c r="A10" s="1249"/>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256"/>
      <c r="AL10" s="1258"/>
      <c r="AM10" s="1259"/>
      <c r="AN10" s="1259"/>
    </row>
    <row r="11" spans="1:41" ht="15" customHeight="1">
      <c r="A11" s="1249"/>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256"/>
      <c r="AL11" s="1258"/>
      <c r="AM11" s="1259"/>
      <c r="AN11" s="1259"/>
    </row>
    <row r="12" spans="1:41" ht="18" customHeight="1">
      <c r="A12" s="269">
        <v>1</v>
      </c>
      <c r="B12" s="292" t="s">
        <v>601</v>
      </c>
      <c r="C12" s="271" t="s">
        <v>571</v>
      </c>
      <c r="D12" s="293"/>
      <c r="E12" s="294" t="s">
        <v>571</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2" si="0">IF($AK$3="４週",AK12/4,AK12/(DAY(EOMONTH($F$10,0))/7))</f>
        <v>0</v>
      </c>
      <c r="AM12" s="1257"/>
      <c r="AN12" s="1257"/>
      <c r="AO12" s="337" t="str">
        <f>IF(B12="","",IF(ISERROR(MATCH(B12,$C$37:$AM$37,0)),"その他職員",B12))</f>
        <v>管理者</v>
      </c>
    </row>
    <row r="13" spans="1:41" ht="18" customHeight="1">
      <c r="A13" s="269">
        <v>2</v>
      </c>
      <c r="B13" s="292" t="s">
        <v>740</v>
      </c>
      <c r="C13" s="271" t="s">
        <v>573</v>
      </c>
      <c r="D13" s="293"/>
      <c r="E13" s="294" t="s">
        <v>573</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ref="AK13:AK32" si="1">+SUM(F13:AJ13)</f>
        <v>0</v>
      </c>
      <c r="AL13" s="276">
        <f t="shared" si="0"/>
        <v>0</v>
      </c>
      <c r="AM13" s="1257"/>
      <c r="AN13" s="1257"/>
      <c r="AO13" s="337" t="str">
        <f t="shared" ref="AO13:AO31" si="2">IF(B13="","",IF(ISERROR(MATCH(B13,$C$37:$AM$37,0)),"その他職員",B13))</f>
        <v>児童発達支援管理責任者</v>
      </c>
    </row>
    <row r="14" spans="1:41" ht="18" customHeight="1">
      <c r="A14" s="269">
        <v>3</v>
      </c>
      <c r="B14" s="292" t="s">
        <v>748</v>
      </c>
      <c r="C14" s="271" t="s">
        <v>575</v>
      </c>
      <c r="D14" s="293"/>
      <c r="E14" s="294" t="s">
        <v>575</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1"/>
        <v>0</v>
      </c>
      <c r="AL14" s="276">
        <f t="shared" si="0"/>
        <v>0</v>
      </c>
      <c r="AM14" s="1257"/>
      <c r="AN14" s="1257"/>
      <c r="AO14" s="337" t="str">
        <f t="shared" si="2"/>
        <v>嘱託医</v>
      </c>
    </row>
    <row r="15" spans="1:41" ht="18" customHeight="1">
      <c r="A15" s="269">
        <v>4</v>
      </c>
      <c r="B15" s="292" t="s">
        <v>741</v>
      </c>
      <c r="C15" s="271" t="s">
        <v>577</v>
      </c>
      <c r="D15" s="293"/>
      <c r="E15" s="294" t="s">
        <v>577</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c r="AO15" s="337" t="str">
        <f t="shared" si="2"/>
        <v>児童指導員</v>
      </c>
    </row>
    <row r="16" spans="1:41" ht="18" customHeight="1">
      <c r="A16" s="269">
        <v>5</v>
      </c>
      <c r="B16" s="292" t="s">
        <v>743</v>
      </c>
      <c r="C16" s="271" t="s">
        <v>573</v>
      </c>
      <c r="D16" s="293"/>
      <c r="E16" s="294" t="s">
        <v>713</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c r="AO16" s="337" t="str">
        <f t="shared" si="2"/>
        <v>その他職員</v>
      </c>
    </row>
    <row r="17" spans="1:41" ht="18" customHeight="1">
      <c r="A17" s="269">
        <v>6</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c r="AO17" s="337" t="str">
        <f t="shared" si="2"/>
        <v/>
      </c>
    </row>
    <row r="18" spans="1:41" ht="18" customHeight="1">
      <c r="A18" s="269">
        <v>7</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c r="AO18" s="337" t="str">
        <f t="shared" si="2"/>
        <v/>
      </c>
    </row>
    <row r="19" spans="1:41" ht="18" customHeight="1">
      <c r="A19" s="269">
        <v>8</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c r="AO19" s="337" t="str">
        <f t="shared" si="2"/>
        <v/>
      </c>
    </row>
    <row r="20" spans="1:41" ht="18" customHeight="1">
      <c r="A20" s="269">
        <v>9</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c r="AO20" s="337" t="str">
        <f t="shared" si="2"/>
        <v/>
      </c>
    </row>
    <row r="21" spans="1:41" ht="18" customHeight="1">
      <c r="A21" s="269">
        <v>10</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c r="AO21" s="337" t="str">
        <f t="shared" si="2"/>
        <v/>
      </c>
    </row>
    <row r="22" spans="1:41" ht="18" customHeight="1">
      <c r="A22" s="269">
        <v>11</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c r="AO22" s="337" t="str">
        <f t="shared" si="2"/>
        <v/>
      </c>
    </row>
    <row r="23" spans="1:41" ht="18" customHeight="1">
      <c r="A23" s="269">
        <v>12</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c r="AO23" s="337" t="str">
        <f t="shared" si="2"/>
        <v/>
      </c>
    </row>
    <row r="24" spans="1:41" ht="18" customHeight="1">
      <c r="A24" s="269">
        <v>13</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c r="AO24" s="337" t="str">
        <f t="shared" si="2"/>
        <v/>
      </c>
    </row>
    <row r="25" spans="1:41" ht="18" customHeight="1">
      <c r="A25" s="269">
        <v>14</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c r="AO25" s="337" t="str">
        <f t="shared" si="2"/>
        <v/>
      </c>
    </row>
    <row r="26" spans="1:41" ht="18" customHeight="1">
      <c r="A26" s="269">
        <v>15</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c r="AO26" s="337" t="str">
        <f t="shared" si="2"/>
        <v/>
      </c>
    </row>
    <row r="27" spans="1:41" ht="18" customHeight="1">
      <c r="A27" s="269">
        <v>16</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c r="AO27" s="337" t="str">
        <f t="shared" si="2"/>
        <v/>
      </c>
    </row>
    <row r="28" spans="1:41" ht="18" customHeight="1">
      <c r="A28" s="269">
        <v>17</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c r="AO28" s="337" t="str">
        <f t="shared" si="2"/>
        <v/>
      </c>
    </row>
    <row r="29" spans="1:41" ht="18" customHeight="1">
      <c r="A29" s="269">
        <v>18</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c r="AO29" s="337" t="str">
        <f t="shared" si="2"/>
        <v/>
      </c>
    </row>
    <row r="30" spans="1:41" ht="18" customHeight="1">
      <c r="A30" s="269">
        <v>19</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c r="AO30" s="337" t="str">
        <f t="shared" si="2"/>
        <v/>
      </c>
    </row>
    <row r="31" spans="1:41" ht="18" customHeight="1">
      <c r="A31" s="269">
        <v>20</v>
      </c>
      <c r="B31" s="292"/>
      <c r="C31" s="271"/>
      <c r="D31" s="293"/>
      <c r="E31" s="29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5">
        <f t="shared" si="1"/>
        <v>0</v>
      </c>
      <c r="AL31" s="276">
        <f t="shared" si="0"/>
        <v>0</v>
      </c>
      <c r="AM31" s="1257"/>
      <c r="AN31" s="1257"/>
      <c r="AO31" s="337" t="str">
        <f t="shared" si="2"/>
        <v/>
      </c>
    </row>
    <row r="32" spans="1:41" ht="18" customHeight="1">
      <c r="A32" s="1254" t="s">
        <v>560</v>
      </c>
      <c r="B32" s="1261"/>
      <c r="C32" s="1261"/>
      <c r="D32" s="1261"/>
      <c r="E32" s="1261"/>
      <c r="F32" s="277">
        <f>+SUM(F12:F31)</f>
        <v>0</v>
      </c>
      <c r="G32" s="277">
        <f t="shared" ref="G32:AJ32" si="3">+SUM(G12:G31)</f>
        <v>0</v>
      </c>
      <c r="H32" s="277">
        <f t="shared" si="3"/>
        <v>0</v>
      </c>
      <c r="I32" s="277">
        <f t="shared" si="3"/>
        <v>0</v>
      </c>
      <c r="J32" s="277">
        <f t="shared" si="3"/>
        <v>0</v>
      </c>
      <c r="K32" s="277">
        <f t="shared" si="3"/>
        <v>0</v>
      </c>
      <c r="L32" s="277">
        <f t="shared" si="3"/>
        <v>0</v>
      </c>
      <c r="M32" s="277">
        <f t="shared" si="3"/>
        <v>0</v>
      </c>
      <c r="N32" s="277">
        <f t="shared" si="3"/>
        <v>0</v>
      </c>
      <c r="O32" s="277">
        <f t="shared" si="3"/>
        <v>0</v>
      </c>
      <c r="P32" s="277">
        <f t="shared" si="3"/>
        <v>0</v>
      </c>
      <c r="Q32" s="277">
        <f t="shared" si="3"/>
        <v>0</v>
      </c>
      <c r="R32" s="277">
        <f t="shared" si="3"/>
        <v>0</v>
      </c>
      <c r="S32" s="277">
        <f t="shared" si="3"/>
        <v>0</v>
      </c>
      <c r="T32" s="277">
        <f t="shared" si="3"/>
        <v>0</v>
      </c>
      <c r="U32" s="277">
        <f t="shared" si="3"/>
        <v>0</v>
      </c>
      <c r="V32" s="277">
        <f t="shared" si="3"/>
        <v>0</v>
      </c>
      <c r="W32" s="277">
        <f t="shared" si="3"/>
        <v>0</v>
      </c>
      <c r="X32" s="277">
        <f t="shared" si="3"/>
        <v>0</v>
      </c>
      <c r="Y32" s="277">
        <f t="shared" si="3"/>
        <v>0</v>
      </c>
      <c r="Z32" s="277">
        <f t="shared" si="3"/>
        <v>0</v>
      </c>
      <c r="AA32" s="277">
        <f t="shared" si="3"/>
        <v>0</v>
      </c>
      <c r="AB32" s="277">
        <f t="shared" si="3"/>
        <v>0</v>
      </c>
      <c r="AC32" s="277">
        <f t="shared" si="3"/>
        <v>0</v>
      </c>
      <c r="AD32" s="277">
        <f t="shared" si="3"/>
        <v>0</v>
      </c>
      <c r="AE32" s="277">
        <f t="shared" si="3"/>
        <v>0</v>
      </c>
      <c r="AF32" s="277">
        <f t="shared" si="3"/>
        <v>0</v>
      </c>
      <c r="AG32" s="277">
        <f t="shared" si="3"/>
        <v>0</v>
      </c>
      <c r="AH32" s="277">
        <f t="shared" si="3"/>
        <v>0</v>
      </c>
      <c r="AI32" s="277">
        <f t="shared" si="3"/>
        <v>0</v>
      </c>
      <c r="AJ32" s="277">
        <f t="shared" si="3"/>
        <v>0</v>
      </c>
      <c r="AK32" s="275">
        <f t="shared" si="1"/>
        <v>0</v>
      </c>
      <c r="AL32" s="276">
        <f t="shared" si="0"/>
        <v>0</v>
      </c>
      <c r="AM32" s="1249"/>
      <c r="AN32" s="1249"/>
    </row>
    <row r="33" spans="1:40" ht="18" customHeight="1">
      <c r="A33" s="1261" t="s">
        <v>561</v>
      </c>
      <c r="B33" s="1261"/>
      <c r="C33" s="1261"/>
      <c r="D33" s="1261"/>
      <c r="E33" s="126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7"/>
      <c r="AL33" s="279"/>
      <c r="AM33" s="1249"/>
      <c r="AN33" s="1249"/>
    </row>
    <row r="34" spans="1:40"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0"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0" ht="21" customHeight="1">
      <c r="A36" s="256" t="s">
        <v>744</v>
      </c>
      <c r="B36" s="260"/>
      <c r="C36" s="261"/>
      <c r="D36" s="261"/>
      <c r="E36" s="261"/>
      <c r="F36" s="261"/>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61"/>
      <c r="AM36" s="261"/>
      <c r="AN36" s="257"/>
    </row>
    <row r="37" spans="1:40" ht="24.95" customHeight="1">
      <c r="A37" s="257"/>
      <c r="B37" s="266"/>
      <c r="C37" s="1294" t="str">
        <f>IF(VLOOKUP($AK$1,選択肢!$A$1:$J$32,C42,FALSE)=0,"-",VLOOKUP($AK$1,選択肢!$A$1:$J$32,C42,FALSE))</f>
        <v>管理者</v>
      </c>
      <c r="D37" s="1295"/>
      <c r="E37" s="1296" t="str">
        <f>IF(VLOOKUP($AK$1,選択肢!$A$1:$J$32,E42,FALSE)=0,"-",VLOOKUP($AK$1,選択肢!$A$1:$J$32,E42,FALSE))</f>
        <v>児童発達支援管理責任者</v>
      </c>
      <c r="F37" s="1296"/>
      <c r="G37" s="1296"/>
      <c r="H37" s="1296"/>
      <c r="I37" s="1294" t="str">
        <f>IF(VLOOKUP($AK$1,選択肢!$A$1:$J$32,I42,FALSE)=0,"-",VLOOKUP($AK$1,選択肢!$A$1:$J$32,I42,FALSE))</f>
        <v>嘱託医</v>
      </c>
      <c r="J37" s="1295"/>
      <c r="K37" s="1295"/>
      <c r="L37" s="1295"/>
      <c r="M37" s="1295"/>
      <c r="N37" s="1297"/>
      <c r="O37" s="1294" t="str">
        <f>IF(VLOOKUP($AK$1,選択肢!$A$1:$J$32,O42,FALSE)=0,"-",VLOOKUP($AK$1,選択肢!$A$1:$J$32,O42,FALSE))</f>
        <v>看護職員</v>
      </c>
      <c r="P37" s="1295"/>
      <c r="Q37" s="1295"/>
      <c r="R37" s="1295"/>
      <c r="S37" s="1295"/>
      <c r="T37" s="1297"/>
      <c r="U37" s="1294" t="str">
        <f>IF(VLOOKUP($AK$1,選択肢!$A$1:$J$32,U42,FALSE)=0,"-",VLOOKUP($AK$1,選択肢!$A$1:$J$32,U42,FALSE))</f>
        <v>児童指導員</v>
      </c>
      <c r="V37" s="1295"/>
      <c r="W37" s="1295"/>
      <c r="X37" s="1295"/>
      <c r="Y37" s="1295"/>
      <c r="Z37" s="1297"/>
      <c r="AA37" s="1294" t="str">
        <f>IF(VLOOKUP($AK$1,選択肢!$A$1:$J$32,AA42,FALSE)=0,"-",VLOOKUP($AK$1,選択肢!$A$1:$J$32,AA42,FALSE))</f>
        <v>保育士</v>
      </c>
      <c r="AB37" s="1295"/>
      <c r="AC37" s="1295"/>
      <c r="AD37" s="1295"/>
      <c r="AE37" s="1295"/>
      <c r="AF37" s="1297"/>
      <c r="AG37" s="1296" t="str">
        <f>IF(VLOOKUP($AK$1,選択肢!$A$1:$J$32,AG42,FALSE)=0,"-",VLOOKUP($AK$1,選択肢!$A$1:$J$32,AG42,FALSE))</f>
        <v>機能訓練担当職員</v>
      </c>
      <c r="AH37" s="1296"/>
      <c r="AI37" s="1296"/>
      <c r="AJ37" s="1296"/>
      <c r="AK37" s="1296"/>
      <c r="AL37" s="1296" t="str">
        <f>IF(VLOOKUP($AK$1,選択肢!$A$1:$J$32,AL42,FALSE)=0,"-",VLOOKUP($AK$1,選択肢!$A$1:$J$32,AL42,FALSE))</f>
        <v>その他職員</v>
      </c>
      <c r="AM37" s="1296"/>
      <c r="AN37" s="257"/>
    </row>
    <row r="38" spans="1:40" ht="18" customHeight="1">
      <c r="A38" s="257"/>
      <c r="B38" s="266"/>
      <c r="C38" s="310" t="s">
        <v>633</v>
      </c>
      <c r="D38" s="310" t="s">
        <v>634</v>
      </c>
      <c r="E38" s="311" t="s">
        <v>633</v>
      </c>
      <c r="F38" s="1303" t="s">
        <v>634</v>
      </c>
      <c r="G38" s="1303"/>
      <c r="H38" s="1303"/>
      <c r="I38" s="1299" t="s">
        <v>633</v>
      </c>
      <c r="J38" s="1300"/>
      <c r="K38" s="1301"/>
      <c r="L38" s="1299" t="s">
        <v>634</v>
      </c>
      <c r="M38" s="1300"/>
      <c r="N38" s="1301"/>
      <c r="O38" s="1299" t="s">
        <v>633</v>
      </c>
      <c r="P38" s="1300"/>
      <c r="Q38" s="1301"/>
      <c r="R38" s="1299" t="s">
        <v>634</v>
      </c>
      <c r="S38" s="1300"/>
      <c r="T38" s="1301"/>
      <c r="U38" s="1299" t="s">
        <v>633</v>
      </c>
      <c r="V38" s="1300"/>
      <c r="W38" s="1301"/>
      <c r="X38" s="1299" t="s">
        <v>634</v>
      </c>
      <c r="Y38" s="1300"/>
      <c r="Z38" s="1301"/>
      <c r="AA38" s="1299" t="s">
        <v>633</v>
      </c>
      <c r="AB38" s="1300"/>
      <c r="AC38" s="1301"/>
      <c r="AD38" s="1299" t="s">
        <v>634</v>
      </c>
      <c r="AE38" s="1300"/>
      <c r="AF38" s="1301"/>
      <c r="AG38" s="1299" t="s">
        <v>633</v>
      </c>
      <c r="AH38" s="1300"/>
      <c r="AI38" s="1301"/>
      <c r="AJ38" s="1299" t="s">
        <v>634</v>
      </c>
      <c r="AK38" s="1301"/>
      <c r="AL38" s="311" t="s">
        <v>258</v>
      </c>
      <c r="AM38" s="311" t="s">
        <v>259</v>
      </c>
      <c r="AN38" s="257"/>
    </row>
    <row r="39" spans="1:40" ht="18" customHeight="1">
      <c r="A39" s="257"/>
      <c r="B39" s="289" t="s">
        <v>635</v>
      </c>
      <c r="C39" s="311">
        <f>COUNTIFS($AO$12:$AO$31,C$37,$C$12:$C$31,"A",$E$12:$E$31,"*")</f>
        <v>1</v>
      </c>
      <c r="D39" s="311">
        <f>COUNTIFS($AO$12:$AO$31,C$37,$C$12:$C$31,"B",$E$12:$E$31,"*")</f>
        <v>0</v>
      </c>
      <c r="E39" s="311">
        <f>COUNTIFS($AO$12:$AO$31,E$37,$C$12:$C$31,"A",$E$12:$E$31,"*")</f>
        <v>0</v>
      </c>
      <c r="F39" s="1299">
        <f>COUNTIFS($AO$12:$AO$31,E$37,$C$12:$C$31,"B",$E$12:$E$31,"*")</f>
        <v>1</v>
      </c>
      <c r="G39" s="1300"/>
      <c r="H39" s="1301"/>
      <c r="I39" s="1299">
        <f>COUNTIFS($AO$12:$AO$31,I$37,$C$12:$C$31,"A",$E$12:$E$31,"*")</f>
        <v>0</v>
      </c>
      <c r="J39" s="1300"/>
      <c r="K39" s="1301"/>
      <c r="L39" s="1299">
        <f>COUNTIFS($AO$12:$AO$31,I$37,$C$12:$C$31,"B",$E$12:$E$31,"*")</f>
        <v>0</v>
      </c>
      <c r="M39" s="1300"/>
      <c r="N39" s="1301"/>
      <c r="O39" s="1299">
        <f>COUNTIFS($AO$12:$AO$31,O$37,$C$12:$C$31,"A",$E$12:$E$31,"*")</f>
        <v>0</v>
      </c>
      <c r="P39" s="1300"/>
      <c r="Q39" s="1301"/>
      <c r="R39" s="1299">
        <f>COUNTIFS($AO$12:$AO$31,O$37,$C$12:$C$31,"B",$E$12:$E$31,"*")</f>
        <v>0</v>
      </c>
      <c r="S39" s="1300"/>
      <c r="T39" s="1301"/>
      <c r="U39" s="1299">
        <f>COUNTIFS($AO$12:$AO$31,U$37,$C$12:$C$31,"A",$E$12:$E$31,"*")</f>
        <v>0</v>
      </c>
      <c r="V39" s="1300"/>
      <c r="W39" s="1301"/>
      <c r="X39" s="1299">
        <f>COUNTIFS($AO$12:$AO$31,U$37,$C$12:$C$31,"B",$E$12:$E$31,"*")</f>
        <v>0</v>
      </c>
      <c r="Y39" s="1300"/>
      <c r="Z39" s="1301"/>
      <c r="AA39" s="1299">
        <f>COUNTIFS($AO$12:$AO$31,AA$37,$C$12:$C$31,"A",$E$12:$E$31,"*")</f>
        <v>0</v>
      </c>
      <c r="AB39" s="1300"/>
      <c r="AC39" s="1301"/>
      <c r="AD39" s="1299">
        <f>COUNTIFS($AO$12:$AO$31,AA$37,$C$12:$C$31,"B",$E$12:$E$31,"*")</f>
        <v>0</v>
      </c>
      <c r="AE39" s="1300"/>
      <c r="AF39" s="1301"/>
      <c r="AG39" s="1299">
        <f>COUNTIFS($AO$12:$AO$31,AG$37,$C$12:$C$31,"A",$E$12:$E$31,"*")</f>
        <v>0</v>
      </c>
      <c r="AH39" s="1300"/>
      <c r="AI39" s="1301"/>
      <c r="AJ39" s="1299">
        <f>COUNTIFS($AO$12:$AO$31,AG$37,$C$12:$C$31,"B",$E$12:$E$31,"*")</f>
        <v>0</v>
      </c>
      <c r="AK39" s="1301"/>
      <c r="AL39" s="311">
        <f>COUNTIFS($AO$12:$AO$31,AL$37,$C$12:$C$31,"A",$E$12:$E$31,"*")</f>
        <v>0</v>
      </c>
      <c r="AM39" s="311">
        <f>COUNTIFS($AO$12:$AO$31,AL$37,$C$12:$C$31,"B",$E$12:$E$31,"*")</f>
        <v>1</v>
      </c>
      <c r="AN39" s="257"/>
    </row>
    <row r="40" spans="1:40" ht="18" customHeight="1">
      <c r="A40" s="257"/>
      <c r="B40" s="313" t="s">
        <v>636</v>
      </c>
      <c r="C40" s="311">
        <f>COUNTIFS($AO$12:$AO$31,C$37,$C$12:$C$31,"C",$E$12:$E$31,"*")</f>
        <v>0</v>
      </c>
      <c r="D40" s="311">
        <f>COUNTIFS($AO$12:$AO$31,C$37,$C$12:$C$31,"D",$E$12:$E$31,"*")</f>
        <v>0</v>
      </c>
      <c r="E40" s="311">
        <f>COUNTIFS($AO$12:$AO$31,E$37,$C$12:$C$31,"C",$E$12:$E$31,"*")</f>
        <v>0</v>
      </c>
      <c r="F40" s="1299">
        <f>COUNTIFS($AO$12:$AO$31,E$37,$C$12:$C$31,"D",$E$12:$E$31,"*")</f>
        <v>0</v>
      </c>
      <c r="G40" s="1300"/>
      <c r="H40" s="1301"/>
      <c r="I40" s="1299">
        <f>COUNTIFS($AO$12:$AO$31,I$37,$C$12:$C$31,"C",$E$12:$E$31,"*")</f>
        <v>1</v>
      </c>
      <c r="J40" s="1300"/>
      <c r="K40" s="1301"/>
      <c r="L40" s="1299">
        <f>COUNTIFS($AO$12:$AO$31,I$37,$C$12:$C$31,"D",$E$12:$E$31,"*")</f>
        <v>0</v>
      </c>
      <c r="M40" s="1300"/>
      <c r="N40" s="1301"/>
      <c r="O40" s="1299">
        <f>COUNTIFS($AO$12:$AO$31,O$37,$C$12:$C$31,"C",$E$12:$E$31,"*")</f>
        <v>0</v>
      </c>
      <c r="P40" s="1300"/>
      <c r="Q40" s="1301"/>
      <c r="R40" s="1299">
        <f>COUNTIFS($AO$12:$AO$31,O$37,$C$12:$C$31,"D",$E$12:$E$31,"*")</f>
        <v>0</v>
      </c>
      <c r="S40" s="1300"/>
      <c r="T40" s="1301"/>
      <c r="U40" s="1299">
        <f>COUNTIFS($AO$12:$AO$31,U$37,$C$12:$C$31,"C",$E$12:$E$31,"*")</f>
        <v>0</v>
      </c>
      <c r="V40" s="1300"/>
      <c r="W40" s="1301"/>
      <c r="X40" s="1299">
        <f>COUNTIFS($AO$12:$AO$31,U$37,$C$12:$C$31,"D",$E$12:$E$31,"*")</f>
        <v>1</v>
      </c>
      <c r="Y40" s="1300"/>
      <c r="Z40" s="1301"/>
      <c r="AA40" s="1299">
        <f>COUNTIFS($AO$12:$AO$31,AA$37,$C$12:$C$31,"C",$E$12:$E$31,"*")</f>
        <v>0</v>
      </c>
      <c r="AB40" s="1300"/>
      <c r="AC40" s="1301"/>
      <c r="AD40" s="1299">
        <f>COUNTIFS($AO$12:$AO$31,AA$37,$C$12:$C$31,"D",$E$12:$E$31,"*")</f>
        <v>0</v>
      </c>
      <c r="AE40" s="1300"/>
      <c r="AF40" s="1301"/>
      <c r="AG40" s="1299">
        <f>COUNTIFS($AO$12:$AO$31,AG$37,$C$12:$C$31,"C",$E$12:$E$31,"*")</f>
        <v>0</v>
      </c>
      <c r="AH40" s="1300"/>
      <c r="AI40" s="1301"/>
      <c r="AJ40" s="1299">
        <f>COUNTIFS($AO$12:$AO$31,AG$37,$C$12:$C$31,"D",$E$12:$E$31,"*")</f>
        <v>0</v>
      </c>
      <c r="AK40" s="1301"/>
      <c r="AL40" s="311">
        <f>COUNTIFS($AO$12:$AO$31,AL$37,$C$12:$C$31,"C",$E$12:$E$31,"*")</f>
        <v>0</v>
      </c>
      <c r="AM40" s="311">
        <f>COUNTIFS($AO$12:$AO$31,AL$37,$C$12:$C$31,"D",$E$12:$E$31,"*")</f>
        <v>0</v>
      </c>
      <c r="AN40" s="257"/>
    </row>
    <row r="41" spans="1:40" ht="24.95" customHeight="1">
      <c r="A41" s="257"/>
      <c r="B41" s="313" t="s">
        <v>637</v>
      </c>
      <c r="C41" s="1294" t="str">
        <f>IF($AK$3="４週",SUMIFS($AK$12:$AK$31,$AO$12:$AO$31,C37)/4/$AH$6,IF($AK$3="歴月",SUMIFS($AK$12:$AK$31,$AO$12:$AO$31,C37)/$AL$6,"記載する期間を選択してください"))</f>
        <v>記載する期間を選択してください</v>
      </c>
      <c r="D41" s="1297"/>
      <c r="E41" s="1294" t="str">
        <f>IF($AK$3="４週",SUMIFS($AK$12:$AK$31,$AO$12:$AO$31,E37)/4/$AH$6,IF($AK$3="歴月",SUMIFS($AK$12:$AK$31,$AO$12:$AO$31,E37)/$AL$6,"記載する期間を選択してください"))</f>
        <v>記載する期間を選択してください</v>
      </c>
      <c r="F41" s="1295"/>
      <c r="G41" s="1295"/>
      <c r="H41" s="1297"/>
      <c r="I41" s="1294" t="str">
        <f>IF($AK$3="４週",SUMIFS($AK$12:$AK$31,$AO$12:$AO$31,I37)/4/$AH$6,IF($AK$3="歴月",SUMIFS($AK$12:$AK$31,$AO$12:$AO$31,I37)/$AL$6,"記載する期間を選択してください"))</f>
        <v>記載する期間を選択してください</v>
      </c>
      <c r="J41" s="1295"/>
      <c r="K41" s="1295"/>
      <c r="L41" s="1295"/>
      <c r="M41" s="1295"/>
      <c r="N41" s="1297"/>
      <c r="O41" s="1294" t="str">
        <f>IF($AK$3="４週",SUMIFS($AK$12:$AK$31,$AO$12:$AO$31,O37)/4/$AH$6,IF($AK$3="歴月",SUMIFS($AK$12:$AK$31,$AO$12:$AO$31,O37)/$AL$6,"記載する期間を選択してください"))</f>
        <v>記載する期間を選択してください</v>
      </c>
      <c r="P41" s="1295"/>
      <c r="Q41" s="1295"/>
      <c r="R41" s="1295"/>
      <c r="S41" s="1295"/>
      <c r="T41" s="1297"/>
      <c r="U41" s="1294" t="str">
        <f>IF($AK$3="４週",SUMIFS($AK$12:$AK$31,$AO$12:$AO$31,U37)/4/$AH$6,IF($AK$3="歴月",SUMIFS($AK$12:$AK$31,$AO$12:$AO$31,U37)/$AL$6,"記載する期間を選択してください"))</f>
        <v>記載する期間を選択してください</v>
      </c>
      <c r="V41" s="1295"/>
      <c r="W41" s="1295"/>
      <c r="X41" s="1295"/>
      <c r="Y41" s="1295"/>
      <c r="Z41" s="1297"/>
      <c r="AA41" s="1294" t="str">
        <f>IF($AK$3="４週",SUMIFS($AK$12:$AK$31,$AO$12:$AO$31,AA37)/4/$AH$6,IF($AK$3="歴月",SUMIFS($AK$12:$AK$31,$AO$12:$AO$31,AA37)/$AL$6,"記載する期間を選択してください"))</f>
        <v>記載する期間を選択してください</v>
      </c>
      <c r="AB41" s="1295"/>
      <c r="AC41" s="1295"/>
      <c r="AD41" s="1295"/>
      <c r="AE41" s="1295"/>
      <c r="AF41" s="1297"/>
      <c r="AG41" s="1294" t="str">
        <f>IF($AK$3="４週",SUMIFS($AK$12:$AK$31,$AO$12:$AO$31,AG37)/4/$AH$6,IF($AK$3="歴月",SUMIFS($AK$12:$AK$31,$AO$12:$AO$31,AG37)/$AL$6,"記載する期間を選択してください"))</f>
        <v>記載する期間を選択してください</v>
      </c>
      <c r="AH41" s="1295"/>
      <c r="AI41" s="1295"/>
      <c r="AJ41" s="1295"/>
      <c r="AK41" s="1297"/>
      <c r="AL41" s="1294" t="str">
        <f>IF($AK$3="４週",SUMIFS($AK$12:$AK$31,$AO$12:$AO$31,AL37)/4/$AH$6,IF($AK$3="歴月",SUMIFS($AK$12:$AK$31,$AO$12:$AO$31,AL37)/$AL$6,"記載する期間を選択してください"))</f>
        <v>記載する期間を選択してください</v>
      </c>
      <c r="AM41" s="1297"/>
      <c r="AN41" s="257"/>
    </row>
    <row r="42" spans="1:40" ht="5.0999999999999996" customHeight="1">
      <c r="A42" s="257"/>
      <c r="B42" s="260"/>
      <c r="C42" s="284">
        <v>2</v>
      </c>
      <c r="D42" s="284"/>
      <c r="E42" s="284">
        <v>3</v>
      </c>
      <c r="F42" s="284"/>
      <c r="G42" s="284"/>
      <c r="H42" s="284"/>
      <c r="I42" s="284">
        <v>4</v>
      </c>
      <c r="J42" s="284"/>
      <c r="K42" s="284"/>
      <c r="L42" s="284"/>
      <c r="M42" s="284"/>
      <c r="N42" s="284"/>
      <c r="O42" s="284">
        <v>5</v>
      </c>
      <c r="P42" s="284"/>
      <c r="Q42" s="284"/>
      <c r="R42" s="284"/>
      <c r="S42" s="284"/>
      <c r="T42" s="284"/>
      <c r="U42" s="284">
        <v>6</v>
      </c>
      <c r="V42" s="284"/>
      <c r="W42" s="284"/>
      <c r="X42" s="284"/>
      <c r="Y42" s="284"/>
      <c r="Z42" s="284"/>
      <c r="AA42" s="284">
        <v>7</v>
      </c>
      <c r="AB42" s="284"/>
      <c r="AC42" s="284"/>
      <c r="AD42" s="284"/>
      <c r="AE42" s="284"/>
      <c r="AF42" s="284"/>
      <c r="AG42" s="284">
        <v>8</v>
      </c>
      <c r="AH42" s="284"/>
      <c r="AI42" s="284"/>
      <c r="AJ42" s="284"/>
      <c r="AK42" s="284"/>
      <c r="AL42" s="284">
        <v>9</v>
      </c>
      <c r="AM42" s="315"/>
      <c r="AN42" s="257"/>
    </row>
    <row r="43" spans="1:40" ht="15" customHeight="1">
      <c r="A43" s="280" t="s">
        <v>562</v>
      </c>
      <c r="B43" s="281"/>
      <c r="C43" s="282"/>
      <c r="D43" s="282"/>
      <c r="E43" s="282"/>
      <c r="F43" s="283"/>
      <c r="G43" s="282"/>
      <c r="H43" s="284"/>
      <c r="I43" s="284"/>
      <c r="J43" s="284"/>
      <c r="K43" s="284"/>
      <c r="L43" s="284"/>
      <c r="M43" s="284"/>
      <c r="N43" s="284"/>
      <c r="O43" s="284"/>
      <c r="P43" s="284"/>
      <c r="Q43" s="284"/>
      <c r="R43" s="284">
        <v>6</v>
      </c>
      <c r="S43" s="284"/>
      <c r="T43" s="284"/>
      <c r="U43" s="284"/>
      <c r="V43" s="284"/>
      <c r="W43" s="284"/>
      <c r="X43" s="284">
        <v>7</v>
      </c>
      <c r="Y43" s="284"/>
      <c r="Z43" s="284"/>
      <c r="AA43" s="284"/>
      <c r="AB43" s="284"/>
      <c r="AC43" s="284"/>
      <c r="AD43" s="284">
        <v>8</v>
      </c>
      <c r="AE43" s="284"/>
      <c r="AF43" s="284"/>
      <c r="AG43" s="285"/>
      <c r="AH43" s="285"/>
      <c r="AI43" s="285"/>
      <c r="AJ43" s="285">
        <v>9</v>
      </c>
      <c r="AK43" s="286"/>
      <c r="AL43" s="286"/>
      <c r="AM43" s="257"/>
    </row>
    <row r="44" spans="1:40" s="280" customFormat="1" ht="15" customHeight="1">
      <c r="A44" s="280" t="s">
        <v>563</v>
      </c>
      <c r="B44" s="287"/>
      <c r="C44" s="287"/>
      <c r="D44" s="287"/>
      <c r="E44" s="287"/>
      <c r="F44" s="287"/>
      <c r="G44" s="287"/>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row>
    <row r="45" spans="1:40" s="280" customFormat="1" ht="15" customHeight="1">
      <c r="A45" s="280" t="s">
        <v>564</v>
      </c>
      <c r="B45" s="287"/>
      <c r="C45" s="287"/>
      <c r="D45" s="287"/>
      <c r="E45" s="287"/>
      <c r="F45" s="287"/>
      <c r="G45" s="287"/>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row>
    <row r="46" spans="1:40" s="280" customFormat="1" ht="15" customHeight="1">
      <c r="A46" s="287" t="s">
        <v>745</v>
      </c>
      <c r="C46" s="287"/>
      <c r="D46" s="287"/>
      <c r="E46" s="287"/>
      <c r="F46" s="287"/>
      <c r="G46" s="287"/>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row>
    <row r="47" spans="1:40" s="280" customFormat="1" ht="15" customHeight="1">
      <c r="A47" s="280" t="s">
        <v>565</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0" s="280" customFormat="1" ht="15" customHeight="1">
      <c r="A48" s="280" t="s">
        <v>566</v>
      </c>
      <c r="B48" s="287"/>
      <c r="C48" s="287"/>
      <c r="D48" s="287"/>
      <c r="E48" s="287"/>
      <c r="F48" s="287"/>
      <c r="G48" s="287"/>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row>
    <row r="49" spans="1:7" ht="15" customHeight="1">
      <c r="A49" s="280" t="s">
        <v>567</v>
      </c>
      <c r="B49" s="288"/>
      <c r="C49" s="280"/>
      <c r="D49" s="280"/>
      <c r="E49" s="280"/>
      <c r="F49" s="280"/>
      <c r="G49" s="280"/>
    </row>
    <row r="50" spans="1:7" ht="15" customHeight="1">
      <c r="A50" s="280" t="s">
        <v>568</v>
      </c>
      <c r="B50" s="288"/>
      <c r="C50" s="280"/>
      <c r="D50" s="280"/>
      <c r="E50" s="280"/>
      <c r="F50" s="280"/>
      <c r="G50" s="280"/>
    </row>
    <row r="51" spans="1:7" ht="15" customHeight="1">
      <c r="A51" s="280"/>
      <c r="B51" s="289" t="s">
        <v>569</v>
      </c>
      <c r="C51" s="1250" t="s">
        <v>570</v>
      </c>
      <c r="D51" s="1250"/>
      <c r="E51" s="1250"/>
      <c r="F51" s="280"/>
      <c r="G51" s="280"/>
    </row>
    <row r="52" spans="1:7" ht="15" customHeight="1">
      <c r="A52" s="280"/>
      <c r="B52" s="290" t="s">
        <v>571</v>
      </c>
      <c r="C52" s="1260" t="s">
        <v>572</v>
      </c>
      <c r="D52" s="1260"/>
      <c r="E52" s="1260"/>
      <c r="F52" s="280"/>
      <c r="G52" s="280"/>
    </row>
    <row r="53" spans="1:7" ht="15" customHeight="1">
      <c r="A53" s="280"/>
      <c r="B53" s="290" t="s">
        <v>573</v>
      </c>
      <c r="C53" s="1260" t="s">
        <v>574</v>
      </c>
      <c r="D53" s="1260"/>
      <c r="E53" s="1260"/>
      <c r="F53" s="280"/>
      <c r="G53" s="280"/>
    </row>
    <row r="54" spans="1:7" ht="15" customHeight="1">
      <c r="A54" s="280"/>
      <c r="B54" s="290" t="s">
        <v>575</v>
      </c>
      <c r="C54" s="1260" t="s">
        <v>576</v>
      </c>
      <c r="D54" s="1260"/>
      <c r="E54" s="1260"/>
      <c r="F54" s="280"/>
      <c r="G54" s="280"/>
    </row>
    <row r="55" spans="1:7" ht="15" customHeight="1">
      <c r="A55" s="280"/>
      <c r="B55" s="290" t="s">
        <v>577</v>
      </c>
      <c r="C55" s="1260" t="s">
        <v>578</v>
      </c>
      <c r="D55" s="1260"/>
      <c r="E55" s="1260"/>
      <c r="F55" s="280"/>
      <c r="G55" s="280"/>
    </row>
    <row r="56" spans="1:7" ht="15" customHeight="1">
      <c r="A56" s="280"/>
      <c r="B56" s="280" t="s">
        <v>579</v>
      </c>
      <c r="C56" s="280"/>
      <c r="D56" s="280"/>
      <c r="E56" s="280"/>
      <c r="F56" s="280"/>
      <c r="G56" s="280"/>
    </row>
    <row r="57" spans="1:7" ht="15" customHeight="1">
      <c r="A57" s="280"/>
      <c r="B57" s="280" t="s">
        <v>580</v>
      </c>
      <c r="C57" s="280"/>
      <c r="D57" s="280"/>
      <c r="E57" s="280"/>
      <c r="F57" s="280"/>
      <c r="G57" s="280"/>
    </row>
    <row r="58" spans="1:7" ht="15" customHeight="1">
      <c r="A58" s="280"/>
      <c r="B58" s="280" t="s">
        <v>581</v>
      </c>
      <c r="C58" s="280"/>
      <c r="D58" s="280"/>
      <c r="E58" s="280"/>
      <c r="F58" s="280"/>
      <c r="G58" s="280"/>
    </row>
    <row r="59" spans="1:7" ht="15" customHeight="1">
      <c r="A59" s="280" t="s">
        <v>582</v>
      </c>
      <c r="B59" s="288"/>
      <c r="C59" s="280"/>
      <c r="D59" s="280"/>
      <c r="E59" s="280"/>
      <c r="F59" s="280"/>
      <c r="G59" s="280"/>
    </row>
    <row r="60" spans="1:7" ht="15" customHeight="1">
      <c r="A60" s="280" t="s">
        <v>746</v>
      </c>
      <c r="B60" s="288"/>
      <c r="C60" s="280"/>
      <c r="D60" s="280"/>
      <c r="E60" s="280"/>
      <c r="F60" s="280"/>
      <c r="G60" s="280"/>
    </row>
    <row r="61" spans="1:7" ht="15" customHeight="1">
      <c r="A61" s="280" t="s">
        <v>584</v>
      </c>
      <c r="B61" s="288"/>
      <c r="C61" s="280"/>
      <c r="D61" s="280"/>
      <c r="E61" s="280"/>
      <c r="F61" s="280"/>
      <c r="G61" s="280"/>
    </row>
    <row r="62" spans="1:7" ht="15" customHeight="1">
      <c r="A62" s="280" t="s">
        <v>585</v>
      </c>
      <c r="B62" s="288"/>
      <c r="C62" s="280"/>
      <c r="D62" s="280"/>
      <c r="E62" s="280"/>
      <c r="F62" s="280"/>
      <c r="G62" s="280"/>
    </row>
    <row r="63" spans="1:7" ht="15" customHeight="1">
      <c r="A63" s="280" t="s">
        <v>586</v>
      </c>
      <c r="B63" s="288"/>
      <c r="C63" s="280"/>
      <c r="D63" s="280"/>
      <c r="E63" s="280"/>
      <c r="F63" s="280"/>
      <c r="G63" s="280"/>
    </row>
    <row r="64" spans="1:7" ht="15" customHeight="1">
      <c r="A64" s="280" t="s">
        <v>587</v>
      </c>
      <c r="B64" s="288"/>
      <c r="C64" s="280"/>
      <c r="D64" s="280"/>
      <c r="E64" s="280"/>
      <c r="F64" s="280"/>
      <c r="G64" s="280"/>
    </row>
    <row r="65" spans="1:7" ht="15" customHeight="1">
      <c r="A65" s="280"/>
      <c r="B65" s="280" t="s">
        <v>588</v>
      </c>
      <c r="C65" s="280"/>
      <c r="D65" s="280"/>
      <c r="E65" s="280"/>
      <c r="F65" s="280"/>
      <c r="G65" s="280"/>
    </row>
    <row r="66" spans="1:7" ht="15" customHeight="1">
      <c r="A66" s="280"/>
      <c r="B66" s="280" t="s">
        <v>589</v>
      </c>
      <c r="C66" s="280"/>
      <c r="D66" s="280"/>
      <c r="E66" s="280"/>
      <c r="F66" s="280"/>
      <c r="G66" s="280"/>
    </row>
    <row r="67" spans="1:7" ht="15" customHeight="1">
      <c r="A67" s="280" t="s">
        <v>590</v>
      </c>
      <c r="B67" s="288"/>
      <c r="C67" s="280"/>
      <c r="D67" s="280"/>
      <c r="E67" s="280"/>
      <c r="F67" s="280"/>
      <c r="G67" s="280"/>
    </row>
    <row r="68" spans="1:7" ht="15" customHeight="1">
      <c r="A68" s="280" t="s">
        <v>591</v>
      </c>
      <c r="B68" s="288"/>
      <c r="C68" s="280"/>
      <c r="D68" s="280"/>
      <c r="E68" s="280"/>
      <c r="F68" s="280"/>
      <c r="G68" s="280"/>
    </row>
    <row r="69" spans="1:7" ht="15" customHeight="1">
      <c r="A69" s="280" t="s">
        <v>592</v>
      </c>
      <c r="B69" s="288"/>
      <c r="C69" s="280"/>
      <c r="D69" s="280"/>
      <c r="E69" s="280"/>
      <c r="F69" s="280"/>
      <c r="G69" s="280"/>
    </row>
    <row r="70" spans="1:7" ht="15" customHeight="1">
      <c r="A70" s="280" t="s">
        <v>593</v>
      </c>
      <c r="B70" s="288"/>
      <c r="C70" s="280"/>
      <c r="D70" s="280"/>
      <c r="E70" s="280"/>
      <c r="F70" s="280"/>
      <c r="G70" s="280"/>
    </row>
    <row r="71" spans="1:7" ht="15" customHeight="1">
      <c r="A71" s="280" t="s">
        <v>594</v>
      </c>
      <c r="B71" s="288"/>
      <c r="C71" s="280"/>
      <c r="D71" s="280"/>
      <c r="E71" s="280"/>
      <c r="F71" s="280"/>
      <c r="G71" s="280"/>
    </row>
    <row r="72" spans="1:7" ht="15" customHeight="1">
      <c r="A72" s="280" t="s">
        <v>595</v>
      </c>
      <c r="B72" s="288"/>
      <c r="C72" s="280"/>
      <c r="D72" s="280"/>
      <c r="E72" s="280"/>
      <c r="F72" s="280"/>
      <c r="G72" s="280"/>
    </row>
    <row r="73" spans="1:7" ht="15" customHeight="1">
      <c r="A73" s="280" t="s">
        <v>596</v>
      </c>
      <c r="B73" s="288"/>
      <c r="C73" s="280"/>
      <c r="D73" s="280"/>
      <c r="E73" s="280"/>
      <c r="F73" s="280"/>
      <c r="G73" s="280"/>
    </row>
    <row r="74" spans="1:7" ht="15" customHeight="1">
      <c r="A74" s="280" t="s">
        <v>597</v>
      </c>
      <c r="B74" s="288"/>
      <c r="C74" s="280"/>
      <c r="D74" s="280"/>
      <c r="E74" s="280"/>
      <c r="F74" s="280"/>
      <c r="G74" s="280"/>
    </row>
  </sheetData>
  <mergeCells count="102">
    <mergeCell ref="AG41:AK41"/>
    <mergeCell ref="AL41:AM41"/>
    <mergeCell ref="C51:E51"/>
    <mergeCell ref="C52:E52"/>
    <mergeCell ref="C53:E53"/>
    <mergeCell ref="X40:Z40"/>
    <mergeCell ref="AA40:AC40"/>
    <mergeCell ref="AD40:AF40"/>
    <mergeCell ref="AG40:AI40"/>
    <mergeCell ref="AJ40:AK40"/>
    <mergeCell ref="C41:D41"/>
    <mergeCell ref="E41:H41"/>
    <mergeCell ref="I41:N41"/>
    <mergeCell ref="O41:T41"/>
    <mergeCell ref="U41:Z41"/>
    <mergeCell ref="F40:H40"/>
    <mergeCell ref="I40:K40"/>
    <mergeCell ref="L40:N40"/>
    <mergeCell ref="O40:Q40"/>
    <mergeCell ref="R40:T40"/>
    <mergeCell ref="U40:W40"/>
    <mergeCell ref="C54:E54"/>
    <mergeCell ref="C55:E55"/>
    <mergeCell ref="AA41:AF41"/>
    <mergeCell ref="AG38:AI38"/>
    <mergeCell ref="AJ38:AK38"/>
    <mergeCell ref="F39:H39"/>
    <mergeCell ref="I39:K39"/>
    <mergeCell ref="L39:N39"/>
    <mergeCell ref="O39:Q39"/>
    <mergeCell ref="R39:T39"/>
    <mergeCell ref="U39:W39"/>
    <mergeCell ref="X39:Z39"/>
    <mergeCell ref="AA39:AC39"/>
    <mergeCell ref="AD39:AF39"/>
    <mergeCell ref="AG39:AI39"/>
    <mergeCell ref="AJ39:AK39"/>
    <mergeCell ref="F38:H38"/>
    <mergeCell ref="I38:K38"/>
    <mergeCell ref="L38:N38"/>
    <mergeCell ref="O38:Q38"/>
    <mergeCell ref="R38:T38"/>
    <mergeCell ref="U38:W38"/>
    <mergeCell ref="X38:Z38"/>
    <mergeCell ref="AA38:AC38"/>
    <mergeCell ref="AD38:AF38"/>
    <mergeCell ref="C37:D37"/>
    <mergeCell ref="E37:H37"/>
    <mergeCell ref="I37:N37"/>
    <mergeCell ref="O37:T37"/>
    <mergeCell ref="U37:Z37"/>
    <mergeCell ref="AA37:AF37"/>
    <mergeCell ref="AM29:AN29"/>
    <mergeCell ref="AM30:AN30"/>
    <mergeCell ref="AM31:AN31"/>
    <mergeCell ref="A32:E32"/>
    <mergeCell ref="AM32:AN33"/>
    <mergeCell ref="A33:E33"/>
    <mergeCell ref="AG37:AK37"/>
    <mergeCell ref="AL37:AM37"/>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5">
    <dataValidation allowBlank="1" showInputMessage="1" sqref="B12:B13" xr:uid="{2E4E29AE-AEE0-400B-8DEB-A387CA7F6A68}"/>
    <dataValidation type="list" allowBlank="1" showInputMessage="1" sqref="B14:B31" xr:uid="{4A6CDB5A-73FD-4AD2-9FA9-A5E39B54040D}">
      <formula1>INDIRECT($AK$1)</formula1>
    </dataValidation>
    <dataValidation type="list" allowBlank="1" showInputMessage="1" showErrorMessage="1" sqref="AK3:AN3" xr:uid="{ABD06290-A399-40F7-A2CA-2663BB9AEF92}">
      <formula1>"４週,歴月"</formula1>
    </dataValidation>
    <dataValidation type="list" allowBlank="1" showInputMessage="1" showErrorMessage="1" sqref="AK4:AN4" xr:uid="{3863F945-BEB9-45B7-8CD7-FB172630D918}">
      <formula1>"予定,実績"</formula1>
    </dataValidation>
    <dataValidation type="list" allowBlank="1" showInputMessage="1" showErrorMessage="1" sqref="C12:C31" xr:uid="{AFDB2DF2-0E20-4249-8A52-6F2F809AB9BF}">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8" fitToWidth="0" fitToHeight="0" orientation="landscape" r:id="rId1"/>
  <headerFooter alignWithMargins="0">
    <oddHeader>&amp;L&amp;"ＭＳ ゴシック,標準"&amp;10（参考様式）</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831AD-C763-460F-9661-B69C04DC4B02}">
  <sheetPr>
    <tabColor theme="5" tint="0.79998168889431442"/>
  </sheetPr>
  <dimension ref="A1:AO81"/>
  <sheetViews>
    <sheetView showGridLines="0" zoomScaleNormal="100" zoomScaleSheetLayoutView="100" workbookViewId="0"/>
  </sheetViews>
  <sheetFormatPr defaultColWidth="8.25" defaultRowHeight="21" customHeight="1"/>
  <cols>
    <col min="1" max="1" width="2.625" style="260" customWidth="1"/>
    <col min="2" max="2" width="14.3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1"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749</v>
      </c>
      <c r="AL1" s="1243"/>
      <c r="AM1" s="1243"/>
      <c r="AN1" s="1243"/>
    </row>
    <row r="2" spans="1:41"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1"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1"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1" ht="18" customHeight="1">
      <c r="A5" s="262"/>
      <c r="B5" s="262"/>
      <c r="C5" s="262"/>
      <c r="D5" s="262"/>
      <c r="E5" s="262"/>
      <c r="F5" s="262"/>
      <c r="G5" s="262"/>
      <c r="H5" s="262"/>
      <c r="I5" s="262"/>
      <c r="J5" s="262"/>
      <c r="K5" s="262"/>
      <c r="L5" s="262"/>
      <c r="M5" s="262"/>
      <c r="N5" s="262"/>
      <c r="O5" s="262"/>
      <c r="P5" s="262"/>
      <c r="Q5" s="262"/>
      <c r="R5" s="262"/>
      <c r="S5" s="262"/>
      <c r="T5" s="262"/>
      <c r="U5" s="262"/>
      <c r="V5" s="262"/>
      <c r="W5" s="262"/>
      <c r="Y5" s="263"/>
      <c r="Z5" s="263"/>
      <c r="AA5" s="263"/>
      <c r="AB5" s="257"/>
      <c r="AC5" s="263"/>
      <c r="AD5" s="263"/>
      <c r="AE5" s="263"/>
      <c r="AF5" s="334"/>
      <c r="AG5" s="334"/>
      <c r="AH5" s="334"/>
      <c r="AI5" s="335" t="s">
        <v>739</v>
      </c>
      <c r="AJ5" s="259"/>
      <c r="AK5" s="1247"/>
      <c r="AL5" s="1247"/>
      <c r="AM5" s="1247"/>
      <c r="AN5" s="1247"/>
    </row>
    <row r="6" spans="1:41" ht="18" customHeight="1">
      <c r="A6" s="262"/>
      <c r="B6" s="262"/>
      <c r="C6" s="262"/>
      <c r="D6" s="262"/>
      <c r="E6" s="262"/>
      <c r="F6" s="262"/>
      <c r="G6" s="262"/>
      <c r="H6" s="262"/>
      <c r="I6" s="262"/>
      <c r="J6" s="262"/>
      <c r="K6" s="262"/>
      <c r="L6" s="262"/>
      <c r="M6" s="262"/>
      <c r="N6" s="262"/>
      <c r="O6" s="262"/>
      <c r="P6" s="262"/>
      <c r="Q6" s="262"/>
      <c r="R6" s="262"/>
      <c r="S6" s="262"/>
      <c r="U6" s="262"/>
      <c r="V6" s="262"/>
      <c r="W6" s="262"/>
      <c r="Y6" s="263"/>
      <c r="Z6" s="263"/>
      <c r="AA6" s="263"/>
      <c r="AB6" s="257"/>
      <c r="AC6" s="263"/>
      <c r="AD6" s="263"/>
      <c r="AE6" s="263"/>
      <c r="AF6" s="263"/>
      <c r="AG6" s="264" t="s">
        <v>543</v>
      </c>
      <c r="AH6" s="1263"/>
      <c r="AI6" s="1263"/>
      <c r="AJ6" s="1263"/>
      <c r="AK6" s="263" t="s">
        <v>544</v>
      </c>
      <c r="AL6" s="291"/>
      <c r="AM6" s="263" t="s">
        <v>545</v>
      </c>
      <c r="AN6" s="257"/>
    </row>
    <row r="7" spans="1:41" ht="9.9499999999999993" customHeight="1">
      <c r="A7" s="257"/>
      <c r="B7" s="266"/>
      <c r="C7" s="266"/>
      <c r="D7" s="266"/>
      <c r="E7" s="266"/>
      <c r="F7" s="266"/>
      <c r="G7" s="266"/>
      <c r="H7" s="266"/>
      <c r="I7" s="266"/>
      <c r="J7" s="266"/>
      <c r="K7" s="266"/>
      <c r="L7" s="266"/>
      <c r="M7" s="266"/>
      <c r="N7" s="266"/>
      <c r="O7" s="266"/>
      <c r="P7" s="266"/>
      <c r="Q7" s="266"/>
      <c r="R7" s="266"/>
      <c r="S7" s="266"/>
      <c r="T7" s="266"/>
      <c r="U7" s="266"/>
      <c r="V7" s="266"/>
      <c r="W7" s="266"/>
      <c r="X7" s="261"/>
      <c r="Y7" s="261"/>
      <c r="Z7" s="261"/>
      <c r="AA7" s="261"/>
      <c r="AB7" s="261"/>
      <c r="AC7" s="261"/>
      <c r="AD7" s="261"/>
      <c r="AE7" s="261"/>
      <c r="AF7" s="261"/>
      <c r="AG7" s="261"/>
      <c r="AH7" s="261"/>
      <c r="AI7" s="261"/>
      <c r="AJ7" s="261"/>
      <c r="AK7" s="261"/>
      <c r="AL7" s="261"/>
      <c r="AM7" s="257"/>
      <c r="AN7" s="257"/>
    </row>
    <row r="8" spans="1:41" ht="15" customHeight="1">
      <c r="A8" s="1249" t="s">
        <v>546</v>
      </c>
      <c r="B8" s="1264" t="s">
        <v>547</v>
      </c>
      <c r="C8" s="1251" t="s">
        <v>548</v>
      </c>
      <c r="D8" s="1250" t="s">
        <v>549</v>
      </c>
      <c r="E8" s="1254" t="s">
        <v>550</v>
      </c>
      <c r="F8" s="1255" t="s">
        <v>551</v>
      </c>
      <c r="G8" s="1255"/>
      <c r="H8" s="1255"/>
      <c r="I8" s="1255"/>
      <c r="J8" s="1255"/>
      <c r="K8" s="1255"/>
      <c r="L8" s="1255"/>
      <c r="M8" s="1255"/>
      <c r="N8" s="1255"/>
      <c r="O8" s="1255"/>
      <c r="P8" s="1255"/>
      <c r="Q8" s="1255"/>
      <c r="R8" s="1255"/>
      <c r="S8" s="1255"/>
      <c r="T8" s="1255"/>
      <c r="U8" s="1255"/>
      <c r="V8" s="1255"/>
      <c r="W8" s="1255"/>
      <c r="X8" s="1255"/>
      <c r="Y8" s="1255"/>
      <c r="Z8" s="1255"/>
      <c r="AA8" s="1255"/>
      <c r="AB8" s="1255"/>
      <c r="AC8" s="1255"/>
      <c r="AD8" s="1255"/>
      <c r="AE8" s="1255"/>
      <c r="AF8" s="1255"/>
      <c r="AG8" s="1255"/>
      <c r="AH8" s="1255"/>
      <c r="AI8" s="1255"/>
      <c r="AJ8" s="1255"/>
      <c r="AK8" s="1256" t="s">
        <v>552</v>
      </c>
      <c r="AL8" s="1258" t="s">
        <v>553</v>
      </c>
      <c r="AM8" s="1259" t="s">
        <v>554</v>
      </c>
      <c r="AN8" s="1259"/>
    </row>
    <row r="9" spans="1:41" ht="15" customHeight="1">
      <c r="A9" s="1249"/>
      <c r="B9" s="1265"/>
      <c r="C9" s="1252"/>
      <c r="D9" s="1250"/>
      <c r="E9" s="1254"/>
      <c r="F9" s="1250" t="s">
        <v>555</v>
      </c>
      <c r="G9" s="1250"/>
      <c r="H9" s="1250"/>
      <c r="I9" s="1250"/>
      <c r="J9" s="1250"/>
      <c r="K9" s="1250"/>
      <c r="L9" s="1250"/>
      <c r="M9" s="1250" t="s">
        <v>556</v>
      </c>
      <c r="N9" s="1250"/>
      <c r="O9" s="1250"/>
      <c r="P9" s="1250"/>
      <c r="Q9" s="1250"/>
      <c r="R9" s="1250"/>
      <c r="S9" s="1250"/>
      <c r="T9" s="1250" t="s">
        <v>557</v>
      </c>
      <c r="U9" s="1250"/>
      <c r="V9" s="1250"/>
      <c r="W9" s="1250"/>
      <c r="X9" s="1250"/>
      <c r="Y9" s="1250"/>
      <c r="Z9" s="1250"/>
      <c r="AA9" s="1250" t="s">
        <v>558</v>
      </c>
      <c r="AB9" s="1250"/>
      <c r="AC9" s="1250"/>
      <c r="AD9" s="1250"/>
      <c r="AE9" s="1250"/>
      <c r="AF9" s="1250"/>
      <c r="AG9" s="1250"/>
      <c r="AH9" s="1250" t="s">
        <v>559</v>
      </c>
      <c r="AI9" s="1250"/>
      <c r="AJ9" s="1250"/>
      <c r="AK9" s="1256"/>
      <c r="AL9" s="1258"/>
      <c r="AM9" s="1259"/>
      <c r="AN9" s="1259"/>
    </row>
    <row r="10" spans="1:41" ht="15" customHeight="1">
      <c r="A10" s="1249"/>
      <c r="B10" s="1266" t="s">
        <v>600</v>
      </c>
      <c r="C10" s="1252"/>
      <c r="D10" s="1250"/>
      <c r="E10" s="1254"/>
      <c r="F10" s="267">
        <f>DATE($M$2,$S$2,1)</f>
        <v>45413</v>
      </c>
      <c r="G10" s="267">
        <f>DATE($M$2,$S$2,2)</f>
        <v>45414</v>
      </c>
      <c r="H10" s="267">
        <f>DATE($M$2,$S$2,3)</f>
        <v>45415</v>
      </c>
      <c r="I10" s="267">
        <f>DATE($M$2,$S$2,4)</f>
        <v>45416</v>
      </c>
      <c r="J10" s="267">
        <f>DATE($M$2,$S$2,5)</f>
        <v>45417</v>
      </c>
      <c r="K10" s="267">
        <f>DATE($M$2,$S$2,6)</f>
        <v>45418</v>
      </c>
      <c r="L10" s="267">
        <f>DATE($M$2,$S$2,7)</f>
        <v>45419</v>
      </c>
      <c r="M10" s="267">
        <f>DATE($M$2,$S$2,8)</f>
        <v>45420</v>
      </c>
      <c r="N10" s="267">
        <f>DATE($M$2,$S$2,9)</f>
        <v>45421</v>
      </c>
      <c r="O10" s="267">
        <f>DATE($M$2,$S$2,10)</f>
        <v>45422</v>
      </c>
      <c r="P10" s="267">
        <f>DATE($M$2,$S$2,11)</f>
        <v>45423</v>
      </c>
      <c r="Q10" s="267">
        <f>DATE($M$2,$S$2,12)</f>
        <v>45424</v>
      </c>
      <c r="R10" s="267">
        <f>DATE($M$2,$S$2,13)</f>
        <v>45425</v>
      </c>
      <c r="S10" s="267">
        <f>DATE($M$2,$S$2,14)</f>
        <v>45426</v>
      </c>
      <c r="T10" s="267">
        <f>DATE($M$2,$S$2,15)</f>
        <v>45427</v>
      </c>
      <c r="U10" s="267">
        <f>DATE($M$2,$S$2,16)</f>
        <v>45428</v>
      </c>
      <c r="V10" s="267">
        <f>DATE($M$2,$S$2,17)</f>
        <v>45429</v>
      </c>
      <c r="W10" s="267">
        <f>DATE($M$2,$S$2,18)</f>
        <v>45430</v>
      </c>
      <c r="X10" s="267">
        <f>DATE($M$2,$S$2,19)</f>
        <v>45431</v>
      </c>
      <c r="Y10" s="267">
        <f>DATE($M$2,$S$2,20)</f>
        <v>45432</v>
      </c>
      <c r="Z10" s="267">
        <f>DATE($M$2,$S$2,21)</f>
        <v>45433</v>
      </c>
      <c r="AA10" s="267">
        <f>DATE($M$2,$S$2,22)</f>
        <v>45434</v>
      </c>
      <c r="AB10" s="267">
        <f>DATE($M$2,$S$2,23)</f>
        <v>45435</v>
      </c>
      <c r="AC10" s="267">
        <f>DATE($M$2,$S$2,24)</f>
        <v>45436</v>
      </c>
      <c r="AD10" s="267">
        <f>DATE($M$2,$S$2,25)</f>
        <v>45437</v>
      </c>
      <c r="AE10" s="267">
        <f>DATE($M$2,$S$2,26)</f>
        <v>45438</v>
      </c>
      <c r="AF10" s="267">
        <f>DATE($M$2,$S$2,27)</f>
        <v>45439</v>
      </c>
      <c r="AG10" s="267">
        <f>DATE($M$2,$S$2,28)</f>
        <v>45440</v>
      </c>
      <c r="AH10" s="267">
        <f>IF(DAY(EOMONTH(F10,0))&lt;29,"",DATE($M$2,$S$2,29))</f>
        <v>45441</v>
      </c>
      <c r="AI10" s="267">
        <f>IF(DAY(EOMONTH(F10,0))&lt;30,"",DATE($M$2,$S$2,30))</f>
        <v>45442</v>
      </c>
      <c r="AJ10" s="267">
        <f>IF(DAY(EOMONTH(F10,0))&lt;31,"",DATE($M$2,$S$2,31))</f>
        <v>45443</v>
      </c>
      <c r="AK10" s="1256"/>
      <c r="AL10" s="1258"/>
      <c r="AM10" s="1259"/>
      <c r="AN10" s="1259"/>
    </row>
    <row r="11" spans="1:41" ht="15" customHeight="1">
      <c r="A11" s="1249"/>
      <c r="B11" s="1267"/>
      <c r="C11" s="1253"/>
      <c r="D11" s="1250"/>
      <c r="E11" s="1254"/>
      <c r="F11" s="268">
        <f>DATE($M$2,$S$2,1)</f>
        <v>45413</v>
      </c>
      <c r="G11" s="268">
        <f>DATE($M$2,$S$2,2)</f>
        <v>45414</v>
      </c>
      <c r="H11" s="268">
        <f>DATE($M$2,$S$2,3)</f>
        <v>45415</v>
      </c>
      <c r="I11" s="268">
        <f>DATE($M$2,$S$2,4)</f>
        <v>45416</v>
      </c>
      <c r="J11" s="268">
        <f>DATE($M$2,$S$2,5)</f>
        <v>45417</v>
      </c>
      <c r="K11" s="268">
        <f>DATE($M$2,$S$2,6)</f>
        <v>45418</v>
      </c>
      <c r="L11" s="268">
        <f>DATE($M$2,$S$2,7)</f>
        <v>45419</v>
      </c>
      <c r="M11" s="268">
        <f>DATE($M$2,$S$2,8)</f>
        <v>45420</v>
      </c>
      <c r="N11" s="268">
        <f>DATE($M$2,$S$2,9)</f>
        <v>45421</v>
      </c>
      <c r="O11" s="268">
        <f>DATE($M$2,$S$2,10)</f>
        <v>45422</v>
      </c>
      <c r="P11" s="268">
        <f>DATE($M$2,$S$2,11)</f>
        <v>45423</v>
      </c>
      <c r="Q11" s="268">
        <f>DATE($M$2,$S$2,12)</f>
        <v>45424</v>
      </c>
      <c r="R11" s="268">
        <f>DATE($M$2,$S$2,13)</f>
        <v>45425</v>
      </c>
      <c r="S11" s="268">
        <f>DATE($M$2,$S$2,14)</f>
        <v>45426</v>
      </c>
      <c r="T11" s="268">
        <f>DATE($M$2,$S$2,15)</f>
        <v>45427</v>
      </c>
      <c r="U11" s="268">
        <f>DATE($M$2,$S$2,16)</f>
        <v>45428</v>
      </c>
      <c r="V11" s="268">
        <f>DATE($M$2,$S$2,17)</f>
        <v>45429</v>
      </c>
      <c r="W11" s="268">
        <f>DATE($M$2,$S$2,18)</f>
        <v>45430</v>
      </c>
      <c r="X11" s="268">
        <f>DATE($M$2,$S$2,19)</f>
        <v>45431</v>
      </c>
      <c r="Y11" s="268">
        <f>DATE($M$2,$S$2,20)</f>
        <v>45432</v>
      </c>
      <c r="Z11" s="268">
        <f>DATE($M$2,$S$2,21)</f>
        <v>45433</v>
      </c>
      <c r="AA11" s="268">
        <f>DATE($M$2,$S$2,22)</f>
        <v>45434</v>
      </c>
      <c r="AB11" s="268">
        <f>DATE($M$2,$S$2,23)</f>
        <v>45435</v>
      </c>
      <c r="AC11" s="268">
        <f>DATE($M$2,$S$2,24)</f>
        <v>45436</v>
      </c>
      <c r="AD11" s="268">
        <f>DATE($M$2,$S$2,25)</f>
        <v>45437</v>
      </c>
      <c r="AE11" s="268">
        <f>DATE($M$2,$S$2,26)</f>
        <v>45438</v>
      </c>
      <c r="AF11" s="268">
        <f>DATE($M$2,$S$2,27)</f>
        <v>45439</v>
      </c>
      <c r="AG11" s="268">
        <f>DATE($M$2,$S$2,28)</f>
        <v>45440</v>
      </c>
      <c r="AH11" s="268">
        <f>IF(DAY(EOMONTH(F11,0))&lt;29,"",DATE($M$2,$S$2,29))</f>
        <v>45441</v>
      </c>
      <c r="AI11" s="268">
        <f>IF(DAY(EOMONTH(F11,0))&lt;30,"",DATE($M$2,$S$2,30))</f>
        <v>45442</v>
      </c>
      <c r="AJ11" s="268">
        <f>IF(DAY(EOMONTH(F11,0))&lt;31,"",DATE($M$2,$S$2,31))</f>
        <v>45443</v>
      </c>
      <c r="AK11" s="1256"/>
      <c r="AL11" s="1258"/>
      <c r="AM11" s="1259"/>
      <c r="AN11" s="1259"/>
    </row>
    <row r="12" spans="1:41" ht="18" customHeight="1">
      <c r="A12" s="269">
        <v>1</v>
      </c>
      <c r="B12" s="292" t="s">
        <v>601</v>
      </c>
      <c r="C12" s="271" t="s">
        <v>571</v>
      </c>
      <c r="D12" s="293"/>
      <c r="E12" s="294" t="s">
        <v>571</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+SUM(F12:AJ12)</f>
        <v>0</v>
      </c>
      <c r="AL12" s="276">
        <f t="shared" ref="AL12:AL32" si="0">IF($AK$3="４週",AK12/4,AK12/(DAY(EOMONTH($F$10,0))/7))</f>
        <v>0</v>
      </c>
      <c r="AM12" s="1257"/>
      <c r="AN12" s="1257"/>
      <c r="AO12" s="337" t="str">
        <f>IF(B12="","",IF(ISERROR(MATCH(B12,$C$38:$AM$38,0)),"その他職員",B12))</f>
        <v>管理者</v>
      </c>
    </row>
    <row r="13" spans="1:41" ht="18" customHeight="1">
      <c r="A13" s="269">
        <v>2</v>
      </c>
      <c r="B13" s="292" t="s">
        <v>740</v>
      </c>
      <c r="C13" s="271" t="s">
        <v>573</v>
      </c>
      <c r="D13" s="293"/>
      <c r="E13" s="294" t="s">
        <v>573</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ref="AK13:AK32" si="1">+SUM(F13:AJ13)</f>
        <v>0</v>
      </c>
      <c r="AL13" s="276">
        <f t="shared" si="0"/>
        <v>0</v>
      </c>
      <c r="AM13" s="1257"/>
      <c r="AN13" s="1257"/>
      <c r="AO13" s="337" t="str">
        <f t="shared" ref="AO13:AO31" si="2">IF(B13="","",IF(ISERROR(MATCH(B13,$C$38:$AM$38,0)),"その他職員",B13))</f>
        <v>児童発達支援管理責任者</v>
      </c>
    </row>
    <row r="14" spans="1:41" ht="18" customHeight="1">
      <c r="A14" s="269">
        <v>3</v>
      </c>
      <c r="B14" s="292" t="s">
        <v>748</v>
      </c>
      <c r="C14" s="271" t="s">
        <v>575</v>
      </c>
      <c r="D14" s="293"/>
      <c r="E14" s="294" t="s">
        <v>575</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1"/>
        <v>0</v>
      </c>
      <c r="AL14" s="276">
        <f t="shared" si="0"/>
        <v>0</v>
      </c>
      <c r="AM14" s="1257"/>
      <c r="AN14" s="1257"/>
      <c r="AO14" s="337" t="str">
        <f t="shared" si="2"/>
        <v>嘱託医</v>
      </c>
    </row>
    <row r="15" spans="1:41" ht="18" customHeight="1">
      <c r="A15" s="269">
        <v>4</v>
      </c>
      <c r="B15" s="292" t="s">
        <v>741</v>
      </c>
      <c r="C15" s="271" t="s">
        <v>577</v>
      </c>
      <c r="D15" s="293"/>
      <c r="E15" s="294" t="s">
        <v>577</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1"/>
        <v>0</v>
      </c>
      <c r="AL15" s="276">
        <f t="shared" si="0"/>
        <v>0</v>
      </c>
      <c r="AM15" s="1257"/>
      <c r="AN15" s="1257"/>
      <c r="AO15" s="337" t="str">
        <f t="shared" si="2"/>
        <v>児童指導員</v>
      </c>
    </row>
    <row r="16" spans="1:41" ht="18" customHeight="1">
      <c r="A16" s="269">
        <v>5</v>
      </c>
      <c r="B16" s="292" t="s">
        <v>743</v>
      </c>
      <c r="C16" s="271" t="s">
        <v>573</v>
      </c>
      <c r="D16" s="293"/>
      <c r="E16" s="294" t="s">
        <v>713</v>
      </c>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1"/>
        <v>0</v>
      </c>
      <c r="AL16" s="276">
        <f t="shared" si="0"/>
        <v>0</v>
      </c>
      <c r="AM16" s="1257"/>
      <c r="AN16" s="1257"/>
      <c r="AO16" s="337" t="str">
        <f t="shared" si="2"/>
        <v>その他職員</v>
      </c>
    </row>
    <row r="17" spans="1:41" ht="18" customHeight="1">
      <c r="A17" s="269">
        <v>6</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1"/>
        <v>0</v>
      </c>
      <c r="AL17" s="276">
        <f t="shared" si="0"/>
        <v>0</v>
      </c>
      <c r="AM17" s="1257"/>
      <c r="AN17" s="1257"/>
      <c r="AO17" s="337" t="str">
        <f t="shared" si="2"/>
        <v/>
      </c>
    </row>
    <row r="18" spans="1:41" ht="18" customHeight="1">
      <c r="A18" s="269">
        <v>7</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1"/>
        <v>0</v>
      </c>
      <c r="AL18" s="276">
        <f t="shared" si="0"/>
        <v>0</v>
      </c>
      <c r="AM18" s="1257"/>
      <c r="AN18" s="1257"/>
      <c r="AO18" s="337" t="str">
        <f t="shared" si="2"/>
        <v/>
      </c>
    </row>
    <row r="19" spans="1:41" ht="18" customHeight="1">
      <c r="A19" s="269">
        <v>8</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1"/>
        <v>0</v>
      </c>
      <c r="AL19" s="276">
        <f t="shared" si="0"/>
        <v>0</v>
      </c>
      <c r="AM19" s="1257"/>
      <c r="AN19" s="1257"/>
      <c r="AO19" s="337" t="str">
        <f t="shared" si="2"/>
        <v/>
      </c>
    </row>
    <row r="20" spans="1:41" ht="18" customHeight="1">
      <c r="A20" s="269">
        <v>9</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1"/>
        <v>0</v>
      </c>
      <c r="AL20" s="276">
        <f t="shared" si="0"/>
        <v>0</v>
      </c>
      <c r="AM20" s="1257"/>
      <c r="AN20" s="1257"/>
      <c r="AO20" s="337" t="str">
        <f t="shared" si="2"/>
        <v/>
      </c>
    </row>
    <row r="21" spans="1:41" ht="18" customHeight="1">
      <c r="A21" s="269">
        <v>10</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1"/>
        <v>0</v>
      </c>
      <c r="AL21" s="276">
        <f t="shared" si="0"/>
        <v>0</v>
      </c>
      <c r="AM21" s="1257"/>
      <c r="AN21" s="1257"/>
      <c r="AO21" s="337" t="str">
        <f t="shared" si="2"/>
        <v/>
      </c>
    </row>
    <row r="22" spans="1:41" ht="18" customHeight="1">
      <c r="A22" s="269">
        <v>11</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1"/>
        <v>0</v>
      </c>
      <c r="AL22" s="276">
        <f t="shared" si="0"/>
        <v>0</v>
      </c>
      <c r="AM22" s="1257"/>
      <c r="AN22" s="1257"/>
      <c r="AO22" s="337" t="str">
        <f t="shared" si="2"/>
        <v/>
      </c>
    </row>
    <row r="23" spans="1:41" ht="18" customHeight="1">
      <c r="A23" s="269">
        <v>12</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1"/>
        <v>0</v>
      </c>
      <c r="AL23" s="276">
        <f t="shared" si="0"/>
        <v>0</v>
      </c>
      <c r="AM23" s="1257"/>
      <c r="AN23" s="1257"/>
      <c r="AO23" s="337" t="str">
        <f t="shared" si="2"/>
        <v/>
      </c>
    </row>
    <row r="24" spans="1:41" ht="18" customHeight="1">
      <c r="A24" s="269">
        <v>13</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1"/>
        <v>0</v>
      </c>
      <c r="AL24" s="276">
        <f t="shared" si="0"/>
        <v>0</v>
      </c>
      <c r="AM24" s="1257"/>
      <c r="AN24" s="1257"/>
      <c r="AO24" s="337" t="str">
        <f t="shared" si="2"/>
        <v/>
      </c>
    </row>
    <row r="25" spans="1:41" ht="18" customHeight="1">
      <c r="A25" s="269">
        <v>14</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1"/>
        <v>0</v>
      </c>
      <c r="AL25" s="276">
        <f t="shared" si="0"/>
        <v>0</v>
      </c>
      <c r="AM25" s="1257"/>
      <c r="AN25" s="1257"/>
      <c r="AO25" s="337" t="str">
        <f t="shared" si="2"/>
        <v/>
      </c>
    </row>
    <row r="26" spans="1:41" ht="18" customHeight="1">
      <c r="A26" s="269">
        <v>15</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1"/>
        <v>0</v>
      </c>
      <c r="AL26" s="276">
        <f t="shared" si="0"/>
        <v>0</v>
      </c>
      <c r="AM26" s="1257"/>
      <c r="AN26" s="1257"/>
      <c r="AO26" s="337" t="str">
        <f t="shared" si="2"/>
        <v/>
      </c>
    </row>
    <row r="27" spans="1:41" ht="18" customHeight="1">
      <c r="A27" s="269">
        <v>16</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1"/>
        <v>0</v>
      </c>
      <c r="AL27" s="276">
        <f t="shared" si="0"/>
        <v>0</v>
      </c>
      <c r="AM27" s="1257"/>
      <c r="AN27" s="1257"/>
      <c r="AO27" s="337" t="str">
        <f t="shared" si="2"/>
        <v/>
      </c>
    </row>
    <row r="28" spans="1:41" ht="18" customHeight="1">
      <c r="A28" s="269">
        <v>17</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1"/>
        <v>0</v>
      </c>
      <c r="AL28" s="276">
        <f t="shared" si="0"/>
        <v>0</v>
      </c>
      <c r="AM28" s="1257"/>
      <c r="AN28" s="1257"/>
      <c r="AO28" s="337" t="str">
        <f t="shared" si="2"/>
        <v/>
      </c>
    </row>
    <row r="29" spans="1:41" ht="18" customHeight="1">
      <c r="A29" s="269">
        <v>18</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1"/>
        <v>0</v>
      </c>
      <c r="AL29" s="276">
        <f t="shared" si="0"/>
        <v>0</v>
      </c>
      <c r="AM29" s="1257"/>
      <c r="AN29" s="1257"/>
      <c r="AO29" s="337" t="str">
        <f t="shared" si="2"/>
        <v/>
      </c>
    </row>
    <row r="30" spans="1:41" ht="18" customHeight="1">
      <c r="A30" s="269">
        <v>19</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1"/>
        <v>0</v>
      </c>
      <c r="AL30" s="276">
        <f t="shared" si="0"/>
        <v>0</v>
      </c>
      <c r="AM30" s="1257"/>
      <c r="AN30" s="1257"/>
      <c r="AO30" s="337" t="str">
        <f t="shared" si="2"/>
        <v/>
      </c>
    </row>
    <row r="31" spans="1:41" ht="18" customHeight="1">
      <c r="A31" s="269">
        <v>20</v>
      </c>
      <c r="B31" s="292"/>
      <c r="C31" s="271"/>
      <c r="D31" s="293"/>
      <c r="E31" s="29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5">
        <f t="shared" si="1"/>
        <v>0</v>
      </c>
      <c r="AL31" s="276">
        <f t="shared" si="0"/>
        <v>0</v>
      </c>
      <c r="AM31" s="1257"/>
      <c r="AN31" s="1257"/>
      <c r="AO31" s="337" t="str">
        <f t="shared" si="2"/>
        <v/>
      </c>
    </row>
    <row r="32" spans="1:41" ht="18" customHeight="1">
      <c r="A32" s="1254" t="s">
        <v>560</v>
      </c>
      <c r="B32" s="1261"/>
      <c r="C32" s="1261"/>
      <c r="D32" s="1261"/>
      <c r="E32" s="1261"/>
      <c r="F32" s="277">
        <f>+SUM(F12:F31)</f>
        <v>0</v>
      </c>
      <c r="G32" s="277">
        <f t="shared" ref="G32:AJ32" si="3">+SUM(G12:G31)</f>
        <v>0</v>
      </c>
      <c r="H32" s="277">
        <f t="shared" si="3"/>
        <v>0</v>
      </c>
      <c r="I32" s="277">
        <f t="shared" si="3"/>
        <v>0</v>
      </c>
      <c r="J32" s="277">
        <f t="shared" si="3"/>
        <v>0</v>
      </c>
      <c r="K32" s="277">
        <f t="shared" si="3"/>
        <v>0</v>
      </c>
      <c r="L32" s="277">
        <f t="shared" si="3"/>
        <v>0</v>
      </c>
      <c r="M32" s="277">
        <f t="shared" si="3"/>
        <v>0</v>
      </c>
      <c r="N32" s="277">
        <f t="shared" si="3"/>
        <v>0</v>
      </c>
      <c r="O32" s="277">
        <f t="shared" si="3"/>
        <v>0</v>
      </c>
      <c r="P32" s="277">
        <f t="shared" si="3"/>
        <v>0</v>
      </c>
      <c r="Q32" s="277">
        <f t="shared" si="3"/>
        <v>0</v>
      </c>
      <c r="R32" s="277">
        <f t="shared" si="3"/>
        <v>0</v>
      </c>
      <c r="S32" s="277">
        <f t="shared" si="3"/>
        <v>0</v>
      </c>
      <c r="T32" s="277">
        <f t="shared" si="3"/>
        <v>0</v>
      </c>
      <c r="U32" s="277">
        <f t="shared" si="3"/>
        <v>0</v>
      </c>
      <c r="V32" s="277">
        <f t="shared" si="3"/>
        <v>0</v>
      </c>
      <c r="W32" s="277">
        <f t="shared" si="3"/>
        <v>0</v>
      </c>
      <c r="X32" s="277">
        <f t="shared" si="3"/>
        <v>0</v>
      </c>
      <c r="Y32" s="277">
        <f t="shared" si="3"/>
        <v>0</v>
      </c>
      <c r="Z32" s="277">
        <f t="shared" si="3"/>
        <v>0</v>
      </c>
      <c r="AA32" s="277">
        <f t="shared" si="3"/>
        <v>0</v>
      </c>
      <c r="AB32" s="277">
        <f t="shared" si="3"/>
        <v>0</v>
      </c>
      <c r="AC32" s="277">
        <f t="shared" si="3"/>
        <v>0</v>
      </c>
      <c r="AD32" s="277">
        <f t="shared" si="3"/>
        <v>0</v>
      </c>
      <c r="AE32" s="277">
        <f t="shared" si="3"/>
        <v>0</v>
      </c>
      <c r="AF32" s="277">
        <f t="shared" si="3"/>
        <v>0</v>
      </c>
      <c r="AG32" s="277">
        <f t="shared" si="3"/>
        <v>0</v>
      </c>
      <c r="AH32" s="277">
        <f t="shared" si="3"/>
        <v>0</v>
      </c>
      <c r="AI32" s="277">
        <f t="shared" si="3"/>
        <v>0</v>
      </c>
      <c r="AJ32" s="277">
        <f t="shared" si="3"/>
        <v>0</v>
      </c>
      <c r="AK32" s="275">
        <f t="shared" si="1"/>
        <v>0</v>
      </c>
      <c r="AL32" s="276">
        <f t="shared" si="0"/>
        <v>0</v>
      </c>
      <c r="AM32" s="1249"/>
      <c r="AN32" s="1249"/>
      <c r="AO32" s="337"/>
    </row>
    <row r="33" spans="1:41" ht="18" customHeight="1">
      <c r="A33" s="1261" t="s">
        <v>561</v>
      </c>
      <c r="B33" s="1261"/>
      <c r="C33" s="1261"/>
      <c r="D33" s="1261"/>
      <c r="E33" s="1262"/>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7"/>
      <c r="AL33" s="279"/>
      <c r="AM33" s="1249"/>
      <c r="AN33" s="1249"/>
      <c r="AO33" s="337"/>
    </row>
    <row r="34" spans="1:41"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1"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1" ht="15" customHeight="1">
      <c r="A36" s="266"/>
      <c r="B36" s="266"/>
      <c r="C36" s="266"/>
      <c r="D36" s="266"/>
      <c r="E36" s="266"/>
      <c r="F36" s="280"/>
      <c r="G36" s="280"/>
      <c r="H36" s="280"/>
      <c r="I36" s="280"/>
      <c r="J36" s="280"/>
      <c r="K36" s="280"/>
      <c r="L36" s="280"/>
      <c r="M36" s="280"/>
      <c r="N36" s="280"/>
      <c r="O36" s="280"/>
      <c r="P36" s="280"/>
      <c r="Q36" s="280"/>
      <c r="R36" s="280"/>
      <c r="S36" s="280"/>
      <c r="T36" s="280"/>
      <c r="U36" s="280"/>
      <c r="V36" s="280"/>
      <c r="W36" s="280"/>
      <c r="X36" s="280"/>
      <c r="Y36" s="280"/>
      <c r="Z36" s="280"/>
      <c r="AA36" s="280"/>
      <c r="AB36" s="280"/>
      <c r="AC36" s="280"/>
      <c r="AD36" s="280"/>
      <c r="AE36" s="280"/>
      <c r="AF36" s="280"/>
      <c r="AG36" s="280"/>
      <c r="AH36" s="280"/>
      <c r="AI36" s="280"/>
      <c r="AJ36" s="280"/>
      <c r="AK36" s="266"/>
      <c r="AL36" s="266"/>
      <c r="AM36" s="257"/>
    </row>
    <row r="37" spans="1:41" ht="21" customHeight="1">
      <c r="A37" s="256" t="s">
        <v>632</v>
      </c>
      <c r="B37" s="260"/>
      <c r="C37" s="261"/>
      <c r="D37" s="261"/>
      <c r="E37" s="261"/>
      <c r="F37" s="261"/>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c r="AE37" s="257"/>
      <c r="AF37" s="257"/>
      <c r="AG37" s="257"/>
      <c r="AH37" s="257"/>
      <c r="AI37" s="257"/>
      <c r="AJ37" s="257"/>
      <c r="AK37" s="257"/>
      <c r="AL37" s="261"/>
      <c r="AM37" s="261"/>
      <c r="AN37" s="257"/>
    </row>
    <row r="38" spans="1:41" ht="24.95" customHeight="1">
      <c r="A38" s="257"/>
      <c r="B38" s="266"/>
      <c r="C38" s="1294" t="str">
        <f>IF(VLOOKUP($AK$1,選択肢!$A$1:$J$32,C43,FALSE)=0,"-",VLOOKUP($AK$1,選択肢!$A$1:$J$32,C43,FALSE))</f>
        <v>管理者</v>
      </c>
      <c r="D38" s="1295"/>
      <c r="E38" s="1296" t="str">
        <f>IF(VLOOKUP($AK$1,選択肢!$A$1:$J$32,E43,FALSE)=0,"-",VLOOKUP($AK$1,選択肢!$A$1:$J$32,E43,FALSE))</f>
        <v>児童発達支援管理責任者</v>
      </c>
      <c r="F38" s="1296"/>
      <c r="G38" s="1296"/>
      <c r="H38" s="1296"/>
      <c r="I38" s="1294" t="str">
        <f>IF(VLOOKUP($AK$1,選択肢!$A$1:$J$32,I43,FALSE)=0,"-",VLOOKUP($AK$1,選択肢!$A$1:$J$32,I43,FALSE))</f>
        <v>嘱託医</v>
      </c>
      <c r="J38" s="1295"/>
      <c r="K38" s="1295"/>
      <c r="L38" s="1295"/>
      <c r="M38" s="1295"/>
      <c r="N38" s="1297"/>
      <c r="O38" s="1294" t="str">
        <f>IF(VLOOKUP($AK$1,選択肢!$A$1:$J$32,O43,FALSE)=0,"-",VLOOKUP($AK$1,選択肢!$A$1:$J$32,O43,FALSE))</f>
        <v>児童指導員</v>
      </c>
      <c r="P38" s="1295"/>
      <c r="Q38" s="1295"/>
      <c r="R38" s="1295"/>
      <c r="S38" s="1295"/>
      <c r="T38" s="1297"/>
      <c r="U38" s="1294" t="str">
        <f>IF(VLOOKUP($AK$1,選択肢!$A$1:$J$32,U43,FALSE)=0,"-",VLOOKUP($AK$1,選択肢!$A$1:$J$32,U43,FALSE))</f>
        <v>保育士</v>
      </c>
      <c r="V38" s="1295"/>
      <c r="W38" s="1295"/>
      <c r="X38" s="1295"/>
      <c r="Y38" s="1295"/>
      <c r="Z38" s="1297"/>
      <c r="AA38" s="1294" t="str">
        <f>IF(VLOOKUP($AK$1,選択肢!$A$1:$J$32,AA43,FALSE)=0,"-",VLOOKUP($AK$1,選択肢!$A$1:$J$32,AA43,FALSE))</f>
        <v>栄養士</v>
      </c>
      <c r="AB38" s="1295"/>
      <c r="AC38" s="1295"/>
      <c r="AD38" s="1295"/>
      <c r="AE38" s="1295"/>
      <c r="AF38" s="1297"/>
      <c r="AG38" s="1296" t="str">
        <f>IF(VLOOKUP($AK$1,選択肢!$A$1:$J$32,AG43,FALSE)=0,"-",VLOOKUP($AK$1,選択肢!$A$1:$J$32,AG43,FALSE))</f>
        <v>調理員</v>
      </c>
      <c r="AH38" s="1296"/>
      <c r="AI38" s="1296"/>
      <c r="AJ38" s="1296"/>
      <c r="AK38" s="1296"/>
      <c r="AL38" s="1296" t="str">
        <f>IF(VLOOKUP($AK$1,選択肢!$A$1:$J$32,AL43,FALSE)=0,"-",VLOOKUP($AK$1,選択肢!$A$1:$J$32,AL43,FALSE))</f>
        <v>機能訓練担当職員</v>
      </c>
      <c r="AM38" s="1296"/>
      <c r="AN38" s="257"/>
    </row>
    <row r="39" spans="1:41" ht="18" customHeight="1">
      <c r="A39" s="257"/>
      <c r="B39" s="266"/>
      <c r="C39" s="310" t="s">
        <v>633</v>
      </c>
      <c r="D39" s="310" t="s">
        <v>634</v>
      </c>
      <c r="E39" s="311" t="s">
        <v>633</v>
      </c>
      <c r="F39" s="1303" t="s">
        <v>634</v>
      </c>
      <c r="G39" s="1303"/>
      <c r="H39" s="1303"/>
      <c r="I39" s="1299" t="s">
        <v>633</v>
      </c>
      <c r="J39" s="1300"/>
      <c r="K39" s="1301"/>
      <c r="L39" s="1299" t="s">
        <v>634</v>
      </c>
      <c r="M39" s="1300"/>
      <c r="N39" s="1301"/>
      <c r="O39" s="1299" t="s">
        <v>633</v>
      </c>
      <c r="P39" s="1300"/>
      <c r="Q39" s="1301"/>
      <c r="R39" s="1299" t="s">
        <v>634</v>
      </c>
      <c r="S39" s="1300"/>
      <c r="T39" s="1301"/>
      <c r="U39" s="1299" t="s">
        <v>633</v>
      </c>
      <c r="V39" s="1300"/>
      <c r="W39" s="1301"/>
      <c r="X39" s="1299" t="s">
        <v>634</v>
      </c>
      <c r="Y39" s="1300"/>
      <c r="Z39" s="1301"/>
      <c r="AA39" s="1299" t="s">
        <v>633</v>
      </c>
      <c r="AB39" s="1300"/>
      <c r="AC39" s="1301"/>
      <c r="AD39" s="1299" t="s">
        <v>634</v>
      </c>
      <c r="AE39" s="1300"/>
      <c r="AF39" s="1301"/>
      <c r="AG39" s="1299" t="s">
        <v>633</v>
      </c>
      <c r="AH39" s="1300"/>
      <c r="AI39" s="1301"/>
      <c r="AJ39" s="1299" t="s">
        <v>634</v>
      </c>
      <c r="AK39" s="1301"/>
      <c r="AL39" s="311" t="s">
        <v>258</v>
      </c>
      <c r="AM39" s="311" t="s">
        <v>259</v>
      </c>
      <c r="AN39" s="257"/>
    </row>
    <row r="40" spans="1:41" ht="18" customHeight="1">
      <c r="A40" s="257"/>
      <c r="B40" s="289" t="s">
        <v>635</v>
      </c>
      <c r="C40" s="311">
        <f>COUNTIFS($AO$12:$AO$31,C$38,$C$12:$C$31,"A",$E$12:$E$31,"*")</f>
        <v>1</v>
      </c>
      <c r="D40" s="311">
        <f>COUNTIFS($AO$12:$AO$31,C$38,$C$12:$C$31,"B",$E$12:$E$31,"*")</f>
        <v>0</v>
      </c>
      <c r="E40" s="311">
        <f>COUNTIFS($AO$12:$AO$31,E$38,$C$12:$C$31,"A",$E$12:$E$31,"*")</f>
        <v>0</v>
      </c>
      <c r="F40" s="1299">
        <f>COUNTIFS($AO$12:$AO$31,E$38,$C$12:$C$31,"B",$E$12:$E$31,"*")</f>
        <v>1</v>
      </c>
      <c r="G40" s="1300"/>
      <c r="H40" s="1301"/>
      <c r="I40" s="1299">
        <f>COUNTIFS($AO$12:$AO$31,I$38,$C$12:$C$31,"A",$E$12:$E$31,"*")</f>
        <v>0</v>
      </c>
      <c r="J40" s="1300"/>
      <c r="K40" s="1301"/>
      <c r="L40" s="1299">
        <f>COUNTIFS($AO$12:$AO$31,I$38,$C$12:$C$31,"B",$E$12:$E$31,"*")</f>
        <v>0</v>
      </c>
      <c r="M40" s="1300"/>
      <c r="N40" s="1301"/>
      <c r="O40" s="1299">
        <f>COUNTIFS($AO$12:$AO$31,O$38,$C$12:$C$31,"A",$E$12:$E$31,"*")</f>
        <v>0</v>
      </c>
      <c r="P40" s="1300"/>
      <c r="Q40" s="1301"/>
      <c r="R40" s="1299">
        <f>COUNTIFS($AO$12:$AO$31,O$38,$C$12:$C$31,"B",$E$12:$E$31,"*")</f>
        <v>0</v>
      </c>
      <c r="S40" s="1300"/>
      <c r="T40" s="1301"/>
      <c r="U40" s="1299">
        <f>COUNTIFS($AO$12:$AO$31,U$38,$C$12:$C$31,"A",$E$12:$E$31,"*")</f>
        <v>0</v>
      </c>
      <c r="V40" s="1300"/>
      <c r="W40" s="1301"/>
      <c r="X40" s="1299">
        <f>COUNTIFS($AO$12:$AO$31,U$38,$C$12:$C$31,"B",$E$12:$E$31,"*")</f>
        <v>0</v>
      </c>
      <c r="Y40" s="1300"/>
      <c r="Z40" s="1301"/>
      <c r="AA40" s="1299">
        <f>COUNTIFS($AO$12:$AO$31,AA$38,$C$12:$C$31,"A",$E$12:$E$31,"*")</f>
        <v>0</v>
      </c>
      <c r="AB40" s="1300"/>
      <c r="AC40" s="1301"/>
      <c r="AD40" s="1299">
        <f>COUNTIFS($AO$12:$AO$31,AA$38,$C$12:$C$31,"B",$E$12:$E$31,"*")</f>
        <v>0</v>
      </c>
      <c r="AE40" s="1300"/>
      <c r="AF40" s="1301"/>
      <c r="AG40" s="1299">
        <f>COUNTIFS($AO$12:$AO$31,AG$38,$C$12:$C$31,"A",$E$12:$E$31,"*")</f>
        <v>0</v>
      </c>
      <c r="AH40" s="1300"/>
      <c r="AI40" s="1301"/>
      <c r="AJ40" s="1299">
        <f>COUNTIFS($AO$12:$AO$31,AG$38,$C$12:$C$31,"B",$E$12:$E$31,"*")</f>
        <v>0</v>
      </c>
      <c r="AK40" s="1301"/>
      <c r="AL40" s="311">
        <f>COUNTIFS($AO$12:$AO$31,AL$38,$C$12:$C$31,"A",$E$12:$E$31,"*")</f>
        <v>0</v>
      </c>
      <c r="AM40" s="311">
        <f>COUNTIFS($AO$12:$AO$31,AL$38,$C$12:$C$31,"B",$E$12:$E$31,"*")</f>
        <v>0</v>
      </c>
      <c r="AN40" s="257"/>
    </row>
    <row r="41" spans="1:41" ht="18" customHeight="1">
      <c r="A41" s="257"/>
      <c r="B41" s="313" t="s">
        <v>636</v>
      </c>
      <c r="C41" s="311">
        <f>COUNTIFS($AO$12:$AO$31,C$38,$C$12:$C$31,"C",$E$12:$E$31,"*")</f>
        <v>0</v>
      </c>
      <c r="D41" s="311">
        <f>COUNTIFS($AO$12:$AO$31,C$38,$C$12:$C$31,"D",$E$12:$E$31,"*")</f>
        <v>0</v>
      </c>
      <c r="E41" s="311">
        <f>COUNTIFS($AO$12:$AO$31,E$38,$C$12:$C$31,"C",$E$12:$E$31,"*")</f>
        <v>0</v>
      </c>
      <c r="F41" s="1299">
        <f>COUNTIFS($AO$12:$AO$31,E$38,$C$12:$C$31,"D",$E$12:$E$31,"*")</f>
        <v>0</v>
      </c>
      <c r="G41" s="1300"/>
      <c r="H41" s="1301"/>
      <c r="I41" s="1299">
        <f>COUNTIFS($AO$12:$AO$31,I$38,$C$12:$C$31,"C",$E$12:$E$31,"*")</f>
        <v>1</v>
      </c>
      <c r="J41" s="1300"/>
      <c r="K41" s="1301"/>
      <c r="L41" s="1299">
        <f>COUNTIFS($AO$12:$AO$31,I$38,$C$12:$C$31,"D",$E$12:$E$31,"*")</f>
        <v>0</v>
      </c>
      <c r="M41" s="1300"/>
      <c r="N41" s="1301"/>
      <c r="O41" s="1299">
        <f>COUNTIFS($AO$12:$AO$31,O$38,$C$12:$C$31,"C",$E$12:$E$31,"*")</f>
        <v>0</v>
      </c>
      <c r="P41" s="1300"/>
      <c r="Q41" s="1301"/>
      <c r="R41" s="1299">
        <f>COUNTIFS($AO$12:$AO$31,O$38,$C$12:$C$31,"D",$E$12:$E$31,"*")</f>
        <v>1</v>
      </c>
      <c r="S41" s="1300"/>
      <c r="T41" s="1301"/>
      <c r="U41" s="1299">
        <f>COUNTIFS($AO$12:$AO$31,U$38,$C$12:$C$31,"C",$E$12:$E$31,"*")</f>
        <v>0</v>
      </c>
      <c r="V41" s="1300"/>
      <c r="W41" s="1301"/>
      <c r="X41" s="1299">
        <f>COUNTIFS($AO$12:$AO$31,U$38,$C$12:$C$31,"D",$E$12:$E$31,"*")</f>
        <v>0</v>
      </c>
      <c r="Y41" s="1300"/>
      <c r="Z41" s="1301"/>
      <c r="AA41" s="1299">
        <f>COUNTIFS($AO$12:$AO$31,AA$38,$C$12:$C$31,"C",$E$12:$E$31,"*")</f>
        <v>0</v>
      </c>
      <c r="AB41" s="1300"/>
      <c r="AC41" s="1301"/>
      <c r="AD41" s="1299">
        <f>COUNTIFS($AO$12:$AO$31,AA$38,$C$12:$C$31,"D",$E$12:$E$31,"*")</f>
        <v>0</v>
      </c>
      <c r="AE41" s="1300"/>
      <c r="AF41" s="1301"/>
      <c r="AG41" s="1299">
        <f>COUNTIFS($AO$12:$AO$31,AG$38,$C$12:$C$31,"C",$E$12:$E$31,"*")</f>
        <v>0</v>
      </c>
      <c r="AH41" s="1300"/>
      <c r="AI41" s="1301"/>
      <c r="AJ41" s="1299">
        <f>COUNTIFS($AO$12:$AO$31,AG$38,$C$12:$C$31,"D",$E$12:$E$31,"*")</f>
        <v>0</v>
      </c>
      <c r="AK41" s="1301"/>
      <c r="AL41" s="311">
        <f>COUNTIFS($AO$12:$AO$31,AL$38,$C$12:$C$31,"C",$E$12:$E$31,"*")</f>
        <v>0</v>
      </c>
      <c r="AM41" s="311">
        <f>COUNTIFS($AO$12:$AO$31,AL$38,$C$12:$C$31,"D",$E$12:$E$31,"*")</f>
        <v>0</v>
      </c>
      <c r="AN41" s="257"/>
    </row>
    <row r="42" spans="1:41" ht="24.95" customHeight="1">
      <c r="A42" s="257"/>
      <c r="B42" s="313" t="s">
        <v>637</v>
      </c>
      <c r="C42" s="1294" t="str">
        <f>IF($AK$3="４週",SUMIFS($AK$12:$AK$31,$AO$12:$AO$31,C38)/4/$AH$6,IF($AK$3="歴月",SUMIFS($AK$12:$AK$31,$AO$12:$AO$31,C38)/$AL$6,"記載する期間を選択してください"))</f>
        <v>記載する期間を選択してください</v>
      </c>
      <c r="D42" s="1297"/>
      <c r="E42" s="1294" t="str">
        <f>IF($AK$3="４週",SUMIFS($AK$12:$AK$31,$AO$12:$AO$31,E38)/4/$AH$6,IF($AK$3="歴月",SUMIFS($AK$12:$AK$31,$AO$12:$AO$31,E38)/$AL$6,"記載する期間を選択してください"))</f>
        <v>記載する期間を選択してください</v>
      </c>
      <c r="F42" s="1295"/>
      <c r="G42" s="1295"/>
      <c r="H42" s="1297"/>
      <c r="I42" s="1294" t="str">
        <f>IF($AK$3="４週",SUMIFS($AK$12:$AK$31,$AO$12:$AO$31,I38)/4/$AH$6,IF($AK$3="歴月",SUMIFS($AK$12:$AK$31,$AO$12:$AO$31,I38)/$AL$6,"記載する期間を選択してください"))</f>
        <v>記載する期間を選択してください</v>
      </c>
      <c r="J42" s="1295"/>
      <c r="K42" s="1295"/>
      <c r="L42" s="1295"/>
      <c r="M42" s="1295"/>
      <c r="N42" s="1297"/>
      <c r="O42" s="1294" t="str">
        <f>IF($AK$3="４週",SUMIFS($AK$12:$AK$31,$AO$12:$AO$31,O38)/4/$AH$6,IF($AK$3="歴月",SUMIFS($AK$12:$AK$31,$AO$12:$AO$31,O38)/$AL$6,"記載する期間を選択してください"))</f>
        <v>記載する期間を選択してください</v>
      </c>
      <c r="P42" s="1295"/>
      <c r="Q42" s="1295"/>
      <c r="R42" s="1295"/>
      <c r="S42" s="1295"/>
      <c r="T42" s="1297"/>
      <c r="U42" s="1294" t="str">
        <f>IF($AK$3="４週",SUMIFS($AK$12:$AK$31,$AO$12:$AO$31,U38)/4/$AH$6,IF($AK$3="歴月",SUMIFS($AK$12:$AK$31,$AO$12:$AO$31,U38)/$AL$6,"記載する期間を選択してください"))</f>
        <v>記載する期間を選択してください</v>
      </c>
      <c r="V42" s="1295"/>
      <c r="W42" s="1295"/>
      <c r="X42" s="1295"/>
      <c r="Y42" s="1295"/>
      <c r="Z42" s="1297"/>
      <c r="AA42" s="1294" t="str">
        <f>IF($AK$3="４週",SUMIFS($AK$12:$AK$31,$AO$12:$AO$31,AA38)/4/$AH$6,IF($AK$3="歴月",SUMIFS($AK$12:$AK$31,$AO$12:$AO$31,AA38)/$AL$6,"記載する期間を選択してください"))</f>
        <v>記載する期間を選択してください</v>
      </c>
      <c r="AB42" s="1295"/>
      <c r="AC42" s="1295"/>
      <c r="AD42" s="1295"/>
      <c r="AE42" s="1295"/>
      <c r="AF42" s="1297"/>
      <c r="AG42" s="1294" t="str">
        <f>IF($AK$3="４週",SUMIFS($AK$12:$AK$31,$AO$12:$AO$31,AG38)/4/$AH$6,IF($AK$3="歴月",SUMIFS($AK$12:$AK$31,$AO$12:$AO$31,AG38)/$AL$6,"記載する期間を選択してください"))</f>
        <v>記載する期間を選択してください</v>
      </c>
      <c r="AH42" s="1295"/>
      <c r="AI42" s="1295"/>
      <c r="AJ42" s="1295"/>
      <c r="AK42" s="1297"/>
      <c r="AL42" s="1294" t="str">
        <f>IF($AK$3="４週",SUMIFS($AK$12:$AK$31,$AO$12:$AO$31,AL38)/4/$AH$6,IF($AK$3="歴月",SUMIFS($AK$12:$AK$31,$AO$12:$AO$31,AL38)/$AL$6,"記載する期間を選択してください"))</f>
        <v>記載する期間を選択してください</v>
      </c>
      <c r="AM42" s="1297"/>
      <c r="AN42" s="257"/>
    </row>
    <row r="43" spans="1:41" ht="5.0999999999999996" customHeight="1">
      <c r="A43" s="257"/>
      <c r="B43" s="260"/>
      <c r="C43" s="284">
        <v>2</v>
      </c>
      <c r="D43" s="284"/>
      <c r="E43" s="284">
        <v>3</v>
      </c>
      <c r="F43" s="284"/>
      <c r="G43" s="284"/>
      <c r="H43" s="284"/>
      <c r="I43" s="284">
        <v>4</v>
      </c>
      <c r="J43" s="284"/>
      <c r="K43" s="284"/>
      <c r="L43" s="284"/>
      <c r="M43" s="284"/>
      <c r="N43" s="284"/>
      <c r="O43" s="284">
        <v>5</v>
      </c>
      <c r="P43" s="284"/>
      <c r="Q43" s="284"/>
      <c r="R43" s="284"/>
      <c r="S43" s="284"/>
      <c r="T43" s="284"/>
      <c r="U43" s="284">
        <v>6</v>
      </c>
      <c r="V43" s="284"/>
      <c r="W43" s="284"/>
      <c r="X43" s="284"/>
      <c r="Y43" s="284"/>
      <c r="Z43" s="284"/>
      <c r="AA43" s="284">
        <v>7</v>
      </c>
      <c r="AB43" s="284"/>
      <c r="AC43" s="284"/>
      <c r="AD43" s="284"/>
      <c r="AE43" s="284"/>
      <c r="AF43" s="284"/>
      <c r="AG43" s="284">
        <v>8</v>
      </c>
      <c r="AH43" s="284"/>
      <c r="AI43" s="284"/>
      <c r="AJ43" s="284"/>
      <c r="AK43" s="284"/>
      <c r="AL43" s="284">
        <v>9</v>
      </c>
      <c r="AM43" s="315"/>
      <c r="AN43" s="257"/>
    </row>
    <row r="44" spans="1:41" ht="19.5" customHeight="1">
      <c r="A44" s="257"/>
      <c r="B44" s="266"/>
      <c r="C44" s="1296" t="str">
        <f>IF(VLOOKUP($AK$1,選択肢!$A:$Z,C49,FALSE)=0,"-",VLOOKUP($AK$1,選択肢!$A:$Z,C49,FALSE))</f>
        <v>看護職員</v>
      </c>
      <c r="D44" s="1296"/>
      <c r="E44" s="1296" t="str">
        <f>IF(VLOOKUP($AK$1,選択肢!$A:$Z,E49,FALSE)=0,"-",VLOOKUP($AK$1,選択肢!$A:$Z,E49,FALSE))</f>
        <v>その他職員</v>
      </c>
      <c r="F44" s="1296"/>
      <c r="G44" s="1296"/>
      <c r="H44" s="1296"/>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315"/>
      <c r="AN44" s="257"/>
    </row>
    <row r="45" spans="1:41" ht="19.5" customHeight="1">
      <c r="A45" s="257"/>
      <c r="B45" s="266"/>
      <c r="C45" s="311" t="s">
        <v>633</v>
      </c>
      <c r="D45" s="311" t="s">
        <v>634</v>
      </c>
      <c r="E45" s="311" t="s">
        <v>633</v>
      </c>
      <c r="F45" s="1303" t="s">
        <v>634</v>
      </c>
      <c r="G45" s="1303"/>
      <c r="H45" s="1303"/>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315"/>
      <c r="AN45" s="257"/>
    </row>
    <row r="46" spans="1:41" ht="19.5" customHeight="1">
      <c r="A46" s="257"/>
      <c r="B46" s="289" t="s">
        <v>635</v>
      </c>
      <c r="C46" s="311">
        <f>COUNTIFS($AO$11:$AO$30,C$44,$C$11:$C$30,"A",$E$11:$E$30,"*")</f>
        <v>0</v>
      </c>
      <c r="D46" s="311">
        <f>COUNTIFS($AO$11:$AO$30,C$44,$C$11:$C$30,"B",$E$11:$E$30,"*")</f>
        <v>0</v>
      </c>
      <c r="E46" s="311">
        <f>COUNTIFS($AO$11:$AO$30,E$44,$C$11:$C$30,"A",$E$11:$E$30,"*")</f>
        <v>0</v>
      </c>
      <c r="F46" s="1299">
        <f>COUNTIFS($AO$11:$AO$30,E$44,$C$11:$C$30,"B",$E$11:$E$30,"*")</f>
        <v>1</v>
      </c>
      <c r="G46" s="1300"/>
      <c r="H46" s="1301"/>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315"/>
      <c r="AN46" s="257"/>
    </row>
    <row r="47" spans="1:41" ht="19.5" customHeight="1">
      <c r="A47" s="257"/>
      <c r="B47" s="313" t="s">
        <v>636</v>
      </c>
      <c r="C47" s="311">
        <f>COUNTIFS($AO$11:$AO$30,C$44,$C$11:$C$30,"C",$E$11:$E$30,"*")</f>
        <v>0</v>
      </c>
      <c r="D47" s="311">
        <f>COUNTIFS($AO$11:$AO$30,C$44,$C$11:$C$30,"D",$E$11:$E$30,"*")</f>
        <v>0</v>
      </c>
      <c r="E47" s="311">
        <f>COUNTIFS($AO$11:$AO$30,E$44,$C$11:$C$30,"C",$E$11:$E$30,"*")</f>
        <v>0</v>
      </c>
      <c r="F47" s="1299">
        <f>COUNTIFS($AO$11:$AO$30,E$44,$C$11:$C$30,"D",$E$11:$E$30,"*")</f>
        <v>0</v>
      </c>
      <c r="G47" s="1300"/>
      <c r="H47" s="1301"/>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c r="AL47" s="284"/>
      <c r="AM47" s="315"/>
      <c r="AN47" s="257"/>
    </row>
    <row r="48" spans="1:41" ht="19.5" customHeight="1">
      <c r="A48" s="257"/>
      <c r="B48" s="313" t="s">
        <v>637</v>
      </c>
      <c r="C48" s="1294" t="str">
        <f>IF($AK$3="４週",SUMIFS($AK$12:$AK$31,$AO$12:$AO$31,C44)/4/$AH$6,IF($AK$3="歴月",SUMIFS($AK$12:$AK$31,$AO$12:$AO$31,C44)/$AL$6,"記載する期間を選択してください"))</f>
        <v>記載する期間を選択してください</v>
      </c>
      <c r="D48" s="1297"/>
      <c r="E48" s="1294" t="str">
        <f>IF($AK$3="４週",SUMIFS($AK$12:$AK$31,$AO$12:$AO$31,E44)/4/$AH$6,IF($AK$3="歴月",SUMIFS($AK$12:$AK$31,$AO$12:$AO$31,E44)/$AL$6,"記載する期間を選択してください"))</f>
        <v>記載する期間を選択してください</v>
      </c>
      <c r="F48" s="1295"/>
      <c r="G48" s="1295"/>
      <c r="H48" s="1297"/>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315"/>
      <c r="AN48" s="257"/>
    </row>
    <row r="49" spans="1:40" ht="3" customHeight="1">
      <c r="A49" s="257"/>
      <c r="B49" s="260"/>
      <c r="C49" s="284">
        <v>10</v>
      </c>
      <c r="D49" s="284"/>
      <c r="E49" s="284">
        <f>C49+1</f>
        <v>11</v>
      </c>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315"/>
      <c r="AN49" s="257"/>
    </row>
    <row r="50" spans="1:40" ht="15" customHeight="1">
      <c r="A50" s="280" t="s">
        <v>562</v>
      </c>
      <c r="B50" s="281"/>
      <c r="C50" s="282"/>
      <c r="D50" s="282"/>
      <c r="E50" s="282"/>
      <c r="F50" s="283"/>
      <c r="G50" s="282"/>
      <c r="H50" s="284"/>
      <c r="I50" s="284"/>
      <c r="J50" s="284"/>
      <c r="K50" s="284"/>
      <c r="L50" s="284"/>
      <c r="M50" s="284"/>
      <c r="N50" s="284"/>
      <c r="O50" s="284"/>
      <c r="P50" s="284"/>
      <c r="Q50" s="284"/>
      <c r="R50" s="284">
        <v>6</v>
      </c>
      <c r="S50" s="284"/>
      <c r="T50" s="284"/>
      <c r="U50" s="284"/>
      <c r="V50" s="284"/>
      <c r="W50" s="284"/>
      <c r="X50" s="284">
        <v>7</v>
      </c>
      <c r="Y50" s="284"/>
      <c r="Z50" s="284"/>
      <c r="AA50" s="284"/>
      <c r="AB50" s="284"/>
      <c r="AC50" s="284"/>
      <c r="AD50" s="284">
        <v>8</v>
      </c>
      <c r="AE50" s="284"/>
      <c r="AF50" s="284"/>
      <c r="AG50" s="285"/>
      <c r="AH50" s="285"/>
      <c r="AI50" s="285"/>
      <c r="AJ50" s="285">
        <v>9</v>
      </c>
      <c r="AK50" s="286"/>
      <c r="AL50" s="286"/>
      <c r="AM50" s="257"/>
    </row>
    <row r="51" spans="1:40" s="280" customFormat="1" ht="15" customHeight="1">
      <c r="A51" s="280" t="s">
        <v>563</v>
      </c>
      <c r="B51" s="287"/>
      <c r="C51" s="287"/>
      <c r="D51" s="287"/>
      <c r="E51" s="287"/>
      <c r="F51" s="287"/>
      <c r="G51" s="287"/>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row>
    <row r="52" spans="1:40" s="280" customFormat="1" ht="15" customHeight="1">
      <c r="A52" s="280" t="s">
        <v>564</v>
      </c>
      <c r="B52" s="287"/>
      <c r="C52" s="287"/>
      <c r="D52" s="287"/>
      <c r="E52" s="287"/>
      <c r="F52" s="287"/>
      <c r="G52" s="287"/>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row>
    <row r="53" spans="1:40" s="280" customFormat="1" ht="15" customHeight="1">
      <c r="A53" s="287" t="s">
        <v>745</v>
      </c>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565</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566</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ht="15" customHeight="1">
      <c r="A56" s="280" t="s">
        <v>567</v>
      </c>
      <c r="B56" s="288"/>
      <c r="C56" s="280"/>
      <c r="D56" s="280"/>
      <c r="E56" s="280"/>
      <c r="F56" s="280"/>
      <c r="G56" s="280"/>
    </row>
    <row r="57" spans="1:40" ht="15" customHeight="1">
      <c r="A57" s="280" t="s">
        <v>568</v>
      </c>
      <c r="B57" s="288"/>
      <c r="C57" s="280"/>
      <c r="D57" s="280"/>
      <c r="E57" s="280"/>
      <c r="F57" s="280"/>
      <c r="G57" s="280"/>
    </row>
    <row r="58" spans="1:40" ht="15" customHeight="1">
      <c r="A58" s="280"/>
      <c r="B58" s="289" t="s">
        <v>569</v>
      </c>
      <c r="C58" s="1250" t="s">
        <v>570</v>
      </c>
      <c r="D58" s="1250"/>
      <c r="E58" s="1250"/>
      <c r="F58" s="280"/>
      <c r="G58" s="280"/>
    </row>
    <row r="59" spans="1:40" ht="15" customHeight="1">
      <c r="A59" s="280"/>
      <c r="B59" s="290" t="s">
        <v>571</v>
      </c>
      <c r="C59" s="1260" t="s">
        <v>572</v>
      </c>
      <c r="D59" s="1260"/>
      <c r="E59" s="1260"/>
      <c r="F59" s="280"/>
      <c r="G59" s="280"/>
    </row>
    <row r="60" spans="1:40" ht="15" customHeight="1">
      <c r="A60" s="280"/>
      <c r="B60" s="290" t="s">
        <v>573</v>
      </c>
      <c r="C60" s="1260" t="s">
        <v>574</v>
      </c>
      <c r="D60" s="1260"/>
      <c r="E60" s="1260"/>
      <c r="F60" s="280"/>
      <c r="G60" s="280"/>
    </row>
    <row r="61" spans="1:40" ht="15" customHeight="1">
      <c r="A61" s="280"/>
      <c r="B61" s="290" t="s">
        <v>575</v>
      </c>
      <c r="C61" s="1260" t="s">
        <v>576</v>
      </c>
      <c r="D61" s="1260"/>
      <c r="E61" s="1260"/>
      <c r="F61" s="280"/>
      <c r="G61" s="280"/>
    </row>
    <row r="62" spans="1:40" ht="15" customHeight="1">
      <c r="A62" s="280"/>
      <c r="B62" s="290" t="s">
        <v>577</v>
      </c>
      <c r="C62" s="1260" t="s">
        <v>578</v>
      </c>
      <c r="D62" s="1260"/>
      <c r="E62" s="1260"/>
      <c r="F62" s="280"/>
      <c r="G62" s="280"/>
    </row>
    <row r="63" spans="1:40" ht="15" customHeight="1">
      <c r="A63" s="280"/>
      <c r="B63" s="280" t="s">
        <v>579</v>
      </c>
      <c r="C63" s="280"/>
      <c r="D63" s="280"/>
      <c r="E63" s="280"/>
      <c r="F63" s="280"/>
      <c r="G63" s="280"/>
    </row>
    <row r="64" spans="1:40" ht="15" customHeight="1">
      <c r="A64" s="280"/>
      <c r="B64" s="280" t="s">
        <v>580</v>
      </c>
      <c r="C64" s="280"/>
      <c r="D64" s="280"/>
      <c r="E64" s="280"/>
      <c r="F64" s="280"/>
      <c r="G64" s="280"/>
    </row>
    <row r="65" spans="1:7" ht="15" customHeight="1">
      <c r="A65" s="280"/>
      <c r="B65" s="280" t="s">
        <v>581</v>
      </c>
      <c r="C65" s="280"/>
      <c r="D65" s="280"/>
      <c r="E65" s="280"/>
      <c r="F65" s="280"/>
      <c r="G65" s="280"/>
    </row>
    <row r="66" spans="1:7" ht="15" customHeight="1">
      <c r="A66" s="280" t="s">
        <v>582</v>
      </c>
      <c r="B66" s="288"/>
      <c r="C66" s="280"/>
      <c r="D66" s="280"/>
      <c r="E66" s="280"/>
      <c r="F66" s="280"/>
      <c r="G66" s="280"/>
    </row>
    <row r="67" spans="1:7" ht="15" customHeight="1">
      <c r="A67" s="280" t="s">
        <v>746</v>
      </c>
      <c r="B67" s="288"/>
      <c r="C67" s="280"/>
      <c r="D67" s="280"/>
      <c r="E67" s="280"/>
      <c r="F67" s="280"/>
      <c r="G67" s="280"/>
    </row>
    <row r="68" spans="1:7" ht="15" customHeight="1">
      <c r="A68" s="280" t="s">
        <v>584</v>
      </c>
      <c r="B68" s="288"/>
      <c r="C68" s="280"/>
      <c r="D68" s="280"/>
      <c r="E68" s="280"/>
      <c r="F68" s="280"/>
      <c r="G68" s="280"/>
    </row>
    <row r="69" spans="1:7" ht="15" customHeight="1">
      <c r="A69" s="280" t="s">
        <v>585</v>
      </c>
      <c r="B69" s="288"/>
      <c r="C69" s="280"/>
      <c r="D69" s="280"/>
      <c r="E69" s="280"/>
      <c r="F69" s="280"/>
      <c r="G69" s="280"/>
    </row>
    <row r="70" spans="1:7" ht="15" customHeight="1">
      <c r="A70" s="280" t="s">
        <v>586</v>
      </c>
      <c r="B70" s="288"/>
      <c r="C70" s="280"/>
      <c r="D70" s="280"/>
      <c r="E70" s="280"/>
      <c r="F70" s="280"/>
      <c r="G70" s="280"/>
    </row>
    <row r="71" spans="1:7" ht="15" customHeight="1">
      <c r="A71" s="280" t="s">
        <v>587</v>
      </c>
      <c r="B71" s="288"/>
      <c r="C71" s="280"/>
      <c r="D71" s="280"/>
      <c r="E71" s="280"/>
      <c r="F71" s="280"/>
      <c r="G71" s="280"/>
    </row>
    <row r="72" spans="1:7" ht="15" customHeight="1">
      <c r="A72" s="280"/>
      <c r="B72" s="280" t="s">
        <v>588</v>
      </c>
      <c r="C72" s="280"/>
      <c r="D72" s="280"/>
      <c r="E72" s="280"/>
      <c r="F72" s="280"/>
      <c r="G72" s="280"/>
    </row>
    <row r="73" spans="1:7" ht="15" customHeight="1">
      <c r="A73" s="280"/>
      <c r="B73" s="280" t="s">
        <v>589</v>
      </c>
      <c r="C73" s="280"/>
      <c r="D73" s="280"/>
      <c r="E73" s="280"/>
      <c r="F73" s="280"/>
      <c r="G73" s="280"/>
    </row>
    <row r="74" spans="1:7" ht="15" customHeight="1">
      <c r="A74" s="280" t="s">
        <v>590</v>
      </c>
      <c r="B74" s="288"/>
      <c r="C74" s="280"/>
      <c r="D74" s="280"/>
      <c r="E74" s="280"/>
      <c r="F74" s="280"/>
      <c r="G74" s="280"/>
    </row>
    <row r="75" spans="1:7" ht="15" customHeight="1">
      <c r="A75" s="280" t="s">
        <v>591</v>
      </c>
      <c r="B75" s="288"/>
      <c r="C75" s="280"/>
      <c r="D75" s="280"/>
      <c r="E75" s="280"/>
      <c r="F75" s="280"/>
      <c r="G75" s="280"/>
    </row>
    <row r="76" spans="1:7" ht="15" customHeight="1">
      <c r="A76" s="280" t="s">
        <v>592</v>
      </c>
      <c r="B76" s="288"/>
      <c r="C76" s="280"/>
      <c r="D76" s="280"/>
      <c r="E76" s="280"/>
      <c r="F76" s="280"/>
      <c r="G76" s="280"/>
    </row>
    <row r="77" spans="1:7" ht="15" customHeight="1">
      <c r="A77" s="280" t="s">
        <v>593</v>
      </c>
      <c r="B77" s="288"/>
      <c r="C77" s="280"/>
      <c r="D77" s="280"/>
      <c r="E77" s="280"/>
      <c r="F77" s="280"/>
      <c r="G77" s="280"/>
    </row>
    <row r="78" spans="1:7" ht="15" customHeight="1">
      <c r="A78" s="280" t="s">
        <v>594</v>
      </c>
      <c r="B78" s="288"/>
      <c r="C78" s="280"/>
      <c r="D78" s="280"/>
      <c r="E78" s="280"/>
      <c r="F78" s="280"/>
      <c r="G78" s="280"/>
    </row>
    <row r="79" spans="1:7" ht="15" customHeight="1">
      <c r="A79" s="280" t="s">
        <v>595</v>
      </c>
      <c r="B79" s="288"/>
      <c r="C79" s="280"/>
      <c r="D79" s="280"/>
      <c r="E79" s="280"/>
      <c r="F79" s="280"/>
      <c r="G79" s="280"/>
    </row>
    <row r="80" spans="1:7" ht="15" customHeight="1">
      <c r="A80" s="280" t="s">
        <v>596</v>
      </c>
      <c r="B80" s="288"/>
      <c r="C80" s="280"/>
      <c r="D80" s="280"/>
      <c r="E80" s="280"/>
      <c r="F80" s="280"/>
      <c r="G80" s="280"/>
    </row>
    <row r="81" spans="1:7" ht="15" customHeight="1">
      <c r="A81" s="280" t="s">
        <v>597</v>
      </c>
      <c r="B81" s="288"/>
      <c r="C81" s="280"/>
      <c r="D81" s="280"/>
      <c r="E81" s="280"/>
      <c r="F81" s="280"/>
      <c r="G81" s="280"/>
    </row>
  </sheetData>
  <mergeCells count="109">
    <mergeCell ref="C60:E60"/>
    <mergeCell ref="C61:E61"/>
    <mergeCell ref="C62:E62"/>
    <mergeCell ref="F46:H46"/>
    <mergeCell ref="F47:H47"/>
    <mergeCell ref="C48:D48"/>
    <mergeCell ref="E48:H48"/>
    <mergeCell ref="C58:E58"/>
    <mergeCell ref="C59:E59"/>
    <mergeCell ref="C44:D44"/>
    <mergeCell ref="E44:H44"/>
    <mergeCell ref="F45:H45"/>
    <mergeCell ref="X41:Z41"/>
    <mergeCell ref="AA41:AC41"/>
    <mergeCell ref="AD41:AF41"/>
    <mergeCell ref="AG41:AI41"/>
    <mergeCell ref="AJ41:AK41"/>
    <mergeCell ref="C42:D42"/>
    <mergeCell ref="E42:H42"/>
    <mergeCell ref="I42:N42"/>
    <mergeCell ref="O42:T42"/>
    <mergeCell ref="U42:Z42"/>
    <mergeCell ref="F41:H41"/>
    <mergeCell ref="I41:K41"/>
    <mergeCell ref="L41:N41"/>
    <mergeCell ref="O41:Q41"/>
    <mergeCell ref="R41:T41"/>
    <mergeCell ref="U41:W41"/>
    <mergeCell ref="AA42:AF42"/>
    <mergeCell ref="AG42:AK42"/>
    <mergeCell ref="AL42:AM42"/>
    <mergeCell ref="AG39:AI39"/>
    <mergeCell ref="AJ39:AK39"/>
    <mergeCell ref="F40:H40"/>
    <mergeCell ref="I40:K40"/>
    <mergeCell ref="L40:N40"/>
    <mergeCell ref="O40:Q40"/>
    <mergeCell ref="R40:T40"/>
    <mergeCell ref="U40:W40"/>
    <mergeCell ref="X40:Z40"/>
    <mergeCell ref="AA40:AC40"/>
    <mergeCell ref="AD40:AF40"/>
    <mergeCell ref="AG40:AI40"/>
    <mergeCell ref="AJ40:AK40"/>
    <mergeCell ref="F39:H39"/>
    <mergeCell ref="I39:K39"/>
    <mergeCell ref="L39:N39"/>
    <mergeCell ref="O39:Q39"/>
    <mergeCell ref="R39:T39"/>
    <mergeCell ref="U39:W39"/>
    <mergeCell ref="X39:Z39"/>
    <mergeCell ref="AA39:AC39"/>
    <mergeCell ref="AD39:AF39"/>
    <mergeCell ref="C38:D38"/>
    <mergeCell ref="E38:H38"/>
    <mergeCell ref="I38:N38"/>
    <mergeCell ref="O38:T38"/>
    <mergeCell ref="U38:Z38"/>
    <mergeCell ref="AA38:AF38"/>
    <mergeCell ref="AM29:AN29"/>
    <mergeCell ref="AM30:AN30"/>
    <mergeCell ref="AM31:AN31"/>
    <mergeCell ref="A32:E32"/>
    <mergeCell ref="AM32:AN33"/>
    <mergeCell ref="A33:E33"/>
    <mergeCell ref="AG38:AK38"/>
    <mergeCell ref="AL38:AM38"/>
    <mergeCell ref="AM23:AN23"/>
    <mergeCell ref="AM24:AN24"/>
    <mergeCell ref="AM25:AN25"/>
    <mergeCell ref="AM26:AN26"/>
    <mergeCell ref="AM27:AN27"/>
    <mergeCell ref="AM28:AN28"/>
    <mergeCell ref="AM17:AN17"/>
    <mergeCell ref="AM18:AN18"/>
    <mergeCell ref="AM19:AN19"/>
    <mergeCell ref="AM20:AN20"/>
    <mergeCell ref="AM21:AN21"/>
    <mergeCell ref="AM22:AN22"/>
    <mergeCell ref="AM13:AN13"/>
    <mergeCell ref="AM14:AN14"/>
    <mergeCell ref="AM15:AN15"/>
    <mergeCell ref="AM16:AN16"/>
    <mergeCell ref="AK8:AK11"/>
    <mergeCell ref="AL8:AL11"/>
    <mergeCell ref="AM8:AN11"/>
    <mergeCell ref="F9:L9"/>
    <mergeCell ref="M9:S9"/>
    <mergeCell ref="T9:Z9"/>
    <mergeCell ref="AA9:AG9"/>
    <mergeCell ref="AH9:AJ9"/>
    <mergeCell ref="AH6:AJ6"/>
    <mergeCell ref="A8:A11"/>
    <mergeCell ref="B8:B9"/>
    <mergeCell ref="C8:C11"/>
    <mergeCell ref="D8:D11"/>
    <mergeCell ref="E8:E11"/>
    <mergeCell ref="F8:AJ8"/>
    <mergeCell ref="B10:B11"/>
    <mergeCell ref="AM12:AN12"/>
    <mergeCell ref="AK1:AN1"/>
    <mergeCell ref="M2:P2"/>
    <mergeCell ref="Q2:R2"/>
    <mergeCell ref="S2:T2"/>
    <mergeCell ref="U2:V2"/>
    <mergeCell ref="AK2:AN2"/>
    <mergeCell ref="AK3:AN3"/>
    <mergeCell ref="AK4:AN4"/>
    <mergeCell ref="AK5:AN5"/>
  </mergeCells>
  <phoneticPr fontId="4"/>
  <dataValidations count="5">
    <dataValidation allowBlank="1" showInputMessage="1" sqref="B12:B13" xr:uid="{DC47E1B3-D8E7-4374-AF09-3E8CA8DD59C7}"/>
    <dataValidation type="list" allowBlank="1" showInputMessage="1" sqref="B14:B31" xr:uid="{22532D5D-D5A2-4EF1-ADAB-A6BAF754075B}">
      <formula1>INDIRECT($AK$1)</formula1>
    </dataValidation>
    <dataValidation type="list" allowBlank="1" showInputMessage="1" showErrorMessage="1" sqref="AK3:AN3" xr:uid="{BACE7866-529D-45D2-9995-DC5142EDDF76}">
      <formula1>"４週,歴月"</formula1>
    </dataValidation>
    <dataValidation type="list" allowBlank="1" showInputMessage="1" showErrorMessage="1" sqref="AK4:AN4" xr:uid="{045FF73A-40EF-4BDD-B4F6-EACE6A82A847}">
      <formula1>"予定,実績"</formula1>
    </dataValidation>
    <dataValidation type="list" allowBlank="1" showInputMessage="1" showErrorMessage="1" sqref="C12:C31" xr:uid="{7450EDEA-7B73-4670-8133-EB38C316F5B4}">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67" fitToWidth="0" fitToHeight="0" orientation="landscape" r:id="rId1"/>
  <headerFooter alignWithMargins="0">
    <oddHeader>&amp;L&amp;"ＭＳ ゴシック,標準"&amp;10（参考様式）</oddHeader>
  </headerFooter>
  <rowBreaks count="1" manualBreakCount="1">
    <brk id="49" max="39"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96DE4-79E5-4F11-A777-38A5E3CD5901}">
  <sheetPr>
    <tabColor theme="5" tint="0.79998168889431442"/>
  </sheetPr>
  <dimension ref="A1:AN73"/>
  <sheetViews>
    <sheetView showGridLines="0" zoomScaleNormal="100" zoomScaleSheetLayoutView="100" workbookViewId="0"/>
  </sheetViews>
  <sheetFormatPr defaultColWidth="8.25" defaultRowHeight="21" customHeight="1"/>
  <cols>
    <col min="1" max="1" width="2.625" style="260" customWidth="1"/>
    <col min="2" max="2" width="14.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750</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740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751</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752</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0"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0" ht="21" customHeight="1">
      <c r="A36" s="256" t="s">
        <v>632</v>
      </c>
      <c r="B36" s="260"/>
      <c r="C36" s="261"/>
      <c r="D36" s="261"/>
      <c r="E36" s="261"/>
      <c r="F36" s="261"/>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61"/>
      <c r="AM36" s="261"/>
      <c r="AN36" s="257"/>
    </row>
    <row r="37" spans="1:40" ht="24.95" customHeight="1">
      <c r="A37" s="257"/>
      <c r="B37" s="266"/>
      <c r="C37" s="1294" t="str">
        <f>IF(VLOOKUP($AK$1,選択肢!$A$1:$J$32,C42,FALSE)=0,"-",VLOOKUP($AK$1,選択肢!$A$1:$J$32,C42,FALSE))</f>
        <v>管理者</v>
      </c>
      <c r="D37" s="1295"/>
      <c r="E37" s="1296" t="str">
        <f>IF(VLOOKUP($AK$1,選択肢!$A$1:$J$32,E42,FALSE)=0,"-",VLOOKUP($AK$1,選択肢!$A$1:$J$32,E42,FALSE))</f>
        <v>児童発達支援管理責任者</v>
      </c>
      <c r="F37" s="1296"/>
      <c r="G37" s="1296"/>
      <c r="H37" s="1296"/>
      <c r="I37" s="1294" t="str">
        <f>IF(VLOOKUP($AK$1,選択肢!$A$1:$J$32,I42,FALSE)=0,"-",VLOOKUP($AK$1,選択肢!$A$1:$J$32,I42,FALSE))</f>
        <v>訪問支援員</v>
      </c>
      <c r="J37" s="1295"/>
      <c r="K37" s="1295"/>
      <c r="L37" s="1295"/>
      <c r="M37" s="1295"/>
      <c r="N37" s="1297"/>
      <c r="O37" s="1294" t="str">
        <f>IF(VLOOKUP($AK$1,選択肢!$A$1:$J$32,O42,FALSE)=0,"-",VLOOKUP($AK$1,選択肢!$A$1:$J$32,O42,FALSE))</f>
        <v>-</v>
      </c>
      <c r="P37" s="1295"/>
      <c r="Q37" s="1295"/>
      <c r="R37" s="1295"/>
      <c r="S37" s="1295"/>
      <c r="T37" s="1297"/>
      <c r="U37" s="1294" t="str">
        <f>IF(VLOOKUP($AK$1,選択肢!$A$1:$J$32,U42,FALSE)=0,"-",VLOOKUP($AK$1,選択肢!$A$1:$J$32,U42,FALSE))</f>
        <v>-</v>
      </c>
      <c r="V37" s="1295"/>
      <c r="W37" s="1295"/>
      <c r="X37" s="1295"/>
      <c r="Y37" s="1295"/>
      <c r="Z37" s="1297"/>
      <c r="AA37" s="1294" t="str">
        <f>IF(VLOOKUP($AK$1,選択肢!$A$1:$J$32,AA42,FALSE)=0,"-",VLOOKUP($AK$1,選択肢!$A$1:$J$32,AA42,FALSE))</f>
        <v>-</v>
      </c>
      <c r="AB37" s="1295"/>
      <c r="AC37" s="1295"/>
      <c r="AD37" s="1295"/>
      <c r="AE37" s="1295"/>
      <c r="AF37" s="1297"/>
      <c r="AG37" s="1296" t="str">
        <f>IF(VLOOKUP($AK$1,選択肢!$A$1:$J$32,AG42,FALSE)=0,"-",VLOOKUP($AK$1,選択肢!$A$1:$J$32,AG42,FALSE))</f>
        <v>-</v>
      </c>
      <c r="AH37" s="1296"/>
      <c r="AI37" s="1296"/>
      <c r="AJ37" s="1296"/>
      <c r="AK37" s="1296"/>
      <c r="AL37" s="1296" t="str">
        <f>IF(VLOOKUP($AK$1,選択肢!$A$1:$J$32,AL42,FALSE)=0,"-",VLOOKUP($AK$1,選択肢!$A$1:$J$32,AL42,FALSE))</f>
        <v>-</v>
      </c>
      <c r="AM37" s="1296"/>
      <c r="AN37" s="257"/>
    </row>
    <row r="38" spans="1:40" ht="18" customHeight="1">
      <c r="A38" s="257"/>
      <c r="B38" s="266"/>
      <c r="C38" s="310" t="s">
        <v>633</v>
      </c>
      <c r="D38" s="310" t="s">
        <v>634</v>
      </c>
      <c r="E38" s="311" t="s">
        <v>633</v>
      </c>
      <c r="F38" s="1303" t="s">
        <v>634</v>
      </c>
      <c r="G38" s="1303"/>
      <c r="H38" s="1303"/>
      <c r="I38" s="1299" t="s">
        <v>633</v>
      </c>
      <c r="J38" s="1300"/>
      <c r="K38" s="1301"/>
      <c r="L38" s="1299" t="s">
        <v>634</v>
      </c>
      <c r="M38" s="1300"/>
      <c r="N38" s="1301"/>
      <c r="O38" s="1299" t="s">
        <v>633</v>
      </c>
      <c r="P38" s="1300"/>
      <c r="Q38" s="1301"/>
      <c r="R38" s="1299" t="s">
        <v>634</v>
      </c>
      <c r="S38" s="1300"/>
      <c r="T38" s="1301"/>
      <c r="U38" s="1299" t="s">
        <v>633</v>
      </c>
      <c r="V38" s="1300"/>
      <c r="W38" s="1301"/>
      <c r="X38" s="1299" t="s">
        <v>634</v>
      </c>
      <c r="Y38" s="1300"/>
      <c r="Z38" s="1301"/>
      <c r="AA38" s="1299" t="s">
        <v>633</v>
      </c>
      <c r="AB38" s="1300"/>
      <c r="AC38" s="1301"/>
      <c r="AD38" s="1299" t="s">
        <v>634</v>
      </c>
      <c r="AE38" s="1300"/>
      <c r="AF38" s="1301"/>
      <c r="AG38" s="1299" t="s">
        <v>633</v>
      </c>
      <c r="AH38" s="1300"/>
      <c r="AI38" s="1301"/>
      <c r="AJ38" s="1299" t="s">
        <v>634</v>
      </c>
      <c r="AK38" s="1301"/>
      <c r="AL38" s="311" t="s">
        <v>258</v>
      </c>
      <c r="AM38" s="311" t="s">
        <v>259</v>
      </c>
      <c r="AN38" s="257"/>
    </row>
    <row r="39" spans="1:40" ht="18" customHeight="1">
      <c r="A39" s="257"/>
      <c r="B39" s="289" t="s">
        <v>635</v>
      </c>
      <c r="C39" s="311">
        <f>COUNTIFS($B$11:$B$30,C$37,$C$11:$C$30,"A",$E$11:$E$30,"*")</f>
        <v>1</v>
      </c>
      <c r="D39" s="311">
        <f>COUNTIFS($B$11:$B$30,C$37,$C$11:$C$30,"B",$E$11:$E$30,"*")</f>
        <v>0</v>
      </c>
      <c r="E39" s="311">
        <f>COUNTIFS($B$11:$B$30,E$37,$C$11:$C$30,"A",$E$11:$E$30,"*")</f>
        <v>0</v>
      </c>
      <c r="F39" s="1299">
        <f>COUNTIFS($B$11:$B$30,E$37,$C$11:$C$30,"B",$E$11:$E$30,"*")</f>
        <v>1</v>
      </c>
      <c r="G39" s="1300"/>
      <c r="H39" s="1301"/>
      <c r="I39" s="1299">
        <f>COUNTIFS($B$11:$B$30,I$37,$C$11:$C$30,"A",$E$11:$E$30,"*")</f>
        <v>0</v>
      </c>
      <c r="J39" s="1300"/>
      <c r="K39" s="1301"/>
      <c r="L39" s="1299">
        <f>COUNTIFS($B$11:$B$30,I$37,$C$11:$C$30,"B",$E$11:$E$30,"*")</f>
        <v>0</v>
      </c>
      <c r="M39" s="1300"/>
      <c r="N39" s="1301"/>
      <c r="O39" s="1299">
        <f>COUNTIFS($B$11:$B$30,O$37,$C$11:$C$30,"A",$E$11:$E$30,"*")</f>
        <v>0</v>
      </c>
      <c r="P39" s="1300"/>
      <c r="Q39" s="1301"/>
      <c r="R39" s="1299">
        <f>COUNTIFS($B$11:$B$30,O$37,$C$11:$C$30,"B",$E$11:$E$30,"*")</f>
        <v>0</v>
      </c>
      <c r="S39" s="1300"/>
      <c r="T39" s="1301"/>
      <c r="U39" s="1299">
        <f>COUNTIFS($B$11:$B$30,U$37,$C$11:$C$30,"A",$E$11:$E$30,"*")</f>
        <v>0</v>
      </c>
      <c r="V39" s="1300"/>
      <c r="W39" s="1301"/>
      <c r="X39" s="1299">
        <f>COUNTIFS($B$11:$B$30,U$37,$C$11:$C$30,"B",$E$11:$E$30,"*")</f>
        <v>0</v>
      </c>
      <c r="Y39" s="1300"/>
      <c r="Z39" s="1301"/>
      <c r="AA39" s="1299">
        <f>COUNTIFS($B$11:$B$30,AA$37,$C$11:$C$30,"A",$E$11:$E$30,"*")</f>
        <v>0</v>
      </c>
      <c r="AB39" s="1300"/>
      <c r="AC39" s="1301"/>
      <c r="AD39" s="1299">
        <f>COUNTIFS($B$11:$B$30,AA$37,$C$11:$C$30,"B",$E$11:$E$30,"*")</f>
        <v>0</v>
      </c>
      <c r="AE39" s="1300"/>
      <c r="AF39" s="1301"/>
      <c r="AG39" s="1299">
        <f>COUNTIFS($B$11:$B$30,AG$37,$C$11:$C$30,"A",$E$11:$E$30,"*")</f>
        <v>0</v>
      </c>
      <c r="AH39" s="1300"/>
      <c r="AI39" s="1301"/>
      <c r="AJ39" s="1299">
        <f>COUNTIFS($B$11:$B$30,AG$37,$C$11:$C$30,"B",$E$11:$E$30,"*")</f>
        <v>0</v>
      </c>
      <c r="AK39" s="1301"/>
      <c r="AL39" s="311">
        <f>COUNTIFS($B$11:$B$30,AL$37,$C$11:$C$30,"A",$E$11:$E$30,"*")</f>
        <v>0</v>
      </c>
      <c r="AM39" s="311">
        <f>COUNTIFS($B$11:$B$30,AL$37,$C$11:$C$30,"B",$E$11:$E$30,"*")</f>
        <v>0</v>
      </c>
      <c r="AN39" s="257"/>
    </row>
    <row r="40" spans="1:40" ht="18" customHeight="1">
      <c r="A40" s="257"/>
      <c r="B40" s="313" t="s">
        <v>636</v>
      </c>
      <c r="C40" s="311">
        <f>COUNTIFS($B$11:$B$30,C$37,$C$11:$C$30,"C",$E$11:$E$30,"*")</f>
        <v>0</v>
      </c>
      <c r="D40" s="311">
        <f>COUNTIFS($B$11:$B$30,C$37,$C$11:$C$30,"D",$E$11:$E$30,"*")</f>
        <v>0</v>
      </c>
      <c r="E40" s="311">
        <f>COUNTIFS($B$11:$B$30,E$37,$C$11:$C$30,"C",$E$11:$E$30,"*")</f>
        <v>1</v>
      </c>
      <c r="F40" s="1299">
        <f>COUNTIFS($B$11:$B$30,E$37,$C$11:$C$30,"D",$E$11:$E$30,"*")</f>
        <v>0</v>
      </c>
      <c r="G40" s="1300"/>
      <c r="H40" s="1301"/>
      <c r="I40" s="1299">
        <f>COUNTIFS($B$11:$B$30,I$37,$C$11:$C$30,"C",$E$11:$E$30,"*")</f>
        <v>0</v>
      </c>
      <c r="J40" s="1300"/>
      <c r="K40" s="1301"/>
      <c r="L40" s="1299">
        <f>COUNTIFS($B$11:$B$30,I$37,$C$11:$C$30,"D",$E$11:$E$30,"*")</f>
        <v>1</v>
      </c>
      <c r="M40" s="1300"/>
      <c r="N40" s="1301"/>
      <c r="O40" s="1299">
        <f>COUNTIFS($B$11:$B$30,O$37,$C$11:$C$30,"C",$E$11:$E$30,"*")</f>
        <v>0</v>
      </c>
      <c r="P40" s="1300"/>
      <c r="Q40" s="1301"/>
      <c r="R40" s="1299">
        <f>COUNTIFS($B$11:$B$30,O$37,$C$11:$C$30,"D",$E$11:$E$30,"*")</f>
        <v>0</v>
      </c>
      <c r="S40" s="1300"/>
      <c r="T40" s="1301"/>
      <c r="U40" s="1299">
        <f>COUNTIFS($B$11:$B$30,U$37,$C$11:$C$30,"C",$E$11:$E$30,"*")</f>
        <v>0</v>
      </c>
      <c r="V40" s="1300"/>
      <c r="W40" s="1301"/>
      <c r="X40" s="1299">
        <f>COUNTIFS($B$11:$B$30,U$37,$C$11:$C$30,"D",$E$11:$E$30,"*")</f>
        <v>0</v>
      </c>
      <c r="Y40" s="1300"/>
      <c r="Z40" s="1301"/>
      <c r="AA40" s="1299">
        <f>COUNTIFS($B$11:$B$30,AA$37,$C$11:$C$30,"C",$E$11:$E$30,"*")</f>
        <v>0</v>
      </c>
      <c r="AB40" s="1300"/>
      <c r="AC40" s="1301"/>
      <c r="AD40" s="1299">
        <f>COUNTIFS($B$11:$B$30,AA$37,$C$11:$C$30,"D",$E$11:$E$30,"*")</f>
        <v>0</v>
      </c>
      <c r="AE40" s="1300"/>
      <c r="AF40" s="1301"/>
      <c r="AG40" s="1299">
        <f>COUNTIFS($B$11:$B$30,AG$37,$C$11:$C$30,"C",$E$11:$E$30,"*")</f>
        <v>0</v>
      </c>
      <c r="AH40" s="1300"/>
      <c r="AI40" s="1301"/>
      <c r="AJ40" s="1299">
        <f>COUNTIFS($B$11:$B$30,AG$37,$C$11:$C$30,"D",$E$11:$E$30,"*")</f>
        <v>0</v>
      </c>
      <c r="AK40" s="1301"/>
      <c r="AL40" s="311">
        <f>COUNTIFS($B$11:$B$30,AL$37,$C$11:$C$30,"C",$E$11:$E$30,"*")</f>
        <v>0</v>
      </c>
      <c r="AM40" s="311">
        <f>COUNTIFS($B$11:$B$30,AL$37,$C$11:$C$30,"D",$E$11:$E$30,"*")</f>
        <v>0</v>
      </c>
      <c r="AN40" s="257"/>
    </row>
    <row r="41" spans="1:40" ht="24.95" customHeight="1">
      <c r="A41" s="257"/>
      <c r="B41" s="313" t="s">
        <v>637</v>
      </c>
      <c r="C41" s="1294" t="str">
        <f>IF($AK$3="４週",SUMIFS($AK$11:$AK$30,$B$11:$B$30,C37)/4/$AH$5,IF($AK$3="歴月",SUMIFS($AK$11:$AK$30,$B$11:$B$30,C37)/$AL$5,"記載する期間を選択してください"))</f>
        <v>記載する期間を選択してください</v>
      </c>
      <c r="D41" s="1297"/>
      <c r="E41" s="1294" t="str">
        <f>IF($AK$3="４週",SUMIFS($AK$11:$AK$30,$B$11:$B$30,E37)/4/$AH$5,IF($AK$3="歴月",SUMIFS($AK$11:$AK$30,$B$11:$B$30,E37)/$AL$5,"記載する期間を選択してください"))</f>
        <v>記載する期間を選択してください</v>
      </c>
      <c r="F41" s="1295"/>
      <c r="G41" s="1295"/>
      <c r="H41" s="1297"/>
      <c r="I41" s="1294" t="str">
        <f>IF($AK$3="４週",SUMIFS($AK$11:$AK$30,$B$11:$B$30,I37)/4/$AH$5,IF($AK$3="歴月",SUMIFS($AK$11:$AK$30,$B$11:$B$30,I37)/$AL$5,"記載する期間を選択してください"))</f>
        <v>記載する期間を選択してください</v>
      </c>
      <c r="J41" s="1295"/>
      <c r="K41" s="1295"/>
      <c r="L41" s="1295"/>
      <c r="M41" s="1295"/>
      <c r="N41" s="1297"/>
      <c r="O41" s="1294" t="str">
        <f>IF($AK$3="４週",SUMIFS($AK$11:$AK$30,$B$11:$B$30,O37)/4/$AH$5,IF($AK$3="歴月",SUMIFS($AK$11:$AK$30,$B$11:$B$30,O37)/$AL$5,"記載する期間を選択してください"))</f>
        <v>記載する期間を選択してください</v>
      </c>
      <c r="P41" s="1295"/>
      <c r="Q41" s="1295"/>
      <c r="R41" s="1295"/>
      <c r="S41" s="1295"/>
      <c r="T41" s="1297"/>
      <c r="U41" s="1294" t="str">
        <f>IF($AK$3="４週",SUMIFS($AK$11:$AK$30,$B$11:$B$30,U37)/4/$AH$5,IF($AK$3="歴月",SUMIFS($AK$11:$AK$30,$B$11:$B$30,U37)/$AL$5,"記載する期間を選択してください"))</f>
        <v>記載する期間を選択してください</v>
      </c>
      <c r="V41" s="1295"/>
      <c r="W41" s="1295"/>
      <c r="X41" s="1295"/>
      <c r="Y41" s="1295"/>
      <c r="Z41" s="1297"/>
      <c r="AA41" s="1294" t="str">
        <f>IF($AK$3="４週",SUMIFS($AK$11:$AK$30,$B$11:$B$30,AA37)/4/$AH$5,IF($AK$3="歴月",SUMIFS($AK$11:$AK$30,$B$11:$B$30,AA37)/$AL$5,"記載する期間を選択してください"))</f>
        <v>記載する期間を選択してください</v>
      </c>
      <c r="AB41" s="1295"/>
      <c r="AC41" s="1295"/>
      <c r="AD41" s="1295"/>
      <c r="AE41" s="1295"/>
      <c r="AF41" s="1297"/>
      <c r="AG41" s="1294" t="str">
        <f>IF($AK$3="４週",SUMIFS($AK$11:$AK$30,$B$11:$B$30,AG37)/4/$AH$5,IF($AK$3="歴月",SUMIFS($AK$11:$AK$30,$B$11:$B$30,AG37)/$AL$5,"記載する期間を選択してください"))</f>
        <v>記載する期間を選択してください</v>
      </c>
      <c r="AH41" s="1295"/>
      <c r="AI41" s="1295"/>
      <c r="AJ41" s="1295"/>
      <c r="AK41" s="1297"/>
      <c r="AL41" s="1294" t="str">
        <f>IF($AK$3="４週",SUMIFS($AK$11:$AK$30,$B$11:$B$30,AL37)/4/$AH$5,IF($AK$3="歴月",SUMIFS($AK$11:$AK$30,$B$11:$B$30,AL37)/$AL$5,"記載する期間を選択してください"))</f>
        <v>記載する期間を選択してください</v>
      </c>
      <c r="AM41" s="1297"/>
      <c r="AN41" s="257"/>
    </row>
    <row r="42" spans="1:40" ht="5.0999999999999996" customHeight="1">
      <c r="A42" s="257"/>
      <c r="B42" s="260"/>
      <c r="C42" s="284">
        <v>2</v>
      </c>
      <c r="D42" s="284"/>
      <c r="E42" s="284">
        <v>3</v>
      </c>
      <c r="F42" s="284"/>
      <c r="G42" s="284"/>
      <c r="H42" s="284"/>
      <c r="I42" s="284">
        <v>4</v>
      </c>
      <c r="J42" s="284"/>
      <c r="K42" s="284"/>
      <c r="L42" s="284"/>
      <c r="M42" s="284"/>
      <c r="N42" s="284"/>
      <c r="O42" s="284">
        <v>5</v>
      </c>
      <c r="P42" s="284"/>
      <c r="Q42" s="284"/>
      <c r="R42" s="284"/>
      <c r="S42" s="284"/>
      <c r="T42" s="284"/>
      <c r="U42" s="284">
        <v>6</v>
      </c>
      <c r="V42" s="284"/>
      <c r="W42" s="284"/>
      <c r="X42" s="284"/>
      <c r="Y42" s="284"/>
      <c r="Z42" s="284"/>
      <c r="AA42" s="284">
        <v>7</v>
      </c>
      <c r="AB42" s="284"/>
      <c r="AC42" s="284"/>
      <c r="AD42" s="284"/>
      <c r="AE42" s="284"/>
      <c r="AF42" s="284"/>
      <c r="AG42" s="284">
        <v>8</v>
      </c>
      <c r="AH42" s="284"/>
      <c r="AI42" s="284"/>
      <c r="AJ42" s="284"/>
      <c r="AK42" s="284"/>
      <c r="AL42" s="284">
        <v>9</v>
      </c>
      <c r="AM42" s="315"/>
      <c r="AN42" s="257"/>
    </row>
    <row r="43" spans="1:40" ht="15" customHeight="1">
      <c r="A43" s="280" t="s">
        <v>562</v>
      </c>
      <c r="B43" s="281"/>
      <c r="C43" s="282"/>
      <c r="D43" s="282"/>
      <c r="E43" s="282"/>
      <c r="F43" s="283"/>
      <c r="G43" s="282"/>
      <c r="H43" s="284"/>
      <c r="I43" s="284"/>
      <c r="J43" s="284"/>
      <c r="K43" s="284"/>
      <c r="L43" s="284"/>
      <c r="M43" s="284"/>
      <c r="N43" s="284"/>
      <c r="O43" s="284"/>
      <c r="P43" s="284"/>
      <c r="Q43" s="284"/>
      <c r="R43" s="284">
        <v>6</v>
      </c>
      <c r="S43" s="284"/>
      <c r="T43" s="284"/>
      <c r="U43" s="284"/>
      <c r="V43" s="284"/>
      <c r="W43" s="284"/>
      <c r="X43" s="284">
        <v>7</v>
      </c>
      <c r="Y43" s="284"/>
      <c r="Z43" s="284"/>
      <c r="AA43" s="284"/>
      <c r="AB43" s="284"/>
      <c r="AC43" s="284"/>
      <c r="AD43" s="284">
        <v>8</v>
      </c>
      <c r="AE43" s="284"/>
      <c r="AF43" s="284"/>
      <c r="AG43" s="285"/>
      <c r="AH43" s="285"/>
      <c r="AI43" s="285"/>
      <c r="AJ43" s="285">
        <v>9</v>
      </c>
      <c r="AK43" s="286"/>
      <c r="AL43" s="286"/>
      <c r="AM43" s="257"/>
    </row>
    <row r="44" spans="1:40" s="280" customFormat="1" ht="15" customHeight="1">
      <c r="A44" s="280" t="s">
        <v>563</v>
      </c>
      <c r="B44" s="287"/>
      <c r="C44" s="287"/>
      <c r="D44" s="287"/>
      <c r="E44" s="287"/>
      <c r="F44" s="287"/>
      <c r="G44" s="287"/>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row>
    <row r="45" spans="1:40" s="280" customFormat="1" ht="15" customHeight="1">
      <c r="A45" s="280" t="s">
        <v>564</v>
      </c>
      <c r="B45" s="287"/>
      <c r="C45" s="287"/>
      <c r="D45" s="287"/>
      <c r="E45" s="287"/>
      <c r="F45" s="287"/>
      <c r="G45" s="287"/>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row>
    <row r="46" spans="1:40" s="280" customFormat="1" ht="15" customHeight="1">
      <c r="A46" s="280" t="s">
        <v>565</v>
      </c>
      <c r="B46" s="287"/>
      <c r="C46" s="287"/>
      <c r="D46" s="287"/>
      <c r="E46" s="287"/>
      <c r="F46" s="287"/>
      <c r="G46" s="287"/>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row>
    <row r="47" spans="1:40" s="280" customFormat="1" ht="15" customHeight="1">
      <c r="A47" s="280" t="s">
        <v>566</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0" ht="15" customHeight="1">
      <c r="A48" s="280" t="s">
        <v>567</v>
      </c>
      <c r="B48" s="288"/>
      <c r="C48" s="280"/>
      <c r="D48" s="280"/>
      <c r="E48" s="280"/>
      <c r="F48" s="280"/>
      <c r="G48" s="280"/>
    </row>
    <row r="49" spans="1:7" ht="15" customHeight="1">
      <c r="A49" s="280" t="s">
        <v>568</v>
      </c>
      <c r="B49" s="288"/>
      <c r="C49" s="280"/>
      <c r="D49" s="280"/>
      <c r="E49" s="280"/>
      <c r="F49" s="280"/>
      <c r="G49" s="280"/>
    </row>
    <row r="50" spans="1:7" ht="15" customHeight="1">
      <c r="A50" s="280"/>
      <c r="B50" s="289" t="s">
        <v>569</v>
      </c>
      <c r="C50" s="1250" t="s">
        <v>570</v>
      </c>
      <c r="D50" s="1250"/>
      <c r="E50" s="1250"/>
      <c r="F50" s="280"/>
      <c r="G50" s="280"/>
    </row>
    <row r="51" spans="1:7" ht="15" customHeight="1">
      <c r="A51" s="280"/>
      <c r="B51" s="290" t="s">
        <v>571</v>
      </c>
      <c r="C51" s="1260" t="s">
        <v>572</v>
      </c>
      <c r="D51" s="1260"/>
      <c r="E51" s="1260"/>
      <c r="F51" s="280"/>
      <c r="G51" s="280"/>
    </row>
    <row r="52" spans="1:7" ht="15" customHeight="1">
      <c r="A52" s="280"/>
      <c r="B52" s="290" t="s">
        <v>573</v>
      </c>
      <c r="C52" s="1260" t="s">
        <v>574</v>
      </c>
      <c r="D52" s="1260"/>
      <c r="E52" s="1260"/>
      <c r="F52" s="280"/>
      <c r="G52" s="280"/>
    </row>
    <row r="53" spans="1:7" ht="15" customHeight="1">
      <c r="A53" s="280"/>
      <c r="B53" s="290" t="s">
        <v>575</v>
      </c>
      <c r="C53" s="1260" t="s">
        <v>576</v>
      </c>
      <c r="D53" s="1260"/>
      <c r="E53" s="1260"/>
      <c r="F53" s="280"/>
      <c r="G53" s="280"/>
    </row>
    <row r="54" spans="1:7" ht="15" customHeight="1">
      <c r="A54" s="280"/>
      <c r="B54" s="290" t="s">
        <v>577</v>
      </c>
      <c r="C54" s="1260" t="s">
        <v>578</v>
      </c>
      <c r="D54" s="1260"/>
      <c r="E54" s="1260"/>
      <c r="F54" s="280"/>
      <c r="G54" s="280"/>
    </row>
    <row r="55" spans="1:7" ht="15" customHeight="1">
      <c r="A55" s="280"/>
      <c r="B55" s="280" t="s">
        <v>579</v>
      </c>
      <c r="C55" s="280"/>
      <c r="D55" s="280"/>
      <c r="E55" s="280"/>
      <c r="F55" s="280"/>
      <c r="G55" s="280"/>
    </row>
    <row r="56" spans="1:7" ht="15" customHeight="1">
      <c r="A56" s="280"/>
      <c r="B56" s="280" t="s">
        <v>580</v>
      </c>
      <c r="C56" s="280"/>
      <c r="D56" s="280"/>
      <c r="E56" s="280"/>
      <c r="F56" s="280"/>
      <c r="G56" s="280"/>
    </row>
    <row r="57" spans="1:7" ht="15" customHeight="1">
      <c r="A57" s="280"/>
      <c r="B57" s="280" t="s">
        <v>581</v>
      </c>
      <c r="C57" s="280"/>
      <c r="D57" s="280"/>
      <c r="E57" s="280"/>
      <c r="F57" s="280"/>
      <c r="G57" s="280"/>
    </row>
    <row r="58" spans="1:7" ht="15" customHeight="1">
      <c r="A58" s="280" t="s">
        <v>582</v>
      </c>
      <c r="B58" s="288"/>
      <c r="C58" s="280"/>
      <c r="D58" s="280"/>
      <c r="E58" s="280"/>
      <c r="F58" s="280"/>
      <c r="G58" s="280"/>
    </row>
    <row r="59" spans="1:7" ht="15" customHeight="1">
      <c r="A59" s="280" t="s">
        <v>583</v>
      </c>
      <c r="B59" s="288"/>
      <c r="C59" s="280"/>
      <c r="D59" s="280"/>
      <c r="E59" s="280"/>
      <c r="F59" s="280"/>
      <c r="G59" s="280"/>
    </row>
    <row r="60" spans="1:7" ht="15" customHeight="1">
      <c r="A60" s="280" t="s">
        <v>584</v>
      </c>
      <c r="B60" s="288"/>
      <c r="C60" s="280"/>
      <c r="D60" s="280"/>
      <c r="E60" s="280"/>
      <c r="F60" s="280"/>
      <c r="G60" s="280"/>
    </row>
    <row r="61" spans="1:7" ht="15" customHeight="1">
      <c r="A61" s="280" t="s">
        <v>585</v>
      </c>
      <c r="B61" s="288"/>
      <c r="C61" s="280"/>
      <c r="D61" s="280"/>
      <c r="E61" s="280"/>
      <c r="F61" s="280"/>
      <c r="G61" s="280"/>
    </row>
    <row r="62" spans="1:7" ht="15" customHeight="1">
      <c r="A62" s="280" t="s">
        <v>586</v>
      </c>
      <c r="B62" s="288"/>
      <c r="C62" s="280"/>
      <c r="D62" s="280"/>
      <c r="E62" s="280"/>
      <c r="F62" s="280"/>
      <c r="G62" s="280"/>
    </row>
    <row r="63" spans="1:7" ht="15" customHeight="1">
      <c r="A63" s="280" t="s">
        <v>587</v>
      </c>
      <c r="B63" s="288"/>
      <c r="C63" s="280"/>
      <c r="D63" s="280"/>
      <c r="E63" s="280"/>
      <c r="F63" s="280"/>
      <c r="G63" s="280"/>
    </row>
    <row r="64" spans="1:7" ht="15" customHeight="1">
      <c r="A64" s="280"/>
      <c r="B64" s="280" t="s">
        <v>588</v>
      </c>
      <c r="C64" s="280"/>
      <c r="D64" s="280"/>
      <c r="E64" s="280"/>
      <c r="F64" s="280"/>
      <c r="G64" s="280"/>
    </row>
    <row r="65" spans="1:7" ht="15" customHeight="1">
      <c r="A65" s="280"/>
      <c r="B65" s="280" t="s">
        <v>589</v>
      </c>
      <c r="C65" s="280"/>
      <c r="D65" s="280"/>
      <c r="E65" s="280"/>
      <c r="F65" s="280"/>
      <c r="G65" s="280"/>
    </row>
    <row r="66" spans="1:7" ht="15" customHeight="1">
      <c r="A66" s="280" t="s">
        <v>590</v>
      </c>
      <c r="B66" s="288"/>
      <c r="C66" s="280"/>
      <c r="D66" s="280"/>
      <c r="E66" s="280"/>
      <c r="F66" s="280"/>
      <c r="G66" s="280"/>
    </row>
    <row r="67" spans="1:7" ht="15" customHeight="1">
      <c r="A67" s="280" t="s">
        <v>591</v>
      </c>
      <c r="B67" s="288"/>
      <c r="C67" s="280"/>
      <c r="D67" s="280"/>
      <c r="E67" s="280"/>
      <c r="F67" s="280"/>
      <c r="G67" s="280"/>
    </row>
    <row r="68" spans="1:7" ht="15" customHeight="1">
      <c r="A68" s="280" t="s">
        <v>592</v>
      </c>
      <c r="B68" s="288"/>
      <c r="C68" s="280"/>
      <c r="D68" s="280"/>
      <c r="E68" s="280"/>
      <c r="F68" s="280"/>
      <c r="G68" s="280"/>
    </row>
    <row r="69" spans="1:7" ht="15" customHeight="1">
      <c r="A69" s="280" t="s">
        <v>593</v>
      </c>
      <c r="B69" s="288"/>
      <c r="C69" s="280"/>
      <c r="D69" s="280"/>
      <c r="E69" s="280"/>
      <c r="F69" s="280"/>
      <c r="G69" s="280"/>
    </row>
    <row r="70" spans="1:7" ht="15" customHeight="1">
      <c r="A70" s="280" t="s">
        <v>594</v>
      </c>
      <c r="B70" s="288"/>
      <c r="C70" s="280"/>
      <c r="D70" s="280"/>
      <c r="E70" s="280"/>
      <c r="F70" s="280"/>
      <c r="G70" s="280"/>
    </row>
    <row r="71" spans="1:7" ht="15" customHeight="1">
      <c r="A71" s="280" t="s">
        <v>595</v>
      </c>
      <c r="B71" s="288"/>
      <c r="C71" s="280"/>
      <c r="D71" s="280"/>
      <c r="E71" s="280"/>
      <c r="F71" s="280"/>
      <c r="G71" s="280"/>
    </row>
    <row r="72" spans="1:7" ht="15" customHeight="1">
      <c r="A72" s="280" t="s">
        <v>596</v>
      </c>
      <c r="B72" s="288"/>
      <c r="C72" s="280"/>
      <c r="D72" s="280"/>
      <c r="E72" s="280"/>
      <c r="F72" s="280"/>
      <c r="G72" s="280"/>
    </row>
    <row r="73" spans="1:7" ht="15" customHeight="1">
      <c r="A73" s="280" t="s">
        <v>597</v>
      </c>
      <c r="B73" s="288"/>
      <c r="C73" s="280"/>
      <c r="D73" s="280"/>
      <c r="E73" s="280"/>
      <c r="F73" s="280"/>
      <c r="G73" s="280"/>
    </row>
  </sheetData>
  <mergeCells count="101">
    <mergeCell ref="AG41:AK41"/>
    <mergeCell ref="AL41:AM41"/>
    <mergeCell ref="C50:E50"/>
    <mergeCell ref="C51:E51"/>
    <mergeCell ref="C52:E52"/>
    <mergeCell ref="X40:Z40"/>
    <mergeCell ref="AA40:AC40"/>
    <mergeCell ref="AD40:AF40"/>
    <mergeCell ref="AG40:AI40"/>
    <mergeCell ref="AJ40:AK40"/>
    <mergeCell ref="C41:D41"/>
    <mergeCell ref="E41:H41"/>
    <mergeCell ref="I41:N41"/>
    <mergeCell ref="O41:T41"/>
    <mergeCell ref="U41:Z41"/>
    <mergeCell ref="F40:H40"/>
    <mergeCell ref="I40:K40"/>
    <mergeCell ref="L40:N40"/>
    <mergeCell ref="O40:Q40"/>
    <mergeCell ref="R40:T40"/>
    <mergeCell ref="U40:W40"/>
    <mergeCell ref="C53:E53"/>
    <mergeCell ref="C54:E54"/>
    <mergeCell ref="AA41:AF41"/>
    <mergeCell ref="AG38:AI38"/>
    <mergeCell ref="AJ38:AK38"/>
    <mergeCell ref="F39:H39"/>
    <mergeCell ref="I39:K39"/>
    <mergeCell ref="L39:N39"/>
    <mergeCell ref="O39:Q39"/>
    <mergeCell ref="R39:T39"/>
    <mergeCell ref="U39:W39"/>
    <mergeCell ref="X39:Z39"/>
    <mergeCell ref="AA39:AC39"/>
    <mergeCell ref="AD39:AF39"/>
    <mergeCell ref="AG39:AI39"/>
    <mergeCell ref="AJ39:AK39"/>
    <mergeCell ref="F38:H38"/>
    <mergeCell ref="I38:K38"/>
    <mergeCell ref="L38:N38"/>
    <mergeCell ref="O38:Q38"/>
    <mergeCell ref="R38:T38"/>
    <mergeCell ref="U38:W38"/>
    <mergeCell ref="X38:Z38"/>
    <mergeCell ref="AA38:AC38"/>
    <mergeCell ref="AD38:AF38"/>
    <mergeCell ref="C37:D37"/>
    <mergeCell ref="E37:H37"/>
    <mergeCell ref="I37:N37"/>
    <mergeCell ref="O37:T37"/>
    <mergeCell ref="U37:Z37"/>
    <mergeCell ref="AA37:AF37"/>
    <mergeCell ref="AM28:AN28"/>
    <mergeCell ref="AM29:AN29"/>
    <mergeCell ref="AM30:AN30"/>
    <mergeCell ref="A31:E31"/>
    <mergeCell ref="AM31:AN32"/>
    <mergeCell ref="A32:E32"/>
    <mergeCell ref="AG37:AK37"/>
    <mergeCell ref="AL37:AM37"/>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5">
    <dataValidation allowBlank="1" showInputMessage="1" sqref="B11:B12" xr:uid="{B3B4FBE9-0830-40C7-907D-7C0C083C2951}"/>
    <dataValidation type="list" allowBlank="1" showInputMessage="1" showErrorMessage="1" sqref="C11:C30" xr:uid="{CEE70966-336E-43EC-932B-32A4205E1DB1}">
      <formula1>"A,B,C,D"</formula1>
    </dataValidation>
    <dataValidation type="list" allowBlank="1" showInputMessage="1" showErrorMessage="1" sqref="AK4:AN4" xr:uid="{96CFD336-F5F0-431E-A071-F3FACFDD7FC8}">
      <formula1>"予定,実績"</formula1>
    </dataValidation>
    <dataValidation type="list" allowBlank="1" showInputMessage="1" showErrorMessage="1" sqref="AK3:AN3" xr:uid="{75553738-32CB-4772-88DE-A590DB878155}">
      <formula1>"４週,歴月"</formula1>
    </dataValidation>
    <dataValidation type="list" allowBlank="1" showInputMessage="1" sqref="B13:B30" xr:uid="{698381D5-C932-4C1D-8318-E11B7B6B9819}">
      <formula1>INDIRECT($AK$1)</formula1>
    </dataValidation>
  </dataValidations>
  <printOptions horizontalCentered="1" verticalCentered="1"/>
  <pageMargins left="0.19685039370078741" right="0.19685039370078741" top="0.39370078740157483" bottom="0.19685039370078741" header="0.19685039370078741" footer="0.39370078740157483"/>
  <pageSetup paperSize="9" scale="88" fitToWidth="0" fitToHeight="0" orientation="landscape" r:id="rId1"/>
  <headerFooter alignWithMargins="0">
    <oddHeader>&amp;L&amp;"ＭＳ ゴシック,標準"&amp;10（参考様式）</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21145-D721-48DF-8518-F4B9A69ECAE5}">
  <sheetPr>
    <tabColor theme="5" tint="0.79998168889431442"/>
  </sheetPr>
  <dimension ref="A1:AN73"/>
  <sheetViews>
    <sheetView showGridLines="0" zoomScaleNormal="100" zoomScaleSheetLayoutView="100" workbookViewId="0">
      <selection activeCell="AP3" sqref="AP3"/>
    </sheetView>
  </sheetViews>
  <sheetFormatPr defaultColWidth="8.25" defaultRowHeight="21" customHeight="1"/>
  <cols>
    <col min="1" max="1" width="2.625" style="260" customWidth="1"/>
    <col min="2" max="2" width="1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753</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740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IF($AK$3="４週",AK12/4,AK12/(DAY(EOMONTH($F$9,0))/7))</f>
        <v>0</v>
      </c>
      <c r="AM12" s="1257"/>
      <c r="AN12" s="1257"/>
    </row>
    <row r="13" spans="1:40" ht="18" customHeight="1">
      <c r="A13" s="269">
        <v>3</v>
      </c>
      <c r="B13" s="292" t="s">
        <v>751</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IF($AK$3="４週",AK13/4,AK13/(DAY(EOMONTH($F$9,0))/7))</f>
        <v>0</v>
      </c>
      <c r="AM13" s="1257"/>
      <c r="AN13" s="1257"/>
    </row>
    <row r="14" spans="1:40" ht="18" customHeight="1">
      <c r="A14" s="269">
        <v>4</v>
      </c>
      <c r="B14" s="292" t="s">
        <v>752</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IF($AK$3="４週",AK14/4,AK14/(DAY(EOMONTH($F$9,0))/7))</f>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ref="AL15:AL30" si="1">IF($AK$3="４週",AK15/4,AK15/(DAY(EOMONTH($F$9,0))/7))</f>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0"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0"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0"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0" ht="21" customHeight="1">
      <c r="A36" s="256" t="s">
        <v>632</v>
      </c>
      <c r="B36" s="260"/>
      <c r="C36" s="261"/>
      <c r="D36" s="261"/>
      <c r="E36" s="261"/>
      <c r="F36" s="261"/>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c r="AE36" s="257"/>
      <c r="AF36" s="257"/>
      <c r="AG36" s="257"/>
      <c r="AH36" s="257"/>
      <c r="AI36" s="257"/>
      <c r="AJ36" s="257"/>
      <c r="AK36" s="257"/>
      <c r="AL36" s="261"/>
      <c r="AM36" s="261"/>
      <c r="AN36" s="257"/>
    </row>
    <row r="37" spans="1:40" ht="24.95" customHeight="1">
      <c r="A37" s="257"/>
      <c r="B37" s="266"/>
      <c r="C37" s="1294" t="str">
        <f>IF(VLOOKUP($AK$1,選択肢!$A$1:$J$32,C42,FALSE)=0,"-",VLOOKUP($AK$1,選択肢!$A$1:$J$32,C42,FALSE))</f>
        <v>管理者</v>
      </c>
      <c r="D37" s="1295"/>
      <c r="E37" s="1296" t="str">
        <f>IF(VLOOKUP($AK$1,選択肢!$A$1:$J$32,E42,FALSE)=0,"-",VLOOKUP($AK$1,選択肢!$A$1:$J$32,E42,FALSE))</f>
        <v>児童発達支援管理責任者</v>
      </c>
      <c r="F37" s="1296"/>
      <c r="G37" s="1296"/>
      <c r="H37" s="1296"/>
      <c r="I37" s="1294" t="str">
        <f>IF(VLOOKUP($AK$1,選択肢!$A$1:$J$32,I42,FALSE)=0,"-",VLOOKUP($AK$1,選択肢!$A$1:$J$32,I42,FALSE))</f>
        <v>訪問支援員</v>
      </c>
      <c r="J37" s="1295"/>
      <c r="K37" s="1295"/>
      <c r="L37" s="1295"/>
      <c r="M37" s="1295"/>
      <c r="N37" s="1297"/>
      <c r="O37" s="1294" t="str">
        <f>IF(VLOOKUP($AK$1,選択肢!$A$1:$J$32,O42,FALSE)=0,"-",VLOOKUP($AK$1,選択肢!$A$1:$J$32,O42,FALSE))</f>
        <v>-</v>
      </c>
      <c r="P37" s="1295"/>
      <c r="Q37" s="1295"/>
      <c r="R37" s="1295"/>
      <c r="S37" s="1295"/>
      <c r="T37" s="1297"/>
      <c r="U37" s="1294" t="str">
        <f>IF(VLOOKUP($AK$1,選択肢!$A$1:$J$32,U42,FALSE)=0,"-",VLOOKUP($AK$1,選択肢!$A$1:$J$32,U42,FALSE))</f>
        <v>-</v>
      </c>
      <c r="V37" s="1295"/>
      <c r="W37" s="1295"/>
      <c r="X37" s="1295"/>
      <c r="Y37" s="1295"/>
      <c r="Z37" s="1297"/>
      <c r="AA37" s="1294" t="str">
        <f>IF(VLOOKUP($AK$1,選択肢!$A$1:$J$32,AA42,FALSE)=0,"-",VLOOKUP($AK$1,選択肢!$A$1:$J$32,AA42,FALSE))</f>
        <v>-</v>
      </c>
      <c r="AB37" s="1295"/>
      <c r="AC37" s="1295"/>
      <c r="AD37" s="1295"/>
      <c r="AE37" s="1295"/>
      <c r="AF37" s="1297"/>
      <c r="AG37" s="1296" t="str">
        <f>IF(VLOOKUP($AK$1,選択肢!$A$1:$J$32,AG42,FALSE)=0,"-",VLOOKUP($AK$1,選択肢!$A$1:$J$32,AG42,FALSE))</f>
        <v>-</v>
      </c>
      <c r="AH37" s="1296"/>
      <c r="AI37" s="1296"/>
      <c r="AJ37" s="1296"/>
      <c r="AK37" s="1296"/>
      <c r="AL37" s="1296" t="str">
        <f>IF(VLOOKUP($AK$1,選択肢!$A$1:$J$32,AL42,FALSE)=0,"-",VLOOKUP($AK$1,選択肢!$A$1:$J$32,AL42,FALSE))</f>
        <v>-</v>
      </c>
      <c r="AM37" s="1296"/>
      <c r="AN37" s="257"/>
    </row>
    <row r="38" spans="1:40" ht="18" customHeight="1">
      <c r="A38" s="257"/>
      <c r="B38" s="266"/>
      <c r="C38" s="310" t="s">
        <v>633</v>
      </c>
      <c r="D38" s="310" t="s">
        <v>634</v>
      </c>
      <c r="E38" s="311" t="s">
        <v>633</v>
      </c>
      <c r="F38" s="1303" t="s">
        <v>634</v>
      </c>
      <c r="G38" s="1303"/>
      <c r="H38" s="1303"/>
      <c r="I38" s="1299" t="s">
        <v>633</v>
      </c>
      <c r="J38" s="1300"/>
      <c r="K38" s="1301"/>
      <c r="L38" s="1299" t="s">
        <v>634</v>
      </c>
      <c r="M38" s="1300"/>
      <c r="N38" s="1301"/>
      <c r="O38" s="1299" t="s">
        <v>633</v>
      </c>
      <c r="P38" s="1300"/>
      <c r="Q38" s="1301"/>
      <c r="R38" s="1299" t="s">
        <v>634</v>
      </c>
      <c r="S38" s="1300"/>
      <c r="T38" s="1301"/>
      <c r="U38" s="1299" t="s">
        <v>633</v>
      </c>
      <c r="V38" s="1300"/>
      <c r="W38" s="1301"/>
      <c r="X38" s="1299" t="s">
        <v>634</v>
      </c>
      <c r="Y38" s="1300"/>
      <c r="Z38" s="1301"/>
      <c r="AA38" s="1299" t="s">
        <v>633</v>
      </c>
      <c r="AB38" s="1300"/>
      <c r="AC38" s="1301"/>
      <c r="AD38" s="1299" t="s">
        <v>634</v>
      </c>
      <c r="AE38" s="1300"/>
      <c r="AF38" s="1301"/>
      <c r="AG38" s="1299" t="s">
        <v>633</v>
      </c>
      <c r="AH38" s="1300"/>
      <c r="AI38" s="1301"/>
      <c r="AJ38" s="1299" t="s">
        <v>634</v>
      </c>
      <c r="AK38" s="1301"/>
      <c r="AL38" s="311" t="s">
        <v>258</v>
      </c>
      <c r="AM38" s="311" t="s">
        <v>259</v>
      </c>
      <c r="AN38" s="257"/>
    </row>
    <row r="39" spans="1:40" ht="18" customHeight="1">
      <c r="A39" s="257"/>
      <c r="B39" s="289" t="s">
        <v>635</v>
      </c>
      <c r="C39" s="311">
        <f>COUNTIFS($B$11:$B$30,C$37,$C$11:$C$30,"A",$E$11:$E$30,"*")</f>
        <v>1</v>
      </c>
      <c r="D39" s="311">
        <f>COUNTIFS($B$11:$B$30,C$37,$C$11:$C$30,"B",$E$11:$E$30,"*")</f>
        <v>0</v>
      </c>
      <c r="E39" s="311">
        <f>COUNTIFS($B$11:$B$30,E$37,$C$11:$C$30,"A",$E$11:$E$30,"*")</f>
        <v>0</v>
      </c>
      <c r="F39" s="1299">
        <f>COUNTIFS($B$11:$B$30,E$37,$C$11:$C$30,"B",$E$11:$E$30,"*")</f>
        <v>1</v>
      </c>
      <c r="G39" s="1300"/>
      <c r="H39" s="1301"/>
      <c r="I39" s="1299">
        <f>COUNTIFS($B$11:$B$30,I$37,$C$11:$C$30,"A",$E$11:$E$30,"*")</f>
        <v>0</v>
      </c>
      <c r="J39" s="1300"/>
      <c r="K39" s="1301"/>
      <c r="L39" s="1299">
        <f>COUNTIFS($B$11:$B$30,I$37,$C$11:$C$30,"B",$E$11:$E$30,"*")</f>
        <v>0</v>
      </c>
      <c r="M39" s="1300"/>
      <c r="N39" s="1301"/>
      <c r="O39" s="1299">
        <f>COUNTIFS($B$11:$B$30,O$37,$C$11:$C$30,"A",$E$11:$E$30,"*")</f>
        <v>0</v>
      </c>
      <c r="P39" s="1300"/>
      <c r="Q39" s="1301"/>
      <c r="R39" s="1299">
        <f>COUNTIFS($B$11:$B$30,O$37,$C$11:$C$30,"B",$E$11:$E$30,"*")</f>
        <v>0</v>
      </c>
      <c r="S39" s="1300"/>
      <c r="T39" s="1301"/>
      <c r="U39" s="1299">
        <f>COUNTIFS($B$11:$B$30,U$37,$C$11:$C$30,"A",$E$11:$E$30,"*")</f>
        <v>0</v>
      </c>
      <c r="V39" s="1300"/>
      <c r="W39" s="1301"/>
      <c r="X39" s="1299">
        <f>COUNTIFS($B$11:$B$30,U$37,$C$11:$C$30,"B",$E$11:$E$30,"*")</f>
        <v>0</v>
      </c>
      <c r="Y39" s="1300"/>
      <c r="Z39" s="1301"/>
      <c r="AA39" s="1299">
        <f>COUNTIFS($B$11:$B$30,AA$37,$C$11:$C$30,"A",$E$11:$E$30,"*")</f>
        <v>0</v>
      </c>
      <c r="AB39" s="1300"/>
      <c r="AC39" s="1301"/>
      <c r="AD39" s="1299">
        <f>COUNTIFS($B$11:$B$30,AA$37,$C$11:$C$30,"B",$E$11:$E$30,"*")</f>
        <v>0</v>
      </c>
      <c r="AE39" s="1300"/>
      <c r="AF39" s="1301"/>
      <c r="AG39" s="1299">
        <f>COUNTIFS($B$11:$B$30,AG$37,$C$11:$C$30,"A",$E$11:$E$30,"*")</f>
        <v>0</v>
      </c>
      <c r="AH39" s="1300"/>
      <c r="AI39" s="1301"/>
      <c r="AJ39" s="1299">
        <f>COUNTIFS($B$11:$B$30,AG$37,$C$11:$C$30,"B",$E$11:$E$30,"*")</f>
        <v>0</v>
      </c>
      <c r="AK39" s="1301"/>
      <c r="AL39" s="311">
        <f>COUNTIFS($B$11:$B$30,AL$37,$C$11:$C$30,"A",$E$11:$E$30,"*")</f>
        <v>0</v>
      </c>
      <c r="AM39" s="311">
        <f>COUNTIFS($B$11:$B$30,AL$37,$C$11:$C$30,"B",$E$11:$E$30,"*")</f>
        <v>0</v>
      </c>
      <c r="AN39" s="257"/>
    </row>
    <row r="40" spans="1:40" ht="18" customHeight="1">
      <c r="A40" s="257"/>
      <c r="B40" s="313" t="s">
        <v>636</v>
      </c>
      <c r="C40" s="311">
        <f>COUNTIFS($B$11:$B$30,C$37,$C$11:$C$30,"C",$E$11:$E$30,"*")</f>
        <v>0</v>
      </c>
      <c r="D40" s="311">
        <f>COUNTIFS($B$11:$B$30,C$37,$C$11:$C$30,"D",$E$11:$E$30,"*")</f>
        <v>0</v>
      </c>
      <c r="E40" s="311">
        <f>COUNTIFS($B$11:$B$30,E$37,$C$11:$C$30,"C",$E$11:$E$30,"*")</f>
        <v>1</v>
      </c>
      <c r="F40" s="1299">
        <f>COUNTIFS($B$11:$B$30,E$37,$C$11:$C$30,"D",$E$11:$E$30,"*")</f>
        <v>0</v>
      </c>
      <c r="G40" s="1300"/>
      <c r="H40" s="1301"/>
      <c r="I40" s="1299">
        <f>COUNTIFS($B$11:$B$30,I$37,$C$11:$C$30,"C",$E$11:$E$30,"*")</f>
        <v>0</v>
      </c>
      <c r="J40" s="1300"/>
      <c r="K40" s="1301"/>
      <c r="L40" s="1299">
        <f>COUNTIFS($B$11:$B$30,I$37,$C$11:$C$30,"D",$E$11:$E$30,"*")</f>
        <v>1</v>
      </c>
      <c r="M40" s="1300"/>
      <c r="N40" s="1301"/>
      <c r="O40" s="1299">
        <f>COUNTIFS($B$11:$B$30,O$37,$C$11:$C$30,"C",$E$11:$E$30,"*")</f>
        <v>0</v>
      </c>
      <c r="P40" s="1300"/>
      <c r="Q40" s="1301"/>
      <c r="R40" s="1299">
        <f>COUNTIFS($B$11:$B$30,O$37,$C$11:$C$30,"D",$E$11:$E$30,"*")</f>
        <v>0</v>
      </c>
      <c r="S40" s="1300"/>
      <c r="T40" s="1301"/>
      <c r="U40" s="1299">
        <f>COUNTIFS($B$11:$B$30,U$37,$C$11:$C$30,"C",$E$11:$E$30,"*")</f>
        <v>0</v>
      </c>
      <c r="V40" s="1300"/>
      <c r="W40" s="1301"/>
      <c r="X40" s="1299">
        <f>COUNTIFS($B$11:$B$30,U$37,$C$11:$C$30,"D",$E$11:$E$30,"*")</f>
        <v>0</v>
      </c>
      <c r="Y40" s="1300"/>
      <c r="Z40" s="1301"/>
      <c r="AA40" s="1299">
        <f>COUNTIFS($B$11:$B$30,AA$37,$C$11:$C$30,"C",$E$11:$E$30,"*")</f>
        <v>0</v>
      </c>
      <c r="AB40" s="1300"/>
      <c r="AC40" s="1301"/>
      <c r="AD40" s="1299">
        <f>COUNTIFS($B$11:$B$30,AA$37,$C$11:$C$30,"D",$E$11:$E$30,"*")</f>
        <v>0</v>
      </c>
      <c r="AE40" s="1300"/>
      <c r="AF40" s="1301"/>
      <c r="AG40" s="1299">
        <f>COUNTIFS($B$11:$B$30,AG$37,$C$11:$C$30,"C",$E$11:$E$30,"*")</f>
        <v>0</v>
      </c>
      <c r="AH40" s="1300"/>
      <c r="AI40" s="1301"/>
      <c r="AJ40" s="1299">
        <f>COUNTIFS($B$11:$B$30,AG$37,$C$11:$C$30,"D",$E$11:$E$30,"*")</f>
        <v>0</v>
      </c>
      <c r="AK40" s="1301"/>
      <c r="AL40" s="311">
        <f>COUNTIFS($B$11:$B$30,AL$37,$C$11:$C$30,"C",$E$11:$E$30,"*")</f>
        <v>0</v>
      </c>
      <c r="AM40" s="311">
        <f>COUNTIFS($B$11:$B$30,AL$37,$C$11:$C$30,"D",$E$11:$E$30,"*")</f>
        <v>0</v>
      </c>
      <c r="AN40" s="257"/>
    </row>
    <row r="41" spans="1:40" ht="24.95" customHeight="1">
      <c r="A41" s="257"/>
      <c r="B41" s="313" t="s">
        <v>637</v>
      </c>
      <c r="C41" s="1294" t="str">
        <f>IF($AK$3="４週",SUMIFS($AK$11:$AK$30,$B$11:$B$30,C37)/4/$AH$5,IF($AK$3="歴月",SUMIFS($AK$11:$AK$30,$B$11:$B$30,C37)/$AL$5,"記載する期間を選択してください"))</f>
        <v>記載する期間を選択してください</v>
      </c>
      <c r="D41" s="1297"/>
      <c r="E41" s="1294" t="str">
        <f>IF($AK$3="４週",SUMIFS($AK$11:$AK$30,$B$11:$B$30,E37)/4/$AH$5,IF($AK$3="歴月",SUMIFS($AK$11:$AK$30,$B$11:$B$30,E37)/$AL$5,"記載する期間を選択してください"))</f>
        <v>記載する期間を選択してください</v>
      </c>
      <c r="F41" s="1295"/>
      <c r="G41" s="1295"/>
      <c r="H41" s="1297"/>
      <c r="I41" s="1294" t="str">
        <f>IF($AK$3="４週",SUMIFS($AK$11:$AK$30,$B$11:$B$30,I37)/4/$AH$5,IF($AK$3="歴月",SUMIFS($AK$11:$AK$30,$B$11:$B$30,I37)/$AL$5,"記載する期間を選択してください"))</f>
        <v>記載する期間を選択してください</v>
      </c>
      <c r="J41" s="1295"/>
      <c r="K41" s="1295"/>
      <c r="L41" s="1295"/>
      <c r="M41" s="1295"/>
      <c r="N41" s="1297"/>
      <c r="O41" s="1294" t="str">
        <f>IF($AK$3="４週",SUMIFS($AK$11:$AK$30,$B$11:$B$30,O37)/4/$AH$5,IF($AK$3="歴月",SUMIFS($AK$11:$AK$30,$B$11:$B$30,O37)/$AL$5,"記載する期間を選択してください"))</f>
        <v>記載する期間を選択してください</v>
      </c>
      <c r="P41" s="1295"/>
      <c r="Q41" s="1295"/>
      <c r="R41" s="1295"/>
      <c r="S41" s="1295"/>
      <c r="T41" s="1297"/>
      <c r="U41" s="1294" t="str">
        <f>IF($AK$3="４週",SUMIFS($AK$11:$AK$30,$B$11:$B$30,U37)/4/$AH$5,IF($AK$3="歴月",SUMIFS($AK$11:$AK$30,$B$11:$B$30,U37)/$AL$5,"記載する期間を選択してください"))</f>
        <v>記載する期間を選択してください</v>
      </c>
      <c r="V41" s="1295"/>
      <c r="W41" s="1295"/>
      <c r="X41" s="1295"/>
      <c r="Y41" s="1295"/>
      <c r="Z41" s="1297"/>
      <c r="AA41" s="1294" t="str">
        <f>IF($AK$3="４週",SUMIFS($AK$11:$AK$30,$B$11:$B$30,AA37)/4/$AH$5,IF($AK$3="歴月",SUMIFS($AK$11:$AK$30,$B$11:$B$30,AA37)/$AL$5,"記載する期間を選択してください"))</f>
        <v>記載する期間を選択してください</v>
      </c>
      <c r="AB41" s="1295"/>
      <c r="AC41" s="1295"/>
      <c r="AD41" s="1295"/>
      <c r="AE41" s="1295"/>
      <c r="AF41" s="1297"/>
      <c r="AG41" s="1294" t="str">
        <f>IF($AK$3="４週",SUMIFS($AK$11:$AK$30,$B$11:$B$30,AG37)/4/$AH$5,IF($AK$3="歴月",SUMIFS($AK$11:$AK$30,$B$11:$B$30,AG37)/$AL$5,"記載する期間を選択してください"))</f>
        <v>記載する期間を選択してください</v>
      </c>
      <c r="AH41" s="1295"/>
      <c r="AI41" s="1295"/>
      <c r="AJ41" s="1295"/>
      <c r="AK41" s="1297"/>
      <c r="AL41" s="1294" t="str">
        <f>IF($AK$3="４週",SUMIFS($AK$11:$AK$30,$B$11:$B$30,AL37)/4/$AH$5,IF($AK$3="歴月",SUMIFS($AK$11:$AK$30,$B$11:$B$30,AL37)/$AL$5,"記載する期間を選択してください"))</f>
        <v>記載する期間を選択してください</v>
      </c>
      <c r="AM41" s="1297"/>
      <c r="AN41" s="257"/>
    </row>
    <row r="42" spans="1:40" ht="5.0999999999999996" customHeight="1">
      <c r="A42" s="257"/>
      <c r="B42" s="260"/>
      <c r="C42" s="284">
        <v>2</v>
      </c>
      <c r="D42" s="284"/>
      <c r="E42" s="284">
        <v>3</v>
      </c>
      <c r="F42" s="284"/>
      <c r="G42" s="284"/>
      <c r="H42" s="284"/>
      <c r="I42" s="284">
        <v>4</v>
      </c>
      <c r="J42" s="284"/>
      <c r="K42" s="284"/>
      <c r="L42" s="284"/>
      <c r="M42" s="284"/>
      <c r="N42" s="284"/>
      <c r="O42" s="284">
        <v>5</v>
      </c>
      <c r="P42" s="284"/>
      <c r="Q42" s="284"/>
      <c r="R42" s="284"/>
      <c r="S42" s="284"/>
      <c r="T42" s="284"/>
      <c r="U42" s="284">
        <v>6</v>
      </c>
      <c r="V42" s="284"/>
      <c r="W42" s="284"/>
      <c r="X42" s="284"/>
      <c r="Y42" s="284"/>
      <c r="Z42" s="284"/>
      <c r="AA42" s="284">
        <v>7</v>
      </c>
      <c r="AB42" s="284"/>
      <c r="AC42" s="284"/>
      <c r="AD42" s="284"/>
      <c r="AE42" s="284"/>
      <c r="AF42" s="284"/>
      <c r="AG42" s="284">
        <v>8</v>
      </c>
      <c r="AH42" s="284"/>
      <c r="AI42" s="284"/>
      <c r="AJ42" s="284"/>
      <c r="AK42" s="284"/>
      <c r="AL42" s="284">
        <v>9</v>
      </c>
      <c r="AM42" s="315"/>
      <c r="AN42" s="257"/>
    </row>
    <row r="43" spans="1:40" ht="15" customHeight="1">
      <c r="A43" s="280" t="s">
        <v>562</v>
      </c>
      <c r="B43" s="281"/>
      <c r="C43" s="282"/>
      <c r="D43" s="282"/>
      <c r="E43" s="282"/>
      <c r="F43" s="283"/>
      <c r="G43" s="282"/>
      <c r="H43" s="284"/>
      <c r="I43" s="284"/>
      <c r="J43" s="284"/>
      <c r="K43" s="284"/>
      <c r="L43" s="284"/>
      <c r="M43" s="284"/>
      <c r="N43" s="284"/>
      <c r="O43" s="284"/>
      <c r="P43" s="284"/>
      <c r="Q43" s="284"/>
      <c r="R43" s="284">
        <v>6</v>
      </c>
      <c r="S43" s="284"/>
      <c r="T43" s="284"/>
      <c r="U43" s="284"/>
      <c r="V43" s="284"/>
      <c r="W43" s="284"/>
      <c r="X43" s="284">
        <v>7</v>
      </c>
      <c r="Y43" s="284"/>
      <c r="Z43" s="284"/>
      <c r="AA43" s="284"/>
      <c r="AB43" s="284"/>
      <c r="AC43" s="284"/>
      <c r="AD43" s="284">
        <v>8</v>
      </c>
      <c r="AE43" s="284"/>
      <c r="AF43" s="284"/>
      <c r="AG43" s="285"/>
      <c r="AH43" s="285"/>
      <c r="AI43" s="285"/>
      <c r="AJ43" s="285">
        <v>9</v>
      </c>
      <c r="AK43" s="286"/>
      <c r="AL43" s="286"/>
      <c r="AM43" s="257"/>
    </row>
    <row r="44" spans="1:40" s="280" customFormat="1" ht="15" customHeight="1">
      <c r="A44" s="280" t="s">
        <v>563</v>
      </c>
      <c r="B44" s="287"/>
      <c r="C44" s="287"/>
      <c r="D44" s="287"/>
      <c r="E44" s="287"/>
      <c r="F44" s="287"/>
      <c r="G44" s="287"/>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row>
    <row r="45" spans="1:40" s="280" customFormat="1" ht="15" customHeight="1">
      <c r="A45" s="280" t="s">
        <v>564</v>
      </c>
      <c r="B45" s="287"/>
      <c r="C45" s="287"/>
      <c r="D45" s="287"/>
      <c r="E45" s="287"/>
      <c r="F45" s="287"/>
      <c r="G45" s="287"/>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row>
    <row r="46" spans="1:40" s="280" customFormat="1" ht="15" customHeight="1">
      <c r="A46" s="280" t="s">
        <v>565</v>
      </c>
      <c r="B46" s="287"/>
      <c r="C46" s="287"/>
      <c r="D46" s="287"/>
      <c r="E46" s="287"/>
      <c r="F46" s="287"/>
      <c r="G46" s="287"/>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row>
    <row r="47" spans="1:40" s="280" customFormat="1" ht="15" customHeight="1">
      <c r="A47" s="280" t="s">
        <v>566</v>
      </c>
      <c r="B47" s="287"/>
      <c r="C47" s="287"/>
      <c r="D47" s="287"/>
      <c r="E47" s="287"/>
      <c r="F47" s="287"/>
      <c r="G47" s="287"/>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row>
    <row r="48" spans="1:40" ht="15" customHeight="1">
      <c r="A48" s="280" t="s">
        <v>567</v>
      </c>
      <c r="B48" s="288"/>
      <c r="C48" s="280"/>
      <c r="D48" s="280"/>
      <c r="E48" s="280"/>
      <c r="F48" s="280"/>
      <c r="G48" s="280"/>
    </row>
    <row r="49" spans="1:7" ht="15" customHeight="1">
      <c r="A49" s="280" t="s">
        <v>568</v>
      </c>
      <c r="B49" s="288"/>
      <c r="C49" s="280"/>
      <c r="D49" s="280"/>
      <c r="E49" s="280"/>
      <c r="F49" s="280"/>
      <c r="G49" s="280"/>
    </row>
    <row r="50" spans="1:7" ht="15" customHeight="1">
      <c r="A50" s="280"/>
      <c r="B50" s="289" t="s">
        <v>569</v>
      </c>
      <c r="C50" s="1250" t="s">
        <v>570</v>
      </c>
      <c r="D50" s="1250"/>
      <c r="E50" s="1250"/>
      <c r="F50" s="280"/>
      <c r="G50" s="280"/>
    </row>
    <row r="51" spans="1:7" ht="15" customHeight="1">
      <c r="A51" s="280"/>
      <c r="B51" s="290" t="s">
        <v>571</v>
      </c>
      <c r="C51" s="1260" t="s">
        <v>572</v>
      </c>
      <c r="D51" s="1260"/>
      <c r="E51" s="1260"/>
      <c r="F51" s="280"/>
      <c r="G51" s="280"/>
    </row>
    <row r="52" spans="1:7" ht="15" customHeight="1">
      <c r="A52" s="280"/>
      <c r="B52" s="290" t="s">
        <v>573</v>
      </c>
      <c r="C52" s="1260" t="s">
        <v>574</v>
      </c>
      <c r="D52" s="1260"/>
      <c r="E52" s="1260"/>
      <c r="F52" s="280"/>
      <c r="G52" s="280"/>
    </row>
    <row r="53" spans="1:7" ht="15" customHeight="1">
      <c r="A53" s="280"/>
      <c r="B53" s="290" t="s">
        <v>575</v>
      </c>
      <c r="C53" s="1260" t="s">
        <v>576</v>
      </c>
      <c r="D53" s="1260"/>
      <c r="E53" s="1260"/>
      <c r="F53" s="280"/>
      <c r="G53" s="280"/>
    </row>
    <row r="54" spans="1:7" ht="15" customHeight="1">
      <c r="A54" s="280"/>
      <c r="B54" s="290" t="s">
        <v>577</v>
      </c>
      <c r="C54" s="1260" t="s">
        <v>578</v>
      </c>
      <c r="D54" s="1260"/>
      <c r="E54" s="1260"/>
      <c r="F54" s="280"/>
      <c r="G54" s="280"/>
    </row>
    <row r="55" spans="1:7" ht="15" customHeight="1">
      <c r="A55" s="280"/>
      <c r="B55" s="280" t="s">
        <v>579</v>
      </c>
      <c r="C55" s="280"/>
      <c r="D55" s="280"/>
      <c r="E55" s="280"/>
      <c r="F55" s="280"/>
      <c r="G55" s="280"/>
    </row>
    <row r="56" spans="1:7" ht="15" customHeight="1">
      <c r="A56" s="280"/>
      <c r="B56" s="280" t="s">
        <v>580</v>
      </c>
      <c r="C56" s="280"/>
      <c r="D56" s="280"/>
      <c r="E56" s="280"/>
      <c r="F56" s="280"/>
      <c r="G56" s="280"/>
    </row>
    <row r="57" spans="1:7" ht="15" customHeight="1">
      <c r="A57" s="280"/>
      <c r="B57" s="280" t="s">
        <v>581</v>
      </c>
      <c r="C57" s="280"/>
      <c r="D57" s="280"/>
      <c r="E57" s="280"/>
      <c r="F57" s="280"/>
      <c r="G57" s="280"/>
    </row>
    <row r="58" spans="1:7" ht="15" customHeight="1">
      <c r="A58" s="280" t="s">
        <v>582</v>
      </c>
      <c r="B58" s="288"/>
      <c r="C58" s="280"/>
      <c r="D58" s="280"/>
      <c r="E58" s="280"/>
      <c r="F58" s="280"/>
      <c r="G58" s="280"/>
    </row>
    <row r="59" spans="1:7" ht="15" customHeight="1">
      <c r="A59" s="280" t="s">
        <v>583</v>
      </c>
      <c r="B59" s="288"/>
      <c r="C59" s="280"/>
      <c r="D59" s="280"/>
      <c r="E59" s="280"/>
      <c r="F59" s="280"/>
      <c r="G59" s="280"/>
    </row>
    <row r="60" spans="1:7" ht="15" customHeight="1">
      <c r="A60" s="280" t="s">
        <v>584</v>
      </c>
      <c r="B60" s="288"/>
      <c r="C60" s="280"/>
      <c r="D60" s="280"/>
      <c r="E60" s="280"/>
      <c r="F60" s="280"/>
      <c r="G60" s="280"/>
    </row>
    <row r="61" spans="1:7" ht="15" customHeight="1">
      <c r="A61" s="280" t="s">
        <v>585</v>
      </c>
      <c r="B61" s="288"/>
      <c r="C61" s="280"/>
      <c r="D61" s="280"/>
      <c r="E61" s="280"/>
      <c r="F61" s="280"/>
      <c r="G61" s="280"/>
    </row>
    <row r="62" spans="1:7" ht="15" customHeight="1">
      <c r="A62" s="280" t="s">
        <v>586</v>
      </c>
      <c r="B62" s="288"/>
      <c r="C62" s="280"/>
      <c r="D62" s="280"/>
      <c r="E62" s="280"/>
      <c r="F62" s="280"/>
      <c r="G62" s="280"/>
    </row>
    <row r="63" spans="1:7" ht="15" customHeight="1">
      <c r="A63" s="280" t="s">
        <v>587</v>
      </c>
      <c r="B63" s="288"/>
      <c r="C63" s="280"/>
      <c r="D63" s="280"/>
      <c r="E63" s="280"/>
      <c r="F63" s="280"/>
      <c r="G63" s="280"/>
    </row>
    <row r="64" spans="1:7" ht="15" customHeight="1">
      <c r="A64" s="280"/>
      <c r="B64" s="280" t="s">
        <v>588</v>
      </c>
      <c r="C64" s="280"/>
      <c r="D64" s="280"/>
      <c r="E64" s="280"/>
      <c r="F64" s="280"/>
      <c r="G64" s="280"/>
    </row>
    <row r="65" spans="1:7" ht="15" customHeight="1">
      <c r="A65" s="280"/>
      <c r="B65" s="280" t="s">
        <v>589</v>
      </c>
      <c r="C65" s="280"/>
      <c r="D65" s="280"/>
      <c r="E65" s="280"/>
      <c r="F65" s="280"/>
      <c r="G65" s="280"/>
    </row>
    <row r="66" spans="1:7" ht="15" customHeight="1">
      <c r="A66" s="280" t="s">
        <v>590</v>
      </c>
      <c r="B66" s="288"/>
      <c r="C66" s="280"/>
      <c r="D66" s="280"/>
      <c r="E66" s="280"/>
      <c r="F66" s="280"/>
      <c r="G66" s="280"/>
    </row>
    <row r="67" spans="1:7" ht="15" customHeight="1">
      <c r="A67" s="280" t="s">
        <v>591</v>
      </c>
      <c r="B67" s="288"/>
      <c r="C67" s="280"/>
      <c r="D67" s="280"/>
      <c r="E67" s="280"/>
      <c r="F67" s="280"/>
      <c r="G67" s="280"/>
    </row>
    <row r="68" spans="1:7" ht="15" customHeight="1">
      <c r="A68" s="280" t="s">
        <v>592</v>
      </c>
      <c r="B68" s="288"/>
      <c r="C68" s="280"/>
      <c r="D68" s="280"/>
      <c r="E68" s="280"/>
      <c r="F68" s="280"/>
      <c r="G68" s="280"/>
    </row>
    <row r="69" spans="1:7" ht="15" customHeight="1">
      <c r="A69" s="280" t="s">
        <v>593</v>
      </c>
      <c r="B69" s="288"/>
      <c r="C69" s="280"/>
      <c r="D69" s="280"/>
      <c r="E69" s="280"/>
      <c r="F69" s="280"/>
      <c r="G69" s="280"/>
    </row>
    <row r="70" spans="1:7" ht="15" customHeight="1">
      <c r="A70" s="280" t="s">
        <v>594</v>
      </c>
      <c r="B70" s="288"/>
      <c r="C70" s="280"/>
      <c r="D70" s="280"/>
      <c r="E70" s="280"/>
      <c r="F70" s="280"/>
      <c r="G70" s="280"/>
    </row>
    <row r="71" spans="1:7" ht="15" customHeight="1">
      <c r="A71" s="280" t="s">
        <v>595</v>
      </c>
      <c r="B71" s="288"/>
      <c r="C71" s="280"/>
      <c r="D71" s="280"/>
      <c r="E71" s="280"/>
      <c r="F71" s="280"/>
      <c r="G71" s="280"/>
    </row>
    <row r="72" spans="1:7" ht="15" customHeight="1">
      <c r="A72" s="280" t="s">
        <v>596</v>
      </c>
      <c r="B72" s="288"/>
      <c r="C72" s="280"/>
      <c r="D72" s="280"/>
      <c r="E72" s="280"/>
      <c r="F72" s="280"/>
      <c r="G72" s="280"/>
    </row>
    <row r="73" spans="1:7" ht="15" customHeight="1">
      <c r="A73" s="280" t="s">
        <v>597</v>
      </c>
      <c r="B73" s="288"/>
      <c r="C73" s="280"/>
      <c r="D73" s="280"/>
      <c r="E73" s="280"/>
      <c r="F73" s="280"/>
      <c r="G73" s="280"/>
    </row>
  </sheetData>
  <mergeCells count="101">
    <mergeCell ref="AG41:AK41"/>
    <mergeCell ref="AL41:AM41"/>
    <mergeCell ref="C50:E50"/>
    <mergeCell ref="C51:E51"/>
    <mergeCell ref="C52:E52"/>
    <mergeCell ref="X40:Z40"/>
    <mergeCell ref="AA40:AC40"/>
    <mergeCell ref="AD40:AF40"/>
    <mergeCell ref="AG40:AI40"/>
    <mergeCell ref="AJ40:AK40"/>
    <mergeCell ref="C41:D41"/>
    <mergeCell ref="E41:H41"/>
    <mergeCell ref="I41:N41"/>
    <mergeCell ref="O41:T41"/>
    <mergeCell ref="U41:Z41"/>
    <mergeCell ref="F40:H40"/>
    <mergeCell ref="I40:K40"/>
    <mergeCell ref="L40:N40"/>
    <mergeCell ref="O40:Q40"/>
    <mergeCell ref="R40:T40"/>
    <mergeCell ref="U40:W40"/>
    <mergeCell ref="C53:E53"/>
    <mergeCell ref="C54:E54"/>
    <mergeCell ref="AA41:AF41"/>
    <mergeCell ref="AG38:AI38"/>
    <mergeCell ref="AJ38:AK38"/>
    <mergeCell ref="F39:H39"/>
    <mergeCell ref="I39:K39"/>
    <mergeCell ref="L39:N39"/>
    <mergeCell ref="O39:Q39"/>
    <mergeCell ref="R39:T39"/>
    <mergeCell ref="U39:W39"/>
    <mergeCell ref="X39:Z39"/>
    <mergeCell ref="AA39:AC39"/>
    <mergeCell ref="AD39:AF39"/>
    <mergeCell ref="AG39:AI39"/>
    <mergeCell ref="AJ39:AK39"/>
    <mergeCell ref="F38:H38"/>
    <mergeCell ref="I38:K38"/>
    <mergeCell ref="L38:N38"/>
    <mergeCell ref="O38:Q38"/>
    <mergeCell ref="R38:T38"/>
    <mergeCell ref="U38:W38"/>
    <mergeCell ref="X38:Z38"/>
    <mergeCell ref="AA38:AC38"/>
    <mergeCell ref="AD38:AF38"/>
    <mergeCell ref="C37:D37"/>
    <mergeCell ref="E37:H37"/>
    <mergeCell ref="I37:N37"/>
    <mergeCell ref="O37:T37"/>
    <mergeCell ref="U37:Z37"/>
    <mergeCell ref="AA37:AF37"/>
    <mergeCell ref="AM28:AN28"/>
    <mergeCell ref="AM29:AN29"/>
    <mergeCell ref="AM30:AN30"/>
    <mergeCell ref="A31:E31"/>
    <mergeCell ref="AM31:AN32"/>
    <mergeCell ref="A32:E32"/>
    <mergeCell ref="AG37:AK37"/>
    <mergeCell ref="AL37:AM37"/>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5">
    <dataValidation allowBlank="1" showInputMessage="1" sqref="B11:B12" xr:uid="{C55EB52A-9F6B-41D0-A9B2-724AAE0372B8}"/>
    <dataValidation type="list" allowBlank="1" showInputMessage="1" sqref="B13:B30" xr:uid="{4E9D2621-20AB-413B-A14E-7AD60562C4DD}">
      <formula1>INDIRECT($AK$1)</formula1>
    </dataValidation>
    <dataValidation type="list" allowBlank="1" showInputMessage="1" showErrorMessage="1" sqref="AK3:AN3" xr:uid="{E16E19B8-F43A-458A-AF56-826DBA26EE11}">
      <formula1>"４週,歴月"</formula1>
    </dataValidation>
    <dataValidation type="list" allowBlank="1" showInputMessage="1" showErrorMessage="1" sqref="AK4:AN4" xr:uid="{A1FE9F6A-C814-4BA9-8DE0-E240152C8C14}">
      <formula1>"予定,実績"</formula1>
    </dataValidation>
    <dataValidation type="list" allowBlank="1" showInputMessage="1" showErrorMessage="1" sqref="C11:C30" xr:uid="{D1285C9F-13DE-42A2-BA6F-FAA57C986124}">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88" fitToWidth="0" fitToHeight="0" orientation="landscape" r:id="rId1"/>
  <headerFooter alignWithMargins="0">
    <oddHeader>&amp;L&amp;"ＭＳ ゴシック,標準"&amp;10（参考様式）</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D00C7-4186-4C41-8D33-BA8D1F4E6419}">
  <sheetPr>
    <tabColor theme="5" tint="0.79998168889431442"/>
  </sheetPr>
  <dimension ref="A1:AQ87"/>
  <sheetViews>
    <sheetView showGridLines="0" zoomScaleNormal="100" zoomScaleSheetLayoutView="100" workbookViewId="0">
      <selection activeCell="X17" sqref="X17"/>
    </sheetView>
  </sheetViews>
  <sheetFormatPr defaultColWidth="8.25" defaultRowHeight="21" customHeight="1"/>
  <cols>
    <col min="1" max="1" width="2.625" style="260" customWidth="1"/>
    <col min="2" max="2" width="14.62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754</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601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740</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751</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651</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t="s">
        <v>755</v>
      </c>
      <c r="C15" s="271" t="s">
        <v>575</v>
      </c>
      <c r="D15" s="293"/>
      <c r="E15" s="294" t="s">
        <v>756</v>
      </c>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757</v>
      </c>
      <c r="B36" s="266"/>
      <c r="C36" s="266"/>
      <c r="D36" s="266"/>
      <c r="E36" s="266"/>
      <c r="F36" s="266"/>
      <c r="G36" s="280"/>
      <c r="H36" s="280"/>
      <c r="I36" s="280"/>
      <c r="J36" s="280"/>
      <c r="K36" s="280"/>
      <c r="L36" s="280"/>
      <c r="M36" s="280"/>
      <c r="N36" s="280"/>
      <c r="O36" s="280"/>
      <c r="AM36" s="266"/>
      <c r="AN36" s="257"/>
    </row>
    <row r="37" spans="1:43" ht="24.95" customHeight="1">
      <c r="A37" s="296"/>
      <c r="B37" s="1254" t="s">
        <v>758</v>
      </c>
      <c r="C37" s="1261"/>
      <c r="D37" s="1261"/>
      <c r="E37" s="1261"/>
      <c r="F37" s="1261"/>
      <c r="G37" s="1261"/>
      <c r="H37" s="1261"/>
      <c r="I37" s="1261"/>
      <c r="J37" s="1261"/>
      <c r="K37" s="1262"/>
      <c r="L37" s="1314" t="s">
        <v>759</v>
      </c>
      <c r="M37" s="1314"/>
      <c r="N37" s="1314"/>
      <c r="O37" s="1314"/>
      <c r="P37" s="296"/>
      <c r="Q37" s="296"/>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row>
    <row r="38" spans="1:43" ht="18" customHeight="1">
      <c r="A38" s="296"/>
      <c r="B38" s="1383" t="s">
        <v>760</v>
      </c>
      <c r="C38" s="1384"/>
      <c r="D38" s="1384"/>
      <c r="E38" s="1384"/>
      <c r="F38" s="1384"/>
      <c r="G38" s="1384"/>
      <c r="H38" s="1384"/>
      <c r="I38" s="1384"/>
      <c r="J38" s="1384"/>
      <c r="K38" s="1385"/>
      <c r="L38" s="1386">
        <v>30</v>
      </c>
      <c r="M38" s="1386"/>
      <c r="N38" s="1386"/>
      <c r="O38" s="1386"/>
      <c r="P38" s="296"/>
      <c r="Q38" s="296"/>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row>
    <row r="39" spans="1:43" ht="5.0999999999999996" customHeight="1">
      <c r="A39" s="287"/>
      <c r="B39" s="287"/>
      <c r="C39" s="287"/>
      <c r="D39" s="296"/>
      <c r="E39" s="296"/>
      <c r="F39" s="296"/>
      <c r="G39" s="296"/>
      <c r="H39" s="296"/>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97"/>
      <c r="AK39" s="280"/>
      <c r="AL39" s="266"/>
      <c r="AM39" s="266"/>
      <c r="AN39" s="257"/>
    </row>
    <row r="40" spans="1:43" ht="18" customHeight="1">
      <c r="A40" s="256" t="s">
        <v>610</v>
      </c>
      <c r="B40" s="280"/>
      <c r="D40" s="280"/>
      <c r="E40" s="280"/>
      <c r="F40" s="280"/>
      <c r="G40" s="280"/>
      <c r="H40" s="280"/>
      <c r="I40" s="280"/>
      <c r="J40" s="280"/>
      <c r="K40" s="280"/>
      <c r="L40" s="280"/>
      <c r="M40" s="280"/>
      <c r="N40" s="280"/>
      <c r="O40" s="280"/>
      <c r="P40" s="280"/>
      <c r="Q40" s="280"/>
      <c r="R40" s="280"/>
      <c r="S40" s="280"/>
      <c r="T40" s="280"/>
      <c r="U40" s="280"/>
      <c r="V40" s="280"/>
      <c r="W40" s="266"/>
      <c r="X40" s="280"/>
      <c r="Y40" s="280"/>
      <c r="Z40" s="280"/>
      <c r="AA40" s="280"/>
      <c r="AB40" s="280"/>
      <c r="AC40" s="280"/>
      <c r="AD40" s="280"/>
      <c r="AE40" s="280"/>
      <c r="AF40" s="280"/>
      <c r="AG40" s="280"/>
      <c r="AH40" s="280"/>
      <c r="AI40" s="280"/>
      <c r="AJ40" s="297"/>
      <c r="AK40" s="280"/>
      <c r="AL40" s="266"/>
      <c r="AM40" s="266"/>
      <c r="AN40" s="257"/>
    </row>
    <row r="41" spans="1:43" ht="54.95" customHeight="1">
      <c r="A41" s="1250" t="s">
        <v>614</v>
      </c>
      <c r="B41" s="1250"/>
      <c r="C41" s="1250" t="s">
        <v>652</v>
      </c>
      <c r="D41" s="1250"/>
      <c r="E41" s="1258" t="s">
        <v>761</v>
      </c>
      <c r="F41" s="1258"/>
      <c r="G41" s="1258"/>
      <c r="H41" s="1258"/>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66"/>
      <c r="AN41" s="257"/>
    </row>
    <row r="42" spans="1:43" ht="18" customHeight="1">
      <c r="A42" s="1258" t="s">
        <v>616</v>
      </c>
      <c r="B42" s="1258"/>
      <c r="C42" s="1319">
        <f>ROUNDDOWN(IF(B38="主として知的障害のある児童を入所させる福祉型障害児入所施設",L38/20,IF(B38="主として肢体不自由のある児童を入所させる福祉型障害児入所施設",1,"0")),1)</f>
        <v>0</v>
      </c>
      <c r="D42" s="1319"/>
      <c r="E42" s="1319">
        <f>ROUNDDOWN(IF(B38="主として知的障害のある児童を入所させる福祉型障害児入所施設",IF(L38&lt;=30,L38/4+1,L38/4),IF(B38="主として肢体不自由のある児童を入所させる福祉型障害児入所施設",L38/3.5,IF(B38="主として盲ろうあ児を入所させる福祉型障害児入所施設",IF(L38&lt;=35,L38/4+1,L38/4),0))),1)</f>
        <v>8.5</v>
      </c>
      <c r="F42" s="1319"/>
      <c r="G42" s="1319"/>
      <c r="H42" s="1319"/>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96"/>
      <c r="AL42" s="296"/>
      <c r="AM42" s="266"/>
      <c r="AN42" s="257"/>
    </row>
    <row r="43" spans="1:43" ht="5.0999999999999996" customHeight="1">
      <c r="A43" s="287"/>
      <c r="B43" s="287"/>
      <c r="C43" s="287"/>
      <c r="D43" s="287"/>
      <c r="E43" s="287"/>
      <c r="F43" s="287"/>
      <c r="G43" s="287"/>
      <c r="H43" s="287"/>
      <c r="I43" s="287"/>
      <c r="J43" s="280"/>
      <c r="K43" s="280"/>
      <c r="L43" s="280"/>
      <c r="M43" s="297"/>
      <c r="N43" s="280"/>
      <c r="O43" s="280"/>
      <c r="P43" s="280"/>
      <c r="Q43" s="296"/>
      <c r="W43" s="266"/>
      <c r="X43" s="280"/>
      <c r="Y43" s="280"/>
      <c r="Z43" s="280"/>
      <c r="AA43" s="280"/>
      <c r="AB43" s="280"/>
      <c r="AC43" s="280"/>
      <c r="AD43" s="280"/>
      <c r="AE43" s="280"/>
      <c r="AF43" s="280"/>
      <c r="AG43" s="280"/>
      <c r="AH43" s="280"/>
      <c r="AI43" s="280"/>
      <c r="AJ43" s="297"/>
      <c r="AK43" s="280"/>
      <c r="AL43" s="266"/>
      <c r="AM43" s="266"/>
      <c r="AN43" s="257"/>
    </row>
    <row r="44" spans="1:43" ht="21" customHeight="1">
      <c r="A44" s="256" t="s">
        <v>632</v>
      </c>
      <c r="B44" s="260"/>
      <c r="C44" s="261"/>
      <c r="D44" s="261"/>
      <c r="E44" s="261"/>
      <c r="F44" s="261"/>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61"/>
      <c r="AM44" s="261"/>
      <c r="AN44" s="257"/>
    </row>
    <row r="45" spans="1:43" ht="24.95" customHeight="1">
      <c r="A45" s="257"/>
      <c r="B45" s="266"/>
      <c r="C45" s="1294" t="str">
        <f>IF(VLOOKUP($AK$1,選択肢!$A$1:$J$32,C50,FALSE)=0,"-",VLOOKUP($AK$1,選択肢!$A$1:$J$32,C50,FALSE))</f>
        <v>管理者</v>
      </c>
      <c r="D45" s="1295"/>
      <c r="E45" s="1296" t="str">
        <f>IF(VLOOKUP($AK$1,選択肢!$A$1:$J$32,E50,FALSE)=0,"-",VLOOKUP($AK$1,選択肢!$A$1:$J$32,E50,FALSE))</f>
        <v>児童発達支援管理責任者</v>
      </c>
      <c r="F45" s="1296"/>
      <c r="G45" s="1296"/>
      <c r="H45" s="1296"/>
      <c r="I45" s="1294" t="str">
        <f>IF(VLOOKUP($AK$1,選択肢!$A$1:$J$32,I50,FALSE)=0,"-",VLOOKUP($AK$1,選択肢!$A$1:$J$32,I50,FALSE))</f>
        <v>医師</v>
      </c>
      <c r="J45" s="1295"/>
      <c r="K45" s="1295"/>
      <c r="L45" s="1295"/>
      <c r="M45" s="1295"/>
      <c r="N45" s="1297"/>
      <c r="O45" s="1294" t="str">
        <f>IF(VLOOKUP($AK$1,選択肢!$A$1:$J$32,O50,FALSE)=0,"-",VLOOKUP($AK$1,選択肢!$A$1:$J$32,O50,FALSE))</f>
        <v>看護職員</v>
      </c>
      <c r="P45" s="1295"/>
      <c r="Q45" s="1295"/>
      <c r="R45" s="1295"/>
      <c r="S45" s="1295"/>
      <c r="T45" s="1297"/>
      <c r="U45" s="1294" t="str">
        <f>IF(VLOOKUP($AK$1,選択肢!$A$1:$J$32,U50,FALSE)=0,"-",VLOOKUP($AK$1,選択肢!$A$1:$J$32,U50,FALSE))</f>
        <v>児童指導員</v>
      </c>
      <c r="V45" s="1295"/>
      <c r="W45" s="1295"/>
      <c r="X45" s="1295"/>
      <c r="Y45" s="1295"/>
      <c r="Z45" s="1297"/>
      <c r="AA45" s="1294" t="str">
        <f>IF(VLOOKUP($AK$1,選択肢!$A$1:$J$32,AA50,FALSE)=0,"-",VLOOKUP($AK$1,選択肢!$A$1:$J$32,AA50,FALSE))</f>
        <v>保育士</v>
      </c>
      <c r="AB45" s="1295"/>
      <c r="AC45" s="1295"/>
      <c r="AD45" s="1295"/>
      <c r="AE45" s="1295"/>
      <c r="AF45" s="1297"/>
      <c r="AG45" s="1296" t="str">
        <f>IF(VLOOKUP($AK$1,選択肢!$A$1:$J$32,AG50,FALSE)=0,"-",VLOOKUP($AK$1,選択肢!$A$1:$J$32,AG50,FALSE))</f>
        <v>栄養士</v>
      </c>
      <c r="AH45" s="1296"/>
      <c r="AI45" s="1296"/>
      <c r="AJ45" s="1296"/>
      <c r="AK45" s="1296"/>
      <c r="AL45" s="1296" t="str">
        <f>IF(VLOOKUP($AK$1,選択肢!$A$1:$J$32,AL50,FALSE)=0,"-",VLOOKUP($AK$1,選択肢!$A$1:$J$32,AL50,FALSE))</f>
        <v>調理員</v>
      </c>
      <c r="AM45" s="1296"/>
      <c r="AN45" s="257"/>
    </row>
    <row r="46" spans="1:43" ht="18" customHeight="1">
      <c r="A46" s="257"/>
      <c r="B46" s="266"/>
      <c r="C46" s="310" t="s">
        <v>633</v>
      </c>
      <c r="D46" s="310" t="s">
        <v>634</v>
      </c>
      <c r="E46" s="311" t="s">
        <v>633</v>
      </c>
      <c r="F46" s="1303" t="s">
        <v>634</v>
      </c>
      <c r="G46" s="1303"/>
      <c r="H46" s="1303"/>
      <c r="I46" s="1299" t="s">
        <v>633</v>
      </c>
      <c r="J46" s="1300"/>
      <c r="K46" s="1301"/>
      <c r="L46" s="1299" t="s">
        <v>634</v>
      </c>
      <c r="M46" s="1300"/>
      <c r="N46" s="1301"/>
      <c r="O46" s="1299" t="s">
        <v>633</v>
      </c>
      <c r="P46" s="1300"/>
      <c r="Q46" s="1301"/>
      <c r="R46" s="1299" t="s">
        <v>634</v>
      </c>
      <c r="S46" s="1300"/>
      <c r="T46" s="1301"/>
      <c r="U46" s="1299" t="s">
        <v>633</v>
      </c>
      <c r="V46" s="1300"/>
      <c r="W46" s="1301"/>
      <c r="X46" s="1299" t="s">
        <v>634</v>
      </c>
      <c r="Y46" s="1300"/>
      <c r="Z46" s="1301"/>
      <c r="AA46" s="1299" t="s">
        <v>633</v>
      </c>
      <c r="AB46" s="1300"/>
      <c r="AC46" s="1301"/>
      <c r="AD46" s="1299" t="s">
        <v>634</v>
      </c>
      <c r="AE46" s="1300"/>
      <c r="AF46" s="1301"/>
      <c r="AG46" s="1299" t="s">
        <v>633</v>
      </c>
      <c r="AH46" s="1300"/>
      <c r="AI46" s="1301"/>
      <c r="AJ46" s="1299" t="s">
        <v>634</v>
      </c>
      <c r="AK46" s="1301"/>
      <c r="AL46" s="311" t="s">
        <v>258</v>
      </c>
      <c r="AM46" s="311" t="s">
        <v>259</v>
      </c>
      <c r="AN46" s="257"/>
    </row>
    <row r="47" spans="1:43" ht="18" customHeight="1">
      <c r="A47" s="257"/>
      <c r="B47" s="289" t="s">
        <v>635</v>
      </c>
      <c r="C47" s="311">
        <f>COUNTIFS($B$11:$B$30,C$45,$C$11:$C$30,"A",$E$11:$E$30,"*")</f>
        <v>1</v>
      </c>
      <c r="D47" s="311">
        <f>COUNTIFS($B$11:$B$30,C$45,$C$11:$C$30,"B",$E$11:$E$30,"*")</f>
        <v>0</v>
      </c>
      <c r="E47" s="311">
        <f>COUNTIFS($B$11:$B$30,E$45,$C$11:$C$30,"A",$E$11:$E$30,"*")</f>
        <v>0</v>
      </c>
      <c r="F47" s="1299">
        <f>COUNTIFS($B$11:$B$30,E$45,$C$11:$C$30,"B",$E$11:$E$30,"*")</f>
        <v>1</v>
      </c>
      <c r="G47" s="1300"/>
      <c r="H47" s="1301"/>
      <c r="I47" s="1299">
        <f>COUNTIFS($B$11:$B$30,I$45,$C$11:$C$30,"A",$E$11:$E$30,"*")</f>
        <v>0</v>
      </c>
      <c r="J47" s="1300"/>
      <c r="K47" s="1301"/>
      <c r="L47" s="1299">
        <f>COUNTIFS($B$11:$B$30,I$45,$C$11:$C$30,"B",$E$11:$E$30,"*")</f>
        <v>0</v>
      </c>
      <c r="M47" s="1300"/>
      <c r="N47" s="1301"/>
      <c r="O47" s="1299">
        <f>COUNTIFS($B$11:$B$30,O$45,$C$11:$C$30,"A",$E$11:$E$30,"*")</f>
        <v>0</v>
      </c>
      <c r="P47" s="1300"/>
      <c r="Q47" s="1301"/>
      <c r="R47" s="1299">
        <f>COUNTIFS($B$11:$B$30,O$45,$C$11:$C$30,"B",$E$11:$E$30,"*")</f>
        <v>0</v>
      </c>
      <c r="S47" s="1300"/>
      <c r="T47" s="1301"/>
      <c r="U47" s="1299">
        <f>COUNTIFS($B$11:$B$30,U$45,$C$11:$C$30,"A",$E$11:$E$30,"*")</f>
        <v>0</v>
      </c>
      <c r="V47" s="1300"/>
      <c r="W47" s="1301"/>
      <c r="X47" s="1299">
        <f>COUNTIFS($B$11:$B$30,U$45,$C$11:$C$30,"B",$E$11:$E$30,"*")</f>
        <v>0</v>
      </c>
      <c r="Y47" s="1300"/>
      <c r="Z47" s="1301"/>
      <c r="AA47" s="1299">
        <f>COUNTIFS($B$11:$B$30,AA$45,$C$11:$C$30,"A",$E$11:$E$30,"*")</f>
        <v>0</v>
      </c>
      <c r="AB47" s="1300"/>
      <c r="AC47" s="1301"/>
      <c r="AD47" s="1299">
        <f>COUNTIFS($B$11:$B$30,AA$45,$C$11:$C$30,"B",$E$11:$E$30,"*")</f>
        <v>0</v>
      </c>
      <c r="AE47" s="1300"/>
      <c r="AF47" s="1301"/>
      <c r="AG47" s="1299">
        <f>COUNTIFS($B$11:$B$30,AG$45,$C$11:$C$30,"A",$E$11:$E$30,"*")</f>
        <v>0</v>
      </c>
      <c r="AH47" s="1300"/>
      <c r="AI47" s="1301"/>
      <c r="AJ47" s="1299">
        <f>COUNTIFS($B$11:$B$30,AG$45,$C$11:$C$30,"B",$E$11:$E$30,"*")</f>
        <v>0</v>
      </c>
      <c r="AK47" s="1301"/>
      <c r="AL47" s="311">
        <f>COUNTIFS($B$11:$B$30,AL$45,$C$11:$C$30,"A",$E$11:$E$30,"*")</f>
        <v>0</v>
      </c>
      <c r="AM47" s="311">
        <f>COUNTIFS($B$11:$B$30,AL$45,$C$11:$C$30,"B",$E$11:$E$30,"*")</f>
        <v>0</v>
      </c>
      <c r="AN47" s="257"/>
    </row>
    <row r="48" spans="1:43" ht="18" customHeight="1">
      <c r="A48" s="257"/>
      <c r="B48" s="313" t="s">
        <v>636</v>
      </c>
      <c r="C48" s="311">
        <f>COUNTIFS($B$11:$B$30,C$45,$C$11:$C$30,"C",$E$11:$E$30,"*")</f>
        <v>0</v>
      </c>
      <c r="D48" s="311">
        <f>COUNTIFS($B$11:$B$30,C$45,$C$11:$C$30,"D",$E$11:$E$30,"*")</f>
        <v>0</v>
      </c>
      <c r="E48" s="311">
        <f>COUNTIFS($B$11:$B$30,E$45,$C$11:$C$30,"C",$E$11:$E$30,"*")</f>
        <v>1</v>
      </c>
      <c r="F48" s="1299">
        <f>COUNTIFS($B$11:$B$30,E$45,$C$11:$C$30,"D",$E$11:$E$30,"*")</f>
        <v>0</v>
      </c>
      <c r="G48" s="1300"/>
      <c r="H48" s="1301"/>
      <c r="I48" s="1299">
        <f>COUNTIFS($B$11:$B$30,I$45,$C$11:$C$30,"C",$E$11:$E$30,"*")</f>
        <v>0</v>
      </c>
      <c r="J48" s="1300"/>
      <c r="K48" s="1301"/>
      <c r="L48" s="1299">
        <f>COUNTIFS($B$11:$B$30,I$45,$C$11:$C$30,"D",$E$11:$E$30,"*")</f>
        <v>1</v>
      </c>
      <c r="M48" s="1300"/>
      <c r="N48" s="1301"/>
      <c r="O48" s="1299">
        <f>COUNTIFS($B$11:$B$30,O$45,$C$11:$C$30,"C",$E$11:$E$30,"*")</f>
        <v>0</v>
      </c>
      <c r="P48" s="1300"/>
      <c r="Q48" s="1301"/>
      <c r="R48" s="1299">
        <f>COUNTIFS($B$11:$B$30,O$45,$C$11:$C$30,"D",$E$11:$E$30,"*")</f>
        <v>0</v>
      </c>
      <c r="S48" s="1300"/>
      <c r="T48" s="1301"/>
      <c r="U48" s="1299">
        <f>COUNTIFS($B$11:$B$30,U$45,$C$11:$C$30,"C",$E$11:$E$30,"*")</f>
        <v>0</v>
      </c>
      <c r="V48" s="1300"/>
      <c r="W48" s="1301"/>
      <c r="X48" s="1299">
        <f>COUNTIFS($B$11:$B$30,U$45,$C$11:$C$30,"D",$E$11:$E$30,"*")</f>
        <v>0</v>
      </c>
      <c r="Y48" s="1300"/>
      <c r="Z48" s="1301"/>
      <c r="AA48" s="1299">
        <f>COUNTIFS($B$11:$B$30,AA$45,$C$11:$C$30,"C",$E$11:$E$30,"*")</f>
        <v>0</v>
      </c>
      <c r="AB48" s="1300"/>
      <c r="AC48" s="1301"/>
      <c r="AD48" s="1299">
        <f>COUNTIFS($B$11:$B$30,AA$45,$C$11:$C$30,"D",$E$11:$E$30,"*")</f>
        <v>0</v>
      </c>
      <c r="AE48" s="1300"/>
      <c r="AF48" s="1301"/>
      <c r="AG48" s="1299">
        <f>COUNTIFS($B$11:$B$30,AG$45,$C$11:$C$30,"C",$E$11:$E$30,"*")</f>
        <v>0</v>
      </c>
      <c r="AH48" s="1300"/>
      <c r="AI48" s="1301"/>
      <c r="AJ48" s="1299">
        <f>COUNTIFS($B$11:$B$30,AG$45,$C$11:$C$30,"D",$E$11:$E$30,"*")</f>
        <v>0</v>
      </c>
      <c r="AK48" s="1301"/>
      <c r="AL48" s="311">
        <f>COUNTIFS($B$11:$B$30,AL$45,$C$11:$C$30,"C",$E$11:$E$30,"*")</f>
        <v>0</v>
      </c>
      <c r="AM48" s="311">
        <f>COUNTIFS($B$11:$B$30,AL$45,$C$11:$C$30,"D",$E$11:$E$30,"*")</f>
        <v>0</v>
      </c>
      <c r="AN48" s="257"/>
    </row>
    <row r="49" spans="1:40" ht="24.95" customHeight="1">
      <c r="A49" s="257"/>
      <c r="B49" s="313" t="s">
        <v>637</v>
      </c>
      <c r="C49" s="1294" t="str">
        <f>IF($AK$3="４週",SUMIFS($AK$11:$AK$30,$B$11:$B$30,C45)/4/$AH$5,IF($AK$3="歴月",SUMIFS($AK$11:$AK$30,$B$11:$B$30,C45)/$AL$5,"記載する期間を選択してください"))</f>
        <v>記載する期間を選択してください</v>
      </c>
      <c r="D49" s="1297"/>
      <c r="E49" s="1294" t="str">
        <f>IF($AK$3="４週",SUMIFS($AK$11:$AK$30,$B$11:$B$30,E45)/4/$AH$5,IF($AK$3="歴月",SUMIFS($AK$11:$AK$30,$B$11:$B$30,E45)/$AL$5,"記載する期間を選択してください"))</f>
        <v>記載する期間を選択してください</v>
      </c>
      <c r="F49" s="1295"/>
      <c r="G49" s="1295"/>
      <c r="H49" s="1297"/>
      <c r="I49" s="1294" t="str">
        <f>IF($AK$3="４週",SUMIFS($AK$11:$AK$30,$B$11:$B$30,I45)/4/$AH$5,IF($AK$3="歴月",SUMIFS($AK$11:$AK$30,$B$11:$B$30,I45)/$AL$5,"記載する期間を選択してください"))</f>
        <v>記載する期間を選択してください</v>
      </c>
      <c r="J49" s="1295"/>
      <c r="K49" s="1295"/>
      <c r="L49" s="1295"/>
      <c r="M49" s="1295"/>
      <c r="N49" s="1297"/>
      <c r="O49" s="1294" t="str">
        <f>IF($AK$3="４週",SUMIFS($AK$11:$AK$30,$B$11:$B$30,O45)/4/$AH$5,IF($AK$3="歴月",SUMIFS($AK$11:$AK$30,$B$11:$B$30,O45)/$AL$5,"記載する期間を選択してください"))</f>
        <v>記載する期間を選択してください</v>
      </c>
      <c r="P49" s="1295"/>
      <c r="Q49" s="1295"/>
      <c r="R49" s="1295"/>
      <c r="S49" s="1295"/>
      <c r="T49" s="1297"/>
      <c r="U49" s="1294" t="str">
        <f>IF($AK$3="４週",SUMIFS($AK$11:$AK$30,$B$11:$B$30,U45)/4/$AH$5,IF($AK$3="歴月",SUMIFS($AK$11:$AK$30,$B$11:$B$30,U45)/$AL$5,"記載する期間を選択してください"))</f>
        <v>記載する期間を選択してください</v>
      </c>
      <c r="V49" s="1295"/>
      <c r="W49" s="1295"/>
      <c r="X49" s="1295"/>
      <c r="Y49" s="1295"/>
      <c r="Z49" s="1297"/>
      <c r="AA49" s="1294" t="str">
        <f>IF($AK$3="４週",SUMIFS($AK$11:$AK$30,$B$11:$B$30,AA45)/4/$AH$5,IF($AK$3="歴月",SUMIFS($AK$11:$AK$30,$B$11:$B$30,AA45)/$AL$5,"記載する期間を選択してください"))</f>
        <v>記載する期間を選択してください</v>
      </c>
      <c r="AB49" s="1295"/>
      <c r="AC49" s="1295"/>
      <c r="AD49" s="1295"/>
      <c r="AE49" s="1295"/>
      <c r="AF49" s="1297"/>
      <c r="AG49" s="1294" t="str">
        <f>IF($AK$3="４週",SUMIFS($AK$11:$AK$30,$B$11:$B$30,AG45)/4/$AH$5,IF($AK$3="歴月",SUMIFS($AK$11:$AK$30,$B$11:$B$30,AG45)/$AL$5,"記載する期間を選択してください"))</f>
        <v>記載する期間を選択してください</v>
      </c>
      <c r="AH49" s="1295"/>
      <c r="AI49" s="1295"/>
      <c r="AJ49" s="1295"/>
      <c r="AK49" s="1297"/>
      <c r="AL49" s="1294" t="str">
        <f>IF($AK$3="４週",SUMIFS($AK$11:$AK$30,$B$11:$B$30,AL45)/4/$AH$5,IF($AK$3="歴月",SUMIFS($AK$11:$AK$30,$B$11:$B$30,AL45)/$AL$5,"記載する期間を選択してください"))</f>
        <v>記載する期間を選択してください</v>
      </c>
      <c r="AM49" s="1297"/>
      <c r="AN49" s="257"/>
    </row>
    <row r="50" spans="1:40" ht="5.0999999999999996" customHeight="1">
      <c r="A50" s="257"/>
      <c r="B50" s="260"/>
      <c r="C50" s="284">
        <v>2</v>
      </c>
      <c r="D50" s="284"/>
      <c r="E50" s="284">
        <v>3</v>
      </c>
      <c r="F50" s="284"/>
      <c r="G50" s="284"/>
      <c r="H50" s="284"/>
      <c r="I50" s="284">
        <v>4</v>
      </c>
      <c r="J50" s="284"/>
      <c r="K50" s="284"/>
      <c r="L50" s="284"/>
      <c r="M50" s="284"/>
      <c r="N50" s="284"/>
      <c r="O50" s="284">
        <v>5</v>
      </c>
      <c r="P50" s="284"/>
      <c r="Q50" s="284"/>
      <c r="R50" s="284"/>
      <c r="S50" s="284"/>
      <c r="T50" s="284"/>
      <c r="U50" s="284">
        <v>6</v>
      </c>
      <c r="V50" s="284"/>
      <c r="W50" s="284"/>
      <c r="X50" s="284"/>
      <c r="Y50" s="284"/>
      <c r="Z50" s="284"/>
      <c r="AA50" s="284">
        <v>7</v>
      </c>
      <c r="AB50" s="284"/>
      <c r="AC50" s="284"/>
      <c r="AD50" s="284"/>
      <c r="AE50" s="284"/>
      <c r="AF50" s="284"/>
      <c r="AG50" s="284">
        <v>8</v>
      </c>
      <c r="AH50" s="284"/>
      <c r="AI50" s="284"/>
      <c r="AJ50" s="284"/>
      <c r="AK50" s="284"/>
      <c r="AL50" s="284">
        <v>9</v>
      </c>
      <c r="AM50" s="315"/>
      <c r="AN50" s="257"/>
    </row>
    <row r="51" spans="1:40" ht="19.5" customHeight="1">
      <c r="A51" s="257"/>
      <c r="B51" s="266"/>
      <c r="C51" s="1296" t="str">
        <f>IF(VLOOKUP($AK$1,選択肢!$A:$Z,C56,FALSE)=0,"-",VLOOKUP($AK$1,選択肢!$A:$Z,C56,FALSE))</f>
        <v>心理担当職員</v>
      </c>
      <c r="D51" s="1296"/>
      <c r="E51" s="1296" t="str">
        <f>IF(VLOOKUP($AK$1,選択肢!$A:$Z,E56,FALSE)=0,"-",VLOOKUP($AK$1,選択肢!$A:$Z,E56,FALSE))</f>
        <v>-</v>
      </c>
      <c r="F51" s="1296"/>
      <c r="G51" s="1296"/>
      <c r="H51" s="1296"/>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315"/>
      <c r="AN51" s="257"/>
    </row>
    <row r="52" spans="1:40" ht="19.5" customHeight="1">
      <c r="A52" s="257"/>
      <c r="B52" s="266"/>
      <c r="C52" s="311" t="s">
        <v>633</v>
      </c>
      <c r="D52" s="311" t="s">
        <v>634</v>
      </c>
      <c r="E52" s="311" t="s">
        <v>633</v>
      </c>
      <c r="F52" s="1303" t="s">
        <v>634</v>
      </c>
      <c r="G52" s="1303"/>
      <c r="H52" s="1303"/>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315"/>
      <c r="AN52" s="257"/>
    </row>
    <row r="53" spans="1:40" ht="19.5" customHeight="1">
      <c r="A53" s="257"/>
      <c r="B53" s="289" t="s">
        <v>635</v>
      </c>
      <c r="C53" s="311">
        <f>COUNTIFS($B$11:$B$30,C$51,$C$11:$C$30,"A",$E$11:$E$30,"*")</f>
        <v>0</v>
      </c>
      <c r="D53" s="311">
        <f>COUNTIFS($B$11:$B$30,C$51,$C$11:$C$30,"B",$E$11:$E$30,"*")</f>
        <v>0</v>
      </c>
      <c r="E53" s="311">
        <f>COUNTIFS($B$11:$B$30,E$59,$C$11:$C$30,"A",$E$11:$E$30,"*")</f>
        <v>0</v>
      </c>
      <c r="F53" s="1299">
        <f>COUNTIFS($B$11:$B$30,E$59,$C$11:$C$30,"B",$E$11:$E$30,"*")</f>
        <v>0</v>
      </c>
      <c r="G53" s="1300"/>
      <c r="H53" s="1301"/>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c r="AL53" s="284"/>
      <c r="AM53" s="315"/>
      <c r="AN53" s="257"/>
    </row>
    <row r="54" spans="1:40" ht="19.5" customHeight="1">
      <c r="A54" s="257"/>
      <c r="B54" s="313" t="s">
        <v>636</v>
      </c>
      <c r="C54" s="311">
        <f>COUNTIFS($B$11:$B$30,C$51,$C$11:$C$30,"C",$E$11:$E$30,"*")</f>
        <v>1</v>
      </c>
      <c r="D54" s="311">
        <f>COUNTIFS($B$11:$B$30,C$51,$C$11:$C$30,"D",$E$11:$E$30,"*")</f>
        <v>0</v>
      </c>
      <c r="E54" s="311">
        <f>COUNTIFS($B$11:$B$30,E$59,$C$11:$C$30,"C",$E$11:$E$30,"*")</f>
        <v>0</v>
      </c>
      <c r="F54" s="1299">
        <f>COUNTIFS($B$11:$B$30,E$59,$C$11:$C$30,"D",$E$11:$E$30,"*")</f>
        <v>0</v>
      </c>
      <c r="G54" s="1300"/>
      <c r="H54" s="1301"/>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c r="AL54" s="284"/>
      <c r="AM54" s="315"/>
      <c r="AN54" s="257"/>
    </row>
    <row r="55" spans="1:40" ht="19.5" customHeight="1">
      <c r="A55" s="257"/>
      <c r="B55" s="313" t="s">
        <v>637</v>
      </c>
      <c r="C55" s="1294" t="str">
        <f>IF($AK$3="４週",SUMIFS($AK$11:$AK$30,$B$11:$B$30,C51)/4/$AH$5,IF($AK$3="歴月",SUMIFS($AK$11:$AK$30,$B$11:$B$30,C51)/$AL$5,"記載する期間を選択してください"))</f>
        <v>記載する期間を選択してください</v>
      </c>
      <c r="D55" s="1297"/>
      <c r="E55" s="1294" t="str">
        <f>IF($AK$3="４週",SUMIFS($AK$11:$AK$30,$B$11:$B$30,E51)/4/$AH$5,IF($AK$3="歴月",SUMIFS($AK$11:$AK$30,$B$11:$B$30,E51)/$AL$5,"記載する期間を選択してください"))</f>
        <v>記載する期間を選択してください</v>
      </c>
      <c r="F55" s="1295"/>
      <c r="G55" s="1295"/>
      <c r="H55" s="1297"/>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315"/>
      <c r="AN55" s="257"/>
    </row>
    <row r="56" spans="1:40" ht="3" customHeight="1">
      <c r="A56" s="257"/>
      <c r="B56" s="260"/>
      <c r="C56" s="284">
        <v>10</v>
      </c>
      <c r="D56" s="284"/>
      <c r="E56" s="284">
        <f>C56+1</f>
        <v>11</v>
      </c>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315"/>
      <c r="AN56" s="257"/>
    </row>
    <row r="57" spans="1:40" ht="15" customHeight="1">
      <c r="A57" s="280" t="s">
        <v>562</v>
      </c>
      <c r="B57" s="281"/>
      <c r="C57" s="282"/>
      <c r="D57" s="282"/>
      <c r="E57" s="282"/>
      <c r="F57" s="283"/>
      <c r="G57" s="282"/>
      <c r="H57" s="284"/>
      <c r="I57" s="284"/>
      <c r="J57" s="284"/>
      <c r="K57" s="284"/>
      <c r="L57" s="284"/>
      <c r="M57" s="284"/>
      <c r="N57" s="284"/>
      <c r="O57" s="284"/>
      <c r="P57" s="284"/>
      <c r="Q57" s="284"/>
      <c r="R57" s="284">
        <v>6</v>
      </c>
      <c r="S57" s="284"/>
      <c r="T57" s="284"/>
      <c r="U57" s="284"/>
      <c r="V57" s="284"/>
      <c r="W57" s="284"/>
      <c r="X57" s="284">
        <v>7</v>
      </c>
      <c r="Y57" s="284"/>
      <c r="Z57" s="284"/>
      <c r="AA57" s="284"/>
      <c r="AB57" s="284"/>
      <c r="AC57" s="284"/>
      <c r="AD57" s="284">
        <v>8</v>
      </c>
      <c r="AE57" s="284"/>
      <c r="AF57" s="284"/>
      <c r="AG57" s="285"/>
      <c r="AH57" s="285"/>
      <c r="AI57" s="285"/>
      <c r="AJ57" s="285">
        <v>9</v>
      </c>
      <c r="AK57" s="286"/>
      <c r="AL57" s="286"/>
      <c r="AM57" s="257"/>
    </row>
    <row r="58" spans="1:40" s="280" customFormat="1" ht="15" customHeight="1">
      <c r="A58" s="280" t="s">
        <v>563</v>
      </c>
      <c r="B58" s="287"/>
      <c r="C58" s="287"/>
      <c r="D58" s="287"/>
      <c r="E58" s="287"/>
      <c r="F58" s="287"/>
      <c r="G58" s="287"/>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row>
    <row r="59" spans="1:40" s="280" customFormat="1" ht="15" customHeight="1">
      <c r="A59" s="280" t="s">
        <v>564</v>
      </c>
      <c r="B59" s="287"/>
      <c r="C59" s="287"/>
      <c r="D59" s="287"/>
      <c r="E59" s="287"/>
      <c r="F59" s="287"/>
      <c r="G59" s="287"/>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row>
    <row r="60" spans="1:40" s="280" customFormat="1" ht="15" customHeight="1">
      <c r="A60" s="280" t="s">
        <v>565</v>
      </c>
      <c r="B60" s="287"/>
      <c r="C60" s="287"/>
      <c r="D60" s="287"/>
      <c r="E60" s="287"/>
      <c r="F60" s="287"/>
      <c r="G60" s="287"/>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row>
    <row r="61" spans="1:40" s="280" customFormat="1" ht="15" customHeight="1">
      <c r="A61" s="280" t="s">
        <v>566</v>
      </c>
      <c r="B61" s="287"/>
      <c r="C61" s="287"/>
      <c r="D61" s="287"/>
      <c r="E61" s="287"/>
      <c r="F61" s="287"/>
      <c r="G61" s="287"/>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row>
    <row r="62" spans="1:40" ht="15" customHeight="1">
      <c r="A62" s="280" t="s">
        <v>567</v>
      </c>
      <c r="B62" s="288"/>
      <c r="C62" s="280"/>
      <c r="D62" s="280"/>
      <c r="E62" s="280"/>
      <c r="F62" s="280"/>
      <c r="G62" s="280"/>
    </row>
    <row r="63" spans="1:40" ht="15" customHeight="1">
      <c r="A63" s="280" t="s">
        <v>568</v>
      </c>
      <c r="B63" s="288"/>
      <c r="C63" s="280"/>
      <c r="D63" s="280"/>
      <c r="E63" s="280"/>
      <c r="F63" s="280"/>
      <c r="G63" s="280"/>
    </row>
    <row r="64" spans="1:40" ht="15" customHeight="1">
      <c r="A64" s="280"/>
      <c r="B64" s="289" t="s">
        <v>569</v>
      </c>
      <c r="C64" s="1250" t="s">
        <v>570</v>
      </c>
      <c r="D64" s="1250"/>
      <c r="E64" s="1250"/>
      <c r="F64" s="280"/>
      <c r="G64" s="280"/>
    </row>
    <row r="65" spans="1:7" ht="15" customHeight="1">
      <c r="A65" s="280"/>
      <c r="B65" s="290" t="s">
        <v>571</v>
      </c>
      <c r="C65" s="1260" t="s">
        <v>572</v>
      </c>
      <c r="D65" s="1260"/>
      <c r="E65" s="1260"/>
      <c r="F65" s="280"/>
      <c r="G65" s="280"/>
    </row>
    <row r="66" spans="1:7" ht="15" customHeight="1">
      <c r="A66" s="280"/>
      <c r="B66" s="290" t="s">
        <v>573</v>
      </c>
      <c r="C66" s="1260" t="s">
        <v>574</v>
      </c>
      <c r="D66" s="1260"/>
      <c r="E66" s="1260"/>
      <c r="F66" s="280"/>
      <c r="G66" s="280"/>
    </row>
    <row r="67" spans="1:7" ht="15" customHeight="1">
      <c r="A67" s="280"/>
      <c r="B67" s="290" t="s">
        <v>575</v>
      </c>
      <c r="C67" s="1260" t="s">
        <v>576</v>
      </c>
      <c r="D67" s="1260"/>
      <c r="E67" s="1260"/>
      <c r="F67" s="280"/>
      <c r="G67" s="280"/>
    </row>
    <row r="68" spans="1:7" ht="15" customHeight="1">
      <c r="A68" s="280"/>
      <c r="B68" s="290" t="s">
        <v>577</v>
      </c>
      <c r="C68" s="1260" t="s">
        <v>578</v>
      </c>
      <c r="D68" s="1260"/>
      <c r="E68" s="1260"/>
      <c r="F68" s="280"/>
      <c r="G68" s="280"/>
    </row>
    <row r="69" spans="1:7" ht="15" customHeight="1">
      <c r="A69" s="280"/>
      <c r="B69" s="280" t="s">
        <v>579</v>
      </c>
      <c r="C69" s="280"/>
      <c r="D69" s="280"/>
      <c r="E69" s="280"/>
      <c r="F69" s="280"/>
      <c r="G69" s="280"/>
    </row>
    <row r="70" spans="1:7" ht="15" customHeight="1">
      <c r="A70" s="280"/>
      <c r="B70" s="280" t="s">
        <v>580</v>
      </c>
      <c r="C70" s="280"/>
      <c r="D70" s="280"/>
      <c r="E70" s="280"/>
      <c r="F70" s="280"/>
      <c r="G70" s="280"/>
    </row>
    <row r="71" spans="1:7" ht="15" customHeight="1">
      <c r="A71" s="280"/>
      <c r="B71" s="280" t="s">
        <v>581</v>
      </c>
      <c r="C71" s="280"/>
      <c r="D71" s="280"/>
      <c r="E71" s="280"/>
      <c r="F71" s="280"/>
      <c r="G71" s="280"/>
    </row>
    <row r="72" spans="1:7" ht="15" customHeight="1">
      <c r="A72" s="280" t="s">
        <v>582</v>
      </c>
      <c r="B72" s="288"/>
      <c r="C72" s="280"/>
      <c r="D72" s="280"/>
      <c r="E72" s="280"/>
      <c r="F72" s="280"/>
      <c r="G72" s="280"/>
    </row>
    <row r="73" spans="1:7" ht="15" customHeight="1">
      <c r="A73" s="280" t="s">
        <v>746</v>
      </c>
      <c r="B73" s="288"/>
      <c r="C73" s="280"/>
      <c r="D73" s="280"/>
      <c r="E73" s="280"/>
      <c r="F73" s="280"/>
      <c r="G73" s="280"/>
    </row>
    <row r="74" spans="1:7" ht="15" customHeight="1">
      <c r="A74" s="280" t="s">
        <v>584</v>
      </c>
      <c r="B74" s="288"/>
      <c r="C74" s="280"/>
      <c r="D74" s="280"/>
      <c r="E74" s="280"/>
      <c r="F74" s="280"/>
      <c r="G74" s="280"/>
    </row>
    <row r="75" spans="1:7" ht="15" customHeight="1">
      <c r="A75" s="280" t="s">
        <v>585</v>
      </c>
      <c r="B75" s="288"/>
      <c r="C75" s="280"/>
      <c r="D75" s="280"/>
      <c r="E75" s="280"/>
      <c r="F75" s="280"/>
      <c r="G75" s="280"/>
    </row>
    <row r="76" spans="1:7" ht="15" customHeight="1">
      <c r="A76" s="280" t="s">
        <v>586</v>
      </c>
      <c r="B76" s="288"/>
      <c r="C76" s="280"/>
      <c r="D76" s="280"/>
      <c r="E76" s="280"/>
      <c r="F76" s="280"/>
      <c r="G76" s="280"/>
    </row>
    <row r="77" spans="1:7" ht="15" customHeight="1">
      <c r="A77" s="280" t="s">
        <v>587</v>
      </c>
      <c r="B77" s="288"/>
      <c r="C77" s="280"/>
      <c r="D77" s="280"/>
      <c r="E77" s="280"/>
      <c r="F77" s="280"/>
      <c r="G77" s="280"/>
    </row>
    <row r="78" spans="1:7" ht="15" customHeight="1">
      <c r="A78" s="280"/>
      <c r="B78" s="280" t="s">
        <v>588</v>
      </c>
      <c r="C78" s="280"/>
      <c r="D78" s="280"/>
      <c r="E78" s="280"/>
      <c r="F78" s="280"/>
      <c r="G78" s="280"/>
    </row>
    <row r="79" spans="1:7" ht="15" customHeight="1">
      <c r="A79" s="280"/>
      <c r="B79" s="280" t="s">
        <v>589</v>
      </c>
      <c r="C79" s="280"/>
      <c r="D79" s="280"/>
      <c r="E79" s="280"/>
      <c r="F79" s="280"/>
      <c r="G79" s="280"/>
    </row>
    <row r="80" spans="1:7" ht="15" customHeight="1">
      <c r="A80" s="280" t="s">
        <v>590</v>
      </c>
      <c r="B80" s="288"/>
      <c r="C80" s="280"/>
      <c r="D80" s="280"/>
      <c r="E80" s="280"/>
      <c r="F80" s="280"/>
      <c r="G80" s="280"/>
    </row>
    <row r="81" spans="1:7" ht="15" customHeight="1">
      <c r="A81" s="280" t="s">
        <v>591</v>
      </c>
      <c r="B81" s="288"/>
      <c r="C81" s="280"/>
      <c r="D81" s="280"/>
      <c r="E81" s="280"/>
      <c r="F81" s="280"/>
      <c r="G81" s="280"/>
    </row>
    <row r="82" spans="1:7" ht="15" customHeight="1">
      <c r="A82" s="280" t="s">
        <v>592</v>
      </c>
      <c r="B82" s="288"/>
      <c r="C82" s="280"/>
      <c r="D82" s="280"/>
      <c r="E82" s="280"/>
      <c r="F82" s="280"/>
      <c r="G82" s="280"/>
    </row>
    <row r="83" spans="1:7" ht="15" customHeight="1">
      <c r="A83" s="280" t="s">
        <v>593</v>
      </c>
      <c r="B83" s="288"/>
      <c r="C83" s="280"/>
      <c r="D83" s="280"/>
      <c r="E83" s="280"/>
      <c r="F83" s="280"/>
      <c r="G83" s="280"/>
    </row>
    <row r="84" spans="1:7" ht="15" customHeight="1">
      <c r="A84" s="280" t="s">
        <v>594</v>
      </c>
      <c r="B84" s="288"/>
      <c r="C84" s="280"/>
      <c r="D84" s="280"/>
      <c r="E84" s="280"/>
      <c r="F84" s="280"/>
      <c r="G84" s="280"/>
    </row>
    <row r="85" spans="1:7" ht="15" customHeight="1">
      <c r="A85" s="280" t="s">
        <v>595</v>
      </c>
      <c r="B85" s="288"/>
      <c r="C85" s="280"/>
      <c r="D85" s="280"/>
      <c r="E85" s="280"/>
      <c r="F85" s="280"/>
      <c r="G85" s="280"/>
    </row>
    <row r="86" spans="1:7" ht="15" customHeight="1">
      <c r="A86" s="280" t="s">
        <v>596</v>
      </c>
      <c r="B86" s="288"/>
      <c r="C86" s="280"/>
      <c r="D86" s="280"/>
      <c r="E86" s="280"/>
      <c r="F86" s="280"/>
      <c r="G86" s="280"/>
    </row>
    <row r="87" spans="1:7" ht="15" customHeight="1">
      <c r="A87" s="280" t="s">
        <v>597</v>
      </c>
      <c r="B87" s="288"/>
      <c r="C87" s="280"/>
      <c r="D87" s="280"/>
      <c r="E87" s="280"/>
      <c r="F87" s="280"/>
      <c r="G87" s="280"/>
    </row>
  </sheetData>
  <mergeCells count="118">
    <mergeCell ref="C67:E67"/>
    <mergeCell ref="C68:E68"/>
    <mergeCell ref="F54:H54"/>
    <mergeCell ref="C55:D55"/>
    <mergeCell ref="E55:H55"/>
    <mergeCell ref="C64:E64"/>
    <mergeCell ref="C65:E65"/>
    <mergeCell ref="C66:E66"/>
    <mergeCell ref="AG49:AK49"/>
    <mergeCell ref="AL49:AM49"/>
    <mergeCell ref="C51:D51"/>
    <mergeCell ref="E51:H51"/>
    <mergeCell ref="F52:H52"/>
    <mergeCell ref="F53:H53"/>
    <mergeCell ref="C49:D49"/>
    <mergeCell ref="E49:H49"/>
    <mergeCell ref="I49:N49"/>
    <mergeCell ref="O49:T49"/>
    <mergeCell ref="U49:Z49"/>
    <mergeCell ref="AA49:AF49"/>
    <mergeCell ref="U48:W48"/>
    <mergeCell ref="X48:Z48"/>
    <mergeCell ref="AA48:AC48"/>
    <mergeCell ref="AD48:AF48"/>
    <mergeCell ref="AG48:AI48"/>
    <mergeCell ref="AJ48:AK48"/>
    <mergeCell ref="X47:Z47"/>
    <mergeCell ref="AA47:AC47"/>
    <mergeCell ref="AD47:AF47"/>
    <mergeCell ref="AG47:AI47"/>
    <mergeCell ref="AJ47:AK47"/>
    <mergeCell ref="U47:W47"/>
    <mergeCell ref="F48:H48"/>
    <mergeCell ref="I48:K48"/>
    <mergeCell ref="L48:N48"/>
    <mergeCell ref="O48:Q48"/>
    <mergeCell ref="R48:T48"/>
    <mergeCell ref="F47:H47"/>
    <mergeCell ref="I47:K47"/>
    <mergeCell ref="L47:N47"/>
    <mergeCell ref="O47:Q47"/>
    <mergeCell ref="R47:T47"/>
    <mergeCell ref="AL45:AM45"/>
    <mergeCell ref="F46:H46"/>
    <mergeCell ref="I46:K46"/>
    <mergeCell ref="L46:N46"/>
    <mergeCell ref="O46:Q46"/>
    <mergeCell ref="R46:T46"/>
    <mergeCell ref="A42:B42"/>
    <mergeCell ref="C42:D42"/>
    <mergeCell ref="E42:H42"/>
    <mergeCell ref="C45:D45"/>
    <mergeCell ref="E45:H45"/>
    <mergeCell ref="I45:N45"/>
    <mergeCell ref="U46:W46"/>
    <mergeCell ref="X46:Z46"/>
    <mergeCell ref="AA46:AC46"/>
    <mergeCell ref="AD46:AF46"/>
    <mergeCell ref="AG46:AI46"/>
    <mergeCell ref="AJ46:AK46"/>
    <mergeCell ref="O45:T45"/>
    <mergeCell ref="U45:Z45"/>
    <mergeCell ref="AA45:AF45"/>
    <mergeCell ref="AG45:AK45"/>
    <mergeCell ref="B37:K37"/>
    <mergeCell ref="L37:O37"/>
    <mergeCell ref="B38:K38"/>
    <mergeCell ref="L38:O38"/>
    <mergeCell ref="A41:B41"/>
    <mergeCell ref="C41:D41"/>
    <mergeCell ref="E41:H41"/>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B12" xr:uid="{58CD04B2-684E-42DA-98F4-5188F21676C0}"/>
    <dataValidation type="list" allowBlank="1" showInputMessage="1" showErrorMessage="1" sqref="B38:K38" xr:uid="{2A602EC4-4CA9-4C91-85A6-2D6BD43615C2}">
      <formula1>"主として知的障害のある児童を入所させる福祉型障害児入所施設,主として肢体不自由のある児童を入所させる福祉型障害児入所施設,主として盲ろうあ児を入所させる福祉型障害児入所施設"</formula1>
    </dataValidation>
    <dataValidation type="list" allowBlank="1" showInputMessage="1" showErrorMessage="1" sqref="AK3:AN3" xr:uid="{7CED04D6-23A0-41AF-ABD4-C2A0B8A3F858}">
      <formula1>"４週,歴月"</formula1>
    </dataValidation>
    <dataValidation type="list" allowBlank="1" showInputMessage="1" showErrorMessage="1" sqref="AK4:AN4" xr:uid="{7A1D2A76-B6B0-42FD-B59A-5F39F780240A}">
      <formula1>"予定,実績"</formula1>
    </dataValidation>
    <dataValidation type="whole" operator="greaterThanOrEqual" allowBlank="1" showInputMessage="1" showErrorMessage="1" sqref="L38:O38" xr:uid="{547ED455-99C9-4E1D-8398-2E1D48972FA3}">
      <formula1>0</formula1>
    </dataValidation>
    <dataValidation operator="greaterThanOrEqual" allowBlank="1" showInputMessage="1" showErrorMessage="1" sqref="I39:I40 L39:L40 L43 I43" xr:uid="{55888D2C-A1F5-4775-B8A2-BE4C3BDB9AB1}"/>
    <dataValidation type="list" allowBlank="1" showInputMessage="1" showErrorMessage="1" sqref="C11:C30" xr:uid="{D43DBFF1-8EA8-4CEF-BDD7-F579D62741C0}">
      <formula1>"A,B,C,D"</formula1>
    </dataValidation>
    <dataValidation type="list" allowBlank="1" showInputMessage="1" sqref="B13:B30" xr:uid="{219CFFB2-CA45-4BBB-961B-E80110552CD7}">
      <formula1>INDIRECT($AK$1)</formula1>
    </dataValidation>
  </dataValidations>
  <printOptions horizontalCentered="1" verticalCentered="1"/>
  <pageMargins left="0.19685039370078741" right="0.19685039370078741" top="0.39370078740157483" bottom="0.19685039370078741" header="0.19685039370078741" footer="0.39370078740157483"/>
  <pageSetup paperSize="9" scale="53" fitToWidth="0" fitToHeight="0" orientation="landscape" r:id="rId1"/>
  <headerFooter alignWithMargins="0">
    <oddHeader>&amp;L&amp;"ＭＳ ゴシック,標準"&amp;10（参考様式）</oddHeader>
  </headerFooter>
  <rowBreaks count="1" manualBreakCount="1">
    <brk id="56" max="39"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F0DB3-B8B5-4958-95C3-DEA3DFDDFDC2}">
  <sheetPr>
    <tabColor theme="5" tint="0.79998168889431442"/>
  </sheetPr>
  <dimension ref="A1:AQ81"/>
  <sheetViews>
    <sheetView showGridLines="0" zoomScaleNormal="100" zoomScaleSheetLayoutView="100" workbookViewId="0">
      <selection activeCell="X17" sqref="X17"/>
    </sheetView>
  </sheetViews>
  <sheetFormatPr defaultColWidth="8.25" defaultRowHeight="21" customHeight="1"/>
  <cols>
    <col min="1" max="1" width="2.625" style="260" customWidth="1"/>
    <col min="2" max="2" width="17.875" style="254" customWidth="1"/>
    <col min="3" max="3" width="6.625" style="260" customWidth="1"/>
    <col min="4" max="5" width="7.625" style="260" customWidth="1"/>
    <col min="6" max="36" width="2.625" style="260" customWidth="1"/>
    <col min="37" max="37" width="6.625" style="260" customWidth="1"/>
    <col min="38" max="39" width="7.625" style="260" customWidth="1"/>
    <col min="40" max="40" width="5.625" style="260" customWidth="1"/>
    <col min="41" max="16384" width="8.25" style="260"/>
  </cols>
  <sheetData>
    <row r="1" spans="1:40" ht="20.100000000000001" customHeight="1">
      <c r="A1" s="253" t="s">
        <v>536</v>
      </c>
      <c r="C1" s="255"/>
      <c r="D1" s="255"/>
      <c r="E1" s="255"/>
      <c r="F1" s="255"/>
      <c r="G1" s="255"/>
      <c r="H1" s="255"/>
      <c r="I1" s="255"/>
      <c r="J1" s="255"/>
      <c r="K1" s="255"/>
      <c r="L1" s="255"/>
      <c r="M1" s="255"/>
      <c r="N1" s="255"/>
      <c r="O1" s="255"/>
      <c r="P1" s="255"/>
      <c r="Q1" s="255"/>
      <c r="R1" s="255"/>
      <c r="S1" s="255"/>
      <c r="T1" s="255"/>
      <c r="U1" s="255"/>
      <c r="V1" s="255"/>
      <c r="W1" s="255"/>
      <c r="X1" s="256"/>
      <c r="Y1" s="256"/>
      <c r="Z1" s="257"/>
      <c r="AA1" s="257"/>
      <c r="AB1" s="257"/>
      <c r="AC1" s="257"/>
      <c r="AD1" s="258"/>
      <c r="AE1" s="258"/>
      <c r="AF1" s="258"/>
      <c r="AG1" s="258"/>
      <c r="AH1" s="258"/>
      <c r="AI1" s="259" t="s">
        <v>537</v>
      </c>
      <c r="AJ1" s="259"/>
      <c r="AK1" s="1243" t="s">
        <v>762</v>
      </c>
      <c r="AL1" s="1243"/>
      <c r="AM1" s="1243"/>
      <c r="AN1" s="1243"/>
    </row>
    <row r="2" spans="1:40" ht="18" customHeight="1">
      <c r="A2" s="257"/>
      <c r="B2" s="261"/>
      <c r="C2" s="261"/>
      <c r="D2" s="261"/>
      <c r="E2" s="261"/>
      <c r="F2" s="261"/>
      <c r="G2" s="261"/>
      <c r="H2" s="261"/>
      <c r="I2" s="261"/>
      <c r="J2" s="261"/>
      <c r="K2" s="261"/>
      <c r="L2" s="261"/>
      <c r="M2" s="1244">
        <v>2024</v>
      </c>
      <c r="N2" s="1244"/>
      <c r="O2" s="1244"/>
      <c r="P2" s="1244"/>
      <c r="Q2" s="1245" t="s">
        <v>195</v>
      </c>
      <c r="R2" s="1245"/>
      <c r="S2" s="1244">
        <v>5</v>
      </c>
      <c r="T2" s="1244"/>
      <c r="U2" s="1245" t="s">
        <v>539</v>
      </c>
      <c r="V2" s="1245"/>
      <c r="W2" s="261"/>
      <c r="X2" s="261"/>
      <c r="Y2" s="261"/>
      <c r="Z2" s="257"/>
      <c r="AA2" s="257"/>
      <c r="AC2" s="259"/>
      <c r="AD2" s="261"/>
      <c r="AE2" s="261"/>
      <c r="AF2" s="261"/>
      <c r="AG2" s="261"/>
      <c r="AH2" s="261"/>
      <c r="AI2" s="259" t="s">
        <v>540</v>
      </c>
      <c r="AJ2" s="259"/>
      <c r="AK2" s="1246"/>
      <c r="AL2" s="1246"/>
      <c r="AM2" s="1246"/>
      <c r="AN2" s="1246"/>
    </row>
    <row r="3" spans="1:40" ht="18" customHeight="1">
      <c r="A3" s="262"/>
      <c r="B3" s="262"/>
      <c r="C3" s="262"/>
      <c r="D3" s="262"/>
      <c r="E3" s="262"/>
      <c r="F3" s="262"/>
      <c r="G3" s="262"/>
      <c r="H3" s="262"/>
      <c r="I3" s="262"/>
      <c r="J3" s="262"/>
      <c r="K3" s="262"/>
      <c r="L3" s="262"/>
      <c r="M3" s="262"/>
      <c r="N3" s="262"/>
      <c r="O3" s="262"/>
      <c r="P3" s="262"/>
      <c r="Q3" s="262"/>
      <c r="R3" s="262"/>
      <c r="S3" s="262"/>
      <c r="T3" s="262"/>
      <c r="U3" s="262"/>
      <c r="V3" s="262"/>
      <c r="W3" s="262"/>
      <c r="Y3" s="263"/>
      <c r="Z3" s="263"/>
      <c r="AA3" s="263"/>
      <c r="AB3" s="257"/>
      <c r="AC3" s="263"/>
      <c r="AD3" s="263"/>
      <c r="AE3" s="263"/>
      <c r="AF3" s="263"/>
      <c r="AG3" s="263"/>
      <c r="AH3" s="263"/>
      <c r="AI3" s="264" t="s">
        <v>541</v>
      </c>
      <c r="AJ3" s="259"/>
      <c r="AK3" s="1247"/>
      <c r="AL3" s="1247"/>
      <c r="AM3" s="1247"/>
      <c r="AN3" s="1247"/>
    </row>
    <row r="4" spans="1:40" ht="18" customHeight="1">
      <c r="A4" s="262"/>
      <c r="B4" s="262"/>
      <c r="C4" s="262"/>
      <c r="D4" s="262"/>
      <c r="E4" s="262"/>
      <c r="F4" s="262"/>
      <c r="G4" s="262"/>
      <c r="H4" s="262"/>
      <c r="I4" s="262"/>
      <c r="J4" s="262"/>
      <c r="K4" s="262"/>
      <c r="L4" s="262"/>
      <c r="M4" s="262"/>
      <c r="N4" s="262"/>
      <c r="O4" s="262"/>
      <c r="P4" s="262"/>
      <c r="Q4" s="262"/>
      <c r="R4" s="262"/>
      <c r="S4" s="262"/>
      <c r="T4" s="262"/>
      <c r="U4" s="262"/>
      <c r="V4" s="262"/>
      <c r="W4" s="262"/>
      <c r="Y4" s="263"/>
      <c r="Z4" s="263"/>
      <c r="AA4" s="263"/>
      <c r="AB4" s="257"/>
      <c r="AC4" s="263"/>
      <c r="AD4" s="263"/>
      <c r="AE4" s="263"/>
      <c r="AF4" s="263"/>
      <c r="AG4" s="263"/>
      <c r="AH4" s="263"/>
      <c r="AI4" s="264" t="s">
        <v>542</v>
      </c>
      <c r="AJ4" s="259"/>
      <c r="AK4" s="1247"/>
      <c r="AL4" s="1247"/>
      <c r="AM4" s="1247"/>
      <c r="AN4" s="1247"/>
    </row>
    <row r="5" spans="1:40" ht="18" customHeight="1">
      <c r="A5" s="262"/>
      <c r="B5" s="262"/>
      <c r="C5" s="262"/>
      <c r="D5" s="262"/>
      <c r="E5" s="262"/>
      <c r="F5" s="262"/>
      <c r="G5" s="262"/>
      <c r="H5" s="262"/>
      <c r="I5" s="262"/>
      <c r="J5" s="262"/>
      <c r="K5" s="262"/>
      <c r="L5" s="262"/>
      <c r="M5" s="262"/>
      <c r="N5" s="262"/>
      <c r="O5" s="262"/>
      <c r="P5" s="262"/>
      <c r="Q5" s="262"/>
      <c r="R5" s="262"/>
      <c r="S5" s="262"/>
      <c r="U5" s="262"/>
      <c r="V5" s="262"/>
      <c r="W5" s="262"/>
      <c r="Y5" s="263"/>
      <c r="Z5" s="263"/>
      <c r="AA5" s="263"/>
      <c r="AB5" s="257"/>
      <c r="AC5" s="263"/>
      <c r="AD5" s="263"/>
      <c r="AE5" s="263"/>
      <c r="AF5" s="263"/>
      <c r="AG5" s="264" t="s">
        <v>543</v>
      </c>
      <c r="AH5" s="1263"/>
      <c r="AI5" s="1263"/>
      <c r="AJ5" s="1263"/>
      <c r="AK5" s="263" t="s">
        <v>544</v>
      </c>
      <c r="AL5" s="291"/>
      <c r="AM5" s="263" t="s">
        <v>545</v>
      </c>
      <c r="AN5" s="257"/>
    </row>
    <row r="6" spans="1:40" ht="9.9499999999999993" customHeight="1">
      <c r="A6" s="257"/>
      <c r="B6" s="266"/>
      <c r="C6" s="266"/>
      <c r="D6" s="266"/>
      <c r="E6" s="266"/>
      <c r="F6" s="266"/>
      <c r="G6" s="266"/>
      <c r="H6" s="266"/>
      <c r="I6" s="266"/>
      <c r="J6" s="266"/>
      <c r="K6" s="266"/>
      <c r="L6" s="266"/>
      <c r="M6" s="266"/>
      <c r="N6" s="266"/>
      <c r="O6" s="266"/>
      <c r="P6" s="266"/>
      <c r="Q6" s="266"/>
      <c r="R6" s="266"/>
      <c r="S6" s="266"/>
      <c r="T6" s="266"/>
      <c r="U6" s="266"/>
      <c r="V6" s="266"/>
      <c r="W6" s="266"/>
      <c r="X6" s="261"/>
      <c r="Y6" s="261"/>
      <c r="Z6" s="261"/>
      <c r="AA6" s="261"/>
      <c r="AB6" s="261"/>
      <c r="AC6" s="261"/>
      <c r="AD6" s="261"/>
      <c r="AE6" s="261"/>
      <c r="AF6" s="261"/>
      <c r="AG6" s="261"/>
      <c r="AH6" s="261"/>
      <c r="AI6" s="261"/>
      <c r="AJ6" s="261"/>
      <c r="AK6" s="261"/>
      <c r="AL6" s="261"/>
      <c r="AM6" s="257"/>
      <c r="AN6" s="257"/>
    </row>
    <row r="7" spans="1:40" ht="15" customHeight="1">
      <c r="A7" s="1249" t="s">
        <v>546</v>
      </c>
      <c r="B7" s="1264" t="s">
        <v>547</v>
      </c>
      <c r="C7" s="1251" t="s">
        <v>548</v>
      </c>
      <c r="D7" s="1250" t="s">
        <v>549</v>
      </c>
      <c r="E7" s="1254" t="s">
        <v>550</v>
      </c>
      <c r="F7" s="1255" t="s">
        <v>551</v>
      </c>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5"/>
      <c r="AE7" s="1255"/>
      <c r="AF7" s="1255"/>
      <c r="AG7" s="1255"/>
      <c r="AH7" s="1255"/>
      <c r="AI7" s="1255"/>
      <c r="AJ7" s="1255"/>
      <c r="AK7" s="1256" t="s">
        <v>552</v>
      </c>
      <c r="AL7" s="1258" t="s">
        <v>553</v>
      </c>
      <c r="AM7" s="1259" t="s">
        <v>554</v>
      </c>
      <c r="AN7" s="1259"/>
    </row>
    <row r="8" spans="1:40" ht="15" customHeight="1">
      <c r="A8" s="1249"/>
      <c r="B8" s="1265"/>
      <c r="C8" s="1252"/>
      <c r="D8" s="1250"/>
      <c r="E8" s="1254"/>
      <c r="F8" s="1250" t="s">
        <v>555</v>
      </c>
      <c r="G8" s="1250"/>
      <c r="H8" s="1250"/>
      <c r="I8" s="1250"/>
      <c r="J8" s="1250"/>
      <c r="K8" s="1250"/>
      <c r="L8" s="1250"/>
      <c r="M8" s="1250" t="s">
        <v>556</v>
      </c>
      <c r="N8" s="1250"/>
      <c r="O8" s="1250"/>
      <c r="P8" s="1250"/>
      <c r="Q8" s="1250"/>
      <c r="R8" s="1250"/>
      <c r="S8" s="1250"/>
      <c r="T8" s="1250" t="s">
        <v>557</v>
      </c>
      <c r="U8" s="1250"/>
      <c r="V8" s="1250"/>
      <c r="W8" s="1250"/>
      <c r="X8" s="1250"/>
      <c r="Y8" s="1250"/>
      <c r="Z8" s="1250"/>
      <c r="AA8" s="1250" t="s">
        <v>558</v>
      </c>
      <c r="AB8" s="1250"/>
      <c r="AC8" s="1250"/>
      <c r="AD8" s="1250"/>
      <c r="AE8" s="1250"/>
      <c r="AF8" s="1250"/>
      <c r="AG8" s="1250"/>
      <c r="AH8" s="1250" t="s">
        <v>559</v>
      </c>
      <c r="AI8" s="1250"/>
      <c r="AJ8" s="1250"/>
      <c r="AK8" s="1256"/>
      <c r="AL8" s="1258"/>
      <c r="AM8" s="1259"/>
      <c r="AN8" s="1259"/>
    </row>
    <row r="9" spans="1:40" ht="15" customHeight="1">
      <c r="A9" s="1249"/>
      <c r="B9" s="1266" t="s">
        <v>600</v>
      </c>
      <c r="C9" s="1252"/>
      <c r="D9" s="1250"/>
      <c r="E9" s="1254"/>
      <c r="F9" s="267">
        <f>DATE($M$2,$S$2,1)</f>
        <v>45413</v>
      </c>
      <c r="G9" s="267">
        <f>DATE($M$2,$S$2,2)</f>
        <v>45414</v>
      </c>
      <c r="H9" s="267">
        <f>DATE($M$2,$S$2,3)</f>
        <v>45415</v>
      </c>
      <c r="I9" s="267">
        <f>DATE($M$2,$S$2,4)</f>
        <v>45416</v>
      </c>
      <c r="J9" s="267">
        <f>DATE($M$2,$S$2,5)</f>
        <v>45417</v>
      </c>
      <c r="K9" s="267">
        <f>DATE($M$2,$S$2,6)</f>
        <v>45418</v>
      </c>
      <c r="L9" s="267">
        <f>DATE($M$2,$S$2,7)</f>
        <v>45419</v>
      </c>
      <c r="M9" s="267">
        <f>DATE($M$2,$S$2,8)</f>
        <v>45420</v>
      </c>
      <c r="N9" s="267">
        <f>DATE($M$2,$S$2,9)</f>
        <v>45421</v>
      </c>
      <c r="O9" s="267">
        <f>DATE($M$2,$S$2,10)</f>
        <v>45422</v>
      </c>
      <c r="P9" s="267">
        <f>DATE($M$2,$S$2,11)</f>
        <v>45423</v>
      </c>
      <c r="Q9" s="267">
        <f>DATE($M$2,$S$2,12)</f>
        <v>45424</v>
      </c>
      <c r="R9" s="267">
        <f>DATE($M$2,$S$2,13)</f>
        <v>45425</v>
      </c>
      <c r="S9" s="267">
        <f>DATE($M$2,$S$2,14)</f>
        <v>45426</v>
      </c>
      <c r="T9" s="267">
        <f>DATE($M$2,$S$2,15)</f>
        <v>45427</v>
      </c>
      <c r="U9" s="267">
        <f>DATE($M$2,$S$2,16)</f>
        <v>45428</v>
      </c>
      <c r="V9" s="267">
        <f>DATE($M$2,$S$2,17)</f>
        <v>45429</v>
      </c>
      <c r="W9" s="267">
        <f>DATE($M$2,$S$2,18)</f>
        <v>45430</v>
      </c>
      <c r="X9" s="267">
        <f>DATE($M$2,$S$2,19)</f>
        <v>45431</v>
      </c>
      <c r="Y9" s="267">
        <f>DATE($M$2,$S$2,20)</f>
        <v>45432</v>
      </c>
      <c r="Z9" s="267">
        <f>DATE($M$2,$S$2,21)</f>
        <v>45433</v>
      </c>
      <c r="AA9" s="267">
        <f>DATE($M$2,$S$2,22)</f>
        <v>45434</v>
      </c>
      <c r="AB9" s="267">
        <f>DATE($M$2,$S$2,23)</f>
        <v>45435</v>
      </c>
      <c r="AC9" s="267">
        <f>DATE($M$2,$S$2,24)</f>
        <v>45436</v>
      </c>
      <c r="AD9" s="267">
        <f>DATE($M$2,$S$2,25)</f>
        <v>45437</v>
      </c>
      <c r="AE9" s="267">
        <f>DATE($M$2,$S$2,26)</f>
        <v>45438</v>
      </c>
      <c r="AF9" s="267">
        <f>DATE($M$2,$S$2,27)</f>
        <v>45439</v>
      </c>
      <c r="AG9" s="267">
        <f>DATE($M$2,$S$2,28)</f>
        <v>45440</v>
      </c>
      <c r="AH9" s="267">
        <f>IF(DAY(EOMONTH(F9,0))&lt;29,"",DATE($M$2,$S$2,29))</f>
        <v>45441</v>
      </c>
      <c r="AI9" s="267">
        <f>IF(DAY(EOMONTH(F9,0))&lt;30,"",DATE($M$2,$S$2,30))</f>
        <v>45442</v>
      </c>
      <c r="AJ9" s="267">
        <f>IF(DAY(EOMONTH(F9,0))&lt;31,"",DATE($M$2,$S$2,31))</f>
        <v>45443</v>
      </c>
      <c r="AK9" s="1256"/>
      <c r="AL9" s="1258"/>
      <c r="AM9" s="1259"/>
      <c r="AN9" s="1259"/>
    </row>
    <row r="10" spans="1:40" ht="15" customHeight="1">
      <c r="A10" s="1249"/>
      <c r="B10" s="1267"/>
      <c r="C10" s="1253"/>
      <c r="D10" s="1250"/>
      <c r="E10" s="1254"/>
      <c r="F10" s="268">
        <f>DATE($M$2,$S$2,1)</f>
        <v>45413</v>
      </c>
      <c r="G10" s="268">
        <f>DATE($M$2,$S$2,2)</f>
        <v>45414</v>
      </c>
      <c r="H10" s="268">
        <f>DATE($M$2,$S$2,3)</f>
        <v>45415</v>
      </c>
      <c r="I10" s="268">
        <f>DATE($M$2,$S$2,4)</f>
        <v>45416</v>
      </c>
      <c r="J10" s="268">
        <f>DATE($M$2,$S$2,5)</f>
        <v>45417</v>
      </c>
      <c r="K10" s="268">
        <f>DATE($M$2,$S$2,6)</f>
        <v>45418</v>
      </c>
      <c r="L10" s="268">
        <f>DATE($M$2,$S$2,7)</f>
        <v>45419</v>
      </c>
      <c r="M10" s="268">
        <f>DATE($M$2,$S$2,8)</f>
        <v>45420</v>
      </c>
      <c r="N10" s="268">
        <f>DATE($M$2,$S$2,9)</f>
        <v>45421</v>
      </c>
      <c r="O10" s="268">
        <f>DATE($M$2,$S$2,10)</f>
        <v>45422</v>
      </c>
      <c r="P10" s="268">
        <f>DATE($M$2,$S$2,11)</f>
        <v>45423</v>
      </c>
      <c r="Q10" s="268">
        <f>DATE($M$2,$S$2,12)</f>
        <v>45424</v>
      </c>
      <c r="R10" s="268">
        <f>DATE($M$2,$S$2,13)</f>
        <v>45425</v>
      </c>
      <c r="S10" s="268">
        <f>DATE($M$2,$S$2,14)</f>
        <v>45426</v>
      </c>
      <c r="T10" s="268">
        <f>DATE($M$2,$S$2,15)</f>
        <v>45427</v>
      </c>
      <c r="U10" s="268">
        <f>DATE($M$2,$S$2,16)</f>
        <v>45428</v>
      </c>
      <c r="V10" s="268">
        <f>DATE($M$2,$S$2,17)</f>
        <v>45429</v>
      </c>
      <c r="W10" s="268">
        <f>DATE($M$2,$S$2,18)</f>
        <v>45430</v>
      </c>
      <c r="X10" s="268">
        <f>DATE($M$2,$S$2,19)</f>
        <v>45431</v>
      </c>
      <c r="Y10" s="268">
        <f>DATE($M$2,$S$2,20)</f>
        <v>45432</v>
      </c>
      <c r="Z10" s="268">
        <f>DATE($M$2,$S$2,21)</f>
        <v>45433</v>
      </c>
      <c r="AA10" s="268">
        <f>DATE($M$2,$S$2,22)</f>
        <v>45434</v>
      </c>
      <c r="AB10" s="268">
        <f>DATE($M$2,$S$2,23)</f>
        <v>45435</v>
      </c>
      <c r="AC10" s="268">
        <f>DATE($M$2,$S$2,24)</f>
        <v>45436</v>
      </c>
      <c r="AD10" s="268">
        <f>DATE($M$2,$S$2,25)</f>
        <v>45437</v>
      </c>
      <c r="AE10" s="268">
        <f>DATE($M$2,$S$2,26)</f>
        <v>45438</v>
      </c>
      <c r="AF10" s="268">
        <f>DATE($M$2,$S$2,27)</f>
        <v>45439</v>
      </c>
      <c r="AG10" s="268">
        <f>DATE($M$2,$S$2,28)</f>
        <v>45440</v>
      </c>
      <c r="AH10" s="268">
        <f>IF(DAY(EOMONTH(F10,0))&lt;29,"",DATE($M$2,$S$2,29))</f>
        <v>45441</v>
      </c>
      <c r="AI10" s="268">
        <f>IF(DAY(EOMONTH(F10,0))&lt;30,"",DATE($M$2,$S$2,30))</f>
        <v>45442</v>
      </c>
      <c r="AJ10" s="268">
        <f>IF(DAY(EOMONTH(F10,0))&lt;31,"",DATE($M$2,$S$2,31))</f>
        <v>45443</v>
      </c>
      <c r="AK10" s="1256"/>
      <c r="AL10" s="1258"/>
      <c r="AM10" s="1259"/>
      <c r="AN10" s="1259"/>
    </row>
    <row r="11" spans="1:40" ht="18" customHeight="1">
      <c r="A11" s="269">
        <v>1</v>
      </c>
      <c r="B11" s="292" t="s">
        <v>751</v>
      </c>
      <c r="C11" s="271" t="s">
        <v>571</v>
      </c>
      <c r="D11" s="293"/>
      <c r="E11" s="294" t="s">
        <v>571</v>
      </c>
      <c r="F11" s="274"/>
      <c r="G11" s="274"/>
      <c r="H11" s="274"/>
      <c r="I11" s="274"/>
      <c r="J11" s="274"/>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5">
        <f>+SUM(F11:AJ11)</f>
        <v>0</v>
      </c>
      <c r="AL11" s="276">
        <f>IF($AK$3="４週",AK11/4,AK11/(DAY(EOMONTH($F$9,0))/7))</f>
        <v>0</v>
      </c>
      <c r="AM11" s="1257"/>
      <c r="AN11" s="1257"/>
    </row>
    <row r="12" spans="1:40" ht="18" customHeight="1">
      <c r="A12" s="269">
        <v>2</v>
      </c>
      <c r="B12" s="292" t="s">
        <v>651</v>
      </c>
      <c r="C12" s="271" t="s">
        <v>573</v>
      </c>
      <c r="D12" s="293"/>
      <c r="E12" s="294" t="s">
        <v>573</v>
      </c>
      <c r="F12" s="274"/>
      <c r="G12" s="274"/>
      <c r="H12" s="274"/>
      <c r="I12" s="274"/>
      <c r="J12" s="274"/>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5">
        <f t="shared" ref="AK12:AK31" si="0">+SUM(F12:AJ12)</f>
        <v>0</v>
      </c>
      <c r="AL12" s="276">
        <f t="shared" ref="AL12:AL30" si="1">IF($AK$3="４週",AK12/4,AK12/(DAY(EOMONTH($F$9,0))/7))</f>
        <v>0</v>
      </c>
      <c r="AM12" s="1257"/>
      <c r="AN12" s="1257"/>
    </row>
    <row r="13" spans="1:40" ht="18" customHeight="1">
      <c r="A13" s="269">
        <v>3</v>
      </c>
      <c r="B13" s="292" t="s">
        <v>652</v>
      </c>
      <c r="C13" s="271" t="s">
        <v>575</v>
      </c>
      <c r="D13" s="293"/>
      <c r="E13" s="294" t="s">
        <v>575</v>
      </c>
      <c r="F13" s="274"/>
      <c r="G13" s="274"/>
      <c r="H13" s="274"/>
      <c r="I13" s="274"/>
      <c r="J13" s="274"/>
      <c r="K13" s="274"/>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5">
        <f t="shared" si="0"/>
        <v>0</v>
      </c>
      <c r="AL13" s="276">
        <f t="shared" si="1"/>
        <v>0</v>
      </c>
      <c r="AM13" s="1257"/>
      <c r="AN13" s="1257"/>
    </row>
    <row r="14" spans="1:40" ht="18" customHeight="1">
      <c r="A14" s="269">
        <v>4</v>
      </c>
      <c r="B14" s="292" t="s">
        <v>651</v>
      </c>
      <c r="C14" s="271" t="s">
        <v>577</v>
      </c>
      <c r="D14" s="293"/>
      <c r="E14" s="294" t="s">
        <v>577</v>
      </c>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5">
        <f t="shared" si="0"/>
        <v>0</v>
      </c>
      <c r="AL14" s="276">
        <f t="shared" si="1"/>
        <v>0</v>
      </c>
      <c r="AM14" s="1257"/>
      <c r="AN14" s="1257"/>
    </row>
    <row r="15" spans="1:40" ht="18" customHeight="1">
      <c r="A15" s="269">
        <v>5</v>
      </c>
      <c r="B15" s="292"/>
      <c r="C15" s="271"/>
      <c r="D15" s="293"/>
      <c r="E15" s="29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5">
        <f t="shared" si="0"/>
        <v>0</v>
      </c>
      <c r="AL15" s="276">
        <f t="shared" si="1"/>
        <v>0</v>
      </c>
      <c r="AM15" s="1257"/>
      <c r="AN15" s="1257"/>
    </row>
    <row r="16" spans="1:40" ht="18" customHeight="1">
      <c r="A16" s="269">
        <v>6</v>
      </c>
      <c r="B16" s="292"/>
      <c r="C16" s="271"/>
      <c r="D16" s="293"/>
      <c r="E16" s="294"/>
      <c r="F16" s="274"/>
      <c r="G16" s="274"/>
      <c r="H16" s="274"/>
      <c r="I16" s="274"/>
      <c r="J16" s="274"/>
      <c r="K16" s="274"/>
      <c r="L16" s="274"/>
      <c r="M16" s="274"/>
      <c r="N16" s="274"/>
      <c r="O16" s="274"/>
      <c r="P16" s="274"/>
      <c r="Q16" s="274"/>
      <c r="R16" s="274"/>
      <c r="S16" s="274"/>
      <c r="T16" s="274"/>
      <c r="U16" s="274"/>
      <c r="V16" s="274"/>
      <c r="W16" s="274"/>
      <c r="X16" s="274"/>
      <c r="Y16" s="274"/>
      <c r="Z16" s="274"/>
      <c r="AA16" s="274"/>
      <c r="AB16" s="274"/>
      <c r="AC16" s="274"/>
      <c r="AD16" s="274"/>
      <c r="AE16" s="274"/>
      <c r="AF16" s="274"/>
      <c r="AG16" s="274"/>
      <c r="AH16" s="274"/>
      <c r="AI16" s="274"/>
      <c r="AJ16" s="274"/>
      <c r="AK16" s="275">
        <f t="shared" si="0"/>
        <v>0</v>
      </c>
      <c r="AL16" s="276">
        <f t="shared" si="1"/>
        <v>0</v>
      </c>
      <c r="AM16" s="1257"/>
      <c r="AN16" s="1257"/>
    </row>
    <row r="17" spans="1:40" ht="18" customHeight="1">
      <c r="A17" s="269">
        <v>7</v>
      </c>
      <c r="B17" s="292"/>
      <c r="C17" s="271"/>
      <c r="D17" s="293"/>
      <c r="E17" s="294"/>
      <c r="F17" s="274"/>
      <c r="G17" s="274"/>
      <c r="H17" s="274"/>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c r="AK17" s="275">
        <f t="shared" si="0"/>
        <v>0</v>
      </c>
      <c r="AL17" s="276">
        <f t="shared" si="1"/>
        <v>0</v>
      </c>
      <c r="AM17" s="1257"/>
      <c r="AN17" s="1257"/>
    </row>
    <row r="18" spans="1:40" ht="18" customHeight="1">
      <c r="A18" s="269">
        <v>8</v>
      </c>
      <c r="B18" s="292"/>
      <c r="C18" s="271"/>
      <c r="D18" s="293"/>
      <c r="E18" s="29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5">
        <f t="shared" si="0"/>
        <v>0</v>
      </c>
      <c r="AL18" s="276">
        <f t="shared" si="1"/>
        <v>0</v>
      </c>
      <c r="AM18" s="1257"/>
      <c r="AN18" s="1257"/>
    </row>
    <row r="19" spans="1:40" ht="18" customHeight="1">
      <c r="A19" s="269">
        <v>9</v>
      </c>
      <c r="B19" s="292"/>
      <c r="C19" s="271"/>
      <c r="D19" s="293"/>
      <c r="E19" s="29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5">
        <f t="shared" si="0"/>
        <v>0</v>
      </c>
      <c r="AL19" s="276">
        <f t="shared" si="1"/>
        <v>0</v>
      </c>
      <c r="AM19" s="1257"/>
      <c r="AN19" s="1257"/>
    </row>
    <row r="20" spans="1:40" ht="18" customHeight="1">
      <c r="A20" s="269">
        <v>10</v>
      </c>
      <c r="B20" s="292"/>
      <c r="C20" s="271"/>
      <c r="D20" s="293"/>
      <c r="E20" s="29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5">
        <f t="shared" si="0"/>
        <v>0</v>
      </c>
      <c r="AL20" s="276">
        <f t="shared" si="1"/>
        <v>0</v>
      </c>
      <c r="AM20" s="1257"/>
      <c r="AN20" s="1257"/>
    </row>
    <row r="21" spans="1:40" ht="18" customHeight="1">
      <c r="A21" s="269">
        <v>11</v>
      </c>
      <c r="B21" s="292"/>
      <c r="C21" s="271"/>
      <c r="D21" s="293"/>
      <c r="E21" s="29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s="274"/>
      <c r="AG21" s="274"/>
      <c r="AH21" s="274"/>
      <c r="AI21" s="274"/>
      <c r="AJ21" s="274"/>
      <c r="AK21" s="275">
        <f t="shared" si="0"/>
        <v>0</v>
      </c>
      <c r="AL21" s="276">
        <f t="shared" si="1"/>
        <v>0</v>
      </c>
      <c r="AM21" s="1257"/>
      <c r="AN21" s="1257"/>
    </row>
    <row r="22" spans="1:40" ht="18" customHeight="1">
      <c r="A22" s="269">
        <v>12</v>
      </c>
      <c r="B22" s="292"/>
      <c r="C22" s="271"/>
      <c r="D22" s="293"/>
      <c r="E22" s="29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c r="AD22" s="274"/>
      <c r="AE22" s="274"/>
      <c r="AF22" s="274"/>
      <c r="AG22" s="274"/>
      <c r="AH22" s="274"/>
      <c r="AI22" s="274"/>
      <c r="AJ22" s="274"/>
      <c r="AK22" s="275">
        <f t="shared" si="0"/>
        <v>0</v>
      </c>
      <c r="AL22" s="276">
        <f t="shared" si="1"/>
        <v>0</v>
      </c>
      <c r="AM22" s="1257"/>
      <c r="AN22" s="1257"/>
    </row>
    <row r="23" spans="1:40" ht="18" customHeight="1">
      <c r="A23" s="269">
        <v>13</v>
      </c>
      <c r="B23" s="292"/>
      <c r="C23" s="271"/>
      <c r="D23" s="293"/>
      <c r="E23" s="29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5">
        <f t="shared" si="0"/>
        <v>0</v>
      </c>
      <c r="AL23" s="276">
        <f t="shared" si="1"/>
        <v>0</v>
      </c>
      <c r="AM23" s="1257"/>
      <c r="AN23" s="1257"/>
    </row>
    <row r="24" spans="1:40" ht="18" customHeight="1">
      <c r="A24" s="269">
        <v>14</v>
      </c>
      <c r="B24" s="292"/>
      <c r="C24" s="271"/>
      <c r="D24" s="293"/>
      <c r="E24" s="29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5">
        <f t="shared" si="0"/>
        <v>0</v>
      </c>
      <c r="AL24" s="276">
        <f t="shared" si="1"/>
        <v>0</v>
      </c>
      <c r="AM24" s="1257"/>
      <c r="AN24" s="1257"/>
    </row>
    <row r="25" spans="1:40" ht="18" customHeight="1">
      <c r="A25" s="269">
        <v>15</v>
      </c>
      <c r="B25" s="292"/>
      <c r="C25" s="271"/>
      <c r="D25" s="293"/>
      <c r="E25" s="29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5">
        <f t="shared" si="0"/>
        <v>0</v>
      </c>
      <c r="AL25" s="276">
        <f t="shared" si="1"/>
        <v>0</v>
      </c>
      <c r="AM25" s="1257"/>
      <c r="AN25" s="1257"/>
    </row>
    <row r="26" spans="1:40" ht="18" customHeight="1">
      <c r="A26" s="269">
        <v>16</v>
      </c>
      <c r="B26" s="292"/>
      <c r="C26" s="271"/>
      <c r="D26" s="293"/>
      <c r="E26" s="29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5">
        <f t="shared" si="0"/>
        <v>0</v>
      </c>
      <c r="AL26" s="276">
        <f t="shared" si="1"/>
        <v>0</v>
      </c>
      <c r="AM26" s="1257"/>
      <c r="AN26" s="1257"/>
    </row>
    <row r="27" spans="1:40" ht="18" customHeight="1">
      <c r="A27" s="269">
        <v>17</v>
      </c>
      <c r="B27" s="292"/>
      <c r="C27" s="271"/>
      <c r="D27" s="293"/>
      <c r="E27" s="29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275">
        <f t="shared" si="0"/>
        <v>0</v>
      </c>
      <c r="AL27" s="276">
        <f t="shared" si="1"/>
        <v>0</v>
      </c>
      <c r="AM27" s="1257"/>
      <c r="AN27" s="1257"/>
    </row>
    <row r="28" spans="1:40" ht="18" customHeight="1">
      <c r="A28" s="269">
        <v>18</v>
      </c>
      <c r="B28" s="292"/>
      <c r="C28" s="271"/>
      <c r="D28" s="293"/>
      <c r="E28" s="29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5">
        <f t="shared" si="0"/>
        <v>0</v>
      </c>
      <c r="AL28" s="276">
        <f t="shared" si="1"/>
        <v>0</v>
      </c>
      <c r="AM28" s="1257"/>
      <c r="AN28" s="1257"/>
    </row>
    <row r="29" spans="1:40" ht="18" customHeight="1">
      <c r="A29" s="269">
        <v>19</v>
      </c>
      <c r="B29" s="292"/>
      <c r="C29" s="271"/>
      <c r="D29" s="293"/>
      <c r="E29" s="29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5">
        <f t="shared" si="0"/>
        <v>0</v>
      </c>
      <c r="AL29" s="276">
        <f t="shared" si="1"/>
        <v>0</v>
      </c>
      <c r="AM29" s="1257"/>
      <c r="AN29" s="1257"/>
    </row>
    <row r="30" spans="1:40" ht="18" customHeight="1">
      <c r="A30" s="269">
        <v>20</v>
      </c>
      <c r="B30" s="292"/>
      <c r="C30" s="271"/>
      <c r="D30" s="293"/>
      <c r="E30" s="29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5">
        <f t="shared" si="0"/>
        <v>0</v>
      </c>
      <c r="AL30" s="276">
        <f t="shared" si="1"/>
        <v>0</v>
      </c>
      <c r="AM30" s="1257"/>
      <c r="AN30" s="1257"/>
    </row>
    <row r="31" spans="1:40" ht="18" customHeight="1">
      <c r="A31" s="1254" t="s">
        <v>560</v>
      </c>
      <c r="B31" s="1261"/>
      <c r="C31" s="1261"/>
      <c r="D31" s="1261"/>
      <c r="E31" s="1261"/>
      <c r="F31" s="277">
        <f>+SUM(F11:F30)</f>
        <v>0</v>
      </c>
      <c r="G31" s="277">
        <f t="shared" ref="G31:AJ31" si="2">+SUM(G11:G30)</f>
        <v>0</v>
      </c>
      <c r="H31" s="277">
        <f t="shared" si="2"/>
        <v>0</v>
      </c>
      <c r="I31" s="277">
        <f t="shared" si="2"/>
        <v>0</v>
      </c>
      <c r="J31" s="277">
        <f t="shared" si="2"/>
        <v>0</v>
      </c>
      <c r="K31" s="277">
        <f t="shared" si="2"/>
        <v>0</v>
      </c>
      <c r="L31" s="277">
        <f t="shared" si="2"/>
        <v>0</v>
      </c>
      <c r="M31" s="277">
        <f t="shared" si="2"/>
        <v>0</v>
      </c>
      <c r="N31" s="277">
        <f t="shared" si="2"/>
        <v>0</v>
      </c>
      <c r="O31" s="277">
        <f t="shared" si="2"/>
        <v>0</v>
      </c>
      <c r="P31" s="277">
        <f t="shared" si="2"/>
        <v>0</v>
      </c>
      <c r="Q31" s="277">
        <f t="shared" si="2"/>
        <v>0</v>
      </c>
      <c r="R31" s="277">
        <f t="shared" si="2"/>
        <v>0</v>
      </c>
      <c r="S31" s="277">
        <f t="shared" si="2"/>
        <v>0</v>
      </c>
      <c r="T31" s="277">
        <f t="shared" si="2"/>
        <v>0</v>
      </c>
      <c r="U31" s="277">
        <f t="shared" si="2"/>
        <v>0</v>
      </c>
      <c r="V31" s="277">
        <f t="shared" si="2"/>
        <v>0</v>
      </c>
      <c r="W31" s="277">
        <f t="shared" si="2"/>
        <v>0</v>
      </c>
      <c r="X31" s="277">
        <f t="shared" si="2"/>
        <v>0</v>
      </c>
      <c r="Y31" s="277">
        <f t="shared" si="2"/>
        <v>0</v>
      </c>
      <c r="Z31" s="277">
        <f t="shared" si="2"/>
        <v>0</v>
      </c>
      <c r="AA31" s="277">
        <f t="shared" si="2"/>
        <v>0</v>
      </c>
      <c r="AB31" s="277">
        <f t="shared" si="2"/>
        <v>0</v>
      </c>
      <c r="AC31" s="277">
        <f t="shared" si="2"/>
        <v>0</v>
      </c>
      <c r="AD31" s="277">
        <f t="shared" si="2"/>
        <v>0</v>
      </c>
      <c r="AE31" s="277">
        <f t="shared" si="2"/>
        <v>0</v>
      </c>
      <c r="AF31" s="277">
        <f t="shared" si="2"/>
        <v>0</v>
      </c>
      <c r="AG31" s="277">
        <f t="shared" si="2"/>
        <v>0</v>
      </c>
      <c r="AH31" s="277">
        <f t="shared" si="2"/>
        <v>0</v>
      </c>
      <c r="AI31" s="277">
        <f t="shared" si="2"/>
        <v>0</v>
      </c>
      <c r="AJ31" s="277">
        <f t="shared" si="2"/>
        <v>0</v>
      </c>
      <c r="AK31" s="275">
        <f t="shared" si="0"/>
        <v>0</v>
      </c>
      <c r="AL31" s="276">
        <f>IF($AK$3="４週",AK31/4,AK31/(DAY(EOMONTH($F$9,0))/7))</f>
        <v>0</v>
      </c>
      <c r="AM31" s="1249"/>
      <c r="AN31" s="1249"/>
    </row>
    <row r="32" spans="1:40" ht="18" customHeight="1">
      <c r="A32" s="1261" t="s">
        <v>561</v>
      </c>
      <c r="B32" s="1261"/>
      <c r="C32" s="1261"/>
      <c r="D32" s="1261"/>
      <c r="E32" s="1262"/>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7"/>
      <c r="AL32" s="279"/>
      <c r="AM32" s="1249"/>
      <c r="AN32" s="1249"/>
    </row>
    <row r="33" spans="1:43" ht="15" customHeight="1">
      <c r="A33" s="266"/>
      <c r="B33" s="266"/>
      <c r="C33" s="266"/>
      <c r="D33" s="266"/>
      <c r="E33" s="266"/>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66"/>
      <c r="AL33" s="266"/>
      <c r="AM33" s="257"/>
    </row>
    <row r="34" spans="1:43" ht="15" customHeight="1">
      <c r="A34" s="266"/>
      <c r="B34" s="266"/>
      <c r="C34" s="266"/>
      <c r="D34" s="266"/>
      <c r="E34" s="266"/>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66"/>
      <c r="AL34" s="266"/>
      <c r="AM34" s="257"/>
    </row>
    <row r="35" spans="1:43" ht="15" customHeight="1">
      <c r="A35" s="266"/>
      <c r="B35" s="266"/>
      <c r="C35" s="266"/>
      <c r="D35" s="266"/>
      <c r="E35" s="266"/>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280"/>
      <c r="AF35" s="280"/>
      <c r="AG35" s="280"/>
      <c r="AH35" s="280"/>
      <c r="AI35" s="280"/>
      <c r="AJ35" s="280"/>
      <c r="AK35" s="266"/>
      <c r="AL35" s="266"/>
      <c r="AM35" s="257"/>
    </row>
    <row r="36" spans="1:43" ht="21" customHeight="1">
      <c r="A36" s="256" t="s">
        <v>757</v>
      </c>
      <c r="B36" s="266"/>
      <c r="C36" s="266"/>
      <c r="D36" s="266"/>
      <c r="E36" s="266"/>
      <c r="F36" s="266"/>
      <c r="G36" s="280"/>
      <c r="H36" s="280"/>
      <c r="I36" s="280"/>
      <c r="J36" s="280"/>
      <c r="K36" s="280"/>
      <c r="L36" s="280"/>
      <c r="M36" s="280"/>
      <c r="N36" s="280"/>
      <c r="O36" s="280"/>
      <c r="AM36" s="266"/>
      <c r="AN36" s="257"/>
    </row>
    <row r="37" spans="1:43" ht="24.95" customHeight="1">
      <c r="A37" s="296"/>
      <c r="B37" s="1254" t="s">
        <v>758</v>
      </c>
      <c r="C37" s="1261"/>
      <c r="D37" s="1261"/>
      <c r="E37" s="1261"/>
      <c r="F37" s="1261"/>
      <c r="G37" s="1261"/>
      <c r="H37" s="1261"/>
      <c r="I37" s="1261"/>
      <c r="J37" s="1261"/>
      <c r="K37" s="1262"/>
      <c r="L37" s="1387" t="s">
        <v>763</v>
      </c>
      <c r="M37" s="1387"/>
      <c r="N37" s="1387"/>
      <c r="O37" s="1387"/>
      <c r="P37" s="1387" t="s">
        <v>764</v>
      </c>
      <c r="Q37" s="1387"/>
      <c r="R37" s="1387"/>
      <c r="S37" s="1387"/>
      <c r="T37" s="1387" t="s">
        <v>759</v>
      </c>
      <c r="U37" s="1387"/>
      <c r="V37" s="1387"/>
      <c r="W37" s="1387"/>
      <c r="X37" s="296"/>
      <c r="Y37" s="296"/>
      <c r="Z37" s="296"/>
      <c r="AA37" s="296"/>
      <c r="AB37" s="296"/>
      <c r="AC37" s="296"/>
      <c r="AD37" s="296"/>
      <c r="AE37" s="296"/>
      <c r="AF37" s="296"/>
      <c r="AG37" s="296"/>
      <c r="AH37" s="296"/>
      <c r="AI37" s="296"/>
      <c r="AJ37" s="296"/>
      <c r="AK37" s="296"/>
      <c r="AL37" s="296"/>
      <c r="AM37" s="296"/>
      <c r="AN37" s="296"/>
      <c r="AO37" s="296"/>
      <c r="AP37" s="296"/>
      <c r="AQ37" s="296"/>
    </row>
    <row r="38" spans="1:43" ht="18" customHeight="1">
      <c r="A38" s="296"/>
      <c r="B38" s="1383" t="s">
        <v>765</v>
      </c>
      <c r="C38" s="1384"/>
      <c r="D38" s="1384"/>
      <c r="E38" s="1384"/>
      <c r="F38" s="1384"/>
      <c r="G38" s="1384"/>
      <c r="H38" s="1384"/>
      <c r="I38" s="1384"/>
      <c r="J38" s="1384"/>
      <c r="K38" s="1385"/>
      <c r="L38" s="1386">
        <v>30</v>
      </c>
      <c r="M38" s="1386"/>
      <c r="N38" s="1386"/>
      <c r="O38" s="1386"/>
      <c r="P38" s="1386">
        <v>30</v>
      </c>
      <c r="Q38" s="1386"/>
      <c r="R38" s="1386"/>
      <c r="S38" s="1386"/>
      <c r="T38" s="1319">
        <f>SUM(L38:S38)</f>
        <v>60</v>
      </c>
      <c r="U38" s="1319"/>
      <c r="V38" s="1319"/>
      <c r="W38" s="1319"/>
      <c r="X38" s="296"/>
      <c r="Y38" s="296"/>
      <c r="Z38" s="296"/>
      <c r="AA38" s="296"/>
      <c r="AB38" s="296"/>
      <c r="AC38" s="296"/>
      <c r="AD38" s="296"/>
      <c r="AE38" s="296"/>
      <c r="AF38" s="296"/>
      <c r="AG38" s="296"/>
      <c r="AH38" s="296"/>
      <c r="AI38" s="296"/>
      <c r="AJ38" s="296"/>
      <c r="AK38" s="296"/>
      <c r="AL38" s="296"/>
      <c r="AM38" s="296"/>
      <c r="AN38" s="296"/>
      <c r="AO38" s="296"/>
      <c r="AP38" s="296"/>
      <c r="AQ38" s="296"/>
    </row>
    <row r="39" spans="1:43" ht="5.0999999999999996" customHeight="1">
      <c r="A39" s="287"/>
      <c r="B39" s="287"/>
      <c r="C39" s="287"/>
      <c r="D39" s="296"/>
      <c r="E39" s="296"/>
      <c r="F39" s="296"/>
      <c r="G39" s="296"/>
      <c r="H39" s="296"/>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97"/>
      <c r="AK39" s="280"/>
      <c r="AL39" s="266"/>
      <c r="AM39" s="266"/>
      <c r="AN39" s="257"/>
    </row>
    <row r="40" spans="1:43" ht="18" customHeight="1">
      <c r="A40" s="256" t="s">
        <v>610</v>
      </c>
      <c r="B40" s="280"/>
      <c r="D40" s="280"/>
      <c r="E40" s="280"/>
      <c r="F40" s="280"/>
      <c r="G40" s="280"/>
      <c r="H40" s="280"/>
      <c r="I40" s="280"/>
      <c r="J40" s="280"/>
      <c r="K40" s="280"/>
      <c r="L40" s="280"/>
      <c r="M40" s="280"/>
      <c r="N40" s="280"/>
      <c r="O40" s="280"/>
      <c r="P40" s="280"/>
      <c r="Q40" s="280"/>
      <c r="R40" s="280"/>
      <c r="S40" s="280"/>
      <c r="T40" s="280"/>
      <c r="U40" s="280"/>
      <c r="V40" s="280"/>
      <c r="W40" s="266"/>
      <c r="X40" s="280"/>
      <c r="Y40" s="280"/>
      <c r="Z40" s="280"/>
      <c r="AA40" s="280"/>
      <c r="AB40" s="280"/>
      <c r="AC40" s="280"/>
      <c r="AD40" s="280"/>
      <c r="AE40" s="280"/>
      <c r="AF40" s="280"/>
      <c r="AG40" s="280"/>
      <c r="AH40" s="280"/>
      <c r="AI40" s="280"/>
      <c r="AJ40" s="297"/>
      <c r="AK40" s="280"/>
      <c r="AL40" s="266"/>
      <c r="AM40" s="266"/>
      <c r="AN40" s="257"/>
    </row>
    <row r="41" spans="1:43" ht="54.95" customHeight="1">
      <c r="A41" s="1250" t="s">
        <v>614</v>
      </c>
      <c r="B41" s="1250"/>
      <c r="C41" s="1277" t="s">
        <v>761</v>
      </c>
      <c r="D41" s="125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66"/>
      <c r="AL41" s="257"/>
    </row>
    <row r="42" spans="1:43" ht="18" customHeight="1">
      <c r="A42" s="1258" t="s">
        <v>616</v>
      </c>
      <c r="B42" s="1258"/>
      <c r="C42" s="1334">
        <f>ROUNDDOWN(IF(B38="主として知的障害のある児童を入所させる福祉型障害児入所施設",T38/6.7,IF(B38="主として肢体不自由のある児童を入所させる福祉型障害児入所施設",L38/10+P38/20,0)),1)</f>
        <v>8.9</v>
      </c>
      <c r="D42" s="1335"/>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296"/>
      <c r="AF42" s="296"/>
      <c r="AG42" s="296"/>
      <c r="AH42" s="296"/>
      <c r="AI42" s="296"/>
      <c r="AJ42" s="296"/>
      <c r="AK42" s="266"/>
      <c r="AL42" s="257"/>
    </row>
    <row r="43" spans="1:43" ht="5.0999999999999996" customHeight="1">
      <c r="A43" s="287"/>
      <c r="B43" s="287"/>
      <c r="C43" s="287"/>
      <c r="D43" s="287"/>
      <c r="E43" s="287"/>
      <c r="F43" s="287"/>
      <c r="G43" s="287"/>
      <c r="H43" s="287"/>
      <c r="I43" s="287"/>
      <c r="J43" s="280"/>
      <c r="K43" s="280"/>
      <c r="L43" s="280"/>
      <c r="M43" s="297"/>
      <c r="N43" s="280"/>
      <c r="O43" s="280"/>
      <c r="P43" s="280"/>
      <c r="Q43" s="296"/>
      <c r="W43" s="266"/>
      <c r="X43" s="280"/>
      <c r="Y43" s="280"/>
      <c r="Z43" s="280"/>
      <c r="AA43" s="280"/>
      <c r="AB43" s="280"/>
      <c r="AC43" s="280"/>
      <c r="AD43" s="280"/>
      <c r="AE43" s="280"/>
      <c r="AF43" s="280"/>
      <c r="AG43" s="280"/>
      <c r="AH43" s="280"/>
      <c r="AI43" s="280"/>
      <c r="AJ43" s="297"/>
      <c r="AK43" s="280"/>
      <c r="AL43" s="266"/>
      <c r="AM43" s="266"/>
      <c r="AN43" s="257"/>
    </row>
    <row r="44" spans="1:43" ht="21" customHeight="1">
      <c r="A44" s="256" t="s">
        <v>632</v>
      </c>
      <c r="B44" s="260"/>
      <c r="C44" s="261"/>
      <c r="D44" s="261"/>
      <c r="E44" s="261"/>
      <c r="F44" s="261"/>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c r="AE44" s="257"/>
      <c r="AF44" s="257"/>
      <c r="AG44" s="257"/>
      <c r="AH44" s="257"/>
      <c r="AI44" s="257"/>
      <c r="AJ44" s="257"/>
      <c r="AK44" s="257"/>
      <c r="AL44" s="261"/>
      <c r="AM44" s="261"/>
      <c r="AN44" s="257"/>
    </row>
    <row r="45" spans="1:43" ht="24.95" customHeight="1">
      <c r="A45" s="257"/>
      <c r="B45" s="266"/>
      <c r="C45" s="1294" t="str">
        <f>IF(VLOOKUP($AK$1,選択肢!$A$1:$J$32,C50,FALSE)=0,"-",VLOOKUP($AK$1,選択肢!$A$1:$J$32,C50,FALSE))</f>
        <v>児童発達支援管理責任者</v>
      </c>
      <c r="D45" s="1295"/>
      <c r="E45" s="1296" t="str">
        <f>IF(VLOOKUP($AK$1,選択肢!$A$1:$J$32,E50,FALSE)=0,"-",VLOOKUP($AK$1,選択肢!$A$1:$J$32,E50,FALSE))</f>
        <v>医師</v>
      </c>
      <c r="F45" s="1296"/>
      <c r="G45" s="1296"/>
      <c r="H45" s="1296"/>
      <c r="I45" s="1294" t="str">
        <f>IF(VLOOKUP($AK$1,選択肢!$A$1:$J$32,I50,FALSE)=0,"-",VLOOKUP($AK$1,選択肢!$A$1:$J$32,I50,FALSE))</f>
        <v>看護職員</v>
      </c>
      <c r="J45" s="1295"/>
      <c r="K45" s="1295"/>
      <c r="L45" s="1295"/>
      <c r="M45" s="1295"/>
      <c r="N45" s="1297"/>
      <c r="O45" s="1294" t="str">
        <f>IF(VLOOKUP($AK$1,選択肢!$A$1:$J$32,O50,FALSE)=0,"-",VLOOKUP($AK$1,選択肢!$A$1:$J$32,O50,FALSE))</f>
        <v>児童指導員</v>
      </c>
      <c r="P45" s="1295"/>
      <c r="Q45" s="1295"/>
      <c r="R45" s="1295"/>
      <c r="S45" s="1295"/>
      <c r="T45" s="1297"/>
      <c r="U45" s="1294" t="str">
        <f>IF(VLOOKUP($AK$1,選択肢!$A$1:$J$32,U50,FALSE)=0,"-",VLOOKUP($AK$1,選択肢!$A$1:$J$32,U50,FALSE))</f>
        <v>保育士</v>
      </c>
      <c r="V45" s="1295"/>
      <c r="W45" s="1295"/>
      <c r="X45" s="1295"/>
      <c r="Y45" s="1295"/>
      <c r="Z45" s="1297"/>
      <c r="AA45" s="1294" t="str">
        <f>IF(VLOOKUP($AK$1,選択肢!$A$1:$J$32,AA50,FALSE)=0,"-",VLOOKUP($AK$1,選択肢!$A$1:$J$32,AA50,FALSE))</f>
        <v>心理担当職員</v>
      </c>
      <c r="AB45" s="1295"/>
      <c r="AC45" s="1295"/>
      <c r="AD45" s="1295"/>
      <c r="AE45" s="1295"/>
      <c r="AF45" s="1297"/>
      <c r="AG45" s="1296" t="str">
        <f>IF(VLOOKUP($AK$1,選択肢!$A$1:$J$32,AG50,FALSE)=0,"-",VLOOKUP($AK$1,選択肢!$A$1:$J$32,AG50,FALSE))</f>
        <v>理学療法士又は作業療法士</v>
      </c>
      <c r="AH45" s="1296"/>
      <c r="AI45" s="1296"/>
      <c r="AJ45" s="1296"/>
      <c r="AK45" s="1296"/>
      <c r="AL45" s="1296" t="str">
        <f>IF(VLOOKUP($AK$1,選択肢!$A$1:$J$32,AL50,FALSE)=0,"-",VLOOKUP($AK$1,選択肢!$A$1:$J$32,AL50,FALSE))</f>
        <v>職業指導員</v>
      </c>
      <c r="AM45" s="1296"/>
      <c r="AN45" s="257"/>
    </row>
    <row r="46" spans="1:43" ht="18" customHeight="1">
      <c r="A46" s="257"/>
      <c r="B46" s="266"/>
      <c r="C46" s="310" t="s">
        <v>633</v>
      </c>
      <c r="D46" s="310" t="s">
        <v>634</v>
      </c>
      <c r="E46" s="311" t="s">
        <v>633</v>
      </c>
      <c r="F46" s="1303" t="s">
        <v>634</v>
      </c>
      <c r="G46" s="1303"/>
      <c r="H46" s="1303"/>
      <c r="I46" s="1299" t="s">
        <v>633</v>
      </c>
      <c r="J46" s="1300"/>
      <c r="K46" s="1301"/>
      <c r="L46" s="1299" t="s">
        <v>634</v>
      </c>
      <c r="M46" s="1300"/>
      <c r="N46" s="1301"/>
      <c r="O46" s="1299" t="s">
        <v>633</v>
      </c>
      <c r="P46" s="1300"/>
      <c r="Q46" s="1301"/>
      <c r="R46" s="1299" t="s">
        <v>634</v>
      </c>
      <c r="S46" s="1300"/>
      <c r="T46" s="1301"/>
      <c r="U46" s="1299" t="s">
        <v>633</v>
      </c>
      <c r="V46" s="1300"/>
      <c r="W46" s="1301"/>
      <c r="X46" s="1299" t="s">
        <v>634</v>
      </c>
      <c r="Y46" s="1300"/>
      <c r="Z46" s="1301"/>
      <c r="AA46" s="1299" t="s">
        <v>633</v>
      </c>
      <c r="AB46" s="1300"/>
      <c r="AC46" s="1301"/>
      <c r="AD46" s="1299" t="s">
        <v>634</v>
      </c>
      <c r="AE46" s="1300"/>
      <c r="AF46" s="1301"/>
      <c r="AG46" s="1299" t="s">
        <v>633</v>
      </c>
      <c r="AH46" s="1300"/>
      <c r="AI46" s="1301"/>
      <c r="AJ46" s="1299" t="s">
        <v>634</v>
      </c>
      <c r="AK46" s="1301"/>
      <c r="AL46" s="311" t="s">
        <v>258</v>
      </c>
      <c r="AM46" s="311" t="s">
        <v>259</v>
      </c>
      <c r="AN46" s="257"/>
    </row>
    <row r="47" spans="1:43" ht="18" customHeight="1">
      <c r="A47" s="257"/>
      <c r="B47" s="289" t="s">
        <v>635</v>
      </c>
      <c r="C47" s="311">
        <f>COUNTIFS($B$11:$B$30,C$45,$C$11:$C$30,"A",$E$11:$E$30,"*")</f>
        <v>1</v>
      </c>
      <c r="D47" s="311">
        <f>COUNTIFS($B$11:$B$30,C$45,$C$11:$C$30,"B",$E$11:$E$30,"*")</f>
        <v>0</v>
      </c>
      <c r="E47" s="311">
        <f>COUNTIFS($B$11:$B$30,E$45,$C$11:$C$30,"A",$E$11:$E$30,"*")</f>
        <v>0</v>
      </c>
      <c r="F47" s="1299">
        <f>COUNTIFS($B$11:$B$30,E$45,$C$11:$C$30,"B",$E$11:$E$30,"*")</f>
        <v>1</v>
      </c>
      <c r="G47" s="1300"/>
      <c r="H47" s="1301"/>
      <c r="I47" s="1299">
        <f>COUNTIFS($B$11:$B$30,I$45,$C$11:$C$30,"A",$E$11:$E$30,"*")</f>
        <v>0</v>
      </c>
      <c r="J47" s="1300"/>
      <c r="K47" s="1301"/>
      <c r="L47" s="1299">
        <f>COUNTIFS($B$11:$B$30,I$45,$C$11:$C$30,"B",$E$11:$E$30,"*")</f>
        <v>0</v>
      </c>
      <c r="M47" s="1300"/>
      <c r="N47" s="1301"/>
      <c r="O47" s="1299">
        <f>COUNTIFS($B$11:$B$30,O$45,$C$11:$C$30,"A",$E$11:$E$30,"*")</f>
        <v>0</v>
      </c>
      <c r="P47" s="1300"/>
      <c r="Q47" s="1301"/>
      <c r="R47" s="1299">
        <f>COUNTIFS($B$11:$B$30,O$45,$C$11:$C$30,"B",$E$11:$E$30,"*")</f>
        <v>0</v>
      </c>
      <c r="S47" s="1300"/>
      <c r="T47" s="1301"/>
      <c r="U47" s="1299">
        <f>COUNTIFS($B$11:$B$30,U$45,$C$11:$C$30,"A",$E$11:$E$30,"*")</f>
        <v>0</v>
      </c>
      <c r="V47" s="1300"/>
      <c r="W47" s="1301"/>
      <c r="X47" s="1299">
        <f>COUNTIFS($B$11:$B$30,U$45,$C$11:$C$30,"B",$E$11:$E$30,"*")</f>
        <v>0</v>
      </c>
      <c r="Y47" s="1300"/>
      <c r="Z47" s="1301"/>
      <c r="AA47" s="1299">
        <f>COUNTIFS($B$11:$B$30,AA$45,$C$11:$C$30,"A",$E$11:$E$30,"*")</f>
        <v>0</v>
      </c>
      <c r="AB47" s="1300"/>
      <c r="AC47" s="1301"/>
      <c r="AD47" s="1299">
        <f>COUNTIFS($B$11:$B$30,AA$45,$C$11:$C$30,"B",$E$11:$E$30,"*")</f>
        <v>0</v>
      </c>
      <c r="AE47" s="1300"/>
      <c r="AF47" s="1301"/>
      <c r="AG47" s="1299">
        <f>COUNTIFS($B$11:$B$30,AG$45,$C$11:$C$30,"A",$E$11:$E$30,"*")</f>
        <v>0</v>
      </c>
      <c r="AH47" s="1300"/>
      <c r="AI47" s="1301"/>
      <c r="AJ47" s="1299">
        <f>COUNTIFS($B$11:$B$30,AG$45,$C$11:$C$30,"B",$E$11:$E$30,"*")</f>
        <v>0</v>
      </c>
      <c r="AK47" s="1301"/>
      <c r="AL47" s="311">
        <f>COUNTIFS($B$11:$B$30,AL$45,$C$11:$C$30,"A",$E$11:$E$30,"*")</f>
        <v>0</v>
      </c>
      <c r="AM47" s="311">
        <f>COUNTIFS($B$11:$B$30,AL$45,$C$11:$C$30,"B",$E$11:$E$30,"*")</f>
        <v>0</v>
      </c>
      <c r="AN47" s="257"/>
    </row>
    <row r="48" spans="1:43" ht="18" customHeight="1">
      <c r="A48" s="257"/>
      <c r="B48" s="313" t="s">
        <v>636</v>
      </c>
      <c r="C48" s="311">
        <f>COUNTIFS($B$11:$B$30,C$45,$C$11:$C$30,"C",$E$11:$E$30,"*")</f>
        <v>0</v>
      </c>
      <c r="D48" s="311">
        <f>COUNTIFS($B$11:$B$30,C$45,$C$11:$C$30,"D",$E$11:$E$30,"*")</f>
        <v>0</v>
      </c>
      <c r="E48" s="311">
        <f>COUNTIFS($B$11:$B$30,E$45,$C$11:$C$30,"C",$E$11:$E$30,"*")</f>
        <v>0</v>
      </c>
      <c r="F48" s="1299">
        <f>COUNTIFS($B$11:$B$30,E$45,$C$11:$C$30,"D",$E$11:$E$30,"*")</f>
        <v>1</v>
      </c>
      <c r="G48" s="1300"/>
      <c r="H48" s="1301"/>
      <c r="I48" s="1299">
        <f>COUNTIFS($B$11:$B$30,I$45,$C$11:$C$30,"C",$E$11:$E$30,"*")</f>
        <v>1</v>
      </c>
      <c r="J48" s="1300"/>
      <c r="K48" s="1301"/>
      <c r="L48" s="1299">
        <f>COUNTIFS($B$11:$B$30,I$45,$C$11:$C$30,"D",$E$11:$E$30,"*")</f>
        <v>0</v>
      </c>
      <c r="M48" s="1300"/>
      <c r="N48" s="1301"/>
      <c r="O48" s="1299">
        <f>COUNTIFS($B$11:$B$30,O$45,$C$11:$C$30,"C",$E$11:$E$30,"*")</f>
        <v>0</v>
      </c>
      <c r="P48" s="1300"/>
      <c r="Q48" s="1301"/>
      <c r="R48" s="1299">
        <f>COUNTIFS($B$11:$B$30,O$45,$C$11:$C$30,"D",$E$11:$E$30,"*")</f>
        <v>0</v>
      </c>
      <c r="S48" s="1300"/>
      <c r="T48" s="1301"/>
      <c r="U48" s="1299">
        <f>COUNTIFS($B$11:$B$30,U$45,$C$11:$C$30,"C",$E$11:$E$30,"*")</f>
        <v>0</v>
      </c>
      <c r="V48" s="1300"/>
      <c r="W48" s="1301"/>
      <c r="X48" s="1299">
        <f>COUNTIFS($B$11:$B$30,U$45,$C$11:$C$30,"D",$E$11:$E$30,"*")</f>
        <v>0</v>
      </c>
      <c r="Y48" s="1300"/>
      <c r="Z48" s="1301"/>
      <c r="AA48" s="1299">
        <f>COUNTIFS($B$11:$B$30,AA$45,$C$11:$C$30,"C",$E$11:$E$30,"*")</f>
        <v>0</v>
      </c>
      <c r="AB48" s="1300"/>
      <c r="AC48" s="1301"/>
      <c r="AD48" s="1299">
        <f>COUNTIFS($B$11:$B$30,AA$45,$C$11:$C$30,"D",$E$11:$E$30,"*")</f>
        <v>0</v>
      </c>
      <c r="AE48" s="1300"/>
      <c r="AF48" s="1301"/>
      <c r="AG48" s="1299">
        <f>COUNTIFS($B$11:$B$30,AG$45,$C$11:$C$30,"C",$E$11:$E$30,"*")</f>
        <v>0</v>
      </c>
      <c r="AH48" s="1300"/>
      <c r="AI48" s="1301"/>
      <c r="AJ48" s="1299">
        <f>COUNTIFS($B$11:$B$30,AG$45,$C$11:$C$30,"D",$E$11:$E$30,"*")</f>
        <v>0</v>
      </c>
      <c r="AK48" s="1301"/>
      <c r="AL48" s="311">
        <f>COUNTIFS($B$11:$B$30,AL$45,$C$11:$C$30,"C",$E$11:$E$30,"*")</f>
        <v>0</v>
      </c>
      <c r="AM48" s="311">
        <f>COUNTIFS($B$11:$B$30,AL$45,$C$11:$C$30,"D",$E$11:$E$30,"*")</f>
        <v>0</v>
      </c>
      <c r="AN48" s="257"/>
    </row>
    <row r="49" spans="1:40" ht="24.95" customHeight="1">
      <c r="A49" s="257"/>
      <c r="B49" s="313" t="s">
        <v>637</v>
      </c>
      <c r="C49" s="1294" t="str">
        <f>IF($AK$3="４週",SUMIFS($AK$11:$AK$30,$B$11:$B$30,C45)/4/$AH$5,IF($AK$3="歴月",SUMIFS($AK$11:$AK$30,$B$11:$B$30,C45)/$AL$5,"記載する期間を選択してください"))</f>
        <v>記載する期間を選択してください</v>
      </c>
      <c r="D49" s="1297"/>
      <c r="E49" s="1294" t="str">
        <f>IF($AK$3="４週",SUMIFS($AK$11:$AK$30,$B$11:$B$30,E45)/4/$AH$5,IF($AK$3="歴月",SUMIFS($AK$11:$AK$30,$B$11:$B$30,E45)/$AL$5,"記載する期間を選択してください"))</f>
        <v>記載する期間を選択してください</v>
      </c>
      <c r="F49" s="1295"/>
      <c r="G49" s="1295"/>
      <c r="H49" s="1297"/>
      <c r="I49" s="1294" t="str">
        <f>IF($AK$3="４週",SUMIFS($AK$11:$AK$30,$B$11:$B$30,I45)/4/$AH$5,IF($AK$3="歴月",SUMIFS($AK$11:$AK$30,$B$11:$B$30,I45)/$AL$5,"記載する期間を選択してください"))</f>
        <v>記載する期間を選択してください</v>
      </c>
      <c r="J49" s="1295"/>
      <c r="K49" s="1295"/>
      <c r="L49" s="1295"/>
      <c r="M49" s="1295"/>
      <c r="N49" s="1297"/>
      <c r="O49" s="1294" t="str">
        <f>IF($AK$3="４週",SUMIFS($AK$11:$AK$30,$B$11:$B$30,O45)/4/$AH$5,IF($AK$3="歴月",SUMIFS($AK$11:$AK$30,$B$11:$B$30,O45)/$AL$5,"記載する期間を選択してください"))</f>
        <v>記載する期間を選択してください</v>
      </c>
      <c r="P49" s="1295"/>
      <c r="Q49" s="1295"/>
      <c r="R49" s="1295"/>
      <c r="S49" s="1295"/>
      <c r="T49" s="1297"/>
      <c r="U49" s="1294" t="str">
        <f>IF($AK$3="４週",SUMIFS($AK$11:$AK$30,$B$11:$B$30,U45)/4/$AH$5,IF($AK$3="歴月",SUMIFS($AK$11:$AK$30,$B$11:$B$30,U45)/$AL$5,"記載する期間を選択してください"))</f>
        <v>記載する期間を選択してください</v>
      </c>
      <c r="V49" s="1295"/>
      <c r="W49" s="1295"/>
      <c r="X49" s="1295"/>
      <c r="Y49" s="1295"/>
      <c r="Z49" s="1297"/>
      <c r="AA49" s="1294" t="str">
        <f>IF($AK$3="４週",SUMIFS($AK$11:$AK$30,$B$11:$B$30,AA45)/4/$AH$5,IF($AK$3="歴月",SUMIFS($AK$11:$AK$30,$B$11:$B$30,AA45)/$AL$5,"記載する期間を選択してください"))</f>
        <v>記載する期間を選択してください</v>
      </c>
      <c r="AB49" s="1295"/>
      <c r="AC49" s="1295"/>
      <c r="AD49" s="1295"/>
      <c r="AE49" s="1295"/>
      <c r="AF49" s="1297"/>
      <c r="AG49" s="1294" t="str">
        <f>IF($AK$3="４週",SUMIFS($AK$11:$AK$30,$B$11:$B$30,AG45)/4/$AH$5,IF($AK$3="歴月",SUMIFS($AK$11:$AK$30,$B$11:$B$30,AG45)/$AL$5,"記載する期間を選択してください"))</f>
        <v>記載する期間を選択してください</v>
      </c>
      <c r="AH49" s="1295"/>
      <c r="AI49" s="1295"/>
      <c r="AJ49" s="1295"/>
      <c r="AK49" s="1297"/>
      <c r="AL49" s="1294" t="str">
        <f>IF($AK$3="４週",SUMIFS($AK$11:$AK$30,$B$11:$B$30,AL45)/4/$AH$5,IF($AK$3="歴月",SUMIFS($AK$11:$AK$30,$B$11:$B$30,AL45)/$AL$5,"記載する期間を選択してください"))</f>
        <v>記載する期間を選択してください</v>
      </c>
      <c r="AM49" s="1297"/>
      <c r="AN49" s="257"/>
    </row>
    <row r="50" spans="1:40" ht="5.0999999999999996" customHeight="1">
      <c r="A50" s="257"/>
      <c r="B50" s="260"/>
      <c r="C50" s="284">
        <v>2</v>
      </c>
      <c r="D50" s="284"/>
      <c r="E50" s="284">
        <v>3</v>
      </c>
      <c r="F50" s="284"/>
      <c r="G50" s="284"/>
      <c r="H50" s="284"/>
      <c r="I50" s="284">
        <v>4</v>
      </c>
      <c r="J50" s="284"/>
      <c r="K50" s="284"/>
      <c r="L50" s="284"/>
      <c r="M50" s="284"/>
      <c r="N50" s="284"/>
      <c r="O50" s="284">
        <v>5</v>
      </c>
      <c r="P50" s="284"/>
      <c r="Q50" s="284"/>
      <c r="R50" s="284"/>
      <c r="S50" s="284"/>
      <c r="T50" s="284"/>
      <c r="U50" s="284">
        <v>6</v>
      </c>
      <c r="V50" s="284"/>
      <c r="W50" s="284"/>
      <c r="X50" s="284"/>
      <c r="Y50" s="284"/>
      <c r="Z50" s="284"/>
      <c r="AA50" s="284">
        <v>7</v>
      </c>
      <c r="AB50" s="284"/>
      <c r="AC50" s="284"/>
      <c r="AD50" s="284"/>
      <c r="AE50" s="284"/>
      <c r="AF50" s="284"/>
      <c r="AG50" s="284">
        <v>8</v>
      </c>
      <c r="AH50" s="284"/>
      <c r="AI50" s="284"/>
      <c r="AJ50" s="284"/>
      <c r="AK50" s="284"/>
      <c r="AL50" s="284">
        <v>9</v>
      </c>
      <c r="AM50" s="315"/>
      <c r="AN50" s="257"/>
    </row>
    <row r="51" spans="1:40" ht="15" customHeight="1">
      <c r="A51" s="280" t="s">
        <v>562</v>
      </c>
      <c r="B51" s="281"/>
      <c r="C51" s="282"/>
      <c r="D51" s="282"/>
      <c r="E51" s="282"/>
      <c r="F51" s="283"/>
      <c r="G51" s="282"/>
      <c r="H51" s="284"/>
      <c r="I51" s="284"/>
      <c r="J51" s="284"/>
      <c r="K51" s="284"/>
      <c r="L51" s="284"/>
      <c r="M51" s="284"/>
      <c r="N51" s="284"/>
      <c r="O51" s="284"/>
      <c r="P51" s="284"/>
      <c r="Q51" s="284"/>
      <c r="R51" s="284">
        <v>6</v>
      </c>
      <c r="S51" s="284"/>
      <c r="T51" s="284"/>
      <c r="U51" s="284"/>
      <c r="V51" s="284"/>
      <c r="W51" s="284"/>
      <c r="X51" s="284">
        <v>7</v>
      </c>
      <c r="Y51" s="284"/>
      <c r="Z51" s="284"/>
      <c r="AA51" s="284"/>
      <c r="AB51" s="284"/>
      <c r="AC51" s="284"/>
      <c r="AD51" s="284">
        <v>8</v>
      </c>
      <c r="AE51" s="284"/>
      <c r="AF51" s="284"/>
      <c r="AG51" s="285"/>
      <c r="AH51" s="285"/>
      <c r="AI51" s="285"/>
      <c r="AJ51" s="285">
        <v>9</v>
      </c>
      <c r="AK51" s="286"/>
      <c r="AL51" s="286"/>
      <c r="AM51" s="257"/>
    </row>
    <row r="52" spans="1:40" s="280" customFormat="1" ht="15" customHeight="1">
      <c r="A52" s="280" t="s">
        <v>563</v>
      </c>
      <c r="B52" s="287"/>
      <c r="C52" s="287"/>
      <c r="D52" s="287"/>
      <c r="E52" s="287"/>
      <c r="F52" s="287"/>
      <c r="G52" s="287"/>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row>
    <row r="53" spans="1:40" s="280" customFormat="1" ht="15" customHeight="1">
      <c r="A53" s="280" t="s">
        <v>564</v>
      </c>
      <c r="B53" s="287"/>
      <c r="C53" s="287"/>
      <c r="D53" s="287"/>
      <c r="E53" s="287"/>
      <c r="F53" s="287"/>
      <c r="G53" s="287"/>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row>
    <row r="54" spans="1:40" s="280" customFormat="1" ht="15" customHeight="1">
      <c r="A54" s="280" t="s">
        <v>565</v>
      </c>
      <c r="B54" s="287"/>
      <c r="C54" s="287"/>
      <c r="D54" s="287"/>
      <c r="E54" s="287"/>
      <c r="F54" s="287"/>
      <c r="G54" s="287"/>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row>
    <row r="55" spans="1:40" s="280" customFormat="1" ht="15" customHeight="1">
      <c r="A55" s="280" t="s">
        <v>566</v>
      </c>
      <c r="B55" s="287"/>
      <c r="C55" s="287"/>
      <c r="D55" s="287"/>
      <c r="E55" s="287"/>
      <c r="F55" s="287"/>
      <c r="G55" s="287"/>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row>
    <row r="56" spans="1:40" ht="15" customHeight="1">
      <c r="A56" s="280" t="s">
        <v>567</v>
      </c>
      <c r="B56" s="288"/>
      <c r="C56" s="280"/>
      <c r="D56" s="280"/>
      <c r="E56" s="280"/>
      <c r="F56" s="280"/>
      <c r="G56" s="280"/>
    </row>
    <row r="57" spans="1:40" ht="15" customHeight="1">
      <c r="A57" s="280" t="s">
        <v>568</v>
      </c>
      <c r="B57" s="288"/>
      <c r="C57" s="280"/>
      <c r="D57" s="280"/>
      <c r="E57" s="280"/>
      <c r="F57" s="280"/>
      <c r="G57" s="280"/>
    </row>
    <row r="58" spans="1:40" ht="15" customHeight="1">
      <c r="A58" s="280"/>
      <c r="B58" s="289" t="s">
        <v>569</v>
      </c>
      <c r="C58" s="1250" t="s">
        <v>570</v>
      </c>
      <c r="D58" s="1250"/>
      <c r="E58" s="1250"/>
      <c r="F58" s="280"/>
      <c r="G58" s="280"/>
    </row>
    <row r="59" spans="1:40" ht="15" customHeight="1">
      <c r="A59" s="280"/>
      <c r="B59" s="290" t="s">
        <v>571</v>
      </c>
      <c r="C59" s="1260" t="s">
        <v>572</v>
      </c>
      <c r="D59" s="1260"/>
      <c r="E59" s="1260"/>
      <c r="F59" s="280"/>
      <c r="G59" s="280"/>
    </row>
    <row r="60" spans="1:40" ht="15" customHeight="1">
      <c r="A60" s="280"/>
      <c r="B60" s="290" t="s">
        <v>573</v>
      </c>
      <c r="C60" s="1260" t="s">
        <v>574</v>
      </c>
      <c r="D60" s="1260"/>
      <c r="E60" s="1260"/>
      <c r="F60" s="280"/>
      <c r="G60" s="280"/>
    </row>
    <row r="61" spans="1:40" ht="15" customHeight="1">
      <c r="A61" s="280"/>
      <c r="B61" s="290" t="s">
        <v>575</v>
      </c>
      <c r="C61" s="1260" t="s">
        <v>576</v>
      </c>
      <c r="D61" s="1260"/>
      <c r="E61" s="1260"/>
      <c r="F61" s="280"/>
      <c r="G61" s="280"/>
    </row>
    <row r="62" spans="1:40" ht="15" customHeight="1">
      <c r="A62" s="280"/>
      <c r="B62" s="290" t="s">
        <v>577</v>
      </c>
      <c r="C62" s="1260" t="s">
        <v>578</v>
      </c>
      <c r="D62" s="1260"/>
      <c r="E62" s="1260"/>
      <c r="F62" s="280"/>
      <c r="G62" s="280"/>
    </row>
    <row r="63" spans="1:40" ht="15" customHeight="1">
      <c r="A63" s="280"/>
      <c r="B63" s="280" t="s">
        <v>579</v>
      </c>
      <c r="C63" s="280"/>
      <c r="D63" s="280"/>
      <c r="E63" s="280"/>
      <c r="F63" s="280"/>
      <c r="G63" s="280"/>
    </row>
    <row r="64" spans="1:40" ht="15" customHeight="1">
      <c r="A64" s="280"/>
      <c r="B64" s="280" t="s">
        <v>580</v>
      </c>
      <c r="C64" s="280"/>
      <c r="D64" s="280"/>
      <c r="E64" s="280"/>
      <c r="F64" s="280"/>
      <c r="G64" s="280"/>
    </row>
    <row r="65" spans="1:7" ht="15" customHeight="1">
      <c r="A65" s="280"/>
      <c r="B65" s="280" t="s">
        <v>581</v>
      </c>
      <c r="C65" s="280"/>
      <c r="D65" s="280"/>
      <c r="E65" s="280"/>
      <c r="F65" s="280"/>
      <c r="G65" s="280"/>
    </row>
    <row r="66" spans="1:7" ht="15" customHeight="1">
      <c r="A66" s="280" t="s">
        <v>582</v>
      </c>
      <c r="B66" s="288"/>
      <c r="C66" s="280"/>
      <c r="D66" s="280"/>
      <c r="E66" s="280"/>
      <c r="F66" s="280"/>
      <c r="G66" s="280"/>
    </row>
    <row r="67" spans="1:7" ht="15" customHeight="1">
      <c r="A67" s="280" t="s">
        <v>746</v>
      </c>
      <c r="B67" s="288"/>
      <c r="C67" s="280"/>
      <c r="D67" s="280"/>
      <c r="E67" s="280"/>
      <c r="F67" s="280"/>
      <c r="G67" s="280"/>
    </row>
    <row r="68" spans="1:7" ht="15" customHeight="1">
      <c r="A68" s="280" t="s">
        <v>584</v>
      </c>
      <c r="B68" s="288"/>
      <c r="C68" s="280"/>
      <c r="D68" s="280"/>
      <c r="E68" s="280"/>
      <c r="F68" s="280"/>
      <c r="G68" s="280"/>
    </row>
    <row r="69" spans="1:7" ht="15" customHeight="1">
      <c r="A69" s="280" t="s">
        <v>585</v>
      </c>
      <c r="B69" s="288"/>
      <c r="C69" s="280"/>
      <c r="D69" s="280"/>
      <c r="E69" s="280"/>
      <c r="F69" s="280"/>
      <c r="G69" s="280"/>
    </row>
    <row r="70" spans="1:7" ht="15" customHeight="1">
      <c r="A70" s="280" t="s">
        <v>586</v>
      </c>
      <c r="B70" s="288"/>
      <c r="C70" s="280"/>
      <c r="D70" s="280"/>
      <c r="E70" s="280"/>
      <c r="F70" s="280"/>
      <c r="G70" s="280"/>
    </row>
    <row r="71" spans="1:7" ht="15" customHeight="1">
      <c r="A71" s="280" t="s">
        <v>587</v>
      </c>
      <c r="B71" s="288"/>
      <c r="C71" s="280"/>
      <c r="D71" s="280"/>
      <c r="E71" s="280"/>
      <c r="F71" s="280"/>
      <c r="G71" s="280"/>
    </row>
    <row r="72" spans="1:7" ht="15" customHeight="1">
      <c r="A72" s="280"/>
      <c r="B72" s="280" t="s">
        <v>588</v>
      </c>
      <c r="C72" s="280"/>
      <c r="D72" s="280"/>
      <c r="E72" s="280"/>
      <c r="F72" s="280"/>
      <c r="G72" s="280"/>
    </row>
    <row r="73" spans="1:7" ht="15" customHeight="1">
      <c r="A73" s="280"/>
      <c r="B73" s="280" t="s">
        <v>589</v>
      </c>
      <c r="C73" s="280"/>
      <c r="D73" s="280"/>
      <c r="E73" s="280"/>
      <c r="F73" s="280"/>
      <c r="G73" s="280"/>
    </row>
    <row r="74" spans="1:7" ht="15" customHeight="1">
      <c r="A74" s="280" t="s">
        <v>590</v>
      </c>
      <c r="B74" s="288"/>
      <c r="C74" s="280"/>
      <c r="D74" s="280"/>
      <c r="E74" s="280"/>
      <c r="F74" s="280"/>
      <c r="G74" s="280"/>
    </row>
    <row r="75" spans="1:7" ht="15" customHeight="1">
      <c r="A75" s="280" t="s">
        <v>591</v>
      </c>
      <c r="B75" s="288"/>
      <c r="C75" s="280"/>
      <c r="D75" s="280"/>
      <c r="E75" s="280"/>
      <c r="F75" s="280"/>
      <c r="G75" s="280"/>
    </row>
    <row r="76" spans="1:7" ht="15" customHeight="1">
      <c r="A76" s="280" t="s">
        <v>592</v>
      </c>
      <c r="B76" s="288"/>
      <c r="C76" s="280"/>
      <c r="D76" s="280"/>
      <c r="E76" s="280"/>
      <c r="F76" s="280"/>
      <c r="G76" s="280"/>
    </row>
    <row r="77" spans="1:7" ht="15" customHeight="1">
      <c r="A77" s="280" t="s">
        <v>593</v>
      </c>
      <c r="B77" s="288"/>
      <c r="C77" s="280"/>
      <c r="D77" s="280"/>
      <c r="E77" s="280"/>
      <c r="F77" s="280"/>
      <c r="G77" s="280"/>
    </row>
    <row r="78" spans="1:7" ht="15" customHeight="1">
      <c r="A78" s="280" t="s">
        <v>594</v>
      </c>
      <c r="B78" s="288"/>
      <c r="C78" s="280"/>
      <c r="D78" s="280"/>
      <c r="E78" s="280"/>
      <c r="F78" s="280"/>
      <c r="G78" s="280"/>
    </row>
    <row r="79" spans="1:7" ht="15" customHeight="1">
      <c r="A79" s="280" t="s">
        <v>595</v>
      </c>
      <c r="B79" s="288"/>
      <c r="C79" s="280"/>
      <c r="D79" s="280"/>
      <c r="E79" s="280"/>
      <c r="F79" s="280"/>
      <c r="G79" s="280"/>
    </row>
    <row r="80" spans="1:7" ht="15" customHeight="1">
      <c r="A80" s="280" t="s">
        <v>596</v>
      </c>
      <c r="B80" s="288"/>
      <c r="C80" s="280"/>
      <c r="D80" s="280"/>
      <c r="E80" s="280"/>
      <c r="F80" s="280"/>
      <c r="G80" s="280"/>
    </row>
    <row r="81" spans="1:7" ht="15" customHeight="1">
      <c r="A81" s="280" t="s">
        <v>597</v>
      </c>
      <c r="B81" s="288"/>
      <c r="C81" s="280"/>
      <c r="D81" s="280"/>
      <c r="E81" s="280"/>
      <c r="F81" s="280"/>
      <c r="G81" s="280"/>
    </row>
  </sheetData>
  <mergeCells count="113">
    <mergeCell ref="C61:E61"/>
    <mergeCell ref="C62:E62"/>
    <mergeCell ref="AA49:AF49"/>
    <mergeCell ref="AG49:AK49"/>
    <mergeCell ref="AL49:AM49"/>
    <mergeCell ref="C58:E58"/>
    <mergeCell ref="C59:E59"/>
    <mergeCell ref="C60:E60"/>
    <mergeCell ref="X48:Z48"/>
    <mergeCell ref="AA48:AC48"/>
    <mergeCell ref="AD48:AF48"/>
    <mergeCell ref="AG48:AI48"/>
    <mergeCell ref="AJ48:AK48"/>
    <mergeCell ref="C49:D49"/>
    <mergeCell ref="E49:H49"/>
    <mergeCell ref="I49:N49"/>
    <mergeCell ref="O49:T49"/>
    <mergeCell ref="U49:Z49"/>
    <mergeCell ref="F48:H48"/>
    <mergeCell ref="I48:K48"/>
    <mergeCell ref="L48:N48"/>
    <mergeCell ref="O48:Q48"/>
    <mergeCell ref="R48:T48"/>
    <mergeCell ref="U48:W48"/>
    <mergeCell ref="U47:W47"/>
    <mergeCell ref="X47:Z47"/>
    <mergeCell ref="AA47:AC47"/>
    <mergeCell ref="AD47:AF47"/>
    <mergeCell ref="AG47:AI47"/>
    <mergeCell ref="AJ47:AK47"/>
    <mergeCell ref="X46:Z46"/>
    <mergeCell ref="AA46:AC46"/>
    <mergeCell ref="AD46:AF46"/>
    <mergeCell ref="AG46:AI46"/>
    <mergeCell ref="AJ46:AK46"/>
    <mergeCell ref="U46:W46"/>
    <mergeCell ref="F47:H47"/>
    <mergeCell ref="I47:K47"/>
    <mergeCell ref="L47:N47"/>
    <mergeCell ref="O47:Q47"/>
    <mergeCell ref="R47:T47"/>
    <mergeCell ref="F46:H46"/>
    <mergeCell ref="I46:K46"/>
    <mergeCell ref="L46:N46"/>
    <mergeCell ref="O46:Q46"/>
    <mergeCell ref="R46:T46"/>
    <mergeCell ref="I45:N45"/>
    <mergeCell ref="O45:T45"/>
    <mergeCell ref="U45:Z45"/>
    <mergeCell ref="AA45:AF45"/>
    <mergeCell ref="AG45:AK45"/>
    <mergeCell ref="AL45:AM45"/>
    <mergeCell ref="A41:B41"/>
    <mergeCell ref="C41:D41"/>
    <mergeCell ref="A42:B42"/>
    <mergeCell ref="C42:D42"/>
    <mergeCell ref="C45:D45"/>
    <mergeCell ref="E45:H45"/>
    <mergeCell ref="B37:K37"/>
    <mergeCell ref="L37:O37"/>
    <mergeCell ref="P37:S37"/>
    <mergeCell ref="T37:W37"/>
    <mergeCell ref="B38:K38"/>
    <mergeCell ref="L38:O38"/>
    <mergeCell ref="P38:S38"/>
    <mergeCell ref="T38:W38"/>
    <mergeCell ref="AM28:AN28"/>
    <mergeCell ref="AM29:AN29"/>
    <mergeCell ref="AM30:AN30"/>
    <mergeCell ref="A31:E31"/>
    <mergeCell ref="AM31:AN32"/>
    <mergeCell ref="A32:E32"/>
    <mergeCell ref="AM22:AN22"/>
    <mergeCell ref="AM23:AN23"/>
    <mergeCell ref="AM24:AN24"/>
    <mergeCell ref="AM25:AN25"/>
    <mergeCell ref="AM26:AN26"/>
    <mergeCell ref="AM27:AN27"/>
    <mergeCell ref="AM16:AN16"/>
    <mergeCell ref="AM17:AN17"/>
    <mergeCell ref="AM18:AN18"/>
    <mergeCell ref="AM19:AN19"/>
    <mergeCell ref="AM20:AN20"/>
    <mergeCell ref="AM21:AN21"/>
    <mergeCell ref="AM12:AN12"/>
    <mergeCell ref="AM13:AN13"/>
    <mergeCell ref="AM14:AN14"/>
    <mergeCell ref="AM15:AN15"/>
    <mergeCell ref="AL7:AL10"/>
    <mergeCell ref="AM7:AN10"/>
    <mergeCell ref="F8:L8"/>
    <mergeCell ref="M8:S8"/>
    <mergeCell ref="T8:Z8"/>
    <mergeCell ref="AA8:AG8"/>
    <mergeCell ref="AH8:AJ8"/>
    <mergeCell ref="A7:A10"/>
    <mergeCell ref="B7:B8"/>
    <mergeCell ref="C7:C10"/>
    <mergeCell ref="D7:D10"/>
    <mergeCell ref="E7:E10"/>
    <mergeCell ref="F7:AJ7"/>
    <mergeCell ref="AK7:AK10"/>
    <mergeCell ref="B9:B10"/>
    <mergeCell ref="AM11:AN11"/>
    <mergeCell ref="AK1:AN1"/>
    <mergeCell ref="M2:P2"/>
    <mergeCell ref="Q2:R2"/>
    <mergeCell ref="S2:T2"/>
    <mergeCell ref="U2:V2"/>
    <mergeCell ref="AK2:AN2"/>
    <mergeCell ref="AK3:AN3"/>
    <mergeCell ref="AK4:AN4"/>
    <mergeCell ref="AH5:AJ5"/>
  </mergeCells>
  <phoneticPr fontId="4"/>
  <dataValidations count="8">
    <dataValidation allowBlank="1" showInputMessage="1" sqref="B11" xr:uid="{C68703CB-AD51-496E-B846-1D6381835D11}"/>
    <dataValidation type="list" allowBlank="1" showInputMessage="1" sqref="B12:B30" xr:uid="{D362D434-8A33-4EDF-9666-BC9C78AC2D17}">
      <formula1>INDIRECT($AK$1)</formula1>
    </dataValidation>
    <dataValidation type="list" allowBlank="1" showInputMessage="1" showErrorMessage="1" sqref="C11:C30" xr:uid="{813A87E9-FAC6-4855-AA94-F054C588EAAE}">
      <formula1>"A,B,C,D"</formula1>
    </dataValidation>
    <dataValidation operator="greaterThanOrEqual" allowBlank="1" showInputMessage="1" showErrorMessage="1" sqref="I39:I40 L39:L40 L43 I43" xr:uid="{D7D285BE-0323-49AF-87B6-A4EEF2BFAA3A}"/>
    <dataValidation type="whole" operator="greaterThanOrEqual" allowBlank="1" showInputMessage="1" showErrorMessage="1" sqref="L38:W38" xr:uid="{212DDEC3-8786-4217-940F-E882170E4AC1}">
      <formula1>0</formula1>
    </dataValidation>
    <dataValidation type="list" allowBlank="1" showInputMessage="1" showErrorMessage="1" sqref="AK4:AN4" xr:uid="{C5DB3747-05D7-4B12-9B52-00085E13DAE6}">
      <formula1>"予定,実績"</formula1>
    </dataValidation>
    <dataValidation type="list" allowBlank="1" showInputMessage="1" showErrorMessage="1" sqref="AK3:AN3" xr:uid="{00C91EDB-FEE4-4067-895A-F2CA606C0A97}">
      <formula1>"４週,歴月"</formula1>
    </dataValidation>
    <dataValidation type="list" allowBlank="1" showInputMessage="1" showErrorMessage="1" sqref="B38:K38" xr:uid="{52C0E2D4-C8E9-48FD-893E-B87080F0D666}">
      <formula1>"主として知的障害のある児童を入所させる福祉型障害児入所施設,主として肢体不自由のある児童を入所させる福祉型障害児入所施設,主として盲ろうあ児を入所させる福祉型障害児入所施設"</formula1>
    </dataValidation>
  </dataValidations>
  <printOptions horizontalCentered="1" verticalCentered="1"/>
  <pageMargins left="0.19685039370078741" right="0.19685039370078741" top="0.39370078740157483" bottom="0.19685039370078741" header="0.19685039370078741" footer="0.39370078740157483"/>
  <pageSetup paperSize="9" scale="76" fitToWidth="0" fitToHeight="0" orientation="landscape" r:id="rId1"/>
  <headerFooter alignWithMargins="0">
    <oddHeader>&amp;L&amp;"ＭＳ ゴシック,標準"&amp;10（参考様式）</oddHeader>
  </headerFooter>
  <rowBreaks count="1" manualBreakCount="1">
    <brk id="36" max="3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39137-9246-4E17-87A7-C82FF5D68D8F}">
  <dimension ref="A1:L32"/>
  <sheetViews>
    <sheetView topLeftCell="A13" workbookViewId="0"/>
  </sheetViews>
  <sheetFormatPr defaultColWidth="9" defaultRowHeight="18.75"/>
  <cols>
    <col min="1" max="1" width="26.375" style="296" customWidth="1"/>
    <col min="2" max="2" width="9" style="296" customWidth="1"/>
    <col min="3" max="3" width="22" style="296" customWidth="1"/>
    <col min="4" max="16384" width="9" style="296"/>
  </cols>
  <sheetData>
    <row r="1" spans="1:12">
      <c r="A1" s="296" t="s">
        <v>538</v>
      </c>
      <c r="B1" s="296" t="s">
        <v>766</v>
      </c>
      <c r="C1" s="296" t="s">
        <v>767</v>
      </c>
      <c r="D1" s="296" t="s">
        <v>768</v>
      </c>
      <c r="E1" s="296" t="s">
        <v>769</v>
      </c>
      <c r="F1" s="296" t="s">
        <v>770</v>
      </c>
      <c r="G1" s="296" t="s">
        <v>771</v>
      </c>
      <c r="H1" s="296" t="s">
        <v>772</v>
      </c>
      <c r="I1" s="296" t="s">
        <v>773</v>
      </c>
      <c r="J1" s="296" t="s">
        <v>774</v>
      </c>
      <c r="K1" s="296" t="s">
        <v>775</v>
      </c>
    </row>
    <row r="2" spans="1:12">
      <c r="A2" s="296" t="s">
        <v>776</v>
      </c>
      <c r="B2" s="296" t="s">
        <v>601</v>
      </c>
      <c r="C2" s="296" t="s">
        <v>602</v>
      </c>
      <c r="D2" s="296" t="s">
        <v>603</v>
      </c>
    </row>
    <row r="3" spans="1:12">
      <c r="A3" s="296" t="s">
        <v>638</v>
      </c>
      <c r="B3" s="296" t="s">
        <v>601</v>
      </c>
      <c r="C3" s="296" t="s">
        <v>602</v>
      </c>
      <c r="D3" s="296" t="s">
        <v>603</v>
      </c>
    </row>
    <row r="4" spans="1:12">
      <c r="A4" s="296" t="s">
        <v>645</v>
      </c>
      <c r="B4" s="296" t="s">
        <v>601</v>
      </c>
      <c r="C4" s="296" t="s">
        <v>602</v>
      </c>
      <c r="D4" s="296" t="s">
        <v>603</v>
      </c>
    </row>
    <row r="5" spans="1:12">
      <c r="A5" s="296" t="s">
        <v>648</v>
      </c>
      <c r="B5" s="296" t="s">
        <v>601</v>
      </c>
      <c r="C5" s="296" t="s">
        <v>602</v>
      </c>
      <c r="D5" s="296" t="s">
        <v>603</v>
      </c>
    </row>
    <row r="6" spans="1:12">
      <c r="A6" s="332" t="s">
        <v>649</v>
      </c>
      <c r="B6" s="332" t="s">
        <v>601</v>
      </c>
      <c r="C6" s="332" t="s">
        <v>650</v>
      </c>
      <c r="D6" s="332" t="s">
        <v>651</v>
      </c>
      <c r="E6" s="332" t="s">
        <v>652</v>
      </c>
      <c r="F6" s="332" t="s">
        <v>658</v>
      </c>
      <c r="G6" s="332"/>
      <c r="H6" s="332"/>
      <c r="I6" s="332"/>
      <c r="J6" s="332"/>
    </row>
    <row r="7" spans="1:12">
      <c r="A7" s="332" t="s">
        <v>659</v>
      </c>
      <c r="B7" s="332" t="s">
        <v>601</v>
      </c>
      <c r="C7" s="332" t="s">
        <v>650</v>
      </c>
      <c r="D7" s="332" t="s">
        <v>651</v>
      </c>
      <c r="E7" s="332" t="s">
        <v>652</v>
      </c>
      <c r="F7" s="332" t="s">
        <v>676</v>
      </c>
      <c r="G7" s="332" t="s">
        <v>777</v>
      </c>
      <c r="H7" s="332" t="s">
        <v>778</v>
      </c>
      <c r="I7" s="332" t="s">
        <v>658</v>
      </c>
      <c r="J7" s="332"/>
    </row>
    <row r="8" spans="1:12">
      <c r="A8" s="332" t="s">
        <v>779</v>
      </c>
      <c r="B8" s="332" t="s">
        <v>601</v>
      </c>
      <c r="C8" s="332" t="s">
        <v>658</v>
      </c>
      <c r="D8" s="332"/>
      <c r="E8" s="332"/>
      <c r="F8" s="332"/>
      <c r="G8" s="332"/>
      <c r="H8" s="332"/>
      <c r="I8" s="332"/>
      <c r="J8" s="332"/>
    </row>
    <row r="9" spans="1:12">
      <c r="A9" s="332" t="s">
        <v>780</v>
      </c>
      <c r="B9" s="332" t="s">
        <v>601</v>
      </c>
      <c r="C9" s="332" t="s">
        <v>658</v>
      </c>
      <c r="D9" s="332"/>
      <c r="E9" s="332"/>
      <c r="F9" s="332"/>
      <c r="G9" s="332"/>
      <c r="H9" s="332"/>
      <c r="I9" s="332"/>
      <c r="J9" s="332"/>
    </row>
    <row r="10" spans="1:12">
      <c r="A10" s="332" t="s">
        <v>781</v>
      </c>
      <c r="B10" s="332" t="s">
        <v>601</v>
      </c>
      <c r="C10" s="332" t="s">
        <v>658</v>
      </c>
      <c r="D10" s="332"/>
      <c r="E10" s="332"/>
      <c r="F10" s="332"/>
      <c r="G10" s="332"/>
      <c r="H10" s="332"/>
      <c r="I10" s="332"/>
      <c r="J10" s="332"/>
    </row>
    <row r="11" spans="1:12">
      <c r="A11" s="332" t="s">
        <v>782</v>
      </c>
      <c r="B11" s="332" t="s">
        <v>601</v>
      </c>
      <c r="C11" s="332" t="s">
        <v>602</v>
      </c>
      <c r="D11" s="332" t="s">
        <v>603</v>
      </c>
      <c r="E11" s="332"/>
      <c r="F11" s="332"/>
      <c r="G11" s="332"/>
      <c r="H11" s="332"/>
      <c r="I11" s="332"/>
      <c r="J11" s="332"/>
    </row>
    <row r="12" spans="1:12">
      <c r="A12" s="332" t="s">
        <v>702</v>
      </c>
      <c r="B12" s="332" t="s">
        <v>601</v>
      </c>
      <c r="C12" s="332" t="s">
        <v>650</v>
      </c>
      <c r="D12" s="332" t="s">
        <v>703</v>
      </c>
      <c r="E12" s="332" t="s">
        <v>658</v>
      </c>
      <c r="F12" s="332"/>
      <c r="G12" s="332"/>
      <c r="H12" s="332"/>
      <c r="I12" s="332"/>
      <c r="J12" s="332"/>
    </row>
    <row r="13" spans="1:12">
      <c r="A13" s="332" t="s">
        <v>709</v>
      </c>
      <c r="B13" s="332" t="s">
        <v>601</v>
      </c>
      <c r="C13" s="332" t="s">
        <v>650</v>
      </c>
      <c r="D13" s="332" t="s">
        <v>703</v>
      </c>
      <c r="E13" s="332"/>
      <c r="F13" s="332"/>
      <c r="G13" s="332"/>
      <c r="H13" s="332"/>
      <c r="I13" s="332"/>
      <c r="J13" s="332"/>
    </row>
    <row r="14" spans="1:12">
      <c r="A14" s="332" t="s">
        <v>710</v>
      </c>
      <c r="B14" s="332" t="s">
        <v>601</v>
      </c>
      <c r="C14" s="332" t="s">
        <v>650</v>
      </c>
      <c r="D14" s="332" t="s">
        <v>703</v>
      </c>
      <c r="E14" s="332" t="s">
        <v>658</v>
      </c>
      <c r="F14" s="332" t="s">
        <v>783</v>
      </c>
      <c r="G14" s="332"/>
      <c r="H14" s="332"/>
      <c r="I14" s="332"/>
      <c r="J14" s="332"/>
    </row>
    <row r="15" spans="1:12">
      <c r="A15" s="332" t="s">
        <v>712</v>
      </c>
      <c r="B15" s="332" t="s">
        <v>601</v>
      </c>
      <c r="C15" s="332" t="s">
        <v>650</v>
      </c>
      <c r="D15" s="332" t="s">
        <v>651</v>
      </c>
      <c r="E15" s="332" t="s">
        <v>652</v>
      </c>
      <c r="F15" s="332" t="s">
        <v>676</v>
      </c>
      <c r="G15" s="332" t="s">
        <v>777</v>
      </c>
      <c r="H15" s="332" t="s">
        <v>778</v>
      </c>
      <c r="I15" s="332" t="s">
        <v>784</v>
      </c>
      <c r="J15" s="332" t="s">
        <v>785</v>
      </c>
      <c r="K15" s="296" t="s">
        <v>658</v>
      </c>
      <c r="L15" s="332"/>
    </row>
    <row r="16" spans="1:12">
      <c r="A16" s="332" t="s">
        <v>675</v>
      </c>
      <c r="B16" s="332" t="s">
        <v>601</v>
      </c>
      <c r="C16" s="332" t="s">
        <v>650</v>
      </c>
      <c r="D16" s="332" t="s">
        <v>652</v>
      </c>
      <c r="E16" s="332" t="s">
        <v>676</v>
      </c>
      <c r="F16" s="332" t="s">
        <v>777</v>
      </c>
      <c r="G16" s="332" t="s">
        <v>778</v>
      </c>
      <c r="H16" s="332" t="s">
        <v>658</v>
      </c>
      <c r="I16" s="332"/>
      <c r="J16" s="332"/>
    </row>
    <row r="17" spans="1:11">
      <c r="A17" s="332" t="s">
        <v>678</v>
      </c>
      <c r="B17" s="332" t="s">
        <v>601</v>
      </c>
      <c r="C17" s="332" t="s">
        <v>650</v>
      </c>
      <c r="D17" s="332" t="s">
        <v>679</v>
      </c>
      <c r="E17" s="332" t="s">
        <v>658</v>
      </c>
      <c r="F17" s="332"/>
      <c r="G17" s="332"/>
      <c r="H17" s="332"/>
      <c r="I17" s="332"/>
      <c r="J17" s="332"/>
    </row>
    <row r="18" spans="1:11">
      <c r="A18" s="332" t="s">
        <v>786</v>
      </c>
      <c r="B18" s="332" t="s">
        <v>601</v>
      </c>
      <c r="C18" s="332" t="s">
        <v>684</v>
      </c>
      <c r="D18" s="332"/>
      <c r="E18" s="332"/>
      <c r="F18" s="332"/>
      <c r="G18" s="332"/>
      <c r="H18" s="332"/>
      <c r="I18" s="332"/>
      <c r="J18" s="332"/>
    </row>
    <row r="19" spans="1:11">
      <c r="A19" s="332" t="s">
        <v>685</v>
      </c>
      <c r="B19" s="332" t="s">
        <v>601</v>
      </c>
      <c r="C19" s="332" t="s">
        <v>650</v>
      </c>
      <c r="D19" s="332" t="s">
        <v>686</v>
      </c>
      <c r="E19" s="332" t="s">
        <v>687</v>
      </c>
      <c r="F19" s="332" t="s">
        <v>692</v>
      </c>
      <c r="G19" s="332"/>
      <c r="H19" s="332"/>
      <c r="I19" s="332"/>
      <c r="J19" s="332"/>
    </row>
    <row r="20" spans="1:11">
      <c r="A20" s="332" t="s">
        <v>690</v>
      </c>
      <c r="B20" s="332" t="s">
        <v>601</v>
      </c>
      <c r="C20" s="332" t="s">
        <v>650</v>
      </c>
      <c r="D20" s="332" t="s">
        <v>687</v>
      </c>
      <c r="E20" s="332" t="s">
        <v>692</v>
      </c>
      <c r="F20" s="332"/>
      <c r="G20" s="332"/>
      <c r="H20" s="332"/>
      <c r="I20" s="332"/>
      <c r="J20" s="332"/>
    </row>
    <row r="21" spans="1:11">
      <c r="A21" s="332" t="s">
        <v>693</v>
      </c>
      <c r="B21" s="332" t="s">
        <v>601</v>
      </c>
      <c r="C21" s="332" t="s">
        <v>650</v>
      </c>
      <c r="D21" s="332" t="s">
        <v>687</v>
      </c>
      <c r="E21" s="332" t="s">
        <v>692</v>
      </c>
      <c r="F21" s="332"/>
      <c r="G21" s="332"/>
      <c r="H21" s="332"/>
      <c r="I21" s="332"/>
      <c r="J21" s="332"/>
    </row>
    <row r="22" spans="1:11">
      <c r="A22" s="332" t="s">
        <v>730</v>
      </c>
      <c r="B22" s="332" t="s">
        <v>601</v>
      </c>
      <c r="C22" s="332" t="s">
        <v>603</v>
      </c>
      <c r="D22" s="332"/>
      <c r="E22" s="332"/>
      <c r="F22" s="332"/>
      <c r="G22" s="332"/>
      <c r="H22" s="332"/>
      <c r="I22" s="332"/>
      <c r="J22" s="332"/>
    </row>
    <row r="23" spans="1:11">
      <c r="A23" s="332" t="s">
        <v>694</v>
      </c>
      <c r="B23" s="332" t="s">
        <v>601</v>
      </c>
      <c r="C23" s="332" t="s">
        <v>650</v>
      </c>
      <c r="D23" s="332" t="s">
        <v>695</v>
      </c>
      <c r="E23" s="332"/>
      <c r="F23" s="332"/>
      <c r="G23" s="332"/>
      <c r="H23" s="332"/>
      <c r="I23" s="332"/>
      <c r="J23" s="332"/>
    </row>
    <row r="24" spans="1:11">
      <c r="A24" s="332" t="s">
        <v>697</v>
      </c>
      <c r="B24" s="332" t="s">
        <v>601</v>
      </c>
      <c r="C24" s="332" t="s">
        <v>650</v>
      </c>
      <c r="D24" s="332" t="s">
        <v>698</v>
      </c>
      <c r="E24" s="332"/>
      <c r="F24" s="332"/>
      <c r="G24" s="332"/>
      <c r="H24" s="332"/>
      <c r="I24" s="332"/>
      <c r="J24" s="332"/>
    </row>
    <row r="25" spans="1:11">
      <c r="A25" s="332" t="s">
        <v>731</v>
      </c>
      <c r="B25" s="332" t="s">
        <v>601</v>
      </c>
      <c r="C25" s="332" t="s">
        <v>732</v>
      </c>
      <c r="D25" s="332" t="s">
        <v>733</v>
      </c>
      <c r="E25" s="332"/>
      <c r="F25" s="332"/>
      <c r="G25" s="332"/>
      <c r="H25" s="332"/>
      <c r="I25" s="332"/>
      <c r="J25" s="332"/>
    </row>
    <row r="26" spans="1:11">
      <c r="A26" s="332" t="s">
        <v>738</v>
      </c>
      <c r="B26" s="332" t="s">
        <v>601</v>
      </c>
      <c r="C26" s="332" t="s">
        <v>751</v>
      </c>
      <c r="D26" s="332" t="s">
        <v>741</v>
      </c>
      <c r="E26" s="332" t="s">
        <v>742</v>
      </c>
      <c r="F26" s="332" t="s">
        <v>787</v>
      </c>
      <c r="G26" s="332" t="s">
        <v>652</v>
      </c>
      <c r="H26" s="332" t="s">
        <v>743</v>
      </c>
      <c r="I26" s="332"/>
      <c r="J26" s="332"/>
    </row>
    <row r="27" spans="1:11">
      <c r="A27" s="332" t="s">
        <v>747</v>
      </c>
      <c r="B27" s="332" t="s">
        <v>601</v>
      </c>
      <c r="C27" s="332" t="s">
        <v>751</v>
      </c>
      <c r="D27" s="332" t="s">
        <v>748</v>
      </c>
      <c r="E27" s="332" t="s">
        <v>652</v>
      </c>
      <c r="F27" s="332" t="s">
        <v>741</v>
      </c>
      <c r="G27" s="332" t="s">
        <v>742</v>
      </c>
      <c r="H27" s="332" t="s">
        <v>787</v>
      </c>
      <c r="I27" s="332" t="s">
        <v>743</v>
      </c>
      <c r="J27" s="332"/>
    </row>
    <row r="28" spans="1:11">
      <c r="A28" s="332" t="s">
        <v>749</v>
      </c>
      <c r="B28" s="332" t="s">
        <v>601</v>
      </c>
      <c r="C28" s="332" t="s">
        <v>751</v>
      </c>
      <c r="D28" s="332" t="s">
        <v>748</v>
      </c>
      <c r="E28" s="332" t="s">
        <v>741</v>
      </c>
      <c r="F28" s="332" t="s">
        <v>742</v>
      </c>
      <c r="G28" s="332" t="s">
        <v>788</v>
      </c>
      <c r="H28" s="332" t="s">
        <v>789</v>
      </c>
      <c r="I28" s="332" t="s">
        <v>787</v>
      </c>
      <c r="J28" s="332" t="s">
        <v>652</v>
      </c>
      <c r="K28" s="332" t="s">
        <v>743</v>
      </c>
    </row>
    <row r="29" spans="1:11">
      <c r="A29" s="332" t="s">
        <v>753</v>
      </c>
      <c r="B29" s="332" t="s">
        <v>601</v>
      </c>
      <c r="C29" s="332" t="s">
        <v>751</v>
      </c>
      <c r="D29" s="332" t="s">
        <v>752</v>
      </c>
      <c r="E29" s="332"/>
      <c r="F29" s="332"/>
      <c r="G29" s="332"/>
      <c r="H29" s="332"/>
      <c r="I29" s="332"/>
      <c r="J29" s="332"/>
      <c r="K29" s="332"/>
    </row>
    <row r="30" spans="1:11">
      <c r="A30" s="332" t="s">
        <v>750</v>
      </c>
      <c r="B30" s="332" t="s">
        <v>601</v>
      </c>
      <c r="C30" s="332" t="s">
        <v>751</v>
      </c>
      <c r="D30" s="332" t="s">
        <v>752</v>
      </c>
      <c r="E30" s="332"/>
      <c r="F30" s="332"/>
      <c r="G30" s="332"/>
      <c r="H30" s="332"/>
      <c r="I30" s="332"/>
      <c r="J30" s="332"/>
      <c r="K30" s="332"/>
    </row>
    <row r="31" spans="1:11">
      <c r="A31" s="332" t="s">
        <v>754</v>
      </c>
      <c r="B31" s="332" t="s">
        <v>601</v>
      </c>
      <c r="C31" s="332" t="s">
        <v>751</v>
      </c>
      <c r="D31" s="332" t="s">
        <v>651</v>
      </c>
      <c r="E31" s="332" t="s">
        <v>652</v>
      </c>
      <c r="F31" s="332" t="s">
        <v>741</v>
      </c>
      <c r="G31" s="332" t="s">
        <v>742</v>
      </c>
      <c r="H31" s="332" t="s">
        <v>788</v>
      </c>
      <c r="I31" s="332" t="s">
        <v>789</v>
      </c>
      <c r="J31" s="332" t="s">
        <v>755</v>
      </c>
      <c r="K31" s="332"/>
    </row>
    <row r="32" spans="1:11">
      <c r="A32" s="332" t="s">
        <v>762</v>
      </c>
      <c r="B32" s="332" t="s">
        <v>751</v>
      </c>
      <c r="C32" s="332" t="s">
        <v>651</v>
      </c>
      <c r="D32" s="332" t="s">
        <v>652</v>
      </c>
      <c r="E32" s="332" t="s">
        <v>741</v>
      </c>
      <c r="F32" s="332" t="s">
        <v>742</v>
      </c>
      <c r="G32" s="332" t="s">
        <v>755</v>
      </c>
      <c r="H32" s="332" t="s">
        <v>790</v>
      </c>
      <c r="I32" s="332" t="s">
        <v>791</v>
      </c>
      <c r="J32" s="332"/>
    </row>
  </sheetData>
  <phoneticPr fontId="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CF770-D89A-4E39-9622-FBF2C6EB1651}">
  <sheetPr>
    <tabColor theme="5" tint="0.59999389629810485"/>
    <pageSetUpPr fitToPage="1"/>
  </sheetPr>
  <dimension ref="A1:C18"/>
  <sheetViews>
    <sheetView view="pageBreakPreview" zoomScaleNormal="100" zoomScaleSheetLayoutView="100" workbookViewId="0"/>
  </sheetViews>
  <sheetFormatPr defaultColWidth="8.625" defaultRowHeight="19.5" customHeight="1"/>
  <cols>
    <col min="1" max="1" width="4.625" style="340" customWidth="1"/>
    <col min="2" max="2" width="40.625" style="340" customWidth="1"/>
    <col min="3" max="3" width="50.625" style="340" customWidth="1"/>
    <col min="4" max="16384" width="8.625" style="340"/>
  </cols>
  <sheetData>
    <row r="1" spans="1:3" ht="18" customHeight="1">
      <c r="A1" s="339" t="s">
        <v>1025</v>
      </c>
    </row>
    <row r="2" spans="1:3" ht="18" customHeight="1"/>
    <row r="3" spans="1:3" ht="18" customHeight="1">
      <c r="A3" s="1388" t="s">
        <v>792</v>
      </c>
      <c r="B3" s="1388"/>
      <c r="C3" s="1388"/>
    </row>
    <row r="4" spans="1:3" ht="36" customHeight="1">
      <c r="A4" s="476"/>
      <c r="B4" s="476"/>
      <c r="C4" s="476"/>
    </row>
    <row r="5" spans="1:3" ht="18" customHeight="1">
      <c r="B5" s="341" t="s">
        <v>793</v>
      </c>
      <c r="C5" s="342"/>
    </row>
    <row r="6" spans="1:3" ht="18" customHeight="1">
      <c r="B6" s="343" t="s">
        <v>794</v>
      </c>
      <c r="C6" s="342"/>
    </row>
    <row r="7" spans="1:3" ht="18" customHeight="1"/>
    <row r="8" spans="1:3" ht="18" customHeight="1">
      <c r="A8" s="344"/>
      <c r="B8" s="345"/>
      <c r="C8" s="346"/>
    </row>
    <row r="9" spans="1:3" ht="18" customHeight="1">
      <c r="A9" s="347" t="s">
        <v>795</v>
      </c>
      <c r="C9" s="348"/>
    </row>
    <row r="10" spans="1:3" ht="72" customHeight="1">
      <c r="A10" s="1389"/>
      <c r="B10" s="1390"/>
      <c r="C10" s="1391"/>
    </row>
    <row r="11" spans="1:3" ht="18" customHeight="1">
      <c r="A11" s="347" t="s">
        <v>796</v>
      </c>
      <c r="C11" s="348"/>
    </row>
    <row r="12" spans="1:3" ht="198" customHeight="1">
      <c r="A12" s="1389"/>
      <c r="B12" s="1390"/>
      <c r="C12" s="1391"/>
    </row>
    <row r="13" spans="1:3" ht="18" customHeight="1">
      <c r="A13" s="347" t="s">
        <v>797</v>
      </c>
      <c r="B13" s="349"/>
      <c r="C13" s="348"/>
    </row>
    <row r="14" spans="1:3" ht="18" customHeight="1">
      <c r="A14" s="347" t="s">
        <v>798</v>
      </c>
      <c r="C14" s="477" t="s">
        <v>799</v>
      </c>
    </row>
    <row r="15" spans="1:3" ht="18" customHeight="1">
      <c r="A15" s="347" t="s">
        <v>800</v>
      </c>
      <c r="C15" s="348"/>
    </row>
    <row r="16" spans="1:3" ht="90" customHeight="1">
      <c r="A16" s="1389"/>
      <c r="B16" s="1390"/>
      <c r="C16" s="1391"/>
    </row>
    <row r="17" spans="1:3" ht="18" customHeight="1">
      <c r="A17" s="347" t="s">
        <v>801</v>
      </c>
      <c r="C17" s="348"/>
    </row>
    <row r="18" spans="1:3" ht="90" customHeight="1">
      <c r="A18" s="1389"/>
      <c r="B18" s="1390"/>
      <c r="C18" s="1391"/>
    </row>
  </sheetData>
  <mergeCells count="5">
    <mergeCell ref="A3:C3"/>
    <mergeCell ref="A10:C10"/>
    <mergeCell ref="A12:C12"/>
    <mergeCell ref="A16:C16"/>
    <mergeCell ref="A18:C18"/>
  </mergeCells>
  <phoneticPr fontId="4"/>
  <printOptions horizontalCentered="1"/>
  <pageMargins left="0.39370078740157483" right="0.39370078740157483" top="0.59055118110236227" bottom="0.39370078740157483" header="0.31496062992125984" footer="0.31496062992125984"/>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F30D9-B2E9-4828-9ADB-56BEE9B56510}">
  <sheetPr>
    <tabColor theme="5" tint="0.59999389629810485"/>
    <pageSetUpPr fitToPage="1"/>
  </sheetPr>
  <dimension ref="A1:B17"/>
  <sheetViews>
    <sheetView view="pageBreakPreview" zoomScaleNormal="100" zoomScaleSheetLayoutView="100" workbookViewId="0"/>
  </sheetViews>
  <sheetFormatPr defaultRowHeight="19.5" customHeight="1"/>
  <cols>
    <col min="1" max="1" width="36.625" style="351" customWidth="1"/>
    <col min="2" max="2" width="54.625" style="351" customWidth="1"/>
    <col min="3" max="250" width="9" style="351"/>
    <col min="251" max="251" width="11.375" style="351" customWidth="1"/>
    <col min="252" max="506" width="9" style="351"/>
    <col min="507" max="507" width="11.375" style="351" customWidth="1"/>
    <col min="508" max="762" width="9" style="351"/>
    <col min="763" max="763" width="11.375" style="351" customWidth="1"/>
    <col min="764" max="1018" width="9" style="351"/>
    <col min="1019" max="1019" width="11.375" style="351" customWidth="1"/>
    <col min="1020" max="1274" width="9" style="351"/>
    <col min="1275" max="1275" width="11.375" style="351" customWidth="1"/>
    <col min="1276" max="1530" width="9" style="351"/>
    <col min="1531" max="1531" width="11.375" style="351" customWidth="1"/>
    <col min="1532" max="1786" width="9" style="351"/>
    <col min="1787" max="1787" width="11.375" style="351" customWidth="1"/>
    <col min="1788" max="2042" width="9" style="351"/>
    <col min="2043" max="2043" width="11.375" style="351" customWidth="1"/>
    <col min="2044" max="2298" width="9" style="351"/>
    <col min="2299" max="2299" width="11.375" style="351" customWidth="1"/>
    <col min="2300" max="2554" width="9" style="351"/>
    <col min="2555" max="2555" width="11.375" style="351" customWidth="1"/>
    <col min="2556" max="2810" width="9" style="351"/>
    <col min="2811" max="2811" width="11.375" style="351" customWidth="1"/>
    <col min="2812" max="3066" width="9" style="351"/>
    <col min="3067" max="3067" width="11.375" style="351" customWidth="1"/>
    <col min="3068" max="3322" width="9" style="351"/>
    <col min="3323" max="3323" width="11.375" style="351" customWidth="1"/>
    <col min="3324" max="3578" width="9" style="351"/>
    <col min="3579" max="3579" width="11.375" style="351" customWidth="1"/>
    <col min="3580" max="3834" width="9" style="351"/>
    <col min="3835" max="3835" width="11.375" style="351" customWidth="1"/>
    <col min="3836" max="4090" width="9" style="351"/>
    <col min="4091" max="4091" width="11.375" style="351" customWidth="1"/>
    <col min="4092" max="4346" width="9" style="351"/>
    <col min="4347" max="4347" width="11.375" style="351" customWidth="1"/>
    <col min="4348" max="4602" width="9" style="351"/>
    <col min="4603" max="4603" width="11.375" style="351" customWidth="1"/>
    <col min="4604" max="4858" width="9" style="351"/>
    <col min="4859" max="4859" width="11.375" style="351" customWidth="1"/>
    <col min="4860" max="5114" width="9" style="351"/>
    <col min="5115" max="5115" width="11.375" style="351" customWidth="1"/>
    <col min="5116" max="5370" width="9" style="351"/>
    <col min="5371" max="5371" width="11.375" style="351" customWidth="1"/>
    <col min="5372" max="5626" width="9" style="351"/>
    <col min="5627" max="5627" width="11.375" style="351" customWidth="1"/>
    <col min="5628" max="5882" width="9" style="351"/>
    <col min="5883" max="5883" width="11.375" style="351" customWidth="1"/>
    <col min="5884" max="6138" width="9" style="351"/>
    <col min="6139" max="6139" width="11.375" style="351" customWidth="1"/>
    <col min="6140" max="6394" width="9" style="351"/>
    <col min="6395" max="6395" width="11.375" style="351" customWidth="1"/>
    <col min="6396" max="6650" width="9" style="351"/>
    <col min="6651" max="6651" width="11.375" style="351" customWidth="1"/>
    <col min="6652" max="6906" width="9" style="351"/>
    <col min="6907" max="6907" width="11.375" style="351" customWidth="1"/>
    <col min="6908" max="7162" width="9" style="351"/>
    <col min="7163" max="7163" width="11.375" style="351" customWidth="1"/>
    <col min="7164" max="7418" width="9" style="351"/>
    <col min="7419" max="7419" width="11.375" style="351" customWidth="1"/>
    <col min="7420" max="7674" width="9" style="351"/>
    <col min="7675" max="7675" width="11.375" style="351" customWidth="1"/>
    <col min="7676" max="7930" width="9" style="351"/>
    <col min="7931" max="7931" width="11.375" style="351" customWidth="1"/>
    <col min="7932" max="8186" width="9" style="351"/>
    <col min="8187" max="8187" width="11.375" style="351" customWidth="1"/>
    <col min="8188" max="8442" width="9" style="351"/>
    <col min="8443" max="8443" width="11.375" style="351" customWidth="1"/>
    <col min="8444" max="8698" width="9" style="351"/>
    <col min="8699" max="8699" width="11.375" style="351" customWidth="1"/>
    <col min="8700" max="8954" width="9" style="351"/>
    <col min="8955" max="8955" width="11.375" style="351" customWidth="1"/>
    <col min="8956" max="9210" width="9" style="351"/>
    <col min="9211" max="9211" width="11.375" style="351" customWidth="1"/>
    <col min="9212" max="9466" width="9" style="351"/>
    <col min="9467" max="9467" width="11.375" style="351" customWidth="1"/>
    <col min="9468" max="9722" width="9" style="351"/>
    <col min="9723" max="9723" width="11.375" style="351" customWidth="1"/>
    <col min="9724" max="9978" width="9" style="351"/>
    <col min="9979" max="9979" width="11.375" style="351" customWidth="1"/>
    <col min="9980" max="10234" width="9" style="351"/>
    <col min="10235" max="10235" width="11.375" style="351" customWidth="1"/>
    <col min="10236" max="10490" width="9" style="351"/>
    <col min="10491" max="10491" width="11.375" style="351" customWidth="1"/>
    <col min="10492" max="10746" width="9" style="351"/>
    <col min="10747" max="10747" width="11.375" style="351" customWidth="1"/>
    <col min="10748" max="11002" width="9" style="351"/>
    <col min="11003" max="11003" width="11.375" style="351" customWidth="1"/>
    <col min="11004" max="11258" width="9" style="351"/>
    <col min="11259" max="11259" width="11.375" style="351" customWidth="1"/>
    <col min="11260" max="11514" width="9" style="351"/>
    <col min="11515" max="11515" width="11.375" style="351" customWidth="1"/>
    <col min="11516" max="11770" width="9" style="351"/>
    <col min="11771" max="11771" width="11.375" style="351" customWidth="1"/>
    <col min="11772" max="12026" width="9" style="351"/>
    <col min="12027" max="12027" width="11.375" style="351" customWidth="1"/>
    <col min="12028" max="12282" width="9" style="351"/>
    <col min="12283" max="12283" width="11.375" style="351" customWidth="1"/>
    <col min="12284" max="12538" width="9" style="351"/>
    <col min="12539" max="12539" width="11.375" style="351" customWidth="1"/>
    <col min="12540" max="12794" width="9" style="351"/>
    <col min="12795" max="12795" width="11.375" style="351" customWidth="1"/>
    <col min="12796" max="13050" width="9" style="351"/>
    <col min="13051" max="13051" width="11.375" style="351" customWidth="1"/>
    <col min="13052" max="13306" width="9" style="351"/>
    <col min="13307" max="13307" width="11.375" style="351" customWidth="1"/>
    <col min="13308" max="13562" width="9" style="351"/>
    <col min="13563" max="13563" width="11.375" style="351" customWidth="1"/>
    <col min="13564" max="13818" width="9" style="351"/>
    <col min="13819" max="13819" width="11.375" style="351" customWidth="1"/>
    <col min="13820" max="14074" width="9" style="351"/>
    <col min="14075" max="14075" width="11.375" style="351" customWidth="1"/>
    <col min="14076" max="14330" width="9" style="351"/>
    <col min="14331" max="14331" width="11.375" style="351" customWidth="1"/>
    <col min="14332" max="14586" width="9" style="351"/>
    <col min="14587" max="14587" width="11.375" style="351" customWidth="1"/>
    <col min="14588" max="14842" width="9" style="351"/>
    <col min="14843" max="14843" width="11.375" style="351" customWidth="1"/>
    <col min="14844" max="15098" width="9" style="351"/>
    <col min="15099" max="15099" width="11.375" style="351" customWidth="1"/>
    <col min="15100" max="15354" width="9" style="351"/>
    <col min="15355" max="15355" width="11.375" style="351" customWidth="1"/>
    <col min="15356" max="15610" width="9" style="351"/>
    <col min="15611" max="15611" width="11.375" style="351" customWidth="1"/>
    <col min="15612" max="15866" width="9" style="351"/>
    <col min="15867" max="15867" width="11.375" style="351" customWidth="1"/>
    <col min="15868" max="16122" width="9" style="351"/>
    <col min="16123" max="16123" width="11.375" style="351" customWidth="1"/>
    <col min="16124" max="16384" width="9" style="351"/>
  </cols>
  <sheetData>
    <row r="1" spans="1:2" ht="17.25">
      <c r="A1" s="486" t="s">
        <v>1026</v>
      </c>
      <c r="B1" s="350"/>
    </row>
    <row r="2" spans="1:2" ht="17.25">
      <c r="A2" s="339"/>
      <c r="B2" s="350"/>
    </row>
    <row r="3" spans="1:2" ht="14.25">
      <c r="A3" s="1388" t="s">
        <v>802</v>
      </c>
      <c r="B3" s="1388"/>
    </row>
    <row r="4" spans="1:2" ht="14.25">
      <c r="A4" s="350"/>
      <c r="B4" s="475"/>
    </row>
    <row r="5" spans="1:2" ht="20.100000000000001" customHeight="1">
      <c r="A5" s="341" t="s">
        <v>793</v>
      </c>
      <c r="B5" s="352"/>
    </row>
    <row r="6" spans="1:2" ht="20.100000000000001" customHeight="1">
      <c r="A6" s="343" t="s">
        <v>794</v>
      </c>
      <c r="B6" s="352"/>
    </row>
    <row r="7" spans="1:2" ht="13.5">
      <c r="A7" s="350"/>
      <c r="B7" s="350"/>
    </row>
    <row r="8" spans="1:2" ht="18" customHeight="1">
      <c r="A8" s="1394" t="s">
        <v>803</v>
      </c>
      <c r="B8" s="1395"/>
    </row>
    <row r="9" spans="1:2" ht="13.5">
      <c r="A9" s="353" t="s">
        <v>804</v>
      </c>
      <c r="B9" s="354"/>
    </row>
    <row r="10" spans="1:2" ht="108" customHeight="1">
      <c r="A10" s="1392"/>
      <c r="B10" s="1393"/>
    </row>
    <row r="11" spans="1:2" ht="13.5">
      <c r="A11" s="353" t="s">
        <v>805</v>
      </c>
      <c r="B11" s="354"/>
    </row>
    <row r="12" spans="1:2" ht="108" customHeight="1">
      <c r="A12" s="1392"/>
      <c r="B12" s="1393"/>
    </row>
    <row r="13" spans="1:2" ht="13.5">
      <c r="A13" s="353" t="s">
        <v>806</v>
      </c>
      <c r="B13" s="354"/>
    </row>
    <row r="14" spans="1:2" ht="108" customHeight="1">
      <c r="A14" s="1392"/>
      <c r="B14" s="1393"/>
    </row>
    <row r="15" spans="1:2" ht="13.5">
      <c r="A15" s="353" t="s">
        <v>807</v>
      </c>
      <c r="B15" s="354"/>
    </row>
    <row r="16" spans="1:2" ht="108" customHeight="1">
      <c r="A16" s="1392"/>
      <c r="B16" s="1393"/>
    </row>
    <row r="17" spans="1:2" ht="13.5">
      <c r="A17" s="355"/>
      <c r="B17" s="356"/>
    </row>
  </sheetData>
  <mergeCells count="6">
    <mergeCell ref="A16:B16"/>
    <mergeCell ref="A3:B3"/>
    <mergeCell ref="A8:B8"/>
    <mergeCell ref="A10:B10"/>
    <mergeCell ref="A12:B12"/>
    <mergeCell ref="A14:B14"/>
  </mergeCells>
  <phoneticPr fontId="4"/>
  <printOptions horizontalCentered="1"/>
  <pageMargins left="0.39370078740157483" right="0.39370078740157483" top="0.59055118110236227" bottom="0.39370078740157483" header="0.31496062992125984" footer="0.31496062992125984"/>
  <pageSetup paperSize="9" scale="96"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45C93-B361-4E06-817F-A106DA601BC2}">
  <sheetPr>
    <tabColor theme="5" tint="0.59999389629810485"/>
    <pageSetUpPr fitToPage="1"/>
  </sheetPr>
  <dimension ref="A1:M23"/>
  <sheetViews>
    <sheetView view="pageBreakPreview" topLeftCell="E1" zoomScale="130" zoomScaleNormal="150" zoomScaleSheetLayoutView="130" workbookViewId="0"/>
  </sheetViews>
  <sheetFormatPr defaultColWidth="6.625" defaultRowHeight="17.25"/>
  <cols>
    <col min="1" max="1" width="4.75" style="358" customWidth="1"/>
    <col min="2" max="3" width="11.125" style="358" customWidth="1"/>
    <col min="4" max="5" width="9.625" style="358" customWidth="1"/>
    <col min="6" max="6" width="13.375" style="358" customWidth="1"/>
    <col min="7" max="12" width="4" style="358" customWidth="1"/>
    <col min="13" max="13" width="1.875" style="358" customWidth="1"/>
    <col min="14" max="16384" width="6.625" style="358"/>
  </cols>
  <sheetData>
    <row r="1" spans="1:13" ht="20.100000000000001" customHeight="1">
      <c r="A1" s="362" t="s">
        <v>1018</v>
      </c>
    </row>
    <row r="2" spans="1:13" ht="20.100000000000001" customHeight="1">
      <c r="A2" s="1396" t="s">
        <v>808</v>
      </c>
      <c r="B2" s="1396"/>
      <c r="C2" s="1396"/>
      <c r="D2" s="1396"/>
      <c r="E2" s="1396"/>
      <c r="F2" s="1396"/>
      <c r="G2" s="1396"/>
      <c r="H2" s="1396"/>
      <c r="I2" s="1396"/>
      <c r="J2" s="1396"/>
      <c r="K2" s="1396"/>
      <c r="L2" s="1396"/>
      <c r="M2" s="1396"/>
    </row>
    <row r="3" spans="1:13" ht="20.100000000000001" customHeight="1">
      <c r="A3" s="359"/>
      <c r="B3" s="359"/>
      <c r="C3" s="359"/>
      <c r="D3" s="359"/>
      <c r="E3" s="359"/>
      <c r="F3" s="359"/>
      <c r="G3" s="359"/>
      <c r="H3" s="359"/>
      <c r="I3" s="359"/>
      <c r="J3" s="359"/>
      <c r="K3" s="359"/>
      <c r="L3" s="359"/>
    </row>
    <row r="4" spans="1:13" ht="20.100000000000001" customHeight="1">
      <c r="A4" s="360"/>
      <c r="B4" s="360"/>
      <c r="C4" s="360"/>
      <c r="D4" s="360"/>
      <c r="E4" s="360"/>
      <c r="F4" s="360"/>
      <c r="G4" s="361"/>
      <c r="H4" s="479" t="s">
        <v>195</v>
      </c>
      <c r="I4" s="479"/>
      <c r="J4" s="479" t="s">
        <v>539</v>
      </c>
      <c r="K4" s="479"/>
      <c r="L4" s="479" t="s">
        <v>809</v>
      </c>
    </row>
    <row r="5" spans="1:13" ht="20.100000000000001" customHeight="1">
      <c r="A5" s="1397"/>
      <c r="B5" s="1397"/>
      <c r="C5" s="360" t="s">
        <v>810</v>
      </c>
      <c r="D5" s="360"/>
      <c r="E5" s="360"/>
      <c r="F5" s="360"/>
      <c r="G5" s="360"/>
      <c r="H5" s="360"/>
      <c r="I5" s="360"/>
      <c r="J5" s="360"/>
      <c r="K5" s="360"/>
      <c r="L5" s="360"/>
    </row>
    <row r="6" spans="1:13" ht="20.100000000000001" customHeight="1">
      <c r="A6" s="362"/>
      <c r="B6" s="362"/>
      <c r="C6" s="362"/>
      <c r="D6" s="362"/>
      <c r="E6" s="362"/>
      <c r="F6" s="362"/>
      <c r="G6" s="362"/>
      <c r="H6" s="362"/>
      <c r="I6" s="362"/>
      <c r="J6" s="362"/>
      <c r="K6" s="362"/>
      <c r="L6" s="362"/>
    </row>
    <row r="7" spans="1:13" s="364" customFormat="1" ht="20.100000000000001" customHeight="1">
      <c r="A7" s="1398" t="s">
        <v>811</v>
      </c>
      <c r="B7" s="1398"/>
      <c r="C7" s="1398"/>
      <c r="D7" s="363" t="s">
        <v>812</v>
      </c>
      <c r="E7" s="1399"/>
      <c r="F7" s="1399"/>
      <c r="G7" s="1399"/>
      <c r="H7" s="1399"/>
      <c r="I7" s="1399"/>
      <c r="J7" s="1399"/>
      <c r="K7" s="1399"/>
      <c r="L7" s="1399"/>
    </row>
    <row r="8" spans="1:13" ht="20.100000000000001" customHeight="1">
      <c r="A8" s="365"/>
      <c r="B8" s="365"/>
      <c r="C8" s="365"/>
      <c r="D8" s="366"/>
      <c r="E8" s="1400"/>
      <c r="F8" s="1400"/>
      <c r="G8" s="1400"/>
      <c r="H8" s="1400"/>
      <c r="I8" s="1400"/>
      <c r="J8" s="1400"/>
      <c r="K8" s="1400"/>
      <c r="L8" s="1400"/>
    </row>
    <row r="9" spans="1:13" ht="20.100000000000001" customHeight="1">
      <c r="A9" s="365"/>
      <c r="B9" s="365"/>
      <c r="C9" s="365"/>
      <c r="D9" s="1401" t="s">
        <v>813</v>
      </c>
      <c r="E9" s="1401"/>
      <c r="F9" s="1402"/>
      <c r="G9" s="1402"/>
      <c r="H9" s="1402"/>
      <c r="I9" s="1402"/>
      <c r="J9" s="1402"/>
      <c r="K9" s="1402"/>
      <c r="L9" s="1402"/>
    </row>
    <row r="10" spans="1:13" ht="20.100000000000001" customHeight="1">
      <c r="D10" s="1404"/>
      <c r="E10" s="1404"/>
      <c r="F10" s="1403"/>
      <c r="G10" s="1403"/>
      <c r="H10" s="1403"/>
      <c r="I10" s="1403"/>
      <c r="J10" s="1403"/>
      <c r="K10" s="1403"/>
      <c r="L10" s="1403"/>
    </row>
    <row r="11" spans="1:13" ht="20.100000000000001" customHeight="1">
      <c r="A11" s="1409"/>
      <c r="B11" s="1409"/>
      <c r="C11" s="1409"/>
      <c r="D11" s="1409"/>
      <c r="E11" s="1409"/>
      <c r="F11" s="1409"/>
      <c r="G11" s="1409"/>
      <c r="H11" s="1409"/>
      <c r="I11" s="1409"/>
      <c r="J11" s="1409"/>
      <c r="K11" s="1409"/>
      <c r="L11" s="1409"/>
    </row>
    <row r="12" spans="1:13" ht="20.100000000000001" customHeight="1">
      <c r="A12" s="478"/>
      <c r="B12" s="478"/>
      <c r="C12" s="478"/>
      <c r="D12" s="478"/>
      <c r="E12" s="478"/>
      <c r="F12" s="478"/>
      <c r="G12" s="478"/>
      <c r="H12" s="478"/>
      <c r="I12" s="478"/>
      <c r="J12" s="478"/>
      <c r="K12" s="478"/>
      <c r="L12" s="478"/>
    </row>
    <row r="13" spans="1:13" s="369" customFormat="1" ht="20.100000000000001" customHeight="1">
      <c r="A13" s="367" t="s">
        <v>814</v>
      </c>
      <c r="B13" s="368"/>
      <c r="C13" s="368"/>
      <c r="D13" s="368"/>
      <c r="E13" s="368"/>
      <c r="F13" s="368"/>
      <c r="G13" s="368"/>
      <c r="H13" s="368"/>
      <c r="I13" s="368"/>
      <c r="J13" s="368"/>
      <c r="K13" s="368"/>
      <c r="L13" s="368"/>
    </row>
    <row r="14" spans="1:13" ht="20.100000000000001" customHeight="1"/>
    <row r="15" spans="1:13" ht="30" customHeight="1">
      <c r="B15" s="370"/>
      <c r="C15" s="1410" t="s">
        <v>815</v>
      </c>
      <c r="D15" s="1411"/>
      <c r="E15" s="1411"/>
      <c r="F15" s="1411"/>
      <c r="G15" s="1411"/>
      <c r="H15" s="1411"/>
      <c r="I15" s="1412"/>
    </row>
    <row r="16" spans="1:13" ht="30" customHeight="1">
      <c r="B16" s="370"/>
      <c r="C16" s="1413" t="s">
        <v>816</v>
      </c>
      <c r="D16" s="1413"/>
      <c r="E16" s="1413"/>
      <c r="F16" s="1413"/>
      <c r="G16" s="1413"/>
      <c r="H16" s="1413"/>
      <c r="I16" s="1413"/>
    </row>
    <row r="17" spans="2:9" ht="30" customHeight="1">
      <c r="B17" s="370"/>
      <c r="C17" s="1413" t="s">
        <v>817</v>
      </c>
      <c r="D17" s="1413"/>
      <c r="E17" s="1413"/>
      <c r="F17" s="1413"/>
      <c r="G17" s="1413"/>
      <c r="H17" s="1413"/>
      <c r="I17" s="1413"/>
    </row>
    <row r="18" spans="2:9" ht="30" customHeight="1">
      <c r="B18" s="370"/>
      <c r="C18" s="1413" t="s">
        <v>818</v>
      </c>
      <c r="D18" s="1413"/>
      <c r="E18" s="1413"/>
      <c r="F18" s="1413"/>
      <c r="G18" s="1413"/>
      <c r="H18" s="1413"/>
      <c r="I18" s="1413"/>
    </row>
    <row r="19" spans="2:9" s="372" customFormat="1" ht="30" customHeight="1">
      <c r="B19" s="371"/>
      <c r="C19" s="1405" t="s">
        <v>819</v>
      </c>
      <c r="D19" s="1406"/>
      <c r="E19" s="1406"/>
      <c r="F19" s="1406"/>
      <c r="G19" s="1406"/>
      <c r="H19" s="1406"/>
      <c r="I19" s="1407"/>
    </row>
    <row r="20" spans="2:9" s="372" customFormat="1" ht="30" customHeight="1">
      <c r="B20" s="371"/>
      <c r="C20" s="1405" t="s">
        <v>820</v>
      </c>
      <c r="D20" s="1406"/>
      <c r="E20" s="1406"/>
      <c r="F20" s="1406"/>
      <c r="G20" s="1406"/>
      <c r="H20" s="1406"/>
      <c r="I20" s="1407"/>
    </row>
    <row r="21" spans="2:9" s="372" customFormat="1" ht="30" customHeight="1">
      <c r="B21" s="371"/>
      <c r="C21" s="1408" t="s">
        <v>821</v>
      </c>
      <c r="D21" s="1408"/>
      <c r="E21" s="1408"/>
      <c r="F21" s="1408"/>
      <c r="G21" s="1408"/>
      <c r="H21" s="1408"/>
      <c r="I21" s="1408"/>
    </row>
    <row r="22" spans="2:9" s="357" customFormat="1" ht="30" customHeight="1">
      <c r="B22" s="357" t="s">
        <v>822</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4"/>
  <dataValidations count="1">
    <dataValidation type="list" allowBlank="1" showInputMessage="1" showErrorMessage="1" sqref="B15:B21" xr:uid="{2B2963CC-44A1-4363-9AF6-784CC48D84EA}">
      <formula1>"○"</formula1>
    </dataValidation>
  </dataValidations>
  <printOptions horizontalCentered="1"/>
  <pageMargins left="0.70866141732283472" right="0.70866141732283472" top="0.74803149606299213" bottom="0.74803149606299213" header="0.31496062992125984" footer="0.31496062992125984"/>
  <pageSetup paperSize="9" scale="9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61910-F250-4835-B566-08C4E65A5546}">
  <sheetPr codeName="Sheet6"/>
  <dimension ref="A1:O122"/>
  <sheetViews>
    <sheetView workbookViewId="0">
      <selection activeCell="F12" sqref="F12"/>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1" t="s">
        <v>306</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234</v>
      </c>
      <c r="D5" s="50"/>
      <c r="E5" s="13" t="s">
        <v>235</v>
      </c>
      <c r="F5" s="50"/>
      <c r="G5" s="12" t="s">
        <v>236</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234</v>
      </c>
      <c r="D12" s="50"/>
      <c r="E12" s="13" t="s">
        <v>235</v>
      </c>
      <c r="F12" s="50"/>
      <c r="G12" s="12" t="s">
        <v>236</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848" t="s">
        <v>296</v>
      </c>
      <c r="B19" s="15" t="s">
        <v>232</v>
      </c>
      <c r="C19" s="893"/>
      <c r="D19" s="894"/>
      <c r="E19" s="895"/>
      <c r="F19" s="816" t="s">
        <v>241</v>
      </c>
      <c r="G19" s="886"/>
      <c r="H19" s="52"/>
      <c r="I19" s="886"/>
      <c r="J19" s="52"/>
      <c r="K19" s="886"/>
      <c r="L19" s="52"/>
      <c r="M19" s="53"/>
      <c r="N19" s="6"/>
      <c r="O19" s="6"/>
    </row>
    <row r="20" spans="1:15" ht="15" customHeight="1">
      <c r="A20" s="849"/>
      <c r="B20" s="21" t="s">
        <v>242</v>
      </c>
      <c r="C20" s="830"/>
      <c r="D20" s="831"/>
      <c r="E20" s="832"/>
      <c r="F20" s="816"/>
      <c r="G20" s="887"/>
      <c r="H20" s="54" t="s">
        <v>243</v>
      </c>
      <c r="I20" s="887"/>
      <c r="J20" s="54" t="s">
        <v>244</v>
      </c>
      <c r="K20" s="887"/>
      <c r="L20" s="55" t="s">
        <v>245</v>
      </c>
      <c r="M20" s="56"/>
      <c r="N20" s="6"/>
      <c r="O20" s="6"/>
    </row>
    <row r="21" spans="1:15" ht="15" customHeight="1">
      <c r="A21" s="849"/>
      <c r="B21" s="808" t="s">
        <v>246</v>
      </c>
      <c r="C21" s="11" t="s">
        <v>234</v>
      </c>
      <c r="D21" s="38"/>
      <c r="E21" s="13" t="s">
        <v>235</v>
      </c>
      <c r="F21" s="38"/>
      <c r="G21" s="12" t="s">
        <v>236</v>
      </c>
      <c r="H21" s="12"/>
      <c r="I21" s="12"/>
      <c r="J21" s="12"/>
      <c r="K21" s="12"/>
      <c r="L21" s="12"/>
      <c r="M21" s="14"/>
      <c r="N21" s="6"/>
      <c r="O21" s="6"/>
    </row>
    <row r="22" spans="1:15" ht="15" customHeight="1">
      <c r="A22" s="849"/>
      <c r="B22" s="809"/>
      <c r="C22" s="40"/>
      <c r="D22" s="16"/>
      <c r="E22" s="39"/>
      <c r="F22" s="17"/>
      <c r="G22" s="828"/>
      <c r="H22" s="828"/>
      <c r="I22" s="828"/>
      <c r="J22" s="828"/>
      <c r="K22" s="828"/>
      <c r="L22" s="828"/>
      <c r="M22" s="829"/>
      <c r="N22" s="6"/>
      <c r="O22" s="6"/>
    </row>
    <row r="23" spans="1:15" ht="15" customHeight="1">
      <c r="A23" s="849"/>
      <c r="B23" s="810"/>
      <c r="C23" s="830"/>
      <c r="D23" s="831"/>
      <c r="E23" s="831"/>
      <c r="F23" s="831"/>
      <c r="G23" s="831"/>
      <c r="H23" s="831"/>
      <c r="I23" s="831"/>
      <c r="J23" s="831"/>
      <c r="K23" s="831"/>
      <c r="L23" s="831"/>
      <c r="M23" s="832"/>
      <c r="N23" s="6"/>
      <c r="O23" s="6"/>
    </row>
    <row r="24" spans="1:15" ht="15" customHeight="1">
      <c r="A24" s="902" t="s">
        <v>252</v>
      </c>
      <c r="B24" s="903"/>
      <c r="C24" s="903"/>
      <c r="D24" s="904"/>
      <c r="E24" s="904"/>
      <c r="F24" s="905"/>
      <c r="G24" s="906"/>
      <c r="H24" s="890" t="s">
        <v>253</v>
      </c>
      <c r="I24" s="891"/>
      <c r="J24" s="891"/>
      <c r="K24" s="891"/>
      <c r="L24" s="891"/>
      <c r="M24" s="892"/>
      <c r="N24" s="5"/>
      <c r="O24" s="6"/>
    </row>
    <row r="25" spans="1:15" ht="15" hidden="1" customHeight="1">
      <c r="A25" s="871" t="s">
        <v>254</v>
      </c>
      <c r="B25" s="872"/>
      <c r="C25" s="872"/>
      <c r="D25" s="872"/>
      <c r="E25" s="872"/>
      <c r="F25" s="872"/>
      <c r="G25" s="872"/>
      <c r="H25" s="872"/>
      <c r="I25" s="872"/>
      <c r="J25" s="872"/>
      <c r="K25" s="872"/>
      <c r="L25" s="872"/>
      <c r="M25" s="873"/>
      <c r="N25" s="6"/>
      <c r="O25" s="6"/>
    </row>
    <row r="26" spans="1:15" ht="15" hidden="1" customHeight="1">
      <c r="A26" s="851" t="s">
        <v>255</v>
      </c>
      <c r="B26" s="852"/>
      <c r="C26" s="816" t="s">
        <v>256</v>
      </c>
      <c r="D26" s="816"/>
      <c r="E26" s="808" t="s">
        <v>257</v>
      </c>
      <c r="F26" s="817"/>
      <c r="G26" s="13"/>
      <c r="H26" s="13"/>
      <c r="I26" s="13"/>
      <c r="J26" s="13"/>
      <c r="K26" s="13"/>
      <c r="L26" s="13"/>
      <c r="M26" s="26"/>
      <c r="N26" s="6"/>
      <c r="O26" s="6"/>
    </row>
    <row r="27" spans="1:15" ht="15" hidden="1" customHeight="1">
      <c r="A27" s="855"/>
      <c r="B27" s="856"/>
      <c r="C27" s="19" t="s">
        <v>258</v>
      </c>
      <c r="D27" s="19" t="s">
        <v>259</v>
      </c>
      <c r="E27" s="19" t="s">
        <v>258</v>
      </c>
      <c r="F27" s="19" t="s">
        <v>259</v>
      </c>
      <c r="G27" s="6"/>
      <c r="H27" s="6"/>
      <c r="I27" s="6"/>
      <c r="J27" s="6"/>
      <c r="K27" s="6"/>
      <c r="L27" s="6"/>
      <c r="M27" s="27"/>
      <c r="N27" s="6"/>
      <c r="O27" s="6"/>
    </row>
    <row r="28" spans="1:15" ht="15" hidden="1" customHeight="1">
      <c r="A28" s="808" t="s">
        <v>260</v>
      </c>
      <c r="B28" s="888"/>
      <c r="C28" s="19"/>
      <c r="D28" s="19"/>
      <c r="E28" s="19"/>
      <c r="F28" s="19"/>
      <c r="G28" s="6"/>
      <c r="H28" s="6"/>
      <c r="I28" s="6"/>
      <c r="J28" s="6"/>
      <c r="K28" s="6"/>
      <c r="L28" s="6"/>
      <c r="M28" s="27"/>
      <c r="N28" s="6"/>
      <c r="O28" s="6"/>
    </row>
    <row r="29" spans="1:15" ht="15" hidden="1" customHeight="1">
      <c r="A29" s="810" t="s">
        <v>261</v>
      </c>
      <c r="B29" s="889"/>
      <c r="C29" s="19"/>
      <c r="D29" s="19"/>
      <c r="E29" s="19"/>
      <c r="F29" s="19"/>
      <c r="G29" s="6"/>
      <c r="H29" s="6"/>
      <c r="I29" s="6"/>
      <c r="J29" s="6"/>
      <c r="K29" s="6"/>
      <c r="L29" s="6"/>
      <c r="M29" s="27"/>
      <c r="N29" s="6"/>
      <c r="O29" s="6"/>
    </row>
    <row r="30" spans="1:15" ht="15" hidden="1" customHeight="1">
      <c r="A30" s="20" t="s">
        <v>262</v>
      </c>
      <c r="B30" s="28"/>
      <c r="C30" s="816"/>
      <c r="D30" s="816"/>
      <c r="E30" s="816"/>
      <c r="F30" s="816"/>
      <c r="G30" s="6"/>
      <c r="H30" s="6"/>
      <c r="I30" s="6"/>
      <c r="J30" s="6"/>
      <c r="K30" s="6"/>
      <c r="L30" s="6"/>
      <c r="M30" s="27"/>
      <c r="N30" s="6"/>
      <c r="O30" s="6"/>
    </row>
    <row r="31" spans="1:15" ht="15" hidden="1" customHeight="1">
      <c r="A31" s="20" t="s">
        <v>263</v>
      </c>
      <c r="B31" s="28"/>
      <c r="C31" s="919"/>
      <c r="D31" s="919"/>
      <c r="E31" s="919"/>
      <c r="F31" s="919"/>
      <c r="G31" s="22"/>
      <c r="H31" s="22"/>
      <c r="I31" s="22"/>
      <c r="J31" s="22"/>
      <c r="K31" s="22"/>
      <c r="L31" s="22"/>
      <c r="M31" s="23"/>
      <c r="N31" s="5"/>
      <c r="O31" s="6"/>
    </row>
    <row r="32" spans="1:15" ht="15" customHeight="1">
      <c r="A32" s="871" t="s">
        <v>264</v>
      </c>
      <c r="B32" s="872"/>
      <c r="C32" s="872"/>
      <c r="D32" s="872"/>
      <c r="E32" s="872"/>
      <c r="F32" s="872"/>
      <c r="G32" s="872"/>
      <c r="H32" s="872"/>
      <c r="I32" s="872"/>
      <c r="J32" s="872"/>
      <c r="K32" s="872"/>
      <c r="L32" s="872"/>
      <c r="M32" s="873"/>
      <c r="N32" s="5"/>
      <c r="O32" s="6"/>
    </row>
    <row r="33" spans="1:15" ht="15" customHeight="1">
      <c r="A33" s="833" t="s">
        <v>297</v>
      </c>
      <c r="B33" s="834"/>
      <c r="C33" s="837"/>
      <c r="D33" s="838"/>
      <c r="E33" s="838"/>
      <c r="F33" s="838"/>
      <c r="G33" s="838"/>
      <c r="H33" s="838"/>
      <c r="I33" s="838"/>
      <c r="J33" s="838"/>
      <c r="K33" s="838"/>
      <c r="L33" s="838"/>
      <c r="M33" s="839"/>
      <c r="N33" s="5"/>
      <c r="O33" s="6"/>
    </row>
    <row r="34" spans="1:15" ht="14.1" customHeight="1">
      <c r="A34" s="933" t="s">
        <v>307</v>
      </c>
      <c r="B34" s="934"/>
      <c r="C34" s="943" t="s">
        <v>308</v>
      </c>
      <c r="D34" s="944"/>
      <c r="E34" s="944"/>
      <c r="F34" s="944"/>
      <c r="G34" s="944"/>
      <c r="H34" s="944"/>
      <c r="I34" s="944"/>
      <c r="J34" s="944"/>
      <c r="K34" s="944"/>
      <c r="L34" s="944"/>
      <c r="M34" s="945"/>
    </row>
    <row r="35" spans="1:15" ht="14.1" customHeight="1">
      <c r="A35" s="935"/>
      <c r="B35" s="936"/>
      <c r="C35" s="929" t="s">
        <v>309</v>
      </c>
      <c r="D35" s="929"/>
      <c r="E35" s="939" t="s">
        <v>310</v>
      </c>
      <c r="F35" s="939"/>
      <c r="G35" s="939" t="s">
        <v>311</v>
      </c>
      <c r="H35" s="939"/>
      <c r="I35" s="939"/>
      <c r="J35" s="940" t="s">
        <v>312</v>
      </c>
      <c r="K35" s="941"/>
      <c r="L35" s="941"/>
      <c r="M35" s="942"/>
    </row>
    <row r="36" spans="1:15" ht="14.1" customHeight="1">
      <c r="A36" s="935"/>
      <c r="B36" s="936"/>
      <c r="C36" s="929" t="s">
        <v>313</v>
      </c>
      <c r="D36" s="929"/>
      <c r="E36" s="930"/>
      <c r="F36" s="931"/>
      <c r="G36" s="930"/>
      <c r="H36" s="932"/>
      <c r="I36" s="931"/>
      <c r="J36" s="930"/>
      <c r="K36" s="932"/>
      <c r="L36" s="932"/>
      <c r="M36" s="931"/>
    </row>
    <row r="37" spans="1:15" ht="14.1" customHeight="1">
      <c r="A37" s="935"/>
      <c r="B37" s="936"/>
      <c r="C37" s="929" t="s">
        <v>314</v>
      </c>
      <c r="D37" s="929"/>
      <c r="E37" s="930"/>
      <c r="F37" s="931"/>
      <c r="G37" s="930"/>
      <c r="H37" s="932"/>
      <c r="I37" s="931"/>
      <c r="J37" s="930"/>
      <c r="K37" s="932"/>
      <c r="L37" s="932"/>
      <c r="M37" s="931"/>
    </row>
    <row r="38" spans="1:15" ht="14.1" customHeight="1">
      <c r="A38" s="937"/>
      <c r="B38" s="938"/>
      <c r="C38" s="929" t="s">
        <v>315</v>
      </c>
      <c r="D38" s="929"/>
      <c r="E38" s="930"/>
      <c r="F38" s="931"/>
      <c r="G38" s="930"/>
      <c r="H38" s="932"/>
      <c r="I38" s="931"/>
      <c r="J38" s="930"/>
      <c r="K38" s="932"/>
      <c r="L38" s="932"/>
      <c r="M38" s="931"/>
    </row>
    <row r="39" spans="1:15" ht="15" customHeight="1">
      <c r="A39" s="851" t="s">
        <v>265</v>
      </c>
      <c r="B39" s="852"/>
      <c r="C39" s="2" t="s">
        <v>81</v>
      </c>
      <c r="D39" s="19" t="s">
        <v>266</v>
      </c>
      <c r="E39" s="19" t="s">
        <v>267</v>
      </c>
      <c r="F39" s="19" t="s">
        <v>268</v>
      </c>
      <c r="G39" s="19" t="s">
        <v>269</v>
      </c>
      <c r="H39" s="857" t="s">
        <v>270</v>
      </c>
      <c r="I39" s="858"/>
      <c r="J39" s="857" t="s">
        <v>271</v>
      </c>
      <c r="K39" s="858"/>
      <c r="L39" s="857" t="s">
        <v>272</v>
      </c>
      <c r="M39" s="858"/>
      <c r="N39" s="6"/>
      <c r="O39" s="6"/>
    </row>
    <row r="40" spans="1:15" ht="15" customHeight="1">
      <c r="A40" s="853"/>
      <c r="B40" s="854"/>
      <c r="C40" s="46"/>
      <c r="D40" s="46"/>
      <c r="E40" s="46"/>
      <c r="F40" s="46"/>
      <c r="G40" s="46"/>
      <c r="H40" s="900"/>
      <c r="I40" s="901"/>
      <c r="J40" s="900"/>
      <c r="K40" s="901"/>
      <c r="L40" s="900"/>
      <c r="M40" s="901"/>
      <c r="N40" s="6"/>
      <c r="O40" s="6"/>
    </row>
    <row r="41" spans="1:15" ht="15" customHeight="1">
      <c r="A41" s="855"/>
      <c r="B41" s="856"/>
      <c r="C41" s="857" t="s">
        <v>273</v>
      </c>
      <c r="D41" s="859"/>
      <c r="E41" s="858"/>
      <c r="F41" s="842"/>
      <c r="G41" s="843"/>
      <c r="H41" s="843"/>
      <c r="I41" s="843"/>
      <c r="J41" s="843"/>
      <c r="K41" s="843"/>
      <c r="L41" s="843"/>
      <c r="M41" s="844"/>
      <c r="N41" s="6"/>
      <c r="O41" s="6"/>
    </row>
    <row r="42" spans="1:15" ht="15" customHeight="1">
      <c r="A42" s="863" t="s">
        <v>274</v>
      </c>
      <c r="B42" s="819"/>
      <c r="C42" s="29" t="s">
        <v>275</v>
      </c>
      <c r="D42" s="47"/>
      <c r="E42" s="30" t="s">
        <v>276</v>
      </c>
      <c r="F42" s="49"/>
      <c r="G42" s="31" t="s">
        <v>277</v>
      </c>
      <c r="H42" s="916"/>
      <c r="I42" s="916"/>
      <c r="J42" s="917" t="s">
        <v>276</v>
      </c>
      <c r="K42" s="917"/>
      <c r="L42" s="916"/>
      <c r="M42" s="918"/>
      <c r="N42" s="5"/>
      <c r="O42" s="6"/>
    </row>
    <row r="43" spans="1:15" ht="15" customHeight="1">
      <c r="A43" s="864"/>
      <c r="B43" s="865"/>
      <c r="C43" s="32" t="s">
        <v>278</v>
      </c>
      <c r="D43" s="47"/>
      <c r="E43" s="30" t="s">
        <v>276</v>
      </c>
      <c r="F43" s="49"/>
      <c r="G43" s="31" t="s">
        <v>277</v>
      </c>
      <c r="H43" s="916"/>
      <c r="I43" s="916"/>
      <c r="J43" s="917" t="s">
        <v>276</v>
      </c>
      <c r="K43" s="917"/>
      <c r="L43" s="916"/>
      <c r="M43" s="918"/>
      <c r="N43" s="5"/>
      <c r="O43" s="6"/>
    </row>
    <row r="44" spans="1:15" ht="15" customHeight="1">
      <c r="A44" s="866"/>
      <c r="B44" s="820"/>
      <c r="C44" s="34" t="s">
        <v>279</v>
      </c>
      <c r="D44" s="48"/>
      <c r="E44" s="35" t="s">
        <v>276</v>
      </c>
      <c r="F44" s="49"/>
      <c r="G44" s="31" t="s">
        <v>277</v>
      </c>
      <c r="H44" s="916"/>
      <c r="I44" s="916"/>
      <c r="J44" s="917" t="s">
        <v>276</v>
      </c>
      <c r="K44" s="917"/>
      <c r="L44" s="916"/>
      <c r="M44" s="918"/>
      <c r="N44" s="5"/>
      <c r="O44" s="6"/>
    </row>
    <row r="45" spans="1:15" ht="15" customHeight="1">
      <c r="A45" s="833" t="s">
        <v>286</v>
      </c>
      <c r="B45" s="834"/>
      <c r="C45" s="837"/>
      <c r="D45" s="838"/>
      <c r="E45" s="838"/>
      <c r="F45" s="838"/>
      <c r="G45" s="838"/>
      <c r="H45" s="838"/>
      <c r="I45" s="838"/>
      <c r="J45" s="838"/>
      <c r="K45" s="838"/>
      <c r="L45" s="838"/>
      <c r="M45" s="839"/>
      <c r="N45" s="6"/>
      <c r="O45" s="6"/>
    </row>
    <row r="46" spans="1:15" ht="15" customHeight="1">
      <c r="A46" s="833" t="s">
        <v>287</v>
      </c>
      <c r="B46" s="834"/>
      <c r="C46" s="837"/>
      <c r="D46" s="838"/>
      <c r="E46" s="838"/>
      <c r="F46" s="838"/>
      <c r="G46" s="838"/>
      <c r="H46" s="838"/>
      <c r="I46" s="838"/>
      <c r="J46" s="838"/>
      <c r="K46" s="838"/>
      <c r="L46" s="838"/>
      <c r="M46" s="839"/>
      <c r="N46" s="5"/>
      <c r="O46" s="6"/>
    </row>
    <row r="47" spans="1:15" ht="35.1" customHeight="1">
      <c r="A47" s="835" t="s">
        <v>288</v>
      </c>
      <c r="B47" s="836"/>
      <c r="C47" s="913"/>
      <c r="D47" s="914"/>
      <c r="E47" s="914"/>
      <c r="F47" s="914"/>
      <c r="G47" s="914"/>
      <c r="H47" s="914"/>
      <c r="I47" s="914"/>
      <c r="J47" s="914"/>
      <c r="K47" s="914"/>
      <c r="L47" s="914"/>
      <c r="M47" s="915"/>
      <c r="N47" s="5"/>
      <c r="O47" s="6"/>
    </row>
    <row r="48" spans="1:15" ht="15" customHeight="1">
      <c r="A48" s="907" t="s">
        <v>316</v>
      </c>
      <c r="B48" s="908"/>
      <c r="C48" s="62" t="s">
        <v>317</v>
      </c>
      <c r="D48" s="920"/>
      <c r="E48" s="920"/>
      <c r="F48" s="920"/>
      <c r="G48" s="921" t="s">
        <v>318</v>
      </c>
      <c r="H48" s="921"/>
      <c r="I48" s="922"/>
      <c r="J48" s="922"/>
      <c r="K48" s="922"/>
      <c r="L48" s="922"/>
      <c r="M48" s="922"/>
      <c r="N48" s="5"/>
      <c r="O48" s="6"/>
    </row>
    <row r="49" spans="1:15" ht="15" customHeight="1">
      <c r="A49" s="953" t="s">
        <v>319</v>
      </c>
      <c r="B49" s="954"/>
      <c r="C49" s="954"/>
      <c r="D49" s="954"/>
      <c r="E49" s="954"/>
      <c r="F49" s="954"/>
      <c r="G49" s="954"/>
      <c r="H49" s="954"/>
      <c r="I49" s="954"/>
      <c r="J49" s="954"/>
      <c r="K49" s="954"/>
      <c r="L49" s="954"/>
      <c r="M49" s="955"/>
      <c r="N49" s="5"/>
      <c r="O49" s="6"/>
    </row>
    <row r="50" spans="1:15" ht="15" customHeight="1">
      <c r="A50" s="848" t="s">
        <v>231</v>
      </c>
      <c r="B50" s="9" t="s">
        <v>232</v>
      </c>
      <c r="C50" s="845"/>
      <c r="D50" s="846"/>
      <c r="E50" s="846"/>
      <c r="F50" s="846"/>
      <c r="G50" s="846"/>
      <c r="H50" s="846"/>
      <c r="I50" s="846"/>
      <c r="J50" s="846"/>
      <c r="K50" s="846"/>
      <c r="L50" s="846"/>
      <c r="M50" s="847"/>
      <c r="N50" s="5"/>
      <c r="O50" s="6"/>
    </row>
    <row r="51" spans="1:15" ht="15" customHeight="1">
      <c r="A51" s="849"/>
      <c r="B51" s="10" t="s">
        <v>233</v>
      </c>
      <c r="C51" s="824"/>
      <c r="D51" s="825"/>
      <c r="E51" s="825"/>
      <c r="F51" s="825"/>
      <c r="G51" s="825"/>
      <c r="H51" s="825"/>
      <c r="I51" s="825"/>
      <c r="J51" s="825"/>
      <c r="K51" s="825"/>
      <c r="L51" s="825"/>
      <c r="M51" s="826"/>
      <c r="N51" s="5"/>
      <c r="O51" s="6"/>
    </row>
    <row r="52" spans="1:15" ht="15" customHeight="1">
      <c r="A52" s="849"/>
      <c r="B52" s="817" t="s">
        <v>180</v>
      </c>
      <c r="C52" s="11" t="s">
        <v>234</v>
      </c>
      <c r="D52" s="50"/>
      <c r="E52" s="13" t="s">
        <v>235</v>
      </c>
      <c r="F52" s="50"/>
      <c r="G52" s="12" t="s">
        <v>236</v>
      </c>
      <c r="H52" s="12"/>
      <c r="I52" s="12"/>
      <c r="J52" s="12"/>
      <c r="K52" s="12"/>
      <c r="L52" s="12"/>
      <c r="M52" s="14"/>
      <c r="N52" s="5"/>
      <c r="O52" s="6"/>
    </row>
    <row r="53" spans="1:15" ht="15" customHeight="1">
      <c r="A53" s="849"/>
      <c r="B53" s="827"/>
      <c r="C53" s="40"/>
      <c r="D53" s="16"/>
      <c r="E53" s="39"/>
      <c r="F53" s="17"/>
      <c r="G53" s="828"/>
      <c r="H53" s="828"/>
      <c r="I53" s="828"/>
      <c r="J53" s="828"/>
      <c r="K53" s="828"/>
      <c r="L53" s="828"/>
      <c r="M53" s="829"/>
      <c r="N53" s="5"/>
      <c r="O53" s="6"/>
    </row>
    <row r="54" spans="1:15" ht="15" customHeight="1">
      <c r="A54" s="849"/>
      <c r="B54" s="818"/>
      <c r="C54" s="830"/>
      <c r="D54" s="831"/>
      <c r="E54" s="831"/>
      <c r="F54" s="831"/>
      <c r="G54" s="831"/>
      <c r="H54" s="831"/>
      <c r="I54" s="831"/>
      <c r="J54" s="831"/>
      <c r="K54" s="831"/>
      <c r="L54" s="831"/>
      <c r="M54" s="832"/>
      <c r="N54" s="5"/>
      <c r="O54" s="6"/>
    </row>
    <row r="55" spans="1:15" ht="15" customHeight="1">
      <c r="A55" s="849"/>
      <c r="B55" s="233" t="s">
        <v>237</v>
      </c>
      <c r="C55" s="805"/>
      <c r="D55" s="806"/>
      <c r="E55" s="806"/>
      <c r="F55" s="806"/>
      <c r="G55" s="806"/>
      <c r="H55" s="806"/>
      <c r="I55" s="806"/>
      <c r="J55" s="806"/>
      <c r="K55" s="806"/>
      <c r="L55" s="806"/>
      <c r="M55" s="807"/>
      <c r="N55" s="5"/>
      <c r="O55" s="6"/>
    </row>
    <row r="56" spans="1:15" ht="15" customHeight="1">
      <c r="A56" s="850"/>
      <c r="B56" s="20" t="s">
        <v>238</v>
      </c>
      <c r="C56" s="842"/>
      <c r="D56" s="843"/>
      <c r="E56" s="843"/>
      <c r="F56" s="843"/>
      <c r="G56" s="843"/>
      <c r="H56" s="843"/>
      <c r="I56" s="843"/>
      <c r="J56" s="843"/>
      <c r="K56" s="843"/>
      <c r="L56" s="843"/>
      <c r="M56" s="844"/>
      <c r="N56" s="5"/>
      <c r="O56" s="6"/>
    </row>
    <row r="57" spans="1:15" ht="15" customHeight="1">
      <c r="A57" s="848" t="s">
        <v>296</v>
      </c>
      <c r="B57" s="15" t="s">
        <v>232</v>
      </c>
      <c r="C57" s="893"/>
      <c r="D57" s="894"/>
      <c r="E57" s="895"/>
      <c r="F57" s="816" t="s">
        <v>241</v>
      </c>
      <c r="G57" s="886"/>
      <c r="H57" s="52"/>
      <c r="I57" s="886"/>
      <c r="J57" s="52"/>
      <c r="K57" s="886"/>
      <c r="L57" s="52"/>
      <c r="M57" s="53"/>
      <c r="N57" s="5"/>
      <c r="O57" s="6"/>
    </row>
    <row r="58" spans="1:15" ht="15" customHeight="1">
      <c r="A58" s="849"/>
      <c r="B58" s="21" t="s">
        <v>242</v>
      </c>
      <c r="C58" s="830"/>
      <c r="D58" s="831"/>
      <c r="E58" s="832"/>
      <c r="F58" s="816"/>
      <c r="G58" s="887"/>
      <c r="H58" s="54" t="s">
        <v>243</v>
      </c>
      <c r="I58" s="887"/>
      <c r="J58" s="54" t="s">
        <v>244</v>
      </c>
      <c r="K58" s="887"/>
      <c r="L58" s="55" t="s">
        <v>245</v>
      </c>
      <c r="M58" s="56"/>
      <c r="N58" s="5"/>
      <c r="O58" s="6"/>
    </row>
    <row r="59" spans="1:15" ht="15" customHeight="1">
      <c r="A59" s="849"/>
      <c r="B59" s="808" t="s">
        <v>246</v>
      </c>
      <c r="C59" s="11" t="s">
        <v>234</v>
      </c>
      <c r="D59" s="38"/>
      <c r="E59" s="13" t="s">
        <v>235</v>
      </c>
      <c r="F59" s="38"/>
      <c r="G59" s="12" t="s">
        <v>236</v>
      </c>
      <c r="H59" s="12"/>
      <c r="I59" s="12"/>
      <c r="J59" s="12"/>
      <c r="K59" s="12"/>
      <c r="L59" s="12"/>
      <c r="M59" s="14"/>
      <c r="N59" s="5"/>
      <c r="O59" s="6"/>
    </row>
    <row r="60" spans="1:15" ht="15" customHeight="1">
      <c r="A60" s="849"/>
      <c r="B60" s="809"/>
      <c r="C60" s="40"/>
      <c r="D60" s="16"/>
      <c r="E60" s="39"/>
      <c r="F60" s="17"/>
      <c r="G60" s="828"/>
      <c r="H60" s="828"/>
      <c r="I60" s="828"/>
      <c r="J60" s="828"/>
      <c r="K60" s="828"/>
      <c r="L60" s="828"/>
      <c r="M60" s="829"/>
      <c r="N60" s="5"/>
      <c r="O60" s="6"/>
    </row>
    <row r="61" spans="1:15" ht="15" customHeight="1">
      <c r="A61" s="849"/>
      <c r="B61" s="810"/>
      <c r="C61" s="830"/>
      <c r="D61" s="831"/>
      <c r="E61" s="831"/>
      <c r="F61" s="831"/>
      <c r="G61" s="831"/>
      <c r="H61" s="831"/>
      <c r="I61" s="831"/>
      <c r="J61" s="831"/>
      <c r="K61" s="831"/>
      <c r="L61" s="831"/>
      <c r="M61" s="832"/>
      <c r="N61" s="6"/>
      <c r="O61" s="6"/>
    </row>
    <row r="62" spans="1:15" ht="15" customHeight="1">
      <c r="A62" s="946" t="s">
        <v>252</v>
      </c>
      <c r="B62" s="947"/>
      <c r="C62" s="947"/>
      <c r="D62" s="947"/>
      <c r="E62" s="947"/>
      <c r="F62" s="948"/>
      <c r="G62" s="949"/>
      <c r="H62" s="950" t="s">
        <v>253</v>
      </c>
      <c r="I62" s="951"/>
      <c r="J62" s="951"/>
      <c r="K62" s="951"/>
      <c r="L62" s="951"/>
      <c r="M62" s="952"/>
      <c r="N62" s="6"/>
      <c r="O62" s="6"/>
    </row>
    <row r="63" spans="1:15" ht="15" customHeight="1">
      <c r="A63" s="833" t="s">
        <v>297</v>
      </c>
      <c r="B63" s="834"/>
      <c r="C63" s="837"/>
      <c r="D63" s="838"/>
      <c r="E63" s="838"/>
      <c r="F63" s="838"/>
      <c r="G63" s="838"/>
      <c r="H63" s="838"/>
      <c r="I63" s="838"/>
      <c r="J63" s="838"/>
      <c r="K63" s="838"/>
      <c r="L63" s="838"/>
      <c r="M63" s="839"/>
      <c r="N63" s="6"/>
      <c r="O63" s="6"/>
    </row>
    <row r="64" spans="1:15" ht="15" customHeight="1">
      <c r="A64" s="933" t="s">
        <v>307</v>
      </c>
      <c r="B64" s="934"/>
      <c r="C64" s="943" t="s">
        <v>308</v>
      </c>
      <c r="D64" s="944"/>
      <c r="E64" s="944"/>
      <c r="F64" s="944"/>
      <c r="G64" s="944"/>
      <c r="H64" s="944"/>
      <c r="I64" s="944"/>
      <c r="J64" s="944"/>
      <c r="K64" s="944"/>
      <c r="L64" s="944"/>
      <c r="M64" s="945"/>
      <c r="N64" s="6"/>
      <c r="O64" s="6"/>
    </row>
    <row r="65" spans="1:15" ht="15" customHeight="1">
      <c r="A65" s="935"/>
      <c r="B65" s="936"/>
      <c r="C65" s="929" t="s">
        <v>309</v>
      </c>
      <c r="D65" s="929"/>
      <c r="E65" s="939" t="s">
        <v>310</v>
      </c>
      <c r="F65" s="939"/>
      <c r="G65" s="939" t="s">
        <v>311</v>
      </c>
      <c r="H65" s="939"/>
      <c r="I65" s="939"/>
      <c r="J65" s="940" t="s">
        <v>312</v>
      </c>
      <c r="K65" s="941"/>
      <c r="L65" s="941"/>
      <c r="M65" s="942"/>
      <c r="N65" s="6"/>
      <c r="O65" s="6"/>
    </row>
    <row r="66" spans="1:15" ht="15" customHeight="1">
      <c r="A66" s="935"/>
      <c r="B66" s="936"/>
      <c r="C66" s="929" t="s">
        <v>313</v>
      </c>
      <c r="D66" s="929"/>
      <c r="E66" s="930"/>
      <c r="F66" s="931"/>
      <c r="G66" s="930"/>
      <c r="H66" s="932"/>
      <c r="I66" s="931"/>
      <c r="J66" s="930"/>
      <c r="K66" s="932"/>
      <c r="L66" s="932"/>
      <c r="M66" s="931"/>
      <c r="N66" s="6"/>
      <c r="O66" s="6"/>
    </row>
    <row r="67" spans="1:15" ht="15" customHeight="1">
      <c r="A67" s="935"/>
      <c r="B67" s="936"/>
      <c r="C67" s="929" t="s">
        <v>314</v>
      </c>
      <c r="D67" s="929"/>
      <c r="E67" s="930"/>
      <c r="F67" s="931"/>
      <c r="G67" s="930"/>
      <c r="H67" s="932"/>
      <c r="I67" s="931"/>
      <c r="J67" s="930"/>
      <c r="K67" s="932"/>
      <c r="L67" s="932"/>
      <c r="M67" s="931"/>
      <c r="N67" s="6"/>
      <c r="O67" s="6"/>
    </row>
    <row r="68" spans="1:15" ht="15" customHeight="1">
      <c r="A68" s="937"/>
      <c r="B68" s="938"/>
      <c r="C68" s="929" t="s">
        <v>315</v>
      </c>
      <c r="D68" s="929"/>
      <c r="E68" s="930"/>
      <c r="F68" s="931"/>
      <c r="G68" s="930"/>
      <c r="H68" s="932"/>
      <c r="I68" s="931"/>
      <c r="J68" s="930"/>
      <c r="K68" s="932"/>
      <c r="L68" s="932"/>
      <c r="M68" s="931"/>
      <c r="N68" s="6"/>
      <c r="O68" s="6"/>
    </row>
    <row r="69" spans="1:15" ht="15" customHeight="1">
      <c r="A69" s="851" t="s">
        <v>265</v>
      </c>
      <c r="B69" s="852"/>
      <c r="C69" s="2" t="s">
        <v>81</v>
      </c>
      <c r="D69" s="19" t="s">
        <v>266</v>
      </c>
      <c r="E69" s="19" t="s">
        <v>267</v>
      </c>
      <c r="F69" s="19" t="s">
        <v>268</v>
      </c>
      <c r="G69" s="19" t="s">
        <v>269</v>
      </c>
      <c r="H69" s="857" t="s">
        <v>270</v>
      </c>
      <c r="I69" s="858"/>
      <c r="J69" s="857" t="s">
        <v>271</v>
      </c>
      <c r="K69" s="858"/>
      <c r="L69" s="857" t="s">
        <v>272</v>
      </c>
      <c r="M69" s="858"/>
      <c r="N69" s="6"/>
      <c r="O69" s="6"/>
    </row>
    <row r="70" spans="1:15" ht="15" customHeight="1">
      <c r="A70" s="853"/>
      <c r="B70" s="854"/>
      <c r="C70" s="46"/>
      <c r="D70" s="46"/>
      <c r="E70" s="46"/>
      <c r="F70" s="46"/>
      <c r="G70" s="46"/>
      <c r="H70" s="900"/>
      <c r="I70" s="901"/>
      <c r="J70" s="900"/>
      <c r="K70" s="901"/>
      <c r="L70" s="900"/>
      <c r="M70" s="901"/>
      <c r="N70" s="6"/>
      <c r="O70" s="6"/>
    </row>
    <row r="71" spans="1:15" ht="15" customHeight="1">
      <c r="A71" s="855"/>
      <c r="B71" s="856"/>
      <c r="C71" s="857" t="s">
        <v>273</v>
      </c>
      <c r="D71" s="859"/>
      <c r="E71" s="858"/>
      <c r="F71" s="842"/>
      <c r="G71" s="843"/>
      <c r="H71" s="843"/>
      <c r="I71" s="843"/>
      <c r="J71" s="843"/>
      <c r="K71" s="843"/>
      <c r="L71" s="843"/>
      <c r="M71" s="844"/>
      <c r="N71" s="6"/>
      <c r="O71" s="6"/>
    </row>
    <row r="72" spans="1:15" ht="15" customHeight="1">
      <c r="A72" s="863" t="s">
        <v>274</v>
      </c>
      <c r="B72" s="819"/>
      <c r="C72" s="151" t="s">
        <v>275</v>
      </c>
      <c r="D72" s="47"/>
      <c r="E72" s="30" t="s">
        <v>276</v>
      </c>
      <c r="F72" s="49"/>
      <c r="G72" s="152" t="s">
        <v>277</v>
      </c>
      <c r="H72" s="861"/>
      <c r="I72" s="861"/>
      <c r="J72" s="860" t="s">
        <v>276</v>
      </c>
      <c r="K72" s="860"/>
      <c r="L72" s="861"/>
      <c r="M72" s="862"/>
      <c r="N72" s="6"/>
      <c r="O72" s="6"/>
    </row>
    <row r="73" spans="1:15" ht="15" customHeight="1">
      <c r="A73" s="864"/>
      <c r="B73" s="865"/>
      <c r="C73" s="141" t="s">
        <v>278</v>
      </c>
      <c r="D73" s="47"/>
      <c r="E73" s="30" t="s">
        <v>276</v>
      </c>
      <c r="F73" s="49"/>
      <c r="G73" s="152" t="s">
        <v>277</v>
      </c>
      <c r="H73" s="861"/>
      <c r="I73" s="861"/>
      <c r="J73" s="860" t="s">
        <v>276</v>
      </c>
      <c r="K73" s="860"/>
      <c r="L73" s="861"/>
      <c r="M73" s="862"/>
      <c r="N73" s="6"/>
      <c r="O73" s="6"/>
    </row>
    <row r="74" spans="1:15" ht="15" customHeight="1">
      <c r="A74" s="866"/>
      <c r="B74" s="820"/>
      <c r="C74" s="140" t="s">
        <v>279</v>
      </c>
      <c r="D74" s="48"/>
      <c r="E74" s="35" t="s">
        <v>276</v>
      </c>
      <c r="F74" s="49"/>
      <c r="G74" s="152" t="s">
        <v>277</v>
      </c>
      <c r="H74" s="861"/>
      <c r="I74" s="861"/>
      <c r="J74" s="860" t="s">
        <v>276</v>
      </c>
      <c r="K74" s="860"/>
      <c r="L74" s="861"/>
      <c r="M74" s="862"/>
      <c r="N74" s="6"/>
      <c r="O74" s="6"/>
    </row>
    <row r="75" spans="1:15" ht="15" customHeight="1">
      <c r="A75" s="833" t="s">
        <v>286</v>
      </c>
      <c r="B75" s="834"/>
      <c r="C75" s="837"/>
      <c r="D75" s="838"/>
      <c r="E75" s="838"/>
      <c r="F75" s="838"/>
      <c r="G75" s="838"/>
      <c r="H75" s="838"/>
      <c r="I75" s="838"/>
      <c r="J75" s="838"/>
      <c r="K75" s="838"/>
      <c r="L75" s="838"/>
      <c r="M75" s="839"/>
      <c r="N75" s="6"/>
      <c r="O75" s="6"/>
    </row>
    <row r="76" spans="1:15" ht="15" customHeight="1">
      <c r="A76" s="833" t="s">
        <v>287</v>
      </c>
      <c r="B76" s="834"/>
      <c r="C76" s="837"/>
      <c r="D76" s="838"/>
      <c r="E76" s="838"/>
      <c r="F76" s="838"/>
      <c r="G76" s="838"/>
      <c r="H76" s="838"/>
      <c r="I76" s="838"/>
      <c r="J76" s="838"/>
      <c r="K76" s="838"/>
      <c r="L76" s="838"/>
      <c r="M76" s="839"/>
      <c r="N76" s="6"/>
      <c r="O76" s="6"/>
    </row>
    <row r="77" spans="1:15" ht="27.75" customHeight="1">
      <c r="A77" s="835" t="s">
        <v>288</v>
      </c>
      <c r="B77" s="836"/>
      <c r="C77" s="913"/>
      <c r="D77" s="914"/>
      <c r="E77" s="914"/>
      <c r="F77" s="914"/>
      <c r="G77" s="914"/>
      <c r="H77" s="914"/>
      <c r="I77" s="914"/>
      <c r="J77" s="914"/>
      <c r="K77" s="914"/>
      <c r="L77" s="914"/>
      <c r="M77" s="915"/>
      <c r="N77" s="6"/>
      <c r="O77" s="6"/>
    </row>
    <row r="78" spans="1:15" ht="18" customHeight="1">
      <c r="A78" s="907" t="s">
        <v>316</v>
      </c>
      <c r="B78" s="908"/>
      <c r="C78" s="62" t="s">
        <v>317</v>
      </c>
      <c r="D78" s="920"/>
      <c r="E78" s="920"/>
      <c r="F78" s="920"/>
      <c r="G78" s="921" t="s">
        <v>318</v>
      </c>
      <c r="H78" s="921"/>
      <c r="I78" s="922"/>
      <c r="J78" s="922"/>
      <c r="K78" s="922"/>
      <c r="L78" s="922"/>
      <c r="M78" s="922"/>
      <c r="N78" s="5"/>
      <c r="O78" s="6"/>
    </row>
    <row r="79" spans="1:15" ht="18" customHeight="1">
      <c r="A79" s="215" t="s">
        <v>225</v>
      </c>
      <c r="B79" s="216"/>
      <c r="C79" s="217"/>
      <c r="D79" s="218"/>
      <c r="E79" s="218"/>
      <c r="F79" s="218"/>
      <c r="G79" s="217"/>
      <c r="H79" s="217"/>
      <c r="I79" s="219"/>
      <c r="J79" s="219"/>
      <c r="K79" s="219"/>
      <c r="L79" s="219"/>
      <c r="M79" s="219"/>
      <c r="N79" s="5"/>
      <c r="O79" s="6"/>
    </row>
    <row r="80" spans="1:15" ht="18" customHeight="1">
      <c r="A80" s="911" t="s">
        <v>320</v>
      </c>
      <c r="B80" s="911"/>
      <c r="C80" s="911"/>
      <c r="D80" s="911"/>
      <c r="E80" s="911"/>
      <c r="F80" s="911"/>
      <c r="G80" s="911"/>
      <c r="H80" s="911"/>
      <c r="I80" s="911"/>
      <c r="J80" s="911"/>
      <c r="K80" s="911"/>
      <c r="L80" s="911"/>
      <c r="M80" s="911"/>
      <c r="N80" s="5"/>
      <c r="O80" s="6"/>
    </row>
    <row r="81" spans="1:15" ht="18" customHeight="1">
      <c r="A81" s="911" t="s">
        <v>303</v>
      </c>
      <c r="B81" s="911"/>
      <c r="C81" s="911"/>
      <c r="D81" s="911"/>
      <c r="E81" s="911"/>
      <c r="F81" s="911"/>
      <c r="G81" s="911"/>
      <c r="H81" s="911"/>
      <c r="I81" s="911"/>
      <c r="J81" s="911"/>
      <c r="K81" s="911"/>
      <c r="L81" s="911"/>
      <c r="M81" s="911"/>
      <c r="N81" s="5"/>
      <c r="O81" s="6"/>
    </row>
    <row r="82" spans="1:15" ht="30" customHeight="1">
      <c r="A82" s="911" t="s">
        <v>304</v>
      </c>
      <c r="B82" s="912"/>
      <c r="C82" s="912"/>
      <c r="D82" s="912"/>
      <c r="E82" s="912"/>
      <c r="F82" s="912"/>
      <c r="G82" s="912"/>
      <c r="H82" s="912"/>
      <c r="I82" s="912"/>
      <c r="J82" s="912"/>
      <c r="K82" s="912"/>
      <c r="L82" s="912"/>
      <c r="M82" s="912"/>
      <c r="N82" s="6"/>
      <c r="O82" s="6"/>
    </row>
    <row r="83" spans="1:15" ht="18" customHeight="1">
      <c r="A83" s="911" t="s">
        <v>321</v>
      </c>
      <c r="B83" s="912"/>
      <c r="C83" s="912"/>
      <c r="D83" s="912"/>
      <c r="E83" s="912"/>
      <c r="F83" s="912"/>
      <c r="G83" s="912"/>
      <c r="H83" s="912"/>
      <c r="I83" s="912"/>
      <c r="J83" s="912"/>
      <c r="K83" s="912"/>
      <c r="L83" s="912"/>
      <c r="M83" s="912"/>
      <c r="N83" s="6"/>
      <c r="O83" s="6"/>
    </row>
    <row r="84" spans="1:15" ht="15" customHeight="1">
      <c r="A84" s="5" t="s">
        <v>291</v>
      </c>
      <c r="B84" s="6"/>
      <c r="C84" s="6"/>
      <c r="D84" s="6"/>
      <c r="E84" s="6"/>
      <c r="F84" s="6"/>
      <c r="G84" s="6"/>
      <c r="H84" s="6"/>
      <c r="I84" s="6"/>
      <c r="J84" s="6"/>
      <c r="K84" s="6"/>
      <c r="L84" s="6"/>
      <c r="M84" s="6"/>
      <c r="N84" s="6"/>
      <c r="O84" s="6"/>
    </row>
    <row r="85" spans="1:15" ht="15" customHeight="1">
      <c r="A85" s="37" t="s">
        <v>305</v>
      </c>
    </row>
    <row r="86" spans="1:15" ht="15" customHeight="1">
      <c r="A86" s="848" t="s">
        <v>296</v>
      </c>
      <c r="B86" s="9" t="s">
        <v>232</v>
      </c>
      <c r="C86" s="893"/>
      <c r="D86" s="894"/>
      <c r="E86" s="895"/>
      <c r="F86" s="816" t="s">
        <v>241</v>
      </c>
      <c r="G86" s="886"/>
      <c r="H86" s="52"/>
      <c r="I86" s="886"/>
      <c r="J86" s="52"/>
      <c r="K86" s="886"/>
      <c r="L86" s="52"/>
      <c r="M86" s="53"/>
    </row>
    <row r="87" spans="1:15" ht="15" customHeight="1">
      <c r="A87" s="849"/>
      <c r="B87" s="58" t="s">
        <v>242</v>
      </c>
      <c r="C87" s="830"/>
      <c r="D87" s="831"/>
      <c r="E87" s="832"/>
      <c r="F87" s="816"/>
      <c r="G87" s="887"/>
      <c r="H87" s="54" t="s">
        <v>243</v>
      </c>
      <c r="I87" s="887"/>
      <c r="J87" s="54" t="s">
        <v>244</v>
      </c>
      <c r="K87" s="887"/>
      <c r="L87" s="55" t="s">
        <v>245</v>
      </c>
      <c r="M87" s="56"/>
    </row>
    <row r="88" spans="1:15" ht="15" customHeight="1">
      <c r="A88" s="849"/>
      <c r="B88" s="808" t="s">
        <v>246</v>
      </c>
      <c r="C88" s="11" t="s">
        <v>234</v>
      </c>
      <c r="D88" s="38"/>
      <c r="E88" s="13" t="s">
        <v>235</v>
      </c>
      <c r="F88" s="38"/>
      <c r="G88" s="12" t="s">
        <v>236</v>
      </c>
      <c r="H88" s="12"/>
      <c r="I88" s="12"/>
      <c r="J88" s="12"/>
      <c r="K88" s="12"/>
      <c r="L88" s="12"/>
      <c r="M88" s="14"/>
    </row>
    <row r="89" spans="1:15" ht="15" customHeight="1">
      <c r="A89" s="849"/>
      <c r="B89" s="809"/>
      <c r="C89" s="40"/>
      <c r="D89" s="16"/>
      <c r="E89" s="39"/>
      <c r="F89" s="17"/>
      <c r="G89" s="828"/>
      <c r="H89" s="828"/>
      <c r="I89" s="828"/>
      <c r="J89" s="828"/>
      <c r="K89" s="828"/>
      <c r="L89" s="828"/>
      <c r="M89" s="829"/>
    </row>
    <row r="90" spans="1:15" ht="15" customHeight="1">
      <c r="A90" s="849"/>
      <c r="B90" s="810"/>
      <c r="C90" s="830"/>
      <c r="D90" s="831"/>
      <c r="E90" s="831"/>
      <c r="F90" s="831"/>
      <c r="G90" s="831"/>
      <c r="H90" s="831"/>
      <c r="I90" s="831"/>
      <c r="J90" s="831"/>
      <c r="K90" s="831"/>
      <c r="L90" s="831"/>
      <c r="M90" s="832"/>
    </row>
    <row r="91" spans="1:15" ht="15" customHeight="1">
      <c r="A91" s="849"/>
      <c r="B91" s="15" t="s">
        <v>232</v>
      </c>
      <c r="C91" s="893"/>
      <c r="D91" s="894"/>
      <c r="E91" s="895"/>
      <c r="F91" s="816" t="s">
        <v>241</v>
      </c>
      <c r="G91" s="886"/>
      <c r="H91" s="52"/>
      <c r="I91" s="886"/>
      <c r="J91" s="52"/>
      <c r="K91" s="886"/>
      <c r="L91" s="52"/>
      <c r="M91" s="53"/>
    </row>
    <row r="92" spans="1:15" ht="15" customHeight="1">
      <c r="A92" s="849"/>
      <c r="B92" s="21" t="s">
        <v>242</v>
      </c>
      <c r="C92" s="830"/>
      <c r="D92" s="831"/>
      <c r="E92" s="832"/>
      <c r="F92" s="816"/>
      <c r="G92" s="887"/>
      <c r="H92" s="54" t="s">
        <v>243</v>
      </c>
      <c r="I92" s="887"/>
      <c r="J92" s="54" t="s">
        <v>244</v>
      </c>
      <c r="K92" s="887"/>
      <c r="L92" s="55" t="s">
        <v>245</v>
      </c>
      <c r="M92" s="56"/>
    </row>
    <row r="93" spans="1:15" ht="15" customHeight="1">
      <c r="A93" s="849"/>
      <c r="B93" s="808" t="s">
        <v>246</v>
      </c>
      <c r="C93" s="11" t="s">
        <v>234</v>
      </c>
      <c r="D93" s="38"/>
      <c r="E93" s="13" t="s">
        <v>235</v>
      </c>
      <c r="F93" s="38"/>
      <c r="G93" s="12" t="s">
        <v>236</v>
      </c>
      <c r="H93" s="12"/>
      <c r="I93" s="12"/>
      <c r="J93" s="12"/>
      <c r="K93" s="12"/>
      <c r="L93" s="12"/>
      <c r="M93" s="14"/>
    </row>
    <row r="94" spans="1:15" ht="15" customHeight="1">
      <c r="A94" s="849"/>
      <c r="B94" s="809"/>
      <c r="C94" s="40"/>
      <c r="D94" s="16"/>
      <c r="E94" s="39"/>
      <c r="F94" s="17"/>
      <c r="G94" s="828"/>
      <c r="H94" s="828"/>
      <c r="I94" s="828"/>
      <c r="J94" s="828"/>
      <c r="K94" s="828"/>
      <c r="L94" s="828"/>
      <c r="M94" s="829"/>
    </row>
    <row r="95" spans="1:15" ht="15" customHeight="1">
      <c r="A95" s="849"/>
      <c r="B95" s="810"/>
      <c r="C95" s="830"/>
      <c r="D95" s="831"/>
      <c r="E95" s="831"/>
      <c r="F95" s="831"/>
      <c r="G95" s="831"/>
      <c r="H95" s="831"/>
      <c r="I95" s="831"/>
      <c r="J95" s="831"/>
      <c r="K95" s="831"/>
      <c r="L95" s="831"/>
      <c r="M95" s="832"/>
    </row>
    <row r="96" spans="1:15" ht="15" customHeight="1">
      <c r="A96" s="849"/>
      <c r="B96" s="15" t="s">
        <v>232</v>
      </c>
      <c r="C96" s="893"/>
      <c r="D96" s="894"/>
      <c r="E96" s="895"/>
      <c r="F96" s="816" t="s">
        <v>241</v>
      </c>
      <c r="G96" s="886"/>
      <c r="H96" s="52"/>
      <c r="I96" s="886"/>
      <c r="J96" s="52"/>
      <c r="K96" s="886"/>
      <c r="L96" s="52"/>
      <c r="M96" s="53"/>
    </row>
    <row r="97" spans="1:13" ht="15" customHeight="1">
      <c r="A97" s="849"/>
      <c r="B97" s="21" t="s">
        <v>242</v>
      </c>
      <c r="C97" s="830"/>
      <c r="D97" s="831"/>
      <c r="E97" s="832"/>
      <c r="F97" s="816"/>
      <c r="G97" s="887"/>
      <c r="H97" s="54" t="s">
        <v>243</v>
      </c>
      <c r="I97" s="887"/>
      <c r="J97" s="54" t="s">
        <v>244</v>
      </c>
      <c r="K97" s="887"/>
      <c r="L97" s="55" t="s">
        <v>245</v>
      </c>
      <c r="M97" s="56"/>
    </row>
    <row r="98" spans="1:13" ht="15" customHeight="1">
      <c r="A98" s="849"/>
      <c r="B98" s="808" t="s">
        <v>246</v>
      </c>
      <c r="C98" s="11" t="s">
        <v>234</v>
      </c>
      <c r="D98" s="38"/>
      <c r="E98" s="13" t="s">
        <v>235</v>
      </c>
      <c r="F98" s="38"/>
      <c r="G98" s="12" t="s">
        <v>236</v>
      </c>
      <c r="H98" s="12"/>
      <c r="I98" s="12"/>
      <c r="J98" s="12"/>
      <c r="K98" s="12"/>
      <c r="L98" s="12"/>
      <c r="M98" s="14"/>
    </row>
    <row r="99" spans="1:13" ht="15" customHeight="1">
      <c r="A99" s="849"/>
      <c r="B99" s="809"/>
      <c r="C99" s="40"/>
      <c r="D99" s="16"/>
      <c r="E99" s="39"/>
      <c r="F99" s="17"/>
      <c r="G99" s="828"/>
      <c r="H99" s="828"/>
      <c r="I99" s="828"/>
      <c r="J99" s="828"/>
      <c r="K99" s="828"/>
      <c r="L99" s="828"/>
      <c r="M99" s="829"/>
    </row>
    <row r="100" spans="1:13" ht="15" customHeight="1">
      <c r="A100" s="849"/>
      <c r="B100" s="810"/>
      <c r="C100" s="830"/>
      <c r="D100" s="831"/>
      <c r="E100" s="831"/>
      <c r="F100" s="831"/>
      <c r="G100" s="831"/>
      <c r="H100" s="831"/>
      <c r="I100" s="831"/>
      <c r="J100" s="831"/>
      <c r="K100" s="831"/>
      <c r="L100" s="831"/>
      <c r="M100" s="832"/>
    </row>
    <row r="101" spans="1:13" ht="15" customHeight="1">
      <c r="A101" s="849"/>
      <c r="B101" s="15" t="s">
        <v>232</v>
      </c>
      <c r="C101" s="893"/>
      <c r="D101" s="894"/>
      <c r="E101" s="895"/>
      <c r="F101" s="816" t="s">
        <v>241</v>
      </c>
      <c r="G101" s="886"/>
      <c r="H101" s="52"/>
      <c r="I101" s="886"/>
      <c r="J101" s="52"/>
      <c r="K101" s="886"/>
      <c r="L101" s="52"/>
      <c r="M101" s="53"/>
    </row>
    <row r="102" spans="1:13" ht="15" customHeight="1">
      <c r="A102" s="849"/>
      <c r="B102" s="21" t="s">
        <v>242</v>
      </c>
      <c r="C102" s="830"/>
      <c r="D102" s="831"/>
      <c r="E102" s="832"/>
      <c r="F102" s="816"/>
      <c r="G102" s="887"/>
      <c r="H102" s="54" t="s">
        <v>243</v>
      </c>
      <c r="I102" s="887"/>
      <c r="J102" s="54" t="s">
        <v>244</v>
      </c>
      <c r="K102" s="887"/>
      <c r="L102" s="55" t="s">
        <v>245</v>
      </c>
      <c r="M102" s="56"/>
    </row>
    <row r="103" spans="1:13" ht="15" customHeight="1">
      <c r="A103" s="849"/>
      <c r="B103" s="808" t="s">
        <v>246</v>
      </c>
      <c r="C103" s="11" t="s">
        <v>234</v>
      </c>
      <c r="D103" s="38"/>
      <c r="E103" s="13" t="s">
        <v>235</v>
      </c>
      <c r="F103" s="38"/>
      <c r="G103" s="12" t="s">
        <v>236</v>
      </c>
      <c r="H103" s="12"/>
      <c r="I103" s="12"/>
      <c r="J103" s="12"/>
      <c r="K103" s="12"/>
      <c r="L103" s="12"/>
      <c r="M103" s="14"/>
    </row>
    <row r="104" spans="1:13" ht="15" customHeight="1">
      <c r="A104" s="849"/>
      <c r="B104" s="809"/>
      <c r="C104" s="40"/>
      <c r="D104" s="16"/>
      <c r="E104" s="39"/>
      <c r="F104" s="17"/>
      <c r="G104" s="828"/>
      <c r="H104" s="828"/>
      <c r="I104" s="828"/>
      <c r="J104" s="828"/>
      <c r="K104" s="828"/>
      <c r="L104" s="828"/>
      <c r="M104" s="829"/>
    </row>
    <row r="105" spans="1:13" ht="15" customHeight="1">
      <c r="A105" s="849"/>
      <c r="B105" s="810"/>
      <c r="C105" s="830"/>
      <c r="D105" s="831"/>
      <c r="E105" s="831"/>
      <c r="F105" s="831"/>
      <c r="G105" s="831"/>
      <c r="H105" s="831"/>
      <c r="I105" s="831"/>
      <c r="J105" s="831"/>
      <c r="K105" s="831"/>
      <c r="L105" s="831"/>
      <c r="M105" s="832"/>
    </row>
    <row r="106" spans="1:13" ht="15" customHeight="1">
      <c r="A106" s="849"/>
      <c r="B106" s="15" t="s">
        <v>232</v>
      </c>
      <c r="C106" s="893"/>
      <c r="D106" s="894"/>
      <c r="E106" s="895"/>
      <c r="F106" s="816" t="s">
        <v>241</v>
      </c>
      <c r="G106" s="886"/>
      <c r="H106" s="52"/>
      <c r="I106" s="886"/>
      <c r="J106" s="52"/>
      <c r="K106" s="886"/>
      <c r="L106" s="52"/>
      <c r="M106" s="53"/>
    </row>
    <row r="107" spans="1:13" ht="15" customHeight="1">
      <c r="A107" s="849"/>
      <c r="B107" s="21" t="s">
        <v>242</v>
      </c>
      <c r="C107" s="830"/>
      <c r="D107" s="831"/>
      <c r="E107" s="832"/>
      <c r="F107" s="816"/>
      <c r="G107" s="887"/>
      <c r="H107" s="54" t="s">
        <v>243</v>
      </c>
      <c r="I107" s="887"/>
      <c r="J107" s="54" t="s">
        <v>244</v>
      </c>
      <c r="K107" s="887"/>
      <c r="L107" s="55" t="s">
        <v>245</v>
      </c>
      <c r="M107" s="56"/>
    </row>
    <row r="108" spans="1:13" ht="15" customHeight="1">
      <c r="A108" s="849"/>
      <c r="B108" s="808" t="s">
        <v>246</v>
      </c>
      <c r="C108" s="11" t="s">
        <v>234</v>
      </c>
      <c r="D108" s="38"/>
      <c r="E108" s="13" t="s">
        <v>235</v>
      </c>
      <c r="F108" s="38"/>
      <c r="G108" s="12" t="s">
        <v>236</v>
      </c>
      <c r="H108" s="12"/>
      <c r="I108" s="12"/>
      <c r="J108" s="12"/>
      <c r="K108" s="12"/>
      <c r="L108" s="12"/>
      <c r="M108" s="14"/>
    </row>
    <row r="109" spans="1:13" ht="15" customHeight="1">
      <c r="A109" s="849"/>
      <c r="B109" s="809"/>
      <c r="C109" s="40"/>
      <c r="D109" s="16"/>
      <c r="E109" s="39"/>
      <c r="F109" s="17"/>
      <c r="G109" s="828"/>
      <c r="H109" s="828"/>
      <c r="I109" s="828"/>
      <c r="J109" s="828"/>
      <c r="K109" s="828"/>
      <c r="L109" s="828"/>
      <c r="M109" s="829"/>
    </row>
    <row r="110" spans="1:13" ht="15" customHeight="1">
      <c r="A110" s="849"/>
      <c r="B110" s="810"/>
      <c r="C110" s="830"/>
      <c r="D110" s="831"/>
      <c r="E110" s="831"/>
      <c r="F110" s="831"/>
      <c r="G110" s="831"/>
      <c r="H110" s="831"/>
      <c r="I110" s="831"/>
      <c r="J110" s="831"/>
      <c r="K110" s="831"/>
      <c r="L110" s="831"/>
      <c r="M110" s="832"/>
    </row>
    <row r="111" spans="1:13" ht="15" customHeight="1">
      <c r="A111" s="849"/>
      <c r="B111" s="15" t="s">
        <v>232</v>
      </c>
      <c r="C111" s="893"/>
      <c r="D111" s="894"/>
      <c r="E111" s="895"/>
      <c r="F111" s="816" t="s">
        <v>241</v>
      </c>
      <c r="G111" s="886"/>
      <c r="H111" s="52"/>
      <c r="I111" s="886"/>
      <c r="J111" s="52"/>
      <c r="K111" s="886"/>
      <c r="L111" s="52"/>
      <c r="M111" s="53"/>
    </row>
    <row r="112" spans="1:13" ht="15" customHeight="1">
      <c r="A112" s="849"/>
      <c r="B112" s="21" t="s">
        <v>242</v>
      </c>
      <c r="C112" s="830"/>
      <c r="D112" s="831"/>
      <c r="E112" s="832"/>
      <c r="F112" s="816"/>
      <c r="G112" s="887"/>
      <c r="H112" s="54" t="s">
        <v>243</v>
      </c>
      <c r="I112" s="887"/>
      <c r="J112" s="54" t="s">
        <v>244</v>
      </c>
      <c r="K112" s="887"/>
      <c r="L112" s="55" t="s">
        <v>245</v>
      </c>
      <c r="M112" s="56"/>
    </row>
    <row r="113" spans="1:13" ht="15" customHeight="1">
      <c r="A113" s="849"/>
      <c r="B113" s="808" t="s">
        <v>246</v>
      </c>
      <c r="C113" s="11" t="s">
        <v>234</v>
      </c>
      <c r="D113" s="38"/>
      <c r="E113" s="13" t="s">
        <v>235</v>
      </c>
      <c r="F113" s="38"/>
      <c r="G113" s="12" t="s">
        <v>236</v>
      </c>
      <c r="H113" s="12"/>
      <c r="I113" s="12"/>
      <c r="J113" s="12"/>
      <c r="K113" s="12"/>
      <c r="L113" s="12"/>
      <c r="M113" s="14"/>
    </row>
    <row r="114" spans="1:13" ht="15" customHeight="1">
      <c r="A114" s="849"/>
      <c r="B114" s="809"/>
      <c r="C114" s="40"/>
      <c r="D114" s="16"/>
      <c r="E114" s="39"/>
      <c r="F114" s="17"/>
      <c r="G114" s="828"/>
      <c r="H114" s="828"/>
      <c r="I114" s="828"/>
      <c r="J114" s="828"/>
      <c r="K114" s="828"/>
      <c r="L114" s="828"/>
      <c r="M114" s="829"/>
    </row>
    <row r="115" spans="1:13" ht="15" customHeight="1">
      <c r="A115" s="850"/>
      <c r="B115" s="810"/>
      <c r="C115" s="830"/>
      <c r="D115" s="831"/>
      <c r="E115" s="831"/>
      <c r="F115" s="831"/>
      <c r="G115" s="831"/>
      <c r="H115" s="831"/>
      <c r="I115" s="831"/>
      <c r="J115" s="831"/>
      <c r="K115" s="831"/>
      <c r="L115" s="831"/>
      <c r="M115" s="832"/>
    </row>
    <row r="116" spans="1:13" ht="5.0999999999999996" customHeight="1"/>
    <row r="117" spans="1:13" ht="15" customHeight="1">
      <c r="A117" s="37" t="s">
        <v>322</v>
      </c>
    </row>
    <row r="118" spans="1:13" ht="15" customHeight="1">
      <c r="A118" s="923" t="s">
        <v>316</v>
      </c>
      <c r="B118" s="924"/>
      <c r="C118" s="62" t="s">
        <v>317</v>
      </c>
      <c r="D118" s="920"/>
      <c r="E118" s="920"/>
      <c r="F118" s="920"/>
      <c r="G118" s="921" t="s">
        <v>318</v>
      </c>
      <c r="H118" s="921"/>
      <c r="I118" s="922"/>
      <c r="J118" s="922"/>
      <c r="K118" s="922"/>
      <c r="L118" s="922"/>
      <c r="M118" s="922"/>
    </row>
    <row r="119" spans="1:13" ht="15" customHeight="1">
      <c r="A119" s="925"/>
      <c r="B119" s="926"/>
      <c r="C119" s="62" t="s">
        <v>317</v>
      </c>
      <c r="D119" s="920"/>
      <c r="E119" s="920"/>
      <c r="F119" s="920"/>
      <c r="G119" s="921" t="s">
        <v>318</v>
      </c>
      <c r="H119" s="921"/>
      <c r="I119" s="922"/>
      <c r="J119" s="922"/>
      <c r="K119" s="922"/>
      <c r="L119" s="922"/>
      <c r="M119" s="922"/>
    </row>
    <row r="120" spans="1:13" ht="15" customHeight="1">
      <c r="A120" s="925"/>
      <c r="B120" s="926"/>
      <c r="C120" s="62" t="s">
        <v>317</v>
      </c>
      <c r="D120" s="920"/>
      <c r="E120" s="920"/>
      <c r="F120" s="920"/>
      <c r="G120" s="921" t="s">
        <v>318</v>
      </c>
      <c r="H120" s="921"/>
      <c r="I120" s="922"/>
      <c r="J120" s="922"/>
      <c r="K120" s="922"/>
      <c r="L120" s="922"/>
      <c r="M120" s="922"/>
    </row>
    <row r="121" spans="1:13" ht="15" customHeight="1">
      <c r="A121" s="925"/>
      <c r="B121" s="926"/>
      <c r="C121" s="62" t="s">
        <v>317</v>
      </c>
      <c r="D121" s="920"/>
      <c r="E121" s="920"/>
      <c r="F121" s="920"/>
      <c r="G121" s="921" t="s">
        <v>318</v>
      </c>
      <c r="H121" s="921"/>
      <c r="I121" s="922"/>
      <c r="J121" s="922"/>
      <c r="K121" s="922"/>
      <c r="L121" s="922"/>
      <c r="M121" s="922"/>
    </row>
    <row r="122" spans="1:13" ht="15" customHeight="1">
      <c r="A122" s="927"/>
      <c r="B122" s="928"/>
      <c r="C122" s="62" t="s">
        <v>317</v>
      </c>
      <c r="D122" s="920"/>
      <c r="E122" s="920"/>
      <c r="F122" s="920"/>
      <c r="G122" s="921" t="s">
        <v>318</v>
      </c>
      <c r="H122" s="921"/>
      <c r="I122" s="922"/>
      <c r="J122" s="922"/>
      <c r="K122" s="922"/>
      <c r="L122" s="922"/>
      <c r="M122" s="922"/>
    </row>
  </sheetData>
  <mergeCells count="241">
    <mergeCell ref="A72:B74"/>
    <mergeCell ref="H72:I72"/>
    <mergeCell ref="J72:K72"/>
    <mergeCell ref="L72:M72"/>
    <mergeCell ref="H73:I73"/>
    <mergeCell ref="J73:K73"/>
    <mergeCell ref="L73:M73"/>
    <mergeCell ref="H74:I74"/>
    <mergeCell ref="J74:K74"/>
    <mergeCell ref="L74:M74"/>
    <mergeCell ref="A75:B75"/>
    <mergeCell ref="C75:M75"/>
    <mergeCell ref="A76:B76"/>
    <mergeCell ref="C76:M76"/>
    <mergeCell ref="A77:B77"/>
    <mergeCell ref="C77:M77"/>
    <mergeCell ref="A78:B78"/>
    <mergeCell ref="D78:F78"/>
    <mergeCell ref="G78:H78"/>
    <mergeCell ref="I78:M78"/>
    <mergeCell ref="L69:M69"/>
    <mergeCell ref="H70:I70"/>
    <mergeCell ref="J70:K70"/>
    <mergeCell ref="L70:M70"/>
    <mergeCell ref="C71:E71"/>
    <mergeCell ref="F71:M71"/>
    <mergeCell ref="C58:E58"/>
    <mergeCell ref="B59:B61"/>
    <mergeCell ref="G60:M60"/>
    <mergeCell ref="C61:M61"/>
    <mergeCell ref="J68:M68"/>
    <mergeCell ref="A69:B71"/>
    <mergeCell ref="H69:I69"/>
    <mergeCell ref="J69:K69"/>
    <mergeCell ref="C55:M55"/>
    <mergeCell ref="A63:B63"/>
    <mergeCell ref="C63:M63"/>
    <mergeCell ref="A64:B68"/>
    <mergeCell ref="C64:M64"/>
    <mergeCell ref="C65:D65"/>
    <mergeCell ref="E65:F65"/>
    <mergeCell ref="G65:I65"/>
    <mergeCell ref="J65:M65"/>
    <mergeCell ref="C66:D66"/>
    <mergeCell ref="E66:F66"/>
    <mergeCell ref="G66:I66"/>
    <mergeCell ref="J66:M66"/>
    <mergeCell ref="C67:D67"/>
    <mergeCell ref="E67:F67"/>
    <mergeCell ref="G67:I67"/>
    <mergeCell ref="J67:M67"/>
    <mergeCell ref="C68:D68"/>
    <mergeCell ref="E68:F68"/>
    <mergeCell ref="G68:I68"/>
    <mergeCell ref="A3:A9"/>
    <mergeCell ref="C3:M3"/>
    <mergeCell ref="C4:M4"/>
    <mergeCell ref="B5:B7"/>
    <mergeCell ref="G6:M6"/>
    <mergeCell ref="C7:M7"/>
    <mergeCell ref="C9:M9"/>
    <mergeCell ref="C8:M8"/>
    <mergeCell ref="A62:G62"/>
    <mergeCell ref="H62:M62"/>
    <mergeCell ref="A49:M49"/>
    <mergeCell ref="A50:A56"/>
    <mergeCell ref="C50:M50"/>
    <mergeCell ref="C51:M51"/>
    <mergeCell ref="B52:B54"/>
    <mergeCell ref="G53:M53"/>
    <mergeCell ref="C54:M54"/>
    <mergeCell ref="C56:M56"/>
    <mergeCell ref="A57:A61"/>
    <mergeCell ref="C57:E57"/>
    <mergeCell ref="F57:F58"/>
    <mergeCell ref="G57:G58"/>
    <mergeCell ref="I57:I58"/>
    <mergeCell ref="K57:K58"/>
    <mergeCell ref="A10:A18"/>
    <mergeCell ref="C10:E10"/>
    <mergeCell ref="F10:F11"/>
    <mergeCell ref="G10:G11"/>
    <mergeCell ref="I10:I11"/>
    <mergeCell ref="K10:K11"/>
    <mergeCell ref="C11:E11"/>
    <mergeCell ref="B12:B14"/>
    <mergeCell ref="G13:M13"/>
    <mergeCell ref="C14:M14"/>
    <mergeCell ref="B15:G15"/>
    <mergeCell ref="H15:M15"/>
    <mergeCell ref="B16:C18"/>
    <mergeCell ref="D16:E16"/>
    <mergeCell ref="F16:M16"/>
    <mergeCell ref="D17:E18"/>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L44:M44"/>
    <mergeCell ref="A32:M32"/>
    <mergeCell ref="A33:B33"/>
    <mergeCell ref="A39:B41"/>
    <mergeCell ref="H39:I39"/>
    <mergeCell ref="J39:K39"/>
    <mergeCell ref="L39:M39"/>
    <mergeCell ref="H40:I40"/>
    <mergeCell ref="A28:B28"/>
    <mergeCell ref="A29:B29"/>
    <mergeCell ref="C30:D30"/>
    <mergeCell ref="E30:F30"/>
    <mergeCell ref="C31:D31"/>
    <mergeCell ref="E31:F31"/>
    <mergeCell ref="J40:K40"/>
    <mergeCell ref="L40:M40"/>
    <mergeCell ref="C41:E41"/>
    <mergeCell ref="F41:M41"/>
    <mergeCell ref="C33:M33"/>
    <mergeCell ref="E36:F36"/>
    <mergeCell ref="G36:I36"/>
    <mergeCell ref="J36:M36"/>
    <mergeCell ref="E37:F37"/>
    <mergeCell ref="G37:I37"/>
    <mergeCell ref="G91:G92"/>
    <mergeCell ref="I91:I92"/>
    <mergeCell ref="K91:K92"/>
    <mergeCell ref="C92:E92"/>
    <mergeCell ref="B108:B110"/>
    <mergeCell ref="G109:M109"/>
    <mergeCell ref="C110:M110"/>
    <mergeCell ref="C111:E111"/>
    <mergeCell ref="A42:B44"/>
    <mergeCell ref="H42:I42"/>
    <mergeCell ref="J42:K42"/>
    <mergeCell ref="L42:M42"/>
    <mergeCell ref="H43:I43"/>
    <mergeCell ref="J43:K43"/>
    <mergeCell ref="A47:B47"/>
    <mergeCell ref="C47:M47"/>
    <mergeCell ref="A48:B48"/>
    <mergeCell ref="A45:B45"/>
    <mergeCell ref="C45:M45"/>
    <mergeCell ref="A46:B46"/>
    <mergeCell ref="C46:M46"/>
    <mergeCell ref="L43:M43"/>
    <mergeCell ref="H44:I44"/>
    <mergeCell ref="J44:K44"/>
    <mergeCell ref="G104:M104"/>
    <mergeCell ref="C105:M105"/>
    <mergeCell ref="C106:E106"/>
    <mergeCell ref="F106:F107"/>
    <mergeCell ref="G106:G107"/>
    <mergeCell ref="I106:I107"/>
    <mergeCell ref="K106:K107"/>
    <mergeCell ref="C107:E107"/>
    <mergeCell ref="A82:M82"/>
    <mergeCell ref="A86:A115"/>
    <mergeCell ref="C86:E86"/>
    <mergeCell ref="F86:F87"/>
    <mergeCell ref="G86:G87"/>
    <mergeCell ref="I86:I87"/>
    <mergeCell ref="K86:K87"/>
    <mergeCell ref="C87:E87"/>
    <mergeCell ref="B88:B90"/>
    <mergeCell ref="I96:I97"/>
    <mergeCell ref="K96:K97"/>
    <mergeCell ref="C97:E97"/>
    <mergeCell ref="G89:M89"/>
    <mergeCell ref="C90:M90"/>
    <mergeCell ref="C91:E91"/>
    <mergeCell ref="F91:F92"/>
    <mergeCell ref="E38:F38"/>
    <mergeCell ref="G38:I38"/>
    <mergeCell ref="A34:B38"/>
    <mergeCell ref="E35:F35"/>
    <mergeCell ref="G35:I35"/>
    <mergeCell ref="J35:M35"/>
    <mergeCell ref="C34:M34"/>
    <mergeCell ref="C35:D35"/>
    <mergeCell ref="C36:D36"/>
    <mergeCell ref="J38:M38"/>
    <mergeCell ref="J37:M37"/>
    <mergeCell ref="A80:M80"/>
    <mergeCell ref="C37:D37"/>
    <mergeCell ref="C38:D38"/>
    <mergeCell ref="B113:B115"/>
    <mergeCell ref="G114:M114"/>
    <mergeCell ref="C115:M115"/>
    <mergeCell ref="F101:F102"/>
    <mergeCell ref="G101:G102"/>
    <mergeCell ref="I101:I102"/>
    <mergeCell ref="K101:K102"/>
    <mergeCell ref="C102:E102"/>
    <mergeCell ref="B93:B95"/>
    <mergeCell ref="G94:M94"/>
    <mergeCell ref="C95:M95"/>
    <mergeCell ref="C96:E96"/>
    <mergeCell ref="F96:F97"/>
    <mergeCell ref="G96:G97"/>
    <mergeCell ref="B98:B100"/>
    <mergeCell ref="G99:M99"/>
    <mergeCell ref="C100:M100"/>
    <mergeCell ref="C101:E101"/>
    <mergeCell ref="D48:F48"/>
    <mergeCell ref="G48:H48"/>
    <mergeCell ref="I48:M48"/>
    <mergeCell ref="A83:M83"/>
    <mergeCell ref="A81:M81"/>
    <mergeCell ref="D121:F121"/>
    <mergeCell ref="G121:H121"/>
    <mergeCell ref="I121:M121"/>
    <mergeCell ref="D122:F122"/>
    <mergeCell ref="G122:H122"/>
    <mergeCell ref="I122:M122"/>
    <mergeCell ref="A118:B122"/>
    <mergeCell ref="D119:F119"/>
    <mergeCell ref="G119:H119"/>
    <mergeCell ref="I119:M119"/>
    <mergeCell ref="D120:F120"/>
    <mergeCell ref="G120:H120"/>
    <mergeCell ref="I120:M120"/>
    <mergeCell ref="D118:F118"/>
    <mergeCell ref="G118:H118"/>
    <mergeCell ref="I118:M118"/>
    <mergeCell ref="F111:F112"/>
    <mergeCell ref="G111:G112"/>
    <mergeCell ref="I111:I112"/>
    <mergeCell ref="K111:K112"/>
    <mergeCell ref="C112:E112"/>
    <mergeCell ref="B103:B105"/>
  </mergeCells>
  <phoneticPr fontId="10"/>
  <dataValidations count="8">
    <dataValidation type="list" allowBlank="1" showInputMessage="1" showErrorMessage="1" sqref="D109 D6 D22 D13 D89 D94 D99 D104 D114 D53 D60" xr:uid="{2CE73BE0-99E5-4F53-A251-6D32146B036E}">
      <formula1>"都,道,府,県"</formula1>
    </dataValidation>
    <dataValidation type="list" allowBlank="1" showInputMessage="1" showErrorMessage="1" sqref="F109 F6 F22 F13 F89 F94 F99 F104 F114 F53 F60" xr:uid="{DB24484E-FD7C-4207-A2CC-8126A87B6D5C}">
      <formula1>"市,郡,区"</formula1>
    </dataValidation>
    <dataValidation imeMode="fullKatakana" allowBlank="1" showInputMessage="1" showErrorMessage="1" sqref="C3:M3 C10:E10 C19:E19 C86:E86 C91:E91 C96:E96 C101:E101 C106:E106 C111:E111 C50:M50 C57:E57" xr:uid="{AA3D7A4F-1D72-4837-8F98-3EC86DE2F5CC}"/>
    <dataValidation imeMode="disabled" allowBlank="1" showInputMessage="1" showErrorMessage="1" sqref="D5 F5 D12 F12 D52 F52" xr:uid="{9011C072-6DC0-4201-9955-C7780DB88EEC}"/>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xr:uid="{EDD0265E-B31E-4AD1-8A9E-E155BC759F03}">
      <formula1>0</formula1>
    </dataValidation>
    <dataValidation type="list" allowBlank="1" showInputMessage="1" showErrorMessage="1" sqref="C40:M40 C70:M70" xr:uid="{0C87FF63-B597-459D-A9FB-318CF031CB9C}">
      <formula1>"○"</formula1>
    </dataValidation>
    <dataValidation type="whole" operator="greaterThanOrEqual" allowBlank="1" showInputMessage="1" showErrorMessage="1" sqref="C33:M33 E35 E36:M38 D37:D38 G35 C35:C38 C63:M63 E65 E66:M68 D67:D68 G65 C65:C68" xr:uid="{81084FA0-A013-4BDF-85E0-E67A2E48A7E1}">
      <formula1>0</formula1>
    </dataValidation>
    <dataValidation operator="greaterThanOrEqual" allowBlank="1" showInputMessage="1" showErrorMessage="1" sqref="C34:M34 C64:M64" xr:uid="{6A42F97B-C87B-4CB5-A3D3-4C768196114C}"/>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B4CA9-AD31-49DA-A8F8-90663D30BB39}">
  <sheetPr>
    <tabColor theme="5" tint="0.79998168889431442"/>
    <pageSetUpPr fitToPage="1"/>
  </sheetPr>
  <dimension ref="B1:C18"/>
  <sheetViews>
    <sheetView showGridLines="0" view="pageBreakPreview" zoomScale="120" zoomScaleNormal="150" zoomScaleSheetLayoutView="120" workbookViewId="0">
      <selection activeCell="AP3" sqref="AP3"/>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s="375" customFormat="1">
      <c r="B1" s="373" t="s">
        <v>823</v>
      </c>
      <c r="C1" s="374"/>
    </row>
    <row r="2" spans="2:3" s="375" customFormat="1">
      <c r="C2" s="376" t="s">
        <v>824</v>
      </c>
    </row>
    <row r="3" spans="2:3" ht="6" customHeight="1"/>
    <row r="4" spans="2:3">
      <c r="B4" s="379" t="s">
        <v>825</v>
      </c>
      <c r="C4" s="380" t="s">
        <v>826</v>
      </c>
    </row>
    <row r="5" spans="2:3" ht="25.5">
      <c r="B5" s="379" t="s">
        <v>827</v>
      </c>
      <c r="C5" s="380" t="s">
        <v>828</v>
      </c>
    </row>
    <row r="6" spans="2:3" ht="25.5">
      <c r="B6" s="379" t="s">
        <v>829</v>
      </c>
      <c r="C6" s="380" t="s">
        <v>830</v>
      </c>
    </row>
    <row r="7" spans="2:3">
      <c r="B7" s="379" t="s">
        <v>831</v>
      </c>
      <c r="C7" s="380" t="s">
        <v>832</v>
      </c>
    </row>
    <row r="8" spans="2:3" ht="25.5">
      <c r="B8" s="379" t="s">
        <v>833</v>
      </c>
      <c r="C8" s="380" t="s">
        <v>834</v>
      </c>
    </row>
    <row r="9" spans="2:3" ht="25.5">
      <c r="B9" s="379" t="s">
        <v>835</v>
      </c>
      <c r="C9" s="380" t="s">
        <v>836</v>
      </c>
    </row>
    <row r="10" spans="2:3" ht="110.1" customHeight="1">
      <c r="B10" s="379" t="s">
        <v>837</v>
      </c>
      <c r="C10" s="380" t="s">
        <v>838</v>
      </c>
    </row>
    <row r="11" spans="2:3" ht="110.1" customHeight="1">
      <c r="B11" s="379" t="s">
        <v>839</v>
      </c>
      <c r="C11" s="380" t="s">
        <v>840</v>
      </c>
    </row>
    <row r="12" spans="2:3" ht="51">
      <c r="B12" s="379" t="s">
        <v>841</v>
      </c>
      <c r="C12" s="380" t="s">
        <v>842</v>
      </c>
    </row>
    <row r="13" spans="2:3" ht="76.5">
      <c r="B13" s="379" t="s">
        <v>843</v>
      </c>
      <c r="C13" s="380" t="s">
        <v>844</v>
      </c>
    </row>
    <row r="14" spans="2:3" ht="51">
      <c r="B14" s="379" t="s">
        <v>845</v>
      </c>
      <c r="C14" s="380" t="s">
        <v>846</v>
      </c>
    </row>
    <row r="15" spans="2:3">
      <c r="B15" s="379" t="s">
        <v>847</v>
      </c>
      <c r="C15" s="380" t="s">
        <v>848</v>
      </c>
    </row>
    <row r="16" spans="2:3" ht="25.5">
      <c r="B16" s="379" t="s">
        <v>849</v>
      </c>
      <c r="C16" s="380" t="s">
        <v>850</v>
      </c>
    </row>
    <row r="17" spans="2:3">
      <c r="B17" s="379" t="s">
        <v>851</v>
      </c>
      <c r="C17" s="380" t="s">
        <v>852</v>
      </c>
    </row>
    <row r="18" spans="2:3">
      <c r="B18" s="381" t="s">
        <v>853</v>
      </c>
      <c r="C18" s="374"/>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87B7-FD07-45AF-9450-50867671F1A1}">
  <sheetPr>
    <tabColor theme="5" tint="0.59999389629810485"/>
    <pageSetUpPr fitToPage="1"/>
  </sheetPr>
  <dimension ref="B1:C16"/>
  <sheetViews>
    <sheetView showGridLines="0" view="pageBreakPreview" zoomScale="110" zoomScaleNormal="150" zoomScaleSheetLayoutView="110" workbookViewId="0">
      <selection activeCell="E2" sqref="E2"/>
    </sheetView>
  </sheetViews>
  <sheetFormatPr defaultColWidth="7" defaultRowHeight="18.75"/>
  <cols>
    <col min="1" max="1" width="0.75" style="377" customWidth="1"/>
    <col min="2" max="2" width="5.875" style="377" customWidth="1"/>
    <col min="3" max="3" width="83.125" style="377" customWidth="1"/>
    <col min="4" max="4" width="0.75" style="377" customWidth="1"/>
    <col min="5" max="10" width="7" style="377"/>
    <col min="11" max="11" width="6.5" style="377" customWidth="1"/>
    <col min="12" max="16384" width="7" style="377"/>
  </cols>
  <sheetData>
    <row r="1" spans="2:3">
      <c r="B1" s="373" t="s">
        <v>854</v>
      </c>
      <c r="C1" s="375"/>
    </row>
    <row r="2" spans="2:3" ht="37.5">
      <c r="B2" s="375"/>
      <c r="C2" s="376" t="s">
        <v>855</v>
      </c>
    </row>
    <row r="3" spans="2:3" ht="6" customHeight="1"/>
    <row r="4" spans="2:3">
      <c r="B4" s="379" t="s">
        <v>825</v>
      </c>
      <c r="C4" s="380" t="s">
        <v>826</v>
      </c>
    </row>
    <row r="5" spans="2:3" ht="25.5">
      <c r="B5" s="379" t="s">
        <v>827</v>
      </c>
      <c r="C5" s="380" t="s">
        <v>856</v>
      </c>
    </row>
    <row r="6" spans="2:3" ht="25.5">
      <c r="B6" s="379" t="s">
        <v>829</v>
      </c>
      <c r="C6" s="380" t="s">
        <v>857</v>
      </c>
    </row>
    <row r="7" spans="2:3">
      <c r="B7" s="379" t="s">
        <v>831</v>
      </c>
      <c r="C7" s="380" t="s">
        <v>832</v>
      </c>
    </row>
    <row r="8" spans="2:3" ht="25.5">
      <c r="B8" s="379" t="s">
        <v>833</v>
      </c>
      <c r="C8" s="380" t="s">
        <v>834</v>
      </c>
    </row>
    <row r="9" spans="2:3" ht="25.5">
      <c r="B9" s="379" t="s">
        <v>835</v>
      </c>
      <c r="C9" s="380" t="s">
        <v>836</v>
      </c>
    </row>
    <row r="10" spans="2:3" ht="105" customHeight="1">
      <c r="B10" s="379" t="s">
        <v>837</v>
      </c>
      <c r="C10" s="380" t="s">
        <v>858</v>
      </c>
    </row>
    <row r="11" spans="2:3" ht="51">
      <c r="B11" s="379" t="s">
        <v>841</v>
      </c>
      <c r="C11" s="380" t="s">
        <v>859</v>
      </c>
    </row>
    <row r="12" spans="2:3" ht="76.5">
      <c r="B12" s="379" t="s">
        <v>843</v>
      </c>
      <c r="C12" s="380" t="s">
        <v>860</v>
      </c>
    </row>
    <row r="13" spans="2:3" ht="63.75">
      <c r="B13" s="379" t="s">
        <v>845</v>
      </c>
      <c r="C13" s="380" t="s">
        <v>1019</v>
      </c>
    </row>
    <row r="14" spans="2:3">
      <c r="B14" s="379" t="s">
        <v>847</v>
      </c>
      <c r="C14" s="380" t="s">
        <v>848</v>
      </c>
    </row>
    <row r="15" spans="2:3" ht="25.5">
      <c r="B15" s="379" t="s">
        <v>849</v>
      </c>
      <c r="C15" s="380" t="s">
        <v>850</v>
      </c>
    </row>
    <row r="16" spans="2:3">
      <c r="B16" s="379" t="s">
        <v>851</v>
      </c>
      <c r="C16" s="380" t="s">
        <v>852</v>
      </c>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6A517-6221-4332-904F-E54E4B49AA84}">
  <sheetPr>
    <tabColor theme="5" tint="0.59999389629810485"/>
    <pageSetUpPr fitToPage="1"/>
  </sheetPr>
  <dimension ref="B1:C15"/>
  <sheetViews>
    <sheetView showGridLines="0" view="pageBreakPreview" zoomScale="110" zoomScaleNormal="150" zoomScaleSheetLayoutView="110" workbookViewId="0">
      <selection activeCell="F7" sqref="F7"/>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c r="B1" s="373" t="s">
        <v>861</v>
      </c>
      <c r="C1" s="375"/>
    </row>
    <row r="2" spans="2:3" ht="56.25">
      <c r="B2" s="375"/>
      <c r="C2" s="376" t="s">
        <v>862</v>
      </c>
    </row>
    <row r="3" spans="2:3" ht="6" customHeight="1"/>
    <row r="4" spans="2:3" s="375" customFormat="1">
      <c r="B4" s="379" t="s">
        <v>825</v>
      </c>
      <c r="C4" s="380" t="s">
        <v>863</v>
      </c>
    </row>
    <row r="5" spans="2:3" s="375" customFormat="1" ht="25.5">
      <c r="B5" s="379" t="s">
        <v>827</v>
      </c>
      <c r="C5" s="380" t="s">
        <v>864</v>
      </c>
    </row>
    <row r="6" spans="2:3" s="375" customFormat="1" ht="25.5">
      <c r="B6" s="379" t="s">
        <v>829</v>
      </c>
      <c r="C6" s="380" t="s">
        <v>865</v>
      </c>
    </row>
    <row r="7" spans="2:3" s="375" customFormat="1" ht="25.5">
      <c r="B7" s="379" t="s">
        <v>833</v>
      </c>
      <c r="C7" s="380" t="s">
        <v>834</v>
      </c>
    </row>
    <row r="8" spans="2:3" s="375" customFormat="1" ht="25.5">
      <c r="B8" s="379" t="s">
        <v>835</v>
      </c>
      <c r="C8" s="380" t="s">
        <v>836</v>
      </c>
    </row>
    <row r="9" spans="2:3" s="375" customFormat="1" ht="140.25">
      <c r="B9" s="379" t="s">
        <v>837</v>
      </c>
      <c r="C9" s="380" t="s">
        <v>1020</v>
      </c>
    </row>
    <row r="10" spans="2:3" s="375" customFormat="1" ht="140.25">
      <c r="B10" s="379" t="s">
        <v>839</v>
      </c>
      <c r="C10" s="380" t="s">
        <v>1021</v>
      </c>
    </row>
    <row r="11" spans="2:3" s="375" customFormat="1" ht="51">
      <c r="B11" s="379" t="s">
        <v>841</v>
      </c>
      <c r="C11" s="380" t="s">
        <v>842</v>
      </c>
    </row>
    <row r="12" spans="2:3" s="375" customFormat="1" ht="76.5">
      <c r="B12" s="379" t="s">
        <v>843</v>
      </c>
      <c r="C12" s="380" t="s">
        <v>844</v>
      </c>
    </row>
    <row r="13" spans="2:3" s="375" customFormat="1">
      <c r="B13" s="379" t="s">
        <v>847</v>
      </c>
      <c r="C13" s="380" t="s">
        <v>866</v>
      </c>
    </row>
    <row r="14" spans="2:3" s="375" customFormat="1" ht="25.5">
      <c r="B14" s="379" t="s">
        <v>849</v>
      </c>
      <c r="C14" s="380" t="s">
        <v>867</v>
      </c>
    </row>
    <row r="15" spans="2:3">
      <c r="B15" s="382"/>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BBF6C-2EDC-435B-9B9F-072C7F139DD6}">
  <sheetPr>
    <tabColor theme="5" tint="0.79998168889431442"/>
    <pageSetUpPr fitToPage="1"/>
  </sheetPr>
  <dimension ref="B1:C15"/>
  <sheetViews>
    <sheetView showGridLines="0" view="pageBreakPreview" topLeftCell="C1" zoomScale="110" zoomScaleNormal="150" zoomScaleSheetLayoutView="110" workbookViewId="0">
      <selection activeCell="AP3" sqref="AP3"/>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s="375" customFormat="1">
      <c r="B1" s="373" t="s">
        <v>868</v>
      </c>
    </row>
    <row r="2" spans="2:3" s="375" customFormat="1" ht="56.25">
      <c r="C2" s="376" t="s">
        <v>869</v>
      </c>
    </row>
    <row r="3" spans="2:3" ht="6" customHeight="1"/>
    <row r="4" spans="2:3" s="375" customFormat="1">
      <c r="B4" s="379" t="s">
        <v>825</v>
      </c>
      <c r="C4" s="380" t="s">
        <v>863</v>
      </c>
    </row>
    <row r="5" spans="2:3" s="375" customFormat="1" ht="25.5">
      <c r="B5" s="379" t="s">
        <v>827</v>
      </c>
      <c r="C5" s="380" t="s">
        <v>870</v>
      </c>
    </row>
    <row r="6" spans="2:3" s="375" customFormat="1" ht="25.5">
      <c r="B6" s="379" t="s">
        <v>829</v>
      </c>
      <c r="C6" s="380" t="s">
        <v>871</v>
      </c>
    </row>
    <row r="7" spans="2:3" s="375" customFormat="1" ht="25.5">
      <c r="B7" s="379" t="s">
        <v>833</v>
      </c>
      <c r="C7" s="380" t="s">
        <v>834</v>
      </c>
    </row>
    <row r="8" spans="2:3" s="375" customFormat="1" ht="25.5">
      <c r="B8" s="379" t="s">
        <v>835</v>
      </c>
      <c r="C8" s="380" t="s">
        <v>836</v>
      </c>
    </row>
    <row r="9" spans="2:3" s="375" customFormat="1" ht="140.25">
      <c r="B9" s="379" t="s">
        <v>837</v>
      </c>
      <c r="C9" s="380" t="s">
        <v>872</v>
      </c>
    </row>
    <row r="10" spans="2:3" s="375" customFormat="1" ht="140.25">
      <c r="B10" s="379" t="s">
        <v>839</v>
      </c>
      <c r="C10" s="380" t="s">
        <v>873</v>
      </c>
    </row>
    <row r="11" spans="2:3" s="375" customFormat="1" ht="51">
      <c r="B11" s="379" t="s">
        <v>841</v>
      </c>
      <c r="C11" s="380" t="s">
        <v>842</v>
      </c>
    </row>
    <row r="12" spans="2:3" s="375" customFormat="1" ht="76.5">
      <c r="B12" s="379" t="s">
        <v>843</v>
      </c>
      <c r="C12" s="380" t="s">
        <v>874</v>
      </c>
    </row>
    <row r="13" spans="2:3" s="375" customFormat="1">
      <c r="B13" s="379" t="s">
        <v>847</v>
      </c>
      <c r="C13" s="380" t="s">
        <v>866</v>
      </c>
    </row>
    <row r="14" spans="2:3" s="375" customFormat="1" ht="25.5">
      <c r="B14" s="379" t="s">
        <v>849</v>
      </c>
      <c r="C14" s="380" t="s">
        <v>875</v>
      </c>
    </row>
    <row r="15" spans="2:3">
      <c r="B15" s="382"/>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FE9D-FE44-4256-8C20-0CD199021E21}">
  <sheetPr>
    <tabColor theme="5" tint="0.79998168889431442"/>
    <pageSetUpPr fitToPage="1"/>
  </sheetPr>
  <dimension ref="B1:C19"/>
  <sheetViews>
    <sheetView showGridLines="0" view="pageBreakPreview" zoomScale="110" zoomScaleNormal="100" zoomScaleSheetLayoutView="110" workbookViewId="0">
      <selection activeCell="AP3" sqref="AP3"/>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c r="B1" s="375" t="s">
        <v>876</v>
      </c>
      <c r="C1" s="375"/>
    </row>
    <row r="2" spans="2:3">
      <c r="B2" s="375"/>
      <c r="C2" s="375" t="s">
        <v>877</v>
      </c>
    </row>
    <row r="3" spans="2:3" ht="6" customHeight="1">
      <c r="B3" s="375"/>
      <c r="C3" s="374"/>
    </row>
    <row r="4" spans="2:3" s="375" customFormat="1">
      <c r="B4" s="379" t="s">
        <v>825</v>
      </c>
      <c r="C4" s="380" t="s">
        <v>826</v>
      </c>
    </row>
    <row r="5" spans="2:3" s="375" customFormat="1" ht="25.5">
      <c r="B5" s="379" t="s">
        <v>827</v>
      </c>
      <c r="C5" s="380" t="s">
        <v>878</v>
      </c>
    </row>
    <row r="6" spans="2:3" s="375" customFormat="1" ht="25.5">
      <c r="B6" s="379" t="s">
        <v>829</v>
      </c>
      <c r="C6" s="380" t="s">
        <v>879</v>
      </c>
    </row>
    <row r="7" spans="2:3" s="375" customFormat="1" ht="12.75" customHeight="1">
      <c r="B7" s="379" t="s">
        <v>831</v>
      </c>
      <c r="C7" s="380" t="s">
        <v>880</v>
      </c>
    </row>
    <row r="8" spans="2:3" s="375" customFormat="1" ht="25.5">
      <c r="B8" s="379" t="s">
        <v>833</v>
      </c>
      <c r="C8" s="380" t="s">
        <v>834</v>
      </c>
    </row>
    <row r="9" spans="2:3" s="375" customFormat="1" ht="23.25" customHeight="1">
      <c r="B9" s="379" t="s">
        <v>835</v>
      </c>
      <c r="C9" s="380" t="s">
        <v>881</v>
      </c>
    </row>
    <row r="10" spans="2:3" s="375" customFormat="1" ht="102" customHeight="1">
      <c r="B10" s="379" t="s">
        <v>837</v>
      </c>
      <c r="C10" s="380" t="s">
        <v>882</v>
      </c>
    </row>
    <row r="11" spans="2:3" s="375" customFormat="1" ht="111.75" customHeight="1">
      <c r="B11" s="379" t="s">
        <v>839</v>
      </c>
      <c r="C11" s="380" t="s">
        <v>883</v>
      </c>
    </row>
    <row r="12" spans="2:3" s="375" customFormat="1" ht="13.5" customHeight="1">
      <c r="B12" s="379" t="s">
        <v>841</v>
      </c>
      <c r="C12" s="380" t="s">
        <v>884</v>
      </c>
    </row>
    <row r="13" spans="2:3" s="375" customFormat="1" ht="37.5" customHeight="1">
      <c r="B13" s="379" t="s">
        <v>843</v>
      </c>
      <c r="C13" s="380" t="s">
        <v>885</v>
      </c>
    </row>
    <row r="14" spans="2:3" s="375" customFormat="1" ht="56.25" customHeight="1">
      <c r="B14" s="379" t="s">
        <v>845</v>
      </c>
      <c r="C14" s="380" t="s">
        <v>886</v>
      </c>
    </row>
    <row r="15" spans="2:3" s="375" customFormat="1" ht="46.5" customHeight="1">
      <c r="B15" s="379" t="s">
        <v>847</v>
      </c>
      <c r="C15" s="380" t="s">
        <v>887</v>
      </c>
    </row>
    <row r="16" spans="2:3" s="375" customFormat="1">
      <c r="B16" s="379" t="s">
        <v>849</v>
      </c>
      <c r="C16" s="380" t="s">
        <v>888</v>
      </c>
    </row>
    <row r="17" spans="2:3" s="375" customFormat="1" ht="25.5">
      <c r="B17" s="379" t="s">
        <v>851</v>
      </c>
      <c r="C17" s="380" t="s">
        <v>889</v>
      </c>
    </row>
    <row r="18" spans="2:3" s="375" customFormat="1">
      <c r="B18" s="379" t="s">
        <v>890</v>
      </c>
      <c r="C18" s="380" t="s">
        <v>891</v>
      </c>
    </row>
    <row r="19" spans="2:3">
      <c r="B19" s="382"/>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5C9EA-DA35-4B6A-8E8D-4E74F5E151E4}">
  <sheetPr>
    <tabColor theme="5" tint="0.59999389629810485"/>
    <pageSetUpPr fitToPage="1"/>
  </sheetPr>
  <dimension ref="B1:C17"/>
  <sheetViews>
    <sheetView showGridLines="0" view="pageBreakPreview" zoomScale="110" zoomScaleNormal="100" zoomScaleSheetLayoutView="110" workbookViewId="0">
      <selection activeCell="E2" sqref="E2"/>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c r="B1" s="375" t="s">
        <v>892</v>
      </c>
      <c r="C1" s="375"/>
    </row>
    <row r="2" spans="2:3">
      <c r="B2" s="375"/>
      <c r="C2" s="375" t="s">
        <v>1022</v>
      </c>
    </row>
    <row r="3" spans="2:3" ht="6" customHeight="1">
      <c r="B3" s="375"/>
      <c r="C3" s="374"/>
    </row>
    <row r="4" spans="2:3" s="375" customFormat="1">
      <c r="B4" s="379" t="s">
        <v>825</v>
      </c>
      <c r="C4" s="380" t="s">
        <v>826</v>
      </c>
    </row>
    <row r="5" spans="2:3" s="375" customFormat="1" ht="25.5">
      <c r="B5" s="379" t="s">
        <v>827</v>
      </c>
      <c r="C5" s="380" t="s">
        <v>893</v>
      </c>
    </row>
    <row r="6" spans="2:3" s="375" customFormat="1" ht="25.5">
      <c r="B6" s="379" t="s">
        <v>829</v>
      </c>
      <c r="C6" s="380" t="s">
        <v>894</v>
      </c>
    </row>
    <row r="7" spans="2:3" s="375" customFormat="1" ht="12.75" customHeight="1">
      <c r="B7" s="379" t="s">
        <v>831</v>
      </c>
      <c r="C7" s="380" t="s">
        <v>880</v>
      </c>
    </row>
    <row r="8" spans="2:3" s="375" customFormat="1" ht="25.5">
      <c r="B8" s="379" t="s">
        <v>833</v>
      </c>
      <c r="C8" s="380" t="s">
        <v>834</v>
      </c>
    </row>
    <row r="9" spans="2:3" s="375" customFormat="1" ht="23.25" customHeight="1">
      <c r="B9" s="379" t="s">
        <v>835</v>
      </c>
      <c r="C9" s="380" t="s">
        <v>881</v>
      </c>
    </row>
    <row r="10" spans="2:3" s="375" customFormat="1" ht="102" customHeight="1">
      <c r="B10" s="379" t="s">
        <v>837</v>
      </c>
      <c r="C10" s="380" t="s">
        <v>895</v>
      </c>
    </row>
    <row r="11" spans="2:3" s="375" customFormat="1" ht="37.5" customHeight="1">
      <c r="B11" s="379" t="s">
        <v>843</v>
      </c>
      <c r="C11" s="380" t="s">
        <v>896</v>
      </c>
    </row>
    <row r="12" spans="2:3" s="375" customFormat="1" ht="56.25" customHeight="1">
      <c r="B12" s="379" t="s">
        <v>845</v>
      </c>
      <c r="C12" s="380" t="s">
        <v>897</v>
      </c>
    </row>
    <row r="13" spans="2:3" s="375" customFormat="1" ht="37.5" customHeight="1">
      <c r="B13" s="379" t="s">
        <v>847</v>
      </c>
      <c r="C13" s="380" t="s">
        <v>1023</v>
      </c>
    </row>
    <row r="14" spans="2:3" s="375" customFormat="1">
      <c r="B14" s="379" t="s">
        <v>849</v>
      </c>
      <c r="C14" s="380" t="s">
        <v>898</v>
      </c>
    </row>
    <row r="15" spans="2:3" s="375" customFormat="1" ht="25.5">
      <c r="B15" s="379" t="s">
        <v>851</v>
      </c>
      <c r="C15" s="380" t="s">
        <v>889</v>
      </c>
    </row>
    <row r="16" spans="2:3" s="375" customFormat="1">
      <c r="B16" s="379" t="s">
        <v>890</v>
      </c>
      <c r="C16" s="380" t="s">
        <v>891</v>
      </c>
    </row>
    <row r="17" spans="2:2">
      <c r="B17" s="382"/>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E2732-4DCA-4E76-B9C9-A605EC13E32A}">
  <sheetPr>
    <tabColor theme="5" tint="0.59999389629810485"/>
    <pageSetUpPr fitToPage="1"/>
  </sheetPr>
  <dimension ref="B1:C15"/>
  <sheetViews>
    <sheetView showGridLines="0" view="pageBreakPreview" zoomScaleNormal="100" zoomScaleSheetLayoutView="100" workbookViewId="0">
      <selection activeCell="E3" sqref="E3"/>
    </sheetView>
  </sheetViews>
  <sheetFormatPr defaultColWidth="7" defaultRowHeight="18.75"/>
  <cols>
    <col min="1" max="1" width="0.75" style="377" customWidth="1"/>
    <col min="2" max="2" width="5.875" style="377" customWidth="1"/>
    <col min="3" max="3" width="83.125" style="378" customWidth="1"/>
    <col min="4" max="4" width="0.75" style="377" customWidth="1"/>
    <col min="5" max="10" width="7" style="377"/>
    <col min="11" max="11" width="6.5" style="377" customWidth="1"/>
    <col min="12" max="16384" width="7" style="377"/>
  </cols>
  <sheetData>
    <row r="1" spans="2:3">
      <c r="B1" s="375" t="s">
        <v>899</v>
      </c>
      <c r="C1" s="375"/>
    </row>
    <row r="2" spans="2:3">
      <c r="B2" s="375"/>
      <c r="C2" s="375" t="s">
        <v>1024</v>
      </c>
    </row>
    <row r="3" spans="2:3" ht="6" customHeight="1">
      <c r="B3" s="375"/>
      <c r="C3" s="374"/>
    </row>
    <row r="4" spans="2:3" s="375" customFormat="1">
      <c r="B4" s="379" t="s">
        <v>825</v>
      </c>
      <c r="C4" s="380" t="s">
        <v>863</v>
      </c>
    </row>
    <row r="5" spans="2:3" s="375" customFormat="1" ht="25.5">
      <c r="B5" s="379" t="s">
        <v>827</v>
      </c>
      <c r="C5" s="380" t="s">
        <v>900</v>
      </c>
    </row>
    <row r="6" spans="2:3" s="375" customFormat="1" ht="25.5">
      <c r="B6" s="379" t="s">
        <v>829</v>
      </c>
      <c r="C6" s="380" t="s">
        <v>901</v>
      </c>
    </row>
    <row r="7" spans="2:3" s="375" customFormat="1" ht="24" customHeight="1">
      <c r="B7" s="379" t="s">
        <v>833</v>
      </c>
      <c r="C7" s="380" t="s">
        <v>834</v>
      </c>
    </row>
    <row r="8" spans="2:3" s="375" customFormat="1" ht="25.5">
      <c r="B8" s="379" t="s">
        <v>835</v>
      </c>
      <c r="C8" s="380" t="s">
        <v>836</v>
      </c>
    </row>
    <row r="9" spans="2:3" s="375" customFormat="1" ht="111.75" customHeight="1">
      <c r="B9" s="379" t="s">
        <v>837</v>
      </c>
      <c r="C9" s="380" t="s">
        <v>902</v>
      </c>
    </row>
    <row r="10" spans="2:3" s="375" customFormat="1" ht="127.5">
      <c r="B10" s="379" t="s">
        <v>839</v>
      </c>
      <c r="C10" s="380" t="s">
        <v>903</v>
      </c>
    </row>
    <row r="11" spans="2:3" s="375" customFormat="1" ht="51">
      <c r="B11" s="379" t="s">
        <v>843</v>
      </c>
      <c r="C11" s="380" t="s">
        <v>904</v>
      </c>
    </row>
    <row r="12" spans="2:3" s="375" customFormat="1" ht="63.75">
      <c r="B12" s="379" t="s">
        <v>845</v>
      </c>
      <c r="C12" s="380" t="s">
        <v>905</v>
      </c>
    </row>
    <row r="13" spans="2:3" s="375" customFormat="1">
      <c r="B13" s="379" t="s">
        <v>849</v>
      </c>
      <c r="C13" s="380" t="s">
        <v>906</v>
      </c>
    </row>
    <row r="14" spans="2:3" s="375" customFormat="1">
      <c r="B14" s="379" t="s">
        <v>851</v>
      </c>
      <c r="C14" s="380" t="s">
        <v>907</v>
      </c>
    </row>
    <row r="15" spans="2:3">
      <c r="B15" s="382"/>
    </row>
  </sheetData>
  <phoneticPr fontId="4"/>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E8BB-90ED-4999-81E0-FE532F019015}">
  <dimension ref="A1:AC34"/>
  <sheetViews>
    <sheetView zoomScaleNormal="100" zoomScaleSheetLayoutView="78" workbookViewId="0"/>
  </sheetViews>
  <sheetFormatPr defaultColWidth="9" defaultRowHeight="15.95" customHeight="1"/>
  <cols>
    <col min="1" max="27" width="4.625" style="340" customWidth="1"/>
    <col min="28" max="29" width="3.125" style="340" customWidth="1"/>
    <col min="30" max="16384" width="9" style="340"/>
  </cols>
  <sheetData>
    <row r="1" spans="1:29" ht="15.95" customHeight="1">
      <c r="A1" s="339" t="s">
        <v>908</v>
      </c>
    </row>
    <row r="3" spans="1:29" ht="15.95" customHeight="1">
      <c r="B3" s="339" t="s">
        <v>909</v>
      </c>
    </row>
    <row r="5" spans="1:29" ht="21.75" customHeight="1">
      <c r="B5" s="1414" t="s">
        <v>910</v>
      </c>
      <c r="C5" s="1415"/>
      <c r="D5" s="1415"/>
      <c r="E5" s="1416"/>
      <c r="F5" s="1417"/>
      <c r="G5" s="1418"/>
      <c r="H5" s="1418"/>
      <c r="I5" s="1418"/>
      <c r="J5" s="1418"/>
      <c r="K5" s="1418"/>
      <c r="L5" s="1418"/>
      <c r="M5" s="1418"/>
      <c r="N5" s="1418"/>
      <c r="O5" s="1419"/>
    </row>
    <row r="7" spans="1:29" ht="15.95" customHeight="1">
      <c r="A7" s="344"/>
      <c r="B7" s="345"/>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6"/>
    </row>
    <row r="8" spans="1:29" ht="15.95" customHeight="1">
      <c r="A8" s="347"/>
      <c r="AC8" s="348"/>
    </row>
    <row r="9" spans="1:29" ht="15.95" customHeight="1">
      <c r="A9" s="347"/>
      <c r="AC9" s="348"/>
    </row>
    <row r="10" spans="1:29" ht="15.95" customHeight="1">
      <c r="A10" s="347"/>
      <c r="AC10" s="348"/>
    </row>
    <row r="11" spans="1:29" ht="15.95" customHeight="1">
      <c r="A11" s="347"/>
      <c r="AC11" s="348"/>
    </row>
    <row r="12" spans="1:29" ht="15.95" customHeight="1">
      <c r="A12" s="347"/>
      <c r="AC12" s="348"/>
    </row>
    <row r="13" spans="1:29" ht="15.95" customHeight="1">
      <c r="A13" s="347"/>
      <c r="AC13" s="348"/>
    </row>
    <row r="14" spans="1:29" ht="15.95" customHeight="1">
      <c r="A14" s="347"/>
      <c r="AC14" s="348"/>
    </row>
    <row r="15" spans="1:29" ht="15.95" customHeight="1">
      <c r="A15" s="347"/>
      <c r="AC15" s="348"/>
    </row>
    <row r="16" spans="1:29" ht="15.95" customHeight="1">
      <c r="A16" s="347"/>
      <c r="AC16" s="348"/>
    </row>
    <row r="17" spans="1:29" ht="15.95" customHeight="1">
      <c r="A17" s="347"/>
      <c r="AC17" s="348"/>
    </row>
    <row r="18" spans="1:29" ht="15.95" customHeight="1">
      <c r="A18" s="347"/>
      <c r="AC18" s="348"/>
    </row>
    <row r="19" spans="1:29" ht="15.95" customHeight="1">
      <c r="A19" s="347"/>
      <c r="AC19" s="348"/>
    </row>
    <row r="20" spans="1:29" ht="15.95" customHeight="1">
      <c r="A20" s="347"/>
      <c r="AC20" s="348"/>
    </row>
    <row r="21" spans="1:29" ht="15.95" customHeight="1">
      <c r="A21" s="347"/>
      <c r="AC21" s="348"/>
    </row>
    <row r="22" spans="1:29" ht="15.95" customHeight="1">
      <c r="A22" s="347"/>
      <c r="AC22" s="348"/>
    </row>
    <row r="23" spans="1:29" ht="15.95" customHeight="1">
      <c r="A23" s="347"/>
      <c r="AC23" s="348"/>
    </row>
    <row r="24" spans="1:29" ht="15.95" customHeight="1">
      <c r="A24" s="347"/>
      <c r="AC24" s="348"/>
    </row>
    <row r="25" spans="1:29" ht="15.95" customHeight="1">
      <c r="A25" s="347"/>
      <c r="AC25" s="348"/>
    </row>
    <row r="26" spans="1:29" ht="15.95" customHeight="1">
      <c r="A26" s="347"/>
      <c r="AC26" s="348"/>
    </row>
    <row r="27" spans="1:29" ht="15.95" customHeight="1">
      <c r="A27" s="347"/>
      <c r="AC27" s="348"/>
    </row>
    <row r="28" spans="1:29" ht="15.95" customHeight="1">
      <c r="A28" s="347"/>
      <c r="AC28" s="348"/>
    </row>
    <row r="29" spans="1:29" ht="15.95" customHeight="1">
      <c r="A29" s="347"/>
      <c r="AC29" s="348"/>
    </row>
    <row r="30" spans="1:29" ht="15.95" customHeight="1">
      <c r="A30" s="347"/>
      <c r="AC30" s="348"/>
    </row>
    <row r="31" spans="1:29" ht="15.95" customHeight="1">
      <c r="A31" s="347"/>
      <c r="AC31" s="348"/>
    </row>
    <row r="32" spans="1:29" ht="15.95" customHeight="1">
      <c r="A32" s="383"/>
      <c r="B32" s="384"/>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5"/>
    </row>
    <row r="33" spans="1:1" ht="15.95" customHeight="1">
      <c r="A33" s="386" t="s">
        <v>911</v>
      </c>
    </row>
    <row r="34" spans="1:1" ht="15.95" customHeight="1">
      <c r="A34" s="386" t="s">
        <v>912</v>
      </c>
    </row>
  </sheetData>
  <mergeCells count="2">
    <mergeCell ref="B5:E5"/>
    <mergeCell ref="F5:O5"/>
  </mergeCells>
  <phoneticPr fontId="4"/>
  <printOptions horizontalCentered="1"/>
  <pageMargins left="0.59055118110236227" right="0.59055118110236227" top="0.6692913385826772" bottom="0.51181102362204722" header="0.51181102362204722" footer="0.51181102362204722"/>
  <pageSetup paperSize="9" scale="90"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1BA-4447-4A16-B1F2-91F3009A71BB}">
  <sheetPr>
    <pageSetUpPr fitToPage="1"/>
  </sheetPr>
  <dimension ref="A1:E53"/>
  <sheetViews>
    <sheetView zoomScaleNormal="100" zoomScaleSheetLayoutView="100" workbookViewId="0"/>
  </sheetViews>
  <sheetFormatPr defaultColWidth="9" defaultRowHeight="13.5"/>
  <cols>
    <col min="1" max="1" width="19" style="351" customWidth="1"/>
    <col min="2" max="2" width="23" style="351" customWidth="1"/>
    <col min="3" max="3" width="14.75" style="351" customWidth="1"/>
    <col min="4" max="4" width="17.625" style="351" customWidth="1"/>
    <col min="5" max="5" width="10.625" style="351" customWidth="1"/>
    <col min="6" max="16384" width="9" style="351"/>
  </cols>
  <sheetData>
    <row r="1" spans="1:5" ht="14.25">
      <c r="A1" s="387" t="s">
        <v>913</v>
      </c>
    </row>
    <row r="3" spans="1:5" ht="17.25">
      <c r="A3" s="388" t="s">
        <v>914</v>
      </c>
    </row>
    <row r="4" spans="1:5" ht="23.25" customHeight="1">
      <c r="A4" s="389"/>
      <c r="B4" s="389"/>
      <c r="C4" s="390" t="s">
        <v>915</v>
      </c>
      <c r="D4" s="391"/>
      <c r="E4" s="392"/>
    </row>
    <row r="5" spans="1:5" ht="23.25" customHeight="1">
      <c r="A5" s="389"/>
      <c r="B5" s="389"/>
      <c r="C5" s="390" t="s">
        <v>916</v>
      </c>
      <c r="D5" s="391"/>
      <c r="E5" s="392"/>
    </row>
    <row r="6" spans="1:5" ht="14.25" thickBot="1">
      <c r="A6" s="389"/>
      <c r="B6" s="389"/>
      <c r="C6" s="389"/>
      <c r="D6" s="389"/>
      <c r="E6" s="389"/>
    </row>
    <row r="7" spans="1:5" s="395" customFormat="1" ht="22.5" customHeight="1">
      <c r="A7" s="393" t="s">
        <v>917</v>
      </c>
      <c r="B7" s="1420" t="s">
        <v>918</v>
      </c>
      <c r="C7" s="1421"/>
      <c r="D7" s="1422"/>
      <c r="E7" s="394" t="s">
        <v>919</v>
      </c>
    </row>
    <row r="8" spans="1:5" ht="29.25" customHeight="1">
      <c r="A8" s="396" t="s">
        <v>920</v>
      </c>
      <c r="B8" s="397"/>
      <c r="C8" s="398"/>
      <c r="D8" s="399"/>
      <c r="E8" s="1423"/>
    </row>
    <row r="9" spans="1:5">
      <c r="A9" s="400"/>
      <c r="B9" s="401"/>
      <c r="D9" s="402"/>
      <c r="E9" s="1424"/>
    </row>
    <row r="10" spans="1:5">
      <c r="A10" s="400"/>
      <c r="B10" s="401"/>
      <c r="D10" s="402"/>
      <c r="E10" s="1424"/>
    </row>
    <row r="11" spans="1:5">
      <c r="A11" s="400"/>
      <c r="B11" s="401"/>
      <c r="D11" s="402"/>
      <c r="E11" s="1424"/>
    </row>
    <row r="12" spans="1:5">
      <c r="A12" s="400"/>
      <c r="B12" s="401"/>
      <c r="D12" s="402"/>
      <c r="E12" s="1424"/>
    </row>
    <row r="13" spans="1:5">
      <c r="A13" s="400"/>
      <c r="B13" s="401"/>
      <c r="D13" s="402"/>
      <c r="E13" s="1424"/>
    </row>
    <row r="14" spans="1:5">
      <c r="A14" s="400"/>
      <c r="B14" s="401"/>
      <c r="D14" s="402"/>
      <c r="E14" s="1424"/>
    </row>
    <row r="15" spans="1:5">
      <c r="A15" s="400"/>
      <c r="B15" s="401"/>
      <c r="D15" s="402"/>
      <c r="E15" s="1424"/>
    </row>
    <row r="16" spans="1:5">
      <c r="A16" s="400"/>
      <c r="B16" s="401"/>
      <c r="D16" s="402"/>
      <c r="E16" s="1424"/>
    </row>
    <row r="17" spans="1:5">
      <c r="A17" s="400"/>
      <c r="B17" s="401"/>
      <c r="D17" s="402"/>
      <c r="E17" s="1424"/>
    </row>
    <row r="18" spans="1:5">
      <c r="A18" s="400"/>
      <c r="B18" s="401"/>
      <c r="D18" s="402"/>
      <c r="E18" s="1424"/>
    </row>
    <row r="19" spans="1:5">
      <c r="A19" s="400" t="s">
        <v>921</v>
      </c>
      <c r="B19" s="401"/>
      <c r="D19" s="402"/>
      <c r="E19" s="1424"/>
    </row>
    <row r="20" spans="1:5">
      <c r="A20" s="400"/>
      <c r="B20" s="401"/>
      <c r="D20" s="402"/>
      <c r="E20" s="1424"/>
    </row>
    <row r="21" spans="1:5">
      <c r="A21" s="400"/>
      <c r="B21" s="401"/>
      <c r="D21" s="402"/>
      <c r="E21" s="1424"/>
    </row>
    <row r="22" spans="1:5">
      <c r="A22" s="400"/>
      <c r="B22" s="401"/>
      <c r="D22" s="402"/>
      <c r="E22" s="1424"/>
    </row>
    <row r="23" spans="1:5">
      <c r="A23" s="400"/>
      <c r="B23" s="401"/>
      <c r="D23" s="402"/>
      <c r="E23" s="1424"/>
    </row>
    <row r="24" spans="1:5">
      <c r="A24" s="400"/>
      <c r="B24" s="401"/>
      <c r="D24" s="402"/>
      <c r="E24" s="1424"/>
    </row>
    <row r="25" spans="1:5">
      <c r="A25" s="400"/>
      <c r="B25" s="401"/>
      <c r="D25" s="402"/>
      <c r="E25" s="1424"/>
    </row>
    <row r="26" spans="1:5">
      <c r="A26" s="400"/>
      <c r="B26" s="401"/>
      <c r="D26" s="402"/>
      <c r="E26" s="1424"/>
    </row>
    <row r="27" spans="1:5">
      <c r="A27" s="400"/>
      <c r="B27" s="401"/>
      <c r="D27" s="402"/>
      <c r="E27" s="1424"/>
    </row>
    <row r="28" spans="1:5">
      <c r="A28" s="400"/>
      <c r="B28" s="401"/>
      <c r="D28" s="402"/>
      <c r="E28" s="1424"/>
    </row>
    <row r="29" spans="1:5">
      <c r="A29" s="403"/>
      <c r="B29" s="404"/>
      <c r="C29" s="405"/>
      <c r="D29" s="406"/>
      <c r="E29" s="1424"/>
    </row>
    <row r="30" spans="1:5" ht="22.5" customHeight="1">
      <c r="A30" s="407" t="s">
        <v>922</v>
      </c>
      <c r="B30" s="1426" t="s">
        <v>923</v>
      </c>
      <c r="C30" s="1427"/>
      <c r="D30" s="1428"/>
      <c r="E30" s="1424"/>
    </row>
    <row r="31" spans="1:5">
      <c r="A31" s="408"/>
      <c r="B31" s="397"/>
      <c r="C31" s="398"/>
      <c r="D31" s="399"/>
      <c r="E31" s="1424"/>
    </row>
    <row r="32" spans="1:5">
      <c r="A32" s="400"/>
      <c r="B32" s="401"/>
      <c r="D32" s="402"/>
      <c r="E32" s="1424"/>
    </row>
    <row r="33" spans="1:5">
      <c r="A33" s="400"/>
      <c r="B33" s="401"/>
      <c r="D33" s="402"/>
      <c r="E33" s="1424"/>
    </row>
    <row r="34" spans="1:5">
      <c r="A34" s="400"/>
      <c r="B34" s="401"/>
      <c r="D34" s="402"/>
      <c r="E34" s="1424"/>
    </row>
    <row r="35" spans="1:5">
      <c r="A35" s="400"/>
      <c r="B35" s="401"/>
      <c r="D35" s="402"/>
      <c r="E35" s="1424"/>
    </row>
    <row r="36" spans="1:5">
      <c r="A36" s="400"/>
      <c r="B36" s="401"/>
      <c r="D36" s="402"/>
      <c r="E36" s="1424"/>
    </row>
    <row r="37" spans="1:5">
      <c r="A37" s="400"/>
      <c r="B37" s="401"/>
      <c r="D37" s="402"/>
      <c r="E37" s="1424"/>
    </row>
    <row r="38" spans="1:5">
      <c r="A38" s="400"/>
      <c r="B38" s="401"/>
      <c r="D38" s="402"/>
      <c r="E38" s="1424"/>
    </row>
    <row r="39" spans="1:5">
      <c r="A39" s="400"/>
      <c r="B39" s="401"/>
      <c r="D39" s="402"/>
      <c r="E39" s="1424"/>
    </row>
    <row r="40" spans="1:5">
      <c r="A40" s="400"/>
      <c r="B40" s="401"/>
      <c r="D40" s="402"/>
      <c r="E40" s="1424"/>
    </row>
    <row r="41" spans="1:5">
      <c r="A41" s="400"/>
      <c r="B41" s="401"/>
      <c r="D41" s="402"/>
      <c r="E41" s="1424"/>
    </row>
    <row r="42" spans="1:5">
      <c r="A42" s="400"/>
      <c r="B42" s="401"/>
      <c r="D42" s="402"/>
      <c r="E42" s="1424"/>
    </row>
    <row r="43" spans="1:5">
      <c r="A43" s="400"/>
      <c r="B43" s="401"/>
      <c r="D43" s="402"/>
      <c r="E43" s="1424"/>
    </row>
    <row r="44" spans="1:5">
      <c r="A44" s="400"/>
      <c r="B44" s="401"/>
      <c r="D44" s="402"/>
      <c r="E44" s="1424"/>
    </row>
    <row r="45" spans="1:5">
      <c r="A45" s="400"/>
      <c r="B45" s="401"/>
      <c r="D45" s="402"/>
      <c r="E45" s="1424"/>
    </row>
    <row r="46" spans="1:5">
      <c r="A46" s="400"/>
      <c r="B46" s="401"/>
      <c r="D46" s="402"/>
      <c r="E46" s="1424"/>
    </row>
    <row r="47" spans="1:5">
      <c r="A47" s="400"/>
      <c r="B47" s="401"/>
      <c r="D47" s="402"/>
      <c r="E47" s="1424"/>
    </row>
    <row r="48" spans="1:5">
      <c r="A48" s="400"/>
      <c r="B48" s="401"/>
      <c r="D48" s="402"/>
      <c r="E48" s="1424"/>
    </row>
    <row r="49" spans="1:5" ht="14.25" thickBot="1">
      <c r="A49" s="409"/>
      <c r="B49" s="410"/>
      <c r="C49" s="411"/>
      <c r="D49" s="412"/>
      <c r="E49" s="1425"/>
    </row>
    <row r="50" spans="1:5" s="413" customFormat="1" ht="25.5" customHeight="1">
      <c r="A50" s="1429" t="s">
        <v>924</v>
      </c>
      <c r="B50" s="1430"/>
      <c r="C50" s="1430"/>
      <c r="D50" s="1430"/>
      <c r="E50" s="1430"/>
    </row>
    <row r="51" spans="1:5" s="413" customFormat="1" ht="11.25">
      <c r="A51" s="413" t="s">
        <v>925</v>
      </c>
    </row>
    <row r="52" spans="1:5" s="413" customFormat="1" ht="11.25">
      <c r="A52" s="413" t="s">
        <v>926</v>
      </c>
    </row>
    <row r="53" spans="1:5">
      <c r="A53" s="351" t="s">
        <v>927</v>
      </c>
    </row>
  </sheetData>
  <mergeCells count="4">
    <mergeCell ref="B7:D7"/>
    <mergeCell ref="E8:E49"/>
    <mergeCell ref="B30:D30"/>
    <mergeCell ref="A50:E50"/>
  </mergeCells>
  <phoneticPr fontId="4"/>
  <printOptions horizontalCentered="1"/>
  <pageMargins left="0.78740157480314965" right="0.78740157480314965" top="0.98425196850393704" bottom="0.74803149606299213" header="0.51181102362204722" footer="0.51181102362204722"/>
  <pageSetup paperSize="9" scale="92"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D43D-533A-4FF3-94D0-BA7A7FEC83D4}">
  <dimension ref="A1:I41"/>
  <sheetViews>
    <sheetView zoomScaleNormal="100" zoomScaleSheetLayoutView="100" workbookViewId="0"/>
  </sheetViews>
  <sheetFormatPr defaultColWidth="9" defaultRowHeight="13.5"/>
  <cols>
    <col min="1" max="1" width="16.5" style="351" customWidth="1"/>
    <col min="2" max="2" width="8.875" style="351" customWidth="1"/>
    <col min="3" max="3" width="7.25" style="351" customWidth="1"/>
    <col min="4" max="5" width="8.875" style="351" customWidth="1"/>
    <col min="6" max="9" width="9.625" style="351" customWidth="1"/>
    <col min="10" max="16384" width="9" style="351"/>
  </cols>
  <sheetData>
    <row r="1" spans="1:9" ht="17.25">
      <c r="A1" s="388" t="s">
        <v>928</v>
      </c>
    </row>
    <row r="2" spans="1:9" ht="17.25">
      <c r="A2" s="388"/>
      <c r="C2" s="1431" t="s">
        <v>929</v>
      </c>
      <c r="D2" s="1431"/>
      <c r="E2" s="1431"/>
      <c r="F2" s="1431"/>
      <c r="G2" s="1431"/>
    </row>
    <row r="4" spans="1:9" ht="22.5" customHeight="1">
      <c r="A4" s="414" t="s">
        <v>910</v>
      </c>
      <c r="B4" s="1432"/>
      <c r="C4" s="1433"/>
      <c r="D4" s="1433"/>
      <c r="E4" s="1433"/>
      <c r="F4" s="1433"/>
      <c r="G4" s="1433"/>
      <c r="H4" s="1433"/>
      <c r="I4" s="1434"/>
    </row>
    <row r="5" spans="1:9" ht="22.5" customHeight="1">
      <c r="A5" s="415" t="s">
        <v>232</v>
      </c>
      <c r="B5" s="1435"/>
      <c r="C5" s="1435"/>
      <c r="D5" s="1435"/>
      <c r="E5" s="1435"/>
      <c r="F5" s="1436" t="s">
        <v>930</v>
      </c>
      <c r="G5" s="1437" t="s">
        <v>931</v>
      </c>
      <c r="H5" s="1438"/>
      <c r="I5" s="1439"/>
    </row>
    <row r="6" spans="1:9" ht="22.5" customHeight="1">
      <c r="A6" s="416" t="s">
        <v>932</v>
      </c>
      <c r="B6" s="1440"/>
      <c r="C6" s="1440"/>
      <c r="D6" s="1440"/>
      <c r="E6" s="1440"/>
      <c r="F6" s="1436"/>
      <c r="G6" s="1437"/>
      <c r="H6" s="1438"/>
      <c r="I6" s="1439"/>
    </row>
    <row r="7" spans="1:9" ht="22.5" customHeight="1">
      <c r="A7" s="1441" t="s">
        <v>933</v>
      </c>
      <c r="B7" s="1443" t="s">
        <v>934</v>
      </c>
      <c r="C7" s="1443"/>
      <c r="D7" s="1443"/>
      <c r="E7" s="1443"/>
      <c r="F7" s="1443"/>
      <c r="G7" s="1443"/>
      <c r="H7" s="1443"/>
      <c r="I7" s="1444"/>
    </row>
    <row r="8" spans="1:9" ht="22.5" customHeight="1">
      <c r="A8" s="1442"/>
      <c r="B8" s="1445"/>
      <c r="C8" s="1445"/>
      <c r="D8" s="1445"/>
      <c r="E8" s="1445"/>
      <c r="F8" s="1445"/>
      <c r="G8" s="1445"/>
      <c r="H8" s="1445"/>
      <c r="I8" s="1446"/>
    </row>
    <row r="9" spans="1:9" ht="22.5" customHeight="1">
      <c r="A9" s="417" t="s">
        <v>237</v>
      </c>
      <c r="B9" s="1447"/>
      <c r="C9" s="1447"/>
      <c r="D9" s="1447"/>
      <c r="E9" s="1447"/>
      <c r="F9" s="1447"/>
      <c r="G9" s="1447"/>
      <c r="H9" s="1447"/>
      <c r="I9" s="1448"/>
    </row>
    <row r="10" spans="1:9" ht="22.5" customHeight="1">
      <c r="A10" s="1426" t="s">
        <v>935</v>
      </c>
      <c r="B10" s="1449"/>
      <c r="C10" s="1449"/>
      <c r="D10" s="1449"/>
      <c r="E10" s="1449"/>
      <c r="F10" s="1449"/>
      <c r="G10" s="1449"/>
      <c r="H10" s="1449"/>
      <c r="I10" s="1450"/>
    </row>
    <row r="11" spans="1:9" ht="22.5" customHeight="1">
      <c r="A11" s="1426" t="s">
        <v>936</v>
      </c>
      <c r="B11" s="1449"/>
      <c r="C11" s="1450"/>
      <c r="D11" s="1426" t="s">
        <v>937</v>
      </c>
      <c r="E11" s="1449"/>
      <c r="F11" s="1450"/>
      <c r="G11" s="1449" t="s">
        <v>938</v>
      </c>
      <c r="H11" s="1449"/>
      <c r="I11" s="1450"/>
    </row>
    <row r="12" spans="1:9" ht="22.5" customHeight="1">
      <c r="A12" s="1451"/>
      <c r="B12" s="1452"/>
      <c r="C12" s="1453"/>
      <c r="D12" s="1451"/>
      <c r="E12" s="1452"/>
      <c r="F12" s="1453"/>
      <c r="G12" s="1452"/>
      <c r="H12" s="1452"/>
      <c r="I12" s="1453"/>
    </row>
    <row r="13" spans="1:9" ht="22.5" customHeight="1">
      <c r="A13" s="1454"/>
      <c r="B13" s="1455"/>
      <c r="C13" s="1456"/>
      <c r="D13" s="1454"/>
      <c r="E13" s="1455"/>
      <c r="F13" s="1456"/>
      <c r="G13" s="1455"/>
      <c r="H13" s="1455"/>
      <c r="I13" s="1456"/>
    </row>
    <row r="14" spans="1:9" ht="22.5" customHeight="1">
      <c r="A14" s="1457"/>
      <c r="B14" s="1458"/>
      <c r="C14" s="1459"/>
      <c r="D14" s="1457"/>
      <c r="E14" s="1458"/>
      <c r="F14" s="1459"/>
      <c r="G14" s="1458"/>
      <c r="H14" s="1458"/>
      <c r="I14" s="1459"/>
    </row>
    <row r="15" spans="1:9" ht="22.5" customHeight="1">
      <c r="A15" s="1460"/>
      <c r="B15" s="1435"/>
      <c r="C15" s="1461"/>
      <c r="D15" s="1460"/>
      <c r="E15" s="1435"/>
      <c r="F15" s="1461"/>
      <c r="G15" s="1435"/>
      <c r="H15" s="1435"/>
      <c r="I15" s="1461"/>
    </row>
    <row r="16" spans="1:9" ht="22.5" customHeight="1">
      <c r="A16" s="1460"/>
      <c r="B16" s="1435"/>
      <c r="C16" s="1461"/>
      <c r="D16" s="1460"/>
      <c r="E16" s="1435"/>
      <c r="F16" s="1461"/>
      <c r="G16" s="1435"/>
      <c r="H16" s="1435"/>
      <c r="I16" s="1461"/>
    </row>
    <row r="17" spans="1:9" ht="22.5" customHeight="1">
      <c r="A17" s="1460"/>
      <c r="B17" s="1435"/>
      <c r="C17" s="1461"/>
      <c r="D17" s="1460"/>
      <c r="E17" s="1435"/>
      <c r="F17" s="1461"/>
      <c r="G17" s="1435"/>
      <c r="H17" s="1435"/>
      <c r="I17" s="1461"/>
    </row>
    <row r="18" spans="1:9" ht="22.5" customHeight="1">
      <c r="A18" s="1460"/>
      <c r="B18" s="1435"/>
      <c r="C18" s="1461"/>
      <c r="D18" s="1460"/>
      <c r="E18" s="1435"/>
      <c r="F18" s="1461"/>
      <c r="G18" s="1435"/>
      <c r="H18" s="1435"/>
      <c r="I18" s="1461"/>
    </row>
    <row r="19" spans="1:9" ht="22.5" customHeight="1">
      <c r="A19" s="1460"/>
      <c r="B19" s="1435"/>
      <c r="C19" s="1461"/>
      <c r="D19" s="1460"/>
      <c r="E19" s="1435"/>
      <c r="F19" s="1461"/>
      <c r="G19" s="1435"/>
      <c r="H19" s="1435"/>
      <c r="I19" s="1461"/>
    </row>
    <row r="20" spans="1:9" ht="22.5" customHeight="1">
      <c r="A20" s="1460"/>
      <c r="B20" s="1435"/>
      <c r="C20" s="1461"/>
      <c r="D20" s="1460"/>
      <c r="E20" s="1435"/>
      <c r="F20" s="1461"/>
      <c r="G20" s="1435"/>
      <c r="H20" s="1435"/>
      <c r="I20" s="1461"/>
    </row>
    <row r="21" spans="1:9" ht="22.5" customHeight="1">
      <c r="A21" s="1460"/>
      <c r="B21" s="1435"/>
      <c r="C21" s="1461"/>
      <c r="D21" s="1460"/>
      <c r="E21" s="1435"/>
      <c r="F21" s="1461"/>
      <c r="G21" s="1435"/>
      <c r="H21" s="1435"/>
      <c r="I21" s="1461"/>
    </row>
    <row r="22" spans="1:9" ht="22.5" customHeight="1">
      <c r="A22" s="1460"/>
      <c r="B22" s="1435"/>
      <c r="C22" s="1461"/>
      <c r="D22" s="1460"/>
      <c r="E22" s="1435"/>
      <c r="F22" s="1461"/>
      <c r="G22" s="1435"/>
      <c r="H22" s="1435"/>
      <c r="I22" s="1461"/>
    </row>
    <row r="23" spans="1:9" ht="22.5" customHeight="1">
      <c r="A23" s="1460"/>
      <c r="B23" s="1435"/>
      <c r="C23" s="1461"/>
      <c r="D23" s="1460"/>
      <c r="E23" s="1435"/>
      <c r="F23" s="1461"/>
      <c r="G23" s="1435"/>
      <c r="H23" s="1435"/>
      <c r="I23" s="1461"/>
    </row>
    <row r="24" spans="1:9" ht="22.5" customHeight="1">
      <c r="A24" s="1460"/>
      <c r="B24" s="1435"/>
      <c r="C24" s="1461"/>
      <c r="D24" s="1460"/>
      <c r="E24" s="1435"/>
      <c r="F24" s="1461"/>
      <c r="G24" s="1435"/>
      <c r="H24" s="1435"/>
      <c r="I24" s="1461"/>
    </row>
    <row r="25" spans="1:9" ht="22.5" customHeight="1">
      <c r="A25" s="1467"/>
      <c r="B25" s="1468"/>
      <c r="C25" s="1469"/>
      <c r="D25" s="1467"/>
      <c r="E25" s="1468"/>
      <c r="F25" s="1469"/>
      <c r="G25" s="1467"/>
      <c r="H25" s="1468"/>
      <c r="I25" s="1469"/>
    </row>
    <row r="26" spans="1:9" ht="24" customHeight="1">
      <c r="A26" s="1426" t="s">
        <v>939</v>
      </c>
      <c r="B26" s="1449"/>
      <c r="C26" s="1449"/>
      <c r="D26" s="1449"/>
      <c r="E26" s="1449"/>
      <c r="F26" s="1449"/>
      <c r="G26" s="1449"/>
      <c r="H26" s="1449"/>
      <c r="I26" s="1450"/>
    </row>
    <row r="27" spans="1:9" ht="24" customHeight="1">
      <c r="A27" s="1426" t="s">
        <v>940</v>
      </c>
      <c r="B27" s="1449"/>
      <c r="C27" s="1449"/>
      <c r="D27" s="1450"/>
      <c r="E27" s="1426" t="s">
        <v>941</v>
      </c>
      <c r="F27" s="1449"/>
      <c r="G27" s="1449"/>
      <c r="H27" s="1449"/>
      <c r="I27" s="1450"/>
    </row>
    <row r="28" spans="1:9" ht="15" customHeight="1">
      <c r="A28" s="1470"/>
      <c r="B28" s="1471"/>
      <c r="C28" s="1471"/>
      <c r="D28" s="1472"/>
      <c r="E28" s="1470"/>
      <c r="F28" s="1471"/>
      <c r="G28" s="1471"/>
      <c r="H28" s="1471"/>
      <c r="I28" s="1472"/>
    </row>
    <row r="29" spans="1:9" ht="15" customHeight="1">
      <c r="A29" s="1473"/>
      <c r="B29" s="1440"/>
      <c r="C29" s="1440"/>
      <c r="D29" s="1474"/>
      <c r="E29" s="1473"/>
      <c r="F29" s="1440"/>
      <c r="G29" s="1440"/>
      <c r="H29" s="1440"/>
      <c r="I29" s="1474"/>
    </row>
    <row r="30" spans="1:9" ht="15" customHeight="1">
      <c r="A30" s="1473"/>
      <c r="B30" s="1440"/>
      <c r="C30" s="1440"/>
      <c r="D30" s="1474"/>
      <c r="E30" s="1473"/>
      <c r="F30" s="1440"/>
      <c r="G30" s="1440"/>
      <c r="H30" s="1440"/>
      <c r="I30" s="1474"/>
    </row>
    <row r="31" spans="1:9" ht="15" customHeight="1">
      <c r="A31" s="1473"/>
      <c r="B31" s="1440"/>
      <c r="C31" s="1440"/>
      <c r="D31" s="1474"/>
      <c r="E31" s="1473"/>
      <c r="F31" s="1440"/>
      <c r="G31" s="1440"/>
      <c r="H31" s="1440"/>
      <c r="I31" s="1474"/>
    </row>
    <row r="32" spans="1:9" ht="15" customHeight="1">
      <c r="A32" s="1467"/>
      <c r="B32" s="1468"/>
      <c r="C32" s="1468"/>
      <c r="D32" s="1469"/>
      <c r="E32" s="1467"/>
      <c r="F32" s="1468"/>
      <c r="G32" s="1468"/>
      <c r="H32" s="1468"/>
      <c r="I32" s="1469"/>
    </row>
    <row r="33" spans="1:9" ht="15" customHeight="1">
      <c r="A33" s="1462" t="s">
        <v>942</v>
      </c>
      <c r="B33" s="1443"/>
      <c r="C33" s="1443"/>
      <c r="D33" s="1443"/>
      <c r="E33" s="1443"/>
      <c r="F33" s="1443"/>
      <c r="G33" s="1443"/>
      <c r="H33" s="1443"/>
      <c r="I33" s="1444"/>
    </row>
    <row r="34" spans="1:9" ht="15" customHeight="1">
      <c r="A34" s="1463"/>
      <c r="B34" s="1464"/>
      <c r="C34" s="1464"/>
      <c r="D34" s="1464"/>
      <c r="E34" s="1464"/>
      <c r="F34" s="1464"/>
      <c r="G34" s="1464"/>
      <c r="H34" s="1464"/>
      <c r="I34" s="1465"/>
    </row>
    <row r="35" spans="1:9" ht="15" customHeight="1">
      <c r="A35" s="1463"/>
      <c r="B35" s="1464"/>
      <c r="C35" s="1464"/>
      <c r="D35" s="1464"/>
      <c r="E35" s="1464"/>
      <c r="F35" s="1464"/>
      <c r="G35" s="1464"/>
      <c r="H35" s="1464"/>
      <c r="I35" s="1465"/>
    </row>
    <row r="36" spans="1:9" ht="15" customHeight="1">
      <c r="A36" s="1466"/>
      <c r="B36" s="1445"/>
      <c r="C36" s="1445"/>
      <c r="D36" s="1445"/>
      <c r="E36" s="1445"/>
      <c r="F36" s="1445"/>
      <c r="G36" s="1445"/>
      <c r="H36" s="1445"/>
      <c r="I36" s="1446"/>
    </row>
    <row r="37" spans="1:9">
      <c r="A37" s="418" t="s">
        <v>943</v>
      </c>
    </row>
    <row r="38" spans="1:9">
      <c r="A38" s="418" t="s">
        <v>944</v>
      </c>
    </row>
    <row r="39" spans="1:9">
      <c r="A39" s="418" t="s">
        <v>945</v>
      </c>
    </row>
    <row r="40" spans="1:9">
      <c r="A40" s="418" t="s">
        <v>946</v>
      </c>
    </row>
    <row r="41" spans="1:9">
      <c r="A41" s="418" t="s">
        <v>947</v>
      </c>
    </row>
  </sheetData>
  <mergeCells count="61">
    <mergeCell ref="A33:I36"/>
    <mergeCell ref="A24:C24"/>
    <mergeCell ref="D24:F24"/>
    <mergeCell ref="G24:I24"/>
    <mergeCell ref="A25:C25"/>
    <mergeCell ref="D25:F25"/>
    <mergeCell ref="G25:I25"/>
    <mergeCell ref="A26:I26"/>
    <mergeCell ref="A27:D27"/>
    <mergeCell ref="E27:I27"/>
    <mergeCell ref="A28:D32"/>
    <mergeCell ref="E28:I32"/>
    <mergeCell ref="A22:C22"/>
    <mergeCell ref="D22:F22"/>
    <mergeCell ref="G22:I22"/>
    <mergeCell ref="A23:C23"/>
    <mergeCell ref="D23:F23"/>
    <mergeCell ref="G23:I23"/>
    <mergeCell ref="A20:C20"/>
    <mergeCell ref="D20:F20"/>
    <mergeCell ref="G20:I20"/>
    <mergeCell ref="A21:C21"/>
    <mergeCell ref="D21:F21"/>
    <mergeCell ref="G21:I21"/>
    <mergeCell ref="A18:C18"/>
    <mergeCell ref="D18:F18"/>
    <mergeCell ref="G18:I18"/>
    <mergeCell ref="A19:C19"/>
    <mergeCell ref="D19:F19"/>
    <mergeCell ref="G19:I19"/>
    <mergeCell ref="A16:C16"/>
    <mergeCell ref="D16:F16"/>
    <mergeCell ref="G16:I16"/>
    <mergeCell ref="A17:C17"/>
    <mergeCell ref="D17:F17"/>
    <mergeCell ref="G17:I17"/>
    <mergeCell ref="A14:C14"/>
    <mergeCell ref="D14:F14"/>
    <mergeCell ref="G14:I14"/>
    <mergeCell ref="A15:C15"/>
    <mergeCell ref="D15:F15"/>
    <mergeCell ref="G15:I15"/>
    <mergeCell ref="A12:C12"/>
    <mergeCell ref="D12:F12"/>
    <mergeCell ref="G12:I12"/>
    <mergeCell ref="A13:C13"/>
    <mergeCell ref="D13:F13"/>
    <mergeCell ref="G13:I13"/>
    <mergeCell ref="A7:A8"/>
    <mergeCell ref="B7:I8"/>
    <mergeCell ref="B9:I9"/>
    <mergeCell ref="A10:I10"/>
    <mergeCell ref="A11:C11"/>
    <mergeCell ref="D11:F11"/>
    <mergeCell ref="G11:I11"/>
    <mergeCell ref="C2:G2"/>
    <mergeCell ref="B4:I4"/>
    <mergeCell ref="B5:E5"/>
    <mergeCell ref="F5:F6"/>
    <mergeCell ref="G5:I6"/>
    <mergeCell ref="B6:E6"/>
  </mergeCells>
  <phoneticPr fontId="4"/>
  <pageMargins left="0.75" right="0.43" top="0.71" bottom="0.71" header="0.51200000000000001" footer="0.51200000000000001"/>
  <pageSetup paperSize="9" scale="9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E2227-E65B-4268-86B9-9F19F68018D4}">
  <sheetPr codeName="Sheet8"/>
  <dimension ref="A1:O56"/>
  <sheetViews>
    <sheetView tabSelected="1"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1" t="s">
        <v>326</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234</v>
      </c>
      <c r="D5" s="50"/>
      <c r="E5" s="13" t="s">
        <v>235</v>
      </c>
      <c r="F5" s="50"/>
      <c r="G5" s="12" t="s">
        <v>236</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240</v>
      </c>
      <c r="B10" s="15" t="s">
        <v>232</v>
      </c>
      <c r="C10" s="893"/>
      <c r="D10" s="894"/>
      <c r="E10" s="895"/>
      <c r="F10" s="816" t="s">
        <v>241</v>
      </c>
      <c r="G10" s="886"/>
      <c r="H10" s="52"/>
      <c r="I10" s="886"/>
      <c r="J10" s="52"/>
      <c r="K10" s="886"/>
      <c r="L10" s="52"/>
      <c r="M10" s="53"/>
      <c r="N10" s="6"/>
      <c r="O10" s="6"/>
    </row>
    <row r="11" spans="1:15" ht="15" customHeight="1">
      <c r="A11" s="849"/>
      <c r="B11" s="21" t="s">
        <v>242</v>
      </c>
      <c r="C11" s="830"/>
      <c r="D11" s="831"/>
      <c r="E11" s="832"/>
      <c r="F11" s="816"/>
      <c r="G11" s="887"/>
      <c r="H11" s="54" t="s">
        <v>243</v>
      </c>
      <c r="I11" s="887"/>
      <c r="J11" s="54" t="s">
        <v>244</v>
      </c>
      <c r="K11" s="887"/>
      <c r="L11" s="55" t="s">
        <v>245</v>
      </c>
      <c r="M11" s="56"/>
      <c r="N11" s="6"/>
      <c r="O11" s="6"/>
    </row>
    <row r="12" spans="1:15" ht="15" customHeight="1">
      <c r="A12" s="849"/>
      <c r="B12" s="808" t="s">
        <v>246</v>
      </c>
      <c r="C12" s="11" t="s">
        <v>234</v>
      </c>
      <c r="D12" s="50"/>
      <c r="E12" s="13" t="s">
        <v>235</v>
      </c>
      <c r="F12" s="50"/>
      <c r="G12" s="12" t="s">
        <v>236</v>
      </c>
      <c r="H12" s="12"/>
      <c r="I12" s="12"/>
      <c r="J12" s="12"/>
      <c r="K12" s="12"/>
      <c r="L12" s="12"/>
      <c r="M12" s="14"/>
      <c r="N12" s="6"/>
      <c r="O12" s="6"/>
    </row>
    <row r="13" spans="1:15" ht="15" customHeight="1">
      <c r="A13" s="849"/>
      <c r="B13" s="809"/>
      <c r="C13" s="40"/>
      <c r="D13" s="16"/>
      <c r="E13" s="39"/>
      <c r="F13" s="17"/>
      <c r="G13" s="828"/>
      <c r="H13" s="828"/>
      <c r="I13" s="828"/>
      <c r="J13" s="828"/>
      <c r="K13" s="828"/>
      <c r="L13" s="828"/>
      <c r="M13" s="829"/>
      <c r="N13" s="6"/>
      <c r="O13" s="6"/>
    </row>
    <row r="14" spans="1:15" ht="15" customHeight="1">
      <c r="A14" s="849"/>
      <c r="B14" s="810"/>
      <c r="C14" s="830"/>
      <c r="D14" s="831"/>
      <c r="E14" s="831"/>
      <c r="F14" s="831"/>
      <c r="G14" s="831"/>
      <c r="H14" s="831"/>
      <c r="I14" s="831"/>
      <c r="J14" s="831"/>
      <c r="K14" s="831"/>
      <c r="L14" s="831"/>
      <c r="M14" s="832"/>
      <c r="N14" s="6"/>
      <c r="O14" s="6"/>
    </row>
    <row r="15" spans="1:15" ht="15" customHeight="1">
      <c r="A15" s="849"/>
      <c r="B15" s="857" t="s">
        <v>247</v>
      </c>
      <c r="C15" s="859"/>
      <c r="D15" s="859"/>
      <c r="E15" s="859"/>
      <c r="F15" s="859"/>
      <c r="G15" s="858"/>
      <c r="H15" s="857"/>
      <c r="I15" s="859"/>
      <c r="J15" s="859"/>
      <c r="K15" s="859"/>
      <c r="L15" s="859"/>
      <c r="M15" s="858"/>
      <c r="N15" s="6"/>
      <c r="O15" s="6"/>
    </row>
    <row r="16" spans="1:15" ht="15" customHeight="1">
      <c r="A16" s="849"/>
      <c r="B16" s="880" t="s">
        <v>248</v>
      </c>
      <c r="C16" s="881"/>
      <c r="D16" s="833" t="s">
        <v>249</v>
      </c>
      <c r="E16" s="834"/>
      <c r="F16" s="843"/>
      <c r="G16" s="843"/>
      <c r="H16" s="876"/>
      <c r="I16" s="876"/>
      <c r="J16" s="876"/>
      <c r="K16" s="843"/>
      <c r="L16" s="843"/>
      <c r="M16" s="844"/>
      <c r="N16" s="6"/>
      <c r="O16" s="6"/>
    </row>
    <row r="17" spans="1:15" ht="15" customHeight="1">
      <c r="A17" s="849"/>
      <c r="B17" s="882"/>
      <c r="C17" s="883"/>
      <c r="D17" s="851" t="s">
        <v>250</v>
      </c>
      <c r="E17" s="877"/>
      <c r="F17" s="42"/>
      <c r="G17" s="42"/>
      <c r="H17" s="42"/>
      <c r="I17" s="42"/>
      <c r="J17" s="42"/>
      <c r="K17" s="42"/>
      <c r="L17" s="42"/>
      <c r="M17" s="43"/>
      <c r="N17" s="6"/>
      <c r="O17" s="6"/>
    </row>
    <row r="18" spans="1:15" ht="15" customHeight="1">
      <c r="A18" s="849"/>
      <c r="B18" s="884"/>
      <c r="C18" s="885"/>
      <c r="D18" s="878"/>
      <c r="E18" s="879"/>
      <c r="F18" s="44"/>
      <c r="G18" s="44"/>
      <c r="H18" s="44"/>
      <c r="I18" s="44"/>
      <c r="J18" s="44"/>
      <c r="K18" s="44"/>
      <c r="L18" s="44"/>
      <c r="M18" s="45"/>
      <c r="N18" s="6"/>
      <c r="O18" s="6"/>
    </row>
    <row r="19" spans="1:15" ht="15" customHeight="1">
      <c r="A19" s="963" t="s">
        <v>327</v>
      </c>
      <c r="B19" s="964"/>
      <c r="C19" s="969" t="s">
        <v>328</v>
      </c>
      <c r="D19" s="969"/>
      <c r="E19" s="969" t="s">
        <v>329</v>
      </c>
      <c r="F19" s="969"/>
      <c r="G19" s="969"/>
      <c r="H19" s="51"/>
      <c r="I19" s="51"/>
      <c r="J19" s="51"/>
      <c r="K19" s="51"/>
      <c r="L19" s="51"/>
      <c r="M19" s="57"/>
      <c r="N19" s="6"/>
      <c r="O19" s="6"/>
    </row>
    <row r="20" spans="1:15" s="3" customFormat="1" ht="15" customHeight="1">
      <c r="A20" s="965"/>
      <c r="B20" s="966"/>
      <c r="C20" s="135"/>
      <c r="D20" s="66" t="s">
        <v>330</v>
      </c>
      <c r="E20" s="958" t="s">
        <v>331</v>
      </c>
      <c r="F20" s="958"/>
      <c r="G20" s="958"/>
      <c r="H20"/>
      <c r="I20"/>
      <c r="J20"/>
      <c r="K20" s="67"/>
      <c r="L20" s="67"/>
      <c r="M20" s="68"/>
    </row>
    <row r="21" spans="1:15" s="3" customFormat="1" ht="15" customHeight="1">
      <c r="A21" s="965"/>
      <c r="B21" s="966"/>
      <c r="C21" s="135"/>
      <c r="D21" s="66" t="s">
        <v>332</v>
      </c>
      <c r="E21" s="959"/>
      <c r="F21" s="959"/>
      <c r="G21" s="959"/>
      <c r="H21"/>
      <c r="I21"/>
      <c r="J21"/>
      <c r="K21" s="67"/>
      <c r="L21" s="67"/>
      <c r="M21" s="68"/>
    </row>
    <row r="22" spans="1:15" s="3" customFormat="1" ht="15" customHeight="1">
      <c r="A22" s="967"/>
      <c r="B22" s="968"/>
      <c r="C22" s="135"/>
      <c r="D22" s="66" t="s">
        <v>333</v>
      </c>
      <c r="E22" s="959"/>
      <c r="F22" s="959"/>
      <c r="G22" s="959"/>
      <c r="H22" s="69"/>
      <c r="I22" s="69"/>
      <c r="J22" s="69"/>
      <c r="K22" s="70"/>
      <c r="L22" s="70"/>
      <c r="M22" s="71"/>
    </row>
    <row r="23" spans="1:15" s="3" customFormat="1" ht="15" customHeight="1">
      <c r="A23" s="970" t="s">
        <v>334</v>
      </c>
      <c r="B23" s="970"/>
      <c r="C23" s="64" t="s">
        <v>317</v>
      </c>
      <c r="D23" s="956"/>
      <c r="E23" s="905"/>
      <c r="F23" s="905"/>
      <c r="G23" s="906"/>
      <c r="H23" s="957" t="s">
        <v>329</v>
      </c>
      <c r="I23" s="957"/>
      <c r="J23" s="957"/>
      <c r="K23" s="957"/>
      <c r="L23" s="957"/>
      <c r="M23" s="957"/>
    </row>
    <row r="24" spans="1:15" s="3" customFormat="1" ht="15" customHeight="1">
      <c r="A24" s="970"/>
      <c r="B24" s="970"/>
      <c r="C24" s="64" t="s">
        <v>328</v>
      </c>
      <c r="D24" s="971"/>
      <c r="E24" s="972"/>
      <c r="F24" s="972"/>
      <c r="G24" s="63"/>
      <c r="H24" s="973" t="s">
        <v>335</v>
      </c>
      <c r="I24" s="974"/>
      <c r="J24" s="975"/>
      <c r="K24" s="956"/>
      <c r="L24" s="905"/>
      <c r="M24" s="906"/>
    </row>
    <row r="25" spans="1:15" ht="15" customHeight="1">
      <c r="A25" s="902" t="s">
        <v>252</v>
      </c>
      <c r="B25" s="903"/>
      <c r="C25" s="903"/>
      <c r="D25" s="904"/>
      <c r="E25" s="904"/>
      <c r="F25" s="903"/>
      <c r="G25" s="962"/>
      <c r="H25" s="890" t="s">
        <v>253</v>
      </c>
      <c r="I25" s="891"/>
      <c r="J25" s="891"/>
      <c r="K25" s="891"/>
      <c r="L25" s="891"/>
      <c r="M25" s="892"/>
      <c r="N25" s="5"/>
      <c r="O25" s="6"/>
    </row>
    <row r="26" spans="1:15" ht="15" hidden="1" customHeight="1">
      <c r="A26" s="871" t="s">
        <v>254</v>
      </c>
      <c r="B26" s="872"/>
      <c r="C26" s="872"/>
      <c r="D26" s="872"/>
      <c r="E26" s="872"/>
      <c r="F26" s="872"/>
      <c r="G26" s="872"/>
      <c r="H26" s="872"/>
      <c r="I26" s="872"/>
      <c r="J26" s="872"/>
      <c r="K26" s="872"/>
      <c r="L26" s="872"/>
      <c r="M26" s="873"/>
      <c r="N26" s="6"/>
      <c r="O26" s="6"/>
    </row>
    <row r="27" spans="1:15" ht="15" hidden="1" customHeight="1">
      <c r="A27" s="851" t="s">
        <v>255</v>
      </c>
      <c r="B27" s="852"/>
      <c r="C27" s="816" t="s">
        <v>256</v>
      </c>
      <c r="D27" s="816"/>
      <c r="E27" s="808" t="s">
        <v>257</v>
      </c>
      <c r="F27" s="817"/>
      <c r="G27" s="13"/>
      <c r="H27" s="13"/>
      <c r="I27" s="13"/>
      <c r="J27" s="13"/>
      <c r="K27" s="13"/>
      <c r="L27" s="13"/>
      <c r="M27" s="26"/>
      <c r="N27" s="6"/>
      <c r="O27" s="6"/>
    </row>
    <row r="28" spans="1:15" ht="15" hidden="1" customHeight="1">
      <c r="A28" s="855"/>
      <c r="B28" s="856"/>
      <c r="C28" s="19" t="s">
        <v>258</v>
      </c>
      <c r="D28" s="19" t="s">
        <v>259</v>
      </c>
      <c r="E28" s="19" t="s">
        <v>258</v>
      </c>
      <c r="F28" s="19" t="s">
        <v>259</v>
      </c>
      <c r="G28" s="6"/>
      <c r="H28" s="6"/>
      <c r="I28" s="6"/>
      <c r="J28" s="6"/>
      <c r="K28" s="6"/>
      <c r="L28" s="6"/>
      <c r="M28" s="27"/>
      <c r="N28" s="6"/>
      <c r="O28" s="6"/>
    </row>
    <row r="29" spans="1:15" ht="15" hidden="1" customHeight="1">
      <c r="A29" s="808" t="s">
        <v>260</v>
      </c>
      <c r="B29" s="888"/>
      <c r="C29" s="19"/>
      <c r="D29" s="19"/>
      <c r="E29" s="19"/>
      <c r="F29" s="19"/>
      <c r="G29" s="6"/>
      <c r="H29" s="6"/>
      <c r="I29" s="6"/>
      <c r="J29" s="6"/>
      <c r="K29" s="6"/>
      <c r="L29" s="6"/>
      <c r="M29" s="27"/>
      <c r="N29" s="6"/>
      <c r="O29" s="6"/>
    </row>
    <row r="30" spans="1:15" ht="15" hidden="1" customHeight="1">
      <c r="A30" s="810" t="s">
        <v>261</v>
      </c>
      <c r="B30" s="889"/>
      <c r="C30" s="19"/>
      <c r="D30" s="19"/>
      <c r="E30" s="19"/>
      <c r="F30" s="19"/>
      <c r="G30" s="6"/>
      <c r="H30" s="6"/>
      <c r="I30" s="6"/>
      <c r="J30" s="6"/>
      <c r="K30" s="6"/>
      <c r="L30" s="6"/>
      <c r="M30" s="27"/>
      <c r="N30" s="6"/>
      <c r="O30" s="6"/>
    </row>
    <row r="31" spans="1:15" ht="15" hidden="1" customHeight="1">
      <c r="A31" s="20" t="s">
        <v>262</v>
      </c>
      <c r="B31" s="28"/>
      <c r="C31" s="816"/>
      <c r="D31" s="816"/>
      <c r="E31" s="816"/>
      <c r="F31" s="816"/>
      <c r="G31" s="6"/>
      <c r="H31" s="6"/>
      <c r="I31" s="6"/>
      <c r="J31" s="6"/>
      <c r="K31" s="6"/>
      <c r="L31" s="6"/>
      <c r="M31" s="27"/>
      <c r="N31" s="6"/>
      <c r="O31" s="6"/>
    </row>
    <row r="32" spans="1:15" ht="15" hidden="1" customHeight="1">
      <c r="A32" s="20" t="s">
        <v>263</v>
      </c>
      <c r="B32" s="28"/>
      <c r="C32" s="919"/>
      <c r="D32" s="919"/>
      <c r="E32" s="919"/>
      <c r="F32" s="919"/>
      <c r="G32" s="22"/>
      <c r="H32" s="22"/>
      <c r="I32" s="22"/>
      <c r="J32" s="22"/>
      <c r="K32" s="22"/>
      <c r="L32" s="22"/>
      <c r="M32" s="23"/>
      <c r="N32" s="5"/>
      <c r="O32" s="6"/>
    </row>
    <row r="33" spans="1:15" ht="15" customHeight="1">
      <c r="A33" s="871" t="s">
        <v>264</v>
      </c>
      <c r="B33" s="872"/>
      <c r="C33" s="872"/>
      <c r="D33" s="872"/>
      <c r="E33" s="872"/>
      <c r="F33" s="872"/>
      <c r="G33" s="872"/>
      <c r="H33" s="872"/>
      <c r="I33" s="872"/>
      <c r="J33" s="872"/>
      <c r="K33" s="872"/>
      <c r="L33" s="872"/>
      <c r="M33" s="873"/>
      <c r="N33" s="5"/>
      <c r="O33" s="6"/>
    </row>
    <row r="34" spans="1:15" ht="24.95" customHeight="1">
      <c r="A34" s="933" t="s">
        <v>307</v>
      </c>
      <c r="B34" s="934"/>
      <c r="C34" s="943"/>
      <c r="D34" s="944"/>
      <c r="E34" s="944"/>
      <c r="F34" s="944"/>
      <c r="G34" s="944"/>
      <c r="H34" s="944"/>
      <c r="I34" s="944"/>
      <c r="J34" s="944"/>
      <c r="K34" s="944"/>
      <c r="L34" s="944"/>
      <c r="M34" s="945"/>
    </row>
    <row r="35" spans="1:15" ht="15" customHeight="1">
      <c r="A35" s="851" t="s">
        <v>265</v>
      </c>
      <c r="B35" s="852"/>
      <c r="C35" s="2" t="s">
        <v>81</v>
      </c>
      <c r="D35" s="19" t="s">
        <v>266</v>
      </c>
      <c r="E35" s="19" t="s">
        <v>267</v>
      </c>
      <c r="F35" s="19" t="s">
        <v>268</v>
      </c>
      <c r="G35" s="19" t="s">
        <v>269</v>
      </c>
      <c r="H35" s="857" t="s">
        <v>270</v>
      </c>
      <c r="I35" s="858"/>
      <c r="J35" s="857" t="s">
        <v>271</v>
      </c>
      <c r="K35" s="858"/>
      <c r="L35" s="857" t="s">
        <v>272</v>
      </c>
      <c r="M35" s="858"/>
      <c r="N35" s="6"/>
      <c r="O35" s="6"/>
    </row>
    <row r="36" spans="1:15" ht="15" customHeight="1">
      <c r="A36" s="853"/>
      <c r="B36" s="854"/>
      <c r="C36" s="46"/>
      <c r="D36" s="46"/>
      <c r="E36" s="46"/>
      <c r="F36" s="46"/>
      <c r="G36" s="46"/>
      <c r="H36" s="900"/>
      <c r="I36" s="901"/>
      <c r="J36" s="900"/>
      <c r="K36" s="901"/>
      <c r="L36" s="900"/>
      <c r="M36" s="901"/>
      <c r="N36" s="6"/>
      <c r="O36" s="6"/>
    </row>
    <row r="37" spans="1:15" ht="15" customHeight="1">
      <c r="A37" s="855"/>
      <c r="B37" s="856"/>
      <c r="C37" s="857" t="s">
        <v>273</v>
      </c>
      <c r="D37" s="859"/>
      <c r="E37" s="858"/>
      <c r="F37" s="842"/>
      <c r="G37" s="843"/>
      <c r="H37" s="843"/>
      <c r="I37" s="843"/>
      <c r="J37" s="843"/>
      <c r="K37" s="843"/>
      <c r="L37" s="843"/>
      <c r="M37" s="844"/>
      <c r="N37" s="6"/>
      <c r="O37" s="6"/>
    </row>
    <row r="38" spans="1:15" ht="15" customHeight="1">
      <c r="A38" s="863" t="s">
        <v>274</v>
      </c>
      <c r="B38" s="819"/>
      <c r="C38" s="29" t="s">
        <v>275</v>
      </c>
      <c r="D38" s="47"/>
      <c r="E38" s="30" t="s">
        <v>276</v>
      </c>
      <c r="F38" s="49"/>
      <c r="G38" s="31" t="s">
        <v>277</v>
      </c>
      <c r="H38" s="916"/>
      <c r="I38" s="916"/>
      <c r="J38" s="917" t="s">
        <v>276</v>
      </c>
      <c r="K38" s="917"/>
      <c r="L38" s="916"/>
      <c r="M38" s="918"/>
      <c r="N38" s="5"/>
      <c r="O38" s="6"/>
    </row>
    <row r="39" spans="1:15" ht="15" customHeight="1">
      <c r="A39" s="864"/>
      <c r="B39" s="865"/>
      <c r="C39" s="32" t="s">
        <v>278</v>
      </c>
      <c r="D39" s="47"/>
      <c r="E39" s="30" t="s">
        <v>276</v>
      </c>
      <c r="F39" s="49"/>
      <c r="G39" s="31" t="s">
        <v>277</v>
      </c>
      <c r="H39" s="916"/>
      <c r="I39" s="916"/>
      <c r="J39" s="917" t="s">
        <v>276</v>
      </c>
      <c r="K39" s="917"/>
      <c r="L39" s="916"/>
      <c r="M39" s="918"/>
      <c r="N39" s="5"/>
      <c r="O39" s="6"/>
    </row>
    <row r="40" spans="1:15" ht="15" customHeight="1">
      <c r="A40" s="866"/>
      <c r="B40" s="820"/>
      <c r="C40" s="34" t="s">
        <v>279</v>
      </c>
      <c r="D40" s="48"/>
      <c r="E40" s="35" t="s">
        <v>276</v>
      </c>
      <c r="F40" s="49"/>
      <c r="G40" s="31" t="s">
        <v>277</v>
      </c>
      <c r="H40" s="916"/>
      <c r="I40" s="916"/>
      <c r="J40" s="917" t="s">
        <v>276</v>
      </c>
      <c r="K40" s="917"/>
      <c r="L40" s="916"/>
      <c r="M40" s="918"/>
      <c r="N40" s="5"/>
      <c r="O40" s="6"/>
    </row>
    <row r="41" spans="1:15" ht="15" customHeight="1">
      <c r="A41" s="833" t="s">
        <v>286</v>
      </c>
      <c r="B41" s="834"/>
      <c r="C41" s="837"/>
      <c r="D41" s="838"/>
      <c r="E41" s="838"/>
      <c r="F41" s="838"/>
      <c r="G41" s="838"/>
      <c r="H41" s="838"/>
      <c r="I41" s="838"/>
      <c r="J41" s="838"/>
      <c r="K41" s="838"/>
      <c r="L41" s="838"/>
      <c r="M41" s="839"/>
      <c r="N41" s="6"/>
      <c r="O41" s="6"/>
    </row>
    <row r="42" spans="1:15" ht="15" customHeight="1">
      <c r="A42" s="833" t="s">
        <v>287</v>
      </c>
      <c r="B42" s="834"/>
      <c r="C42" s="837"/>
      <c r="D42" s="838"/>
      <c r="E42" s="838"/>
      <c r="F42" s="838"/>
      <c r="G42" s="838"/>
      <c r="H42" s="838"/>
      <c r="I42" s="838"/>
      <c r="J42" s="838"/>
      <c r="K42" s="838"/>
      <c r="L42" s="838"/>
      <c r="M42" s="839"/>
      <c r="N42" s="5"/>
      <c r="O42" s="6"/>
    </row>
    <row r="43" spans="1:15" ht="35.1" customHeight="1">
      <c r="A43" s="835" t="s">
        <v>288</v>
      </c>
      <c r="B43" s="836"/>
      <c r="C43" s="913"/>
      <c r="D43" s="914"/>
      <c r="E43" s="914"/>
      <c r="F43" s="914"/>
      <c r="G43" s="914"/>
      <c r="H43" s="914"/>
      <c r="I43" s="914"/>
      <c r="J43" s="914"/>
      <c r="K43" s="914"/>
      <c r="L43" s="914"/>
      <c r="M43" s="915"/>
      <c r="N43" s="5"/>
      <c r="O43" s="6"/>
    </row>
    <row r="44" spans="1:15" ht="15" customHeight="1">
      <c r="A44" s="960" t="s">
        <v>316</v>
      </c>
      <c r="B44" s="961"/>
      <c r="C44" s="62" t="s">
        <v>317</v>
      </c>
      <c r="D44" s="920"/>
      <c r="E44" s="920"/>
      <c r="F44" s="920"/>
      <c r="G44" s="921" t="s">
        <v>318</v>
      </c>
      <c r="H44" s="921"/>
      <c r="I44" s="922"/>
      <c r="J44" s="922"/>
      <c r="K44" s="922"/>
      <c r="L44" s="922"/>
      <c r="M44" s="922"/>
      <c r="N44" s="5"/>
      <c r="O44" s="6"/>
    </row>
    <row r="45" spans="1:15" ht="15" customHeight="1">
      <c r="A45" s="6" t="s">
        <v>225</v>
      </c>
      <c r="B45" s="6"/>
      <c r="C45" s="6"/>
      <c r="D45" s="6"/>
      <c r="E45" s="6"/>
      <c r="F45" s="6"/>
      <c r="G45" s="6"/>
      <c r="H45" s="6"/>
      <c r="I45" s="6"/>
      <c r="J45" s="6"/>
      <c r="K45" s="6"/>
      <c r="L45" s="6"/>
      <c r="M45" s="6"/>
      <c r="N45" s="6"/>
      <c r="O45" s="6"/>
    </row>
    <row r="46" spans="1:15" ht="18" customHeight="1">
      <c r="A46" s="840" t="s">
        <v>289</v>
      </c>
      <c r="B46" s="840"/>
      <c r="C46" s="840"/>
      <c r="D46" s="840"/>
      <c r="E46" s="840"/>
      <c r="F46" s="840"/>
      <c r="G46" s="840"/>
      <c r="H46" s="840"/>
      <c r="I46" s="840"/>
      <c r="J46" s="840"/>
      <c r="K46" s="840"/>
      <c r="L46" s="840"/>
      <c r="M46" s="840"/>
      <c r="N46" s="5"/>
      <c r="O46" s="6"/>
    </row>
    <row r="47" spans="1:15" ht="18" customHeight="1">
      <c r="A47" s="840" t="s">
        <v>303</v>
      </c>
      <c r="B47" s="840"/>
      <c r="C47" s="840"/>
      <c r="D47" s="840"/>
      <c r="E47" s="840"/>
      <c r="F47" s="840"/>
      <c r="G47" s="840"/>
      <c r="H47" s="840"/>
      <c r="I47" s="840"/>
      <c r="J47" s="840"/>
      <c r="K47" s="840"/>
      <c r="L47" s="840"/>
      <c r="M47" s="840"/>
      <c r="N47" s="5"/>
      <c r="O47" s="6"/>
    </row>
    <row r="48" spans="1:15" ht="30" customHeight="1">
      <c r="A48" s="911" t="s">
        <v>304</v>
      </c>
      <c r="B48" s="912"/>
      <c r="C48" s="912"/>
      <c r="D48" s="912"/>
      <c r="E48" s="912"/>
      <c r="F48" s="912"/>
      <c r="G48" s="912"/>
      <c r="H48" s="912"/>
      <c r="I48" s="912"/>
      <c r="J48" s="912"/>
      <c r="K48" s="912"/>
      <c r="L48" s="912"/>
      <c r="M48" s="912"/>
      <c r="N48" s="6"/>
      <c r="O48" s="6"/>
    </row>
    <row r="49" spans="1:15" ht="15" customHeight="1">
      <c r="A49" s="911" t="s">
        <v>321</v>
      </c>
      <c r="B49" s="912"/>
      <c r="C49" s="912"/>
      <c r="D49" s="912"/>
      <c r="E49" s="912"/>
      <c r="F49" s="912"/>
      <c r="G49" s="912"/>
      <c r="H49" s="912"/>
      <c r="I49" s="912"/>
      <c r="J49" s="912"/>
      <c r="K49" s="912"/>
      <c r="L49" s="912"/>
      <c r="M49" s="912"/>
      <c r="N49" s="6"/>
      <c r="O49" s="6"/>
    </row>
    <row r="50" spans="1:15" ht="15" customHeight="1">
      <c r="A50" s="5" t="s">
        <v>291</v>
      </c>
      <c r="B50" s="6"/>
      <c r="C50" s="6"/>
      <c r="D50" s="6"/>
      <c r="E50" s="6"/>
      <c r="F50" s="6"/>
      <c r="G50" s="6"/>
      <c r="H50" s="6"/>
      <c r="I50" s="6"/>
      <c r="J50" s="6"/>
      <c r="K50" s="6"/>
      <c r="L50" s="6"/>
      <c r="M50" s="6"/>
    </row>
    <row r="51" spans="1:15" ht="15" customHeight="1">
      <c r="A51" s="37" t="s">
        <v>322</v>
      </c>
    </row>
    <row r="52" spans="1:15" ht="15" customHeight="1">
      <c r="A52" s="923" t="s">
        <v>316</v>
      </c>
      <c r="B52" s="924"/>
      <c r="C52" s="62" t="s">
        <v>317</v>
      </c>
      <c r="D52" s="920"/>
      <c r="E52" s="920"/>
      <c r="F52" s="920"/>
      <c r="G52" s="921" t="s">
        <v>318</v>
      </c>
      <c r="H52" s="921"/>
      <c r="I52" s="922"/>
      <c r="J52" s="922"/>
      <c r="K52" s="922"/>
      <c r="L52" s="922"/>
      <c r="M52" s="922"/>
    </row>
    <row r="53" spans="1:15" ht="15" customHeight="1">
      <c r="A53" s="925"/>
      <c r="B53" s="926"/>
      <c r="C53" s="62" t="s">
        <v>317</v>
      </c>
      <c r="D53" s="920"/>
      <c r="E53" s="920"/>
      <c r="F53" s="920"/>
      <c r="G53" s="921" t="s">
        <v>318</v>
      </c>
      <c r="H53" s="921"/>
      <c r="I53" s="922"/>
      <c r="J53" s="922"/>
      <c r="K53" s="922"/>
      <c r="L53" s="922"/>
      <c r="M53" s="922"/>
    </row>
    <row r="54" spans="1:15" ht="15" customHeight="1">
      <c r="A54" s="925"/>
      <c r="B54" s="926"/>
      <c r="C54" s="62" t="s">
        <v>317</v>
      </c>
      <c r="D54" s="920"/>
      <c r="E54" s="920"/>
      <c r="F54" s="920"/>
      <c r="G54" s="921" t="s">
        <v>318</v>
      </c>
      <c r="H54" s="921"/>
      <c r="I54" s="922"/>
      <c r="J54" s="922"/>
      <c r="K54" s="922"/>
      <c r="L54" s="922"/>
      <c r="M54" s="922"/>
    </row>
    <row r="55" spans="1:15" ht="15" customHeight="1">
      <c r="A55" s="925"/>
      <c r="B55" s="926"/>
      <c r="C55" s="62" t="s">
        <v>317</v>
      </c>
      <c r="D55" s="920"/>
      <c r="E55" s="920"/>
      <c r="F55" s="920"/>
      <c r="G55" s="921" t="s">
        <v>318</v>
      </c>
      <c r="H55" s="921"/>
      <c r="I55" s="922"/>
      <c r="J55" s="922"/>
      <c r="K55" s="922"/>
      <c r="L55" s="922"/>
      <c r="M55" s="922"/>
    </row>
    <row r="56" spans="1:15">
      <c r="A56" s="927"/>
      <c r="B56" s="928"/>
      <c r="C56" s="62" t="s">
        <v>317</v>
      </c>
      <c r="D56" s="920"/>
      <c r="E56" s="920"/>
      <c r="F56" s="920"/>
      <c r="G56" s="921" t="s">
        <v>318</v>
      </c>
      <c r="H56" s="921"/>
      <c r="I56" s="922"/>
      <c r="J56" s="922"/>
      <c r="K56" s="922"/>
      <c r="L56" s="922"/>
      <c r="M56" s="922"/>
    </row>
  </sheetData>
  <mergeCells count="101">
    <mergeCell ref="A3:A9"/>
    <mergeCell ref="C3:M3"/>
    <mergeCell ref="C4:M4"/>
    <mergeCell ref="B5:B7"/>
    <mergeCell ref="G6:M6"/>
    <mergeCell ref="C7:M7"/>
    <mergeCell ref="C9:M9"/>
    <mergeCell ref="C8:M8"/>
    <mergeCell ref="A10:A18"/>
    <mergeCell ref="C10:E10"/>
    <mergeCell ref="F10:F11"/>
    <mergeCell ref="G10:G11"/>
    <mergeCell ref="I10:I11"/>
    <mergeCell ref="K10:K11"/>
    <mergeCell ref="C11:E11"/>
    <mergeCell ref="B12:B14"/>
    <mergeCell ref="G13:M13"/>
    <mergeCell ref="C14:M14"/>
    <mergeCell ref="B15:G15"/>
    <mergeCell ref="H15:M15"/>
    <mergeCell ref="B16:C18"/>
    <mergeCell ref="D16:E16"/>
    <mergeCell ref="F16:M16"/>
    <mergeCell ref="D17:E18"/>
    <mergeCell ref="A25:G25"/>
    <mergeCell ref="H25:M25"/>
    <mergeCell ref="A26:M26"/>
    <mergeCell ref="A27:B28"/>
    <mergeCell ref="C27:D27"/>
    <mergeCell ref="E27:F27"/>
    <mergeCell ref="A19:B22"/>
    <mergeCell ref="C19:D19"/>
    <mergeCell ref="E19:G19"/>
    <mergeCell ref="A23:B24"/>
    <mergeCell ref="K23:M23"/>
    <mergeCell ref="D24:F24"/>
    <mergeCell ref="D23:G23"/>
    <mergeCell ref="H24:J24"/>
    <mergeCell ref="J40:K40"/>
    <mergeCell ref="L40:M40"/>
    <mergeCell ref="A41:B41"/>
    <mergeCell ref="A33:M33"/>
    <mergeCell ref="A34:B34"/>
    <mergeCell ref="C34:M34"/>
    <mergeCell ref="A29:B29"/>
    <mergeCell ref="A30:B30"/>
    <mergeCell ref="C31:D31"/>
    <mergeCell ref="E31:F31"/>
    <mergeCell ref="C32:D32"/>
    <mergeCell ref="E32:F32"/>
    <mergeCell ref="H39:I39"/>
    <mergeCell ref="J39:K39"/>
    <mergeCell ref="L39:M39"/>
    <mergeCell ref="A35:B37"/>
    <mergeCell ref="H35:I35"/>
    <mergeCell ref="J35:K35"/>
    <mergeCell ref="L35:M35"/>
    <mergeCell ref="H36:I36"/>
    <mergeCell ref="J36:K36"/>
    <mergeCell ref="C41:M41"/>
    <mergeCell ref="A42:B42"/>
    <mergeCell ref="C42:M42"/>
    <mergeCell ref="A43:B43"/>
    <mergeCell ref="C43:M43"/>
    <mergeCell ref="A48:M48"/>
    <mergeCell ref="K24:M24"/>
    <mergeCell ref="H23:J23"/>
    <mergeCell ref="E20:G20"/>
    <mergeCell ref="E21:G21"/>
    <mergeCell ref="E22:G22"/>
    <mergeCell ref="A46:M46"/>
    <mergeCell ref="A47:M47"/>
    <mergeCell ref="A44:B44"/>
    <mergeCell ref="D44:F44"/>
    <mergeCell ref="G44:H44"/>
    <mergeCell ref="I44:M44"/>
    <mergeCell ref="L36:M36"/>
    <mergeCell ref="C37:E37"/>
    <mergeCell ref="F37:M37"/>
    <mergeCell ref="A38:B40"/>
    <mergeCell ref="H38:I38"/>
    <mergeCell ref="J38:K38"/>
    <mergeCell ref="L38:M38"/>
    <mergeCell ref="H40:I40"/>
    <mergeCell ref="A49:M49"/>
    <mergeCell ref="A52:B56"/>
    <mergeCell ref="D52:F52"/>
    <mergeCell ref="G52:H52"/>
    <mergeCell ref="I52:M52"/>
    <mergeCell ref="D53:F53"/>
    <mergeCell ref="G53:H53"/>
    <mergeCell ref="I53:M53"/>
    <mergeCell ref="D56:F56"/>
    <mergeCell ref="G56:H56"/>
    <mergeCell ref="I56:M56"/>
    <mergeCell ref="D54:F54"/>
    <mergeCell ref="G54:H54"/>
    <mergeCell ref="I54:M54"/>
    <mergeCell ref="D55:F55"/>
    <mergeCell ref="G55:H55"/>
    <mergeCell ref="I55:M55"/>
  </mergeCells>
  <phoneticPr fontId="4"/>
  <dataValidations count="7">
    <dataValidation type="whole" operator="greaterThanOrEqual" allowBlank="1" showInputMessage="1" showErrorMessage="1" sqref="C34" xr:uid="{FCE11005-1A9B-44AA-998A-A93846BC316D}">
      <formula1>0</formula1>
    </dataValidation>
    <dataValidation type="list" allowBlank="1" showInputMessage="1" showErrorMessage="1" sqref="C36:M36 C20:C22" xr:uid="{7F0AF2A4-823C-40E2-92A6-E71B2983F631}">
      <formula1>"○"</formula1>
    </dataValidation>
    <dataValidation type="whole" imeMode="disabled" operator="greaterThanOrEqual" allowBlank="1" showInputMessage="1" showErrorMessage="1" sqref="G10:G11 I10:I11 K10:K11" xr:uid="{4007519D-95A7-4C4A-AAC8-EF44B8F0978B}">
      <formula1>0</formula1>
    </dataValidation>
    <dataValidation imeMode="disabled" allowBlank="1" showInputMessage="1" showErrorMessage="1" sqref="D5 F5 D12 F12" xr:uid="{800CD9AE-D16E-42A7-BAF3-C8279E7CFBB6}"/>
    <dataValidation imeMode="fullKatakana" allowBlank="1" showInputMessage="1" showErrorMessage="1" sqref="C3:M3 C10:E10" xr:uid="{79E003DB-A5C1-491E-A4CB-CD613E1D0661}"/>
    <dataValidation type="list" allowBlank="1" showInputMessage="1" showErrorMessage="1" sqref="F6 F13" xr:uid="{90F11FCC-514A-47BB-8022-2FB42DCC0D72}">
      <formula1>"市,郡,区"</formula1>
    </dataValidation>
    <dataValidation type="list" allowBlank="1" showInputMessage="1" showErrorMessage="1" sqref="D6 D13" xr:uid="{432C08C5-AB1A-45EB-8EE4-E956D0CF67E4}">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9" max="12"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4761D-CB3E-4576-B884-180EFC8C8E1A}">
  <sheetPr>
    <pageSetUpPr fitToPage="1"/>
  </sheetPr>
  <dimension ref="A1:I40"/>
  <sheetViews>
    <sheetView zoomScale="70" zoomScaleNormal="70" workbookViewId="0">
      <selection sqref="A1:F1"/>
    </sheetView>
  </sheetViews>
  <sheetFormatPr defaultColWidth="8.125" defaultRowHeight="21"/>
  <cols>
    <col min="1" max="1" width="4.375" style="420" customWidth="1"/>
    <col min="2" max="2" width="16.875" style="420" customWidth="1"/>
    <col min="3" max="3" width="20.75" style="420" customWidth="1"/>
    <col min="4" max="4" width="7" style="420" customWidth="1"/>
    <col min="5" max="6" width="38.125" style="420" customWidth="1"/>
    <col min="7" max="7" width="3.875" style="420" customWidth="1"/>
    <col min="8" max="9" width="21.625" style="420" customWidth="1"/>
    <col min="10" max="16384" width="8.125" style="420"/>
  </cols>
  <sheetData>
    <row r="1" spans="1:9" ht="28.5">
      <c r="A1" s="1477" t="s">
        <v>1064</v>
      </c>
      <c r="B1" s="1477"/>
      <c r="C1" s="1477"/>
      <c r="D1" s="1477"/>
      <c r="E1" s="1477"/>
      <c r="F1" s="1477"/>
      <c r="G1" s="419"/>
      <c r="H1" s="419"/>
      <c r="I1" s="419"/>
    </row>
    <row r="2" spans="1:9" ht="37.5" customHeight="1">
      <c r="G2" s="419"/>
      <c r="H2" s="419"/>
      <c r="I2" s="419"/>
    </row>
    <row r="3" spans="1:9" ht="41.25" customHeight="1">
      <c r="A3" s="1478" t="s">
        <v>1065</v>
      </c>
      <c r="B3" s="1478"/>
      <c r="C3" s="1478"/>
      <c r="D3" s="1478"/>
      <c r="E3" s="1478"/>
      <c r="F3" s="1478"/>
      <c r="G3" s="1478"/>
      <c r="H3" s="419"/>
      <c r="I3" s="419"/>
    </row>
    <row r="4" spans="1:9" ht="51" customHeight="1">
      <c r="A4" s="500"/>
      <c r="B4" s="500"/>
      <c r="C4" s="500"/>
      <c r="D4" s="500"/>
      <c r="E4" s="500"/>
      <c r="F4" s="500"/>
      <c r="G4" s="500"/>
      <c r="H4" s="419"/>
      <c r="I4" s="419"/>
    </row>
    <row r="5" spans="1:9" ht="27" customHeight="1">
      <c r="A5" s="500"/>
      <c r="B5" s="420" t="s">
        <v>949</v>
      </c>
      <c r="C5" s="500"/>
      <c r="D5" s="500"/>
      <c r="E5" s="500"/>
      <c r="F5" s="422" t="s">
        <v>950</v>
      </c>
      <c r="G5" s="500"/>
      <c r="H5" s="419"/>
      <c r="I5" s="419"/>
    </row>
    <row r="6" spans="1:9" ht="39.75" customHeight="1"/>
    <row r="7" spans="1:9" ht="28.5" customHeight="1">
      <c r="E7" s="420" t="s">
        <v>951</v>
      </c>
    </row>
    <row r="8" spans="1:9" ht="28.5" customHeight="1">
      <c r="E8" s="420" t="s">
        <v>952</v>
      </c>
      <c r="F8" s="422" t="s">
        <v>972</v>
      </c>
    </row>
    <row r="9" spans="1:9" ht="28.5" customHeight="1">
      <c r="E9" s="420" t="s">
        <v>237</v>
      </c>
    </row>
    <row r="10" spans="1:9" ht="27" customHeight="1"/>
    <row r="11" spans="1:9" ht="35.1" customHeight="1">
      <c r="B11" s="420" t="s">
        <v>953</v>
      </c>
      <c r="G11" s="423"/>
      <c r="H11" s="423"/>
      <c r="I11" s="423"/>
    </row>
    <row r="12" spans="1:9" ht="81" customHeight="1">
      <c r="B12" s="1479" t="s">
        <v>1066</v>
      </c>
      <c r="C12" s="1479"/>
      <c r="D12" s="1479"/>
      <c r="E12" s="1479"/>
      <c r="F12" s="1479"/>
      <c r="G12" s="424"/>
      <c r="H12" s="424"/>
      <c r="I12" s="424"/>
    </row>
    <row r="13" spans="1:9" s="423" customFormat="1" ht="81" customHeight="1">
      <c r="B13" s="1480" t="s">
        <v>954</v>
      </c>
      <c r="C13" s="1480"/>
      <c r="D13" s="1475"/>
      <c r="E13" s="1481"/>
      <c r="F13" s="425" t="s">
        <v>955</v>
      </c>
      <c r="G13" s="424"/>
      <c r="H13" s="424"/>
      <c r="I13" s="424"/>
    </row>
    <row r="14" spans="1:9" s="423" customFormat="1" ht="81" customHeight="1">
      <c r="B14" s="1480" t="s">
        <v>956</v>
      </c>
      <c r="C14" s="1480"/>
      <c r="D14" s="1475"/>
      <c r="E14" s="1481"/>
      <c r="F14" s="1476"/>
      <c r="G14" s="424"/>
      <c r="H14" s="424"/>
      <c r="I14" s="424"/>
    </row>
    <row r="15" spans="1:9" s="424" customFormat="1" ht="81" customHeight="1">
      <c r="B15" s="1475" t="s">
        <v>957</v>
      </c>
      <c r="C15" s="1476"/>
      <c r="D15" s="1475"/>
      <c r="E15" s="1481"/>
      <c r="F15" s="1476"/>
    </row>
    <row r="16" spans="1:9" s="424" customFormat="1" ht="81" customHeight="1">
      <c r="B16" s="1482" t="s">
        <v>193</v>
      </c>
      <c r="C16" s="1483"/>
      <c r="D16" s="1475"/>
      <c r="E16" s="1481"/>
      <c r="F16" s="1476"/>
    </row>
    <row r="17" spans="2:9" s="424" customFormat="1" ht="81" customHeight="1">
      <c r="B17" s="1484" t="s">
        <v>958</v>
      </c>
      <c r="C17" s="1484"/>
      <c r="D17" s="1484"/>
      <c r="E17" s="1484"/>
      <c r="F17" s="1484"/>
    </row>
    <row r="18" spans="2:9" s="424" customFormat="1" ht="81" customHeight="1">
      <c r="B18" s="1475" t="s">
        <v>957</v>
      </c>
      <c r="C18" s="1476"/>
      <c r="D18" s="501" t="s">
        <v>959</v>
      </c>
      <c r="E18" s="502" t="s">
        <v>193</v>
      </c>
      <c r="F18" s="502" t="s">
        <v>960</v>
      </c>
    </row>
    <row r="19" spans="2:9" s="424" customFormat="1" ht="81" customHeight="1">
      <c r="B19" s="1485" t="s">
        <v>961</v>
      </c>
      <c r="C19" s="1483"/>
      <c r="D19" s="499"/>
      <c r="E19" s="429" t="s">
        <v>1067</v>
      </c>
      <c r="F19" s="502" t="s">
        <v>962</v>
      </c>
    </row>
    <row r="20" spans="2:9" s="424" customFormat="1" ht="81" customHeight="1">
      <c r="B20" s="1485" t="s">
        <v>963</v>
      </c>
      <c r="C20" s="1483"/>
      <c r="D20" s="499" t="s">
        <v>964</v>
      </c>
      <c r="E20" s="429" t="s">
        <v>1068</v>
      </c>
      <c r="F20" s="502" t="s">
        <v>965</v>
      </c>
    </row>
    <row r="21" spans="2:9" s="424" customFormat="1" ht="81" customHeight="1">
      <c r="B21" s="1482"/>
      <c r="C21" s="1483"/>
      <c r="D21" s="499"/>
      <c r="E21" s="429"/>
      <c r="F21" s="502"/>
    </row>
    <row r="22" spans="2:9" s="424" customFormat="1" ht="81" customHeight="1">
      <c r="B22" s="1482"/>
      <c r="C22" s="1483"/>
      <c r="D22" s="499"/>
      <c r="E22" s="429"/>
      <c r="F22" s="502"/>
    </row>
    <row r="23" spans="2:9" s="424" customFormat="1" ht="81" customHeight="1">
      <c r="B23" s="420" t="s">
        <v>966</v>
      </c>
      <c r="E23" s="420"/>
      <c r="F23" s="420"/>
    </row>
    <row r="24" spans="2:9" s="424" customFormat="1" ht="29.25" customHeight="1">
      <c r="B24" s="424" t="s">
        <v>967</v>
      </c>
    </row>
    <row r="25" spans="2:9" s="424" customFormat="1" ht="35.25" customHeight="1">
      <c r="B25" s="1486"/>
      <c r="C25" s="1486"/>
      <c r="D25" s="1486"/>
      <c r="E25" s="1486"/>
      <c r="F25" s="1486"/>
    </row>
    <row r="26" spans="2:9" s="424" customFormat="1" ht="35.25" customHeight="1">
      <c r="G26" s="430"/>
      <c r="H26" s="430"/>
      <c r="I26" s="430"/>
    </row>
    <row r="27" spans="2:9" s="424" customFormat="1" ht="41.25" customHeight="1"/>
    <row r="28" spans="2:9" s="424" customFormat="1"/>
    <row r="29" spans="2:9" s="424" customFormat="1"/>
    <row r="30" spans="2:9" s="424" customFormat="1"/>
    <row r="31" spans="2:9" s="424" customFormat="1"/>
    <row r="32" spans="2:9" s="424" customFormat="1"/>
    <row r="33" spans="2:9" s="424" customFormat="1"/>
    <row r="34" spans="2:9" s="424" customFormat="1"/>
    <row r="35" spans="2:9" s="424" customFormat="1"/>
    <row r="36" spans="2:9" s="424" customFormat="1"/>
    <row r="37" spans="2:9" s="424" customFormat="1"/>
    <row r="38" spans="2:9" s="424" customFormat="1">
      <c r="C38" s="420"/>
      <c r="D38" s="420"/>
      <c r="E38" s="420"/>
      <c r="F38" s="420"/>
    </row>
    <row r="39" spans="2:9" s="424" customFormat="1">
      <c r="C39" s="420"/>
      <c r="D39" s="420"/>
      <c r="E39" s="420"/>
      <c r="F39" s="420"/>
      <c r="G39" s="420"/>
      <c r="H39" s="420"/>
      <c r="I39" s="420"/>
    </row>
    <row r="40" spans="2:9" s="424" customFormat="1">
      <c r="B40" s="420"/>
      <c r="C40" s="420"/>
      <c r="D40" s="420"/>
      <c r="E40" s="420"/>
      <c r="F40" s="420"/>
      <c r="G40" s="420"/>
      <c r="H40" s="420"/>
      <c r="I40" s="420"/>
    </row>
  </sheetData>
  <mergeCells count="18">
    <mergeCell ref="B19:C19"/>
    <mergeCell ref="B20:C20"/>
    <mergeCell ref="B21:C21"/>
    <mergeCell ref="B22:C22"/>
    <mergeCell ref="B25:F25"/>
    <mergeCell ref="B18:C18"/>
    <mergeCell ref="A1:F1"/>
    <mergeCell ref="A3:G3"/>
    <mergeCell ref="B12:F12"/>
    <mergeCell ref="B13:C13"/>
    <mergeCell ref="D13:E13"/>
    <mergeCell ref="B14:C14"/>
    <mergeCell ref="D14:F14"/>
    <mergeCell ref="B15:C15"/>
    <mergeCell ref="D15:F15"/>
    <mergeCell ref="B16:C16"/>
    <mergeCell ref="D16:F16"/>
    <mergeCell ref="B17:F17"/>
  </mergeCells>
  <phoneticPr fontId="4"/>
  <printOptions horizontalCentered="1" verticalCentered="1"/>
  <pageMargins left="0.46" right="0.46" top="0.39370078740157483" bottom="0" header="0.51181102362204722" footer="0.51181102362204722"/>
  <pageSetup paperSize="9" scale="5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0FE38-FD94-44B7-848F-73F4EE04069E}">
  <sheetPr>
    <pageSetUpPr fitToPage="1"/>
  </sheetPr>
  <dimension ref="A1:I40"/>
  <sheetViews>
    <sheetView zoomScale="85" zoomScaleNormal="85" workbookViewId="0">
      <selection activeCell="C10" sqref="C10"/>
    </sheetView>
  </sheetViews>
  <sheetFormatPr defaultColWidth="9" defaultRowHeight="21"/>
  <cols>
    <col min="1" max="1" width="4.875" style="420" customWidth="1"/>
    <col min="2" max="2" width="18.75" style="420" customWidth="1"/>
    <col min="3" max="3" width="23.125" style="420" customWidth="1"/>
    <col min="4" max="4" width="7.75" style="420" customWidth="1"/>
    <col min="5" max="6" width="42.375" style="420" customWidth="1"/>
    <col min="7" max="7" width="4.375" style="420" customWidth="1"/>
    <col min="8" max="8" width="7.875" style="420" customWidth="1"/>
    <col min="9" max="9" width="24" style="420" customWidth="1"/>
    <col min="10" max="16384" width="9" style="420"/>
  </cols>
  <sheetData>
    <row r="1" spans="1:9" ht="28.5">
      <c r="A1" s="1488" t="s">
        <v>948</v>
      </c>
      <c r="B1" s="1488"/>
      <c r="C1" s="1488"/>
      <c r="D1" s="1488"/>
      <c r="E1" s="1488"/>
      <c r="F1" s="1488"/>
      <c r="G1" s="419"/>
      <c r="H1" s="419"/>
      <c r="I1" s="419"/>
    </row>
    <row r="2" spans="1:9" ht="37.5" customHeight="1">
      <c r="G2" s="419"/>
      <c r="H2" s="419"/>
      <c r="I2" s="419"/>
    </row>
    <row r="3" spans="1:9" ht="41.25" customHeight="1">
      <c r="A3" s="490"/>
      <c r="B3" s="1478" t="s">
        <v>1058</v>
      </c>
      <c r="C3" s="1478"/>
      <c r="D3" s="1478"/>
      <c r="E3" s="1478"/>
      <c r="F3" s="1478"/>
      <c r="G3" s="490"/>
      <c r="H3" s="419"/>
      <c r="I3" s="419"/>
    </row>
    <row r="4" spans="1:9" ht="51" customHeight="1">
      <c r="A4" s="421"/>
      <c r="B4" s="421"/>
      <c r="C4" s="421"/>
      <c r="D4" s="421"/>
      <c r="E4" s="421"/>
      <c r="F4" s="421"/>
      <c r="G4" s="421"/>
      <c r="H4" s="419"/>
      <c r="I4" s="419"/>
    </row>
    <row r="5" spans="1:9" ht="27" customHeight="1">
      <c r="A5" s="421"/>
      <c r="B5" s="420" t="s">
        <v>949</v>
      </c>
      <c r="C5" s="421"/>
      <c r="D5" s="421"/>
      <c r="E5" s="421"/>
      <c r="F5" s="422" t="s">
        <v>950</v>
      </c>
      <c r="G5" s="421"/>
      <c r="H5" s="419"/>
      <c r="I5" s="419"/>
    </row>
    <row r="6" spans="1:9" ht="39.75" customHeight="1"/>
    <row r="7" spans="1:9" ht="28.5" customHeight="1">
      <c r="E7" s="420" t="s">
        <v>951</v>
      </c>
    </row>
    <row r="8" spans="1:9" ht="28.5" customHeight="1">
      <c r="E8" s="420" t="s">
        <v>952</v>
      </c>
      <c r="F8" s="422"/>
    </row>
    <row r="9" spans="1:9" ht="28.5" customHeight="1">
      <c r="E9" s="420" t="s">
        <v>237</v>
      </c>
    </row>
    <row r="10" spans="1:9" ht="27" customHeight="1"/>
    <row r="11" spans="1:9" ht="35.1" customHeight="1">
      <c r="B11" s="420" t="s">
        <v>953</v>
      </c>
      <c r="G11" s="423"/>
      <c r="H11" s="423"/>
      <c r="I11" s="423"/>
    </row>
    <row r="12" spans="1:9" ht="81" customHeight="1">
      <c r="B12" s="492" t="s">
        <v>1059</v>
      </c>
      <c r="C12" s="491"/>
      <c r="D12" s="1487" t="s">
        <v>1060</v>
      </c>
      <c r="E12" s="1487"/>
      <c r="F12" s="1487"/>
      <c r="G12" s="424"/>
      <c r="H12" s="424"/>
      <c r="I12" s="424"/>
    </row>
    <row r="13" spans="1:9" s="423" customFormat="1" ht="81" customHeight="1">
      <c r="B13" s="1480" t="s">
        <v>954</v>
      </c>
      <c r="C13" s="1480"/>
      <c r="D13" s="1475"/>
      <c r="E13" s="1481"/>
      <c r="F13" s="425" t="s">
        <v>955</v>
      </c>
      <c r="G13" s="424"/>
      <c r="H13" s="424"/>
      <c r="I13" s="424"/>
    </row>
    <row r="14" spans="1:9" s="423" customFormat="1" ht="81" customHeight="1">
      <c r="B14" s="1480" t="s">
        <v>956</v>
      </c>
      <c r="C14" s="1480"/>
      <c r="D14" s="1475"/>
      <c r="E14" s="1481"/>
      <c r="F14" s="1476"/>
      <c r="G14" s="424"/>
      <c r="H14" s="424"/>
      <c r="I14" s="424"/>
    </row>
    <row r="15" spans="1:9" s="424" customFormat="1" ht="81" customHeight="1">
      <c r="B15" s="1475" t="s">
        <v>957</v>
      </c>
      <c r="C15" s="1476"/>
      <c r="D15" s="1475"/>
      <c r="E15" s="1481"/>
      <c r="F15" s="1476"/>
    </row>
    <row r="16" spans="1:9" s="424" customFormat="1" ht="81" customHeight="1">
      <c r="B16" s="1482" t="s">
        <v>193</v>
      </c>
      <c r="C16" s="1483"/>
      <c r="D16" s="1475"/>
      <c r="E16" s="1481"/>
      <c r="F16" s="1476"/>
    </row>
    <row r="17" spans="2:9" s="424" customFormat="1" ht="81" customHeight="1">
      <c r="B17" s="1484" t="s">
        <v>958</v>
      </c>
      <c r="C17" s="1484"/>
      <c r="D17" s="1484"/>
      <c r="E17" s="1484"/>
      <c r="F17" s="1484"/>
    </row>
    <row r="18" spans="2:9" s="424" customFormat="1" ht="81" customHeight="1">
      <c r="B18" s="1475" t="s">
        <v>957</v>
      </c>
      <c r="C18" s="1476"/>
      <c r="D18" s="426" t="s">
        <v>959</v>
      </c>
      <c r="E18" s="427" t="s">
        <v>193</v>
      </c>
      <c r="F18" s="427" t="s">
        <v>960</v>
      </c>
    </row>
    <row r="19" spans="2:9" s="424" customFormat="1" ht="81" customHeight="1">
      <c r="B19" s="1485" t="s">
        <v>961</v>
      </c>
      <c r="C19" s="1483"/>
      <c r="D19" s="428"/>
      <c r="E19" s="429" t="s">
        <v>1062</v>
      </c>
      <c r="F19" s="427" t="s">
        <v>962</v>
      </c>
    </row>
    <row r="20" spans="2:9" s="424" customFormat="1" ht="81" customHeight="1">
      <c r="B20" s="1485" t="s">
        <v>963</v>
      </c>
      <c r="C20" s="1483"/>
      <c r="D20" s="428" t="s">
        <v>964</v>
      </c>
      <c r="E20" s="429" t="s">
        <v>1061</v>
      </c>
      <c r="F20" s="427" t="s">
        <v>965</v>
      </c>
    </row>
    <row r="21" spans="2:9" s="424" customFormat="1" ht="81" customHeight="1">
      <c r="B21" s="1482"/>
      <c r="C21" s="1483"/>
      <c r="D21" s="428"/>
      <c r="E21" s="429"/>
      <c r="F21" s="427"/>
    </row>
    <row r="22" spans="2:9" s="424" customFormat="1" ht="81" customHeight="1">
      <c r="B22" s="1482"/>
      <c r="C22" s="1483"/>
      <c r="D22" s="428"/>
      <c r="E22" s="429"/>
      <c r="F22" s="427"/>
    </row>
    <row r="23" spans="2:9" s="424" customFormat="1" ht="81" customHeight="1">
      <c r="B23" s="420" t="s">
        <v>966</v>
      </c>
      <c r="E23" s="420"/>
      <c r="F23" s="420"/>
    </row>
    <row r="24" spans="2:9" s="424" customFormat="1" ht="29.25" customHeight="1">
      <c r="B24" s="424" t="s">
        <v>967</v>
      </c>
    </row>
    <row r="25" spans="2:9" s="424" customFormat="1" ht="35.25" customHeight="1">
      <c r="B25" s="1486"/>
      <c r="C25" s="1486"/>
      <c r="D25" s="1486"/>
      <c r="E25" s="1486"/>
      <c r="F25" s="1486"/>
    </row>
    <row r="26" spans="2:9" s="424" customFormat="1" ht="35.25" customHeight="1">
      <c r="G26" s="430"/>
      <c r="H26" s="430"/>
      <c r="I26" s="430"/>
    </row>
    <row r="27" spans="2:9" s="424" customFormat="1" ht="41.25" customHeight="1"/>
    <row r="28" spans="2:9" s="424" customFormat="1"/>
    <row r="29" spans="2:9" s="424" customFormat="1"/>
    <row r="30" spans="2:9" s="424" customFormat="1"/>
    <row r="31" spans="2:9" s="424" customFormat="1"/>
    <row r="32" spans="2:9" s="424" customFormat="1"/>
    <row r="33" spans="2:9" s="424" customFormat="1"/>
    <row r="34" spans="2:9" s="424" customFormat="1"/>
    <row r="35" spans="2:9" s="424" customFormat="1"/>
    <row r="36" spans="2:9" s="424" customFormat="1"/>
    <row r="37" spans="2:9" s="424" customFormat="1"/>
    <row r="38" spans="2:9" s="424" customFormat="1">
      <c r="C38" s="420"/>
      <c r="D38" s="420"/>
      <c r="E38" s="420"/>
      <c r="F38" s="420"/>
    </row>
    <row r="39" spans="2:9" s="424" customFormat="1">
      <c r="C39" s="420"/>
      <c r="D39" s="420"/>
      <c r="E39" s="420"/>
      <c r="F39" s="420"/>
      <c r="G39" s="420"/>
      <c r="H39" s="420"/>
      <c r="I39" s="420"/>
    </row>
    <row r="40" spans="2:9" s="424" customFormat="1">
      <c r="B40" s="420"/>
      <c r="C40" s="420"/>
      <c r="D40" s="420"/>
      <c r="E40" s="420"/>
      <c r="F40" s="420"/>
      <c r="G40" s="420"/>
      <c r="H40" s="420"/>
      <c r="I40" s="420"/>
    </row>
  </sheetData>
  <mergeCells count="18">
    <mergeCell ref="B19:C19"/>
    <mergeCell ref="B20:C20"/>
    <mergeCell ref="B21:C21"/>
    <mergeCell ref="B22:C22"/>
    <mergeCell ref="B25:F25"/>
    <mergeCell ref="B3:F3"/>
    <mergeCell ref="D12:F12"/>
    <mergeCell ref="B18:C18"/>
    <mergeCell ref="A1:F1"/>
    <mergeCell ref="B13:C13"/>
    <mergeCell ref="D13:E13"/>
    <mergeCell ref="B14:C14"/>
    <mergeCell ref="D14:F14"/>
    <mergeCell ref="B15:C15"/>
    <mergeCell ref="D15:F15"/>
    <mergeCell ref="B16:C16"/>
    <mergeCell ref="D16:F16"/>
    <mergeCell ref="B17:F17"/>
  </mergeCells>
  <phoneticPr fontId="4"/>
  <dataValidations count="2">
    <dataValidation type="list" allowBlank="1" showInputMessage="1" showErrorMessage="1" sqref="B3:F3" xr:uid="{CBF978C5-15D4-4600-BD58-0CB2F627DCC4}">
      <formula1>"サービス管理責任者の兼務に関する調書,児童発達支援管理責任者の兼務に関する調書"</formula1>
    </dataValidation>
    <dataValidation type="list" allowBlank="1" showInputMessage="1" showErrorMessage="1" sqref="D12:F12" xr:uid="{6E0A1DAD-380E-47E6-B3EE-FBE2B2049395}">
      <formula1>"サービス管理責任者の氏名、住所及び事業所並びにサービスの種類,児童発達支援管理責任者の氏名、住所及び事業所並びにサービスの種類"</formula1>
    </dataValidation>
  </dataValidations>
  <printOptions horizontalCentered="1" verticalCentered="1"/>
  <pageMargins left="0.46" right="0.46" top="0.39370078740157483" bottom="0" header="0.51181102362204722" footer="0.51181102362204722"/>
  <pageSetup paperSize="9" scale="54"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DA1B-43B6-4A1B-8FDE-EDC933A348C1}">
  <sheetPr>
    <pageSetUpPr fitToPage="1"/>
  </sheetPr>
  <dimension ref="A1:K50"/>
  <sheetViews>
    <sheetView zoomScaleNormal="100" zoomScaleSheetLayoutView="100" workbookViewId="0"/>
  </sheetViews>
  <sheetFormatPr defaultColWidth="9" defaultRowHeight="19.5" customHeight="1"/>
  <cols>
    <col min="1" max="1" width="10" style="432" customWidth="1"/>
    <col min="2" max="3" width="4.375" style="432" customWidth="1"/>
    <col min="4" max="9" width="10" style="432" customWidth="1"/>
    <col min="10" max="10" width="10.625" style="432" customWidth="1"/>
    <col min="11" max="11" width="5" style="432" customWidth="1"/>
    <col min="12" max="16384" width="9" style="432"/>
  </cols>
  <sheetData>
    <row r="1" spans="1:11" ht="19.5" customHeight="1">
      <c r="A1" s="431" t="s">
        <v>1072</v>
      </c>
      <c r="B1" s="431"/>
      <c r="C1" s="431"/>
      <c r="D1" s="431"/>
      <c r="E1" s="431"/>
      <c r="F1" s="431"/>
      <c r="G1" s="431"/>
      <c r="H1" s="431"/>
      <c r="I1" s="431"/>
      <c r="J1" s="431"/>
    </row>
    <row r="2" spans="1:11" ht="30" customHeight="1">
      <c r="A2" s="1489" t="s">
        <v>968</v>
      </c>
      <c r="B2" s="1489"/>
      <c r="C2" s="1489"/>
      <c r="D2" s="1489"/>
      <c r="E2" s="1489"/>
      <c r="F2" s="1489"/>
      <c r="G2" s="1489"/>
      <c r="H2" s="1489"/>
      <c r="I2" s="1489"/>
      <c r="J2" s="1489"/>
      <c r="K2" s="433"/>
    </row>
    <row r="3" spans="1:11" ht="15" customHeight="1">
      <c r="A3" s="434"/>
      <c r="B3" s="434"/>
      <c r="C3" s="434"/>
      <c r="D3" s="434"/>
      <c r="E3" s="434"/>
      <c r="F3" s="434"/>
      <c r="G3" s="434"/>
      <c r="H3" s="434"/>
      <c r="I3" s="434"/>
      <c r="J3" s="434"/>
      <c r="K3" s="435"/>
    </row>
    <row r="4" spans="1:11" ht="22.5" customHeight="1">
      <c r="A4" s="431"/>
      <c r="B4" s="431"/>
      <c r="C4" s="431"/>
      <c r="D4" s="431"/>
      <c r="E4" s="431"/>
      <c r="F4" s="431"/>
      <c r="G4" s="431"/>
      <c r="H4" s="431"/>
      <c r="I4" s="431"/>
      <c r="J4" s="436" t="s">
        <v>969</v>
      </c>
    </row>
    <row r="5" spans="1:11" ht="22.5" customHeight="1">
      <c r="A5" s="431"/>
      <c r="B5" s="431"/>
      <c r="C5" s="431"/>
      <c r="D5" s="437" t="s">
        <v>970</v>
      </c>
      <c r="E5" s="431"/>
      <c r="F5" s="431"/>
      <c r="G5" s="431"/>
      <c r="H5" s="431"/>
      <c r="I5" s="431"/>
      <c r="J5" s="436" t="s">
        <v>971</v>
      </c>
    </row>
    <row r="6" spans="1:11" ht="22.5" customHeight="1">
      <c r="A6" s="431"/>
      <c r="B6" s="431"/>
      <c r="C6" s="431"/>
      <c r="D6" s="431"/>
      <c r="E6" s="431"/>
      <c r="F6" s="431"/>
      <c r="G6" s="431"/>
      <c r="H6" s="431"/>
      <c r="I6" s="431"/>
      <c r="J6" s="431"/>
    </row>
    <row r="7" spans="1:11" ht="22.5" customHeight="1">
      <c r="A7" s="431"/>
      <c r="B7" s="431"/>
      <c r="C7" s="431"/>
      <c r="D7" s="431"/>
      <c r="E7" s="431" t="s">
        <v>951</v>
      </c>
      <c r="F7" s="431"/>
      <c r="G7" s="431"/>
      <c r="H7" s="431"/>
      <c r="I7" s="431"/>
      <c r="J7" s="431"/>
    </row>
    <row r="8" spans="1:11" ht="45" customHeight="1">
      <c r="A8" s="431"/>
      <c r="B8" s="431"/>
      <c r="C8" s="431"/>
      <c r="D8" s="431"/>
      <c r="E8" s="431"/>
      <c r="F8" s="431"/>
      <c r="G8" s="431"/>
      <c r="H8" s="431"/>
      <c r="I8" s="431"/>
      <c r="J8" s="431"/>
    </row>
    <row r="9" spans="1:11" ht="22.5" customHeight="1">
      <c r="A9" s="431"/>
      <c r="B9" s="431"/>
      <c r="C9" s="431"/>
      <c r="D9" s="431"/>
      <c r="E9" s="431" t="s">
        <v>952</v>
      </c>
      <c r="F9" s="431"/>
      <c r="G9" s="431"/>
      <c r="H9" s="431"/>
      <c r="I9" s="431"/>
      <c r="J9" s="436" t="s">
        <v>972</v>
      </c>
    </row>
    <row r="10" spans="1:11" ht="22.5" customHeight="1">
      <c r="A10" s="431"/>
      <c r="B10" s="431"/>
      <c r="C10" s="431"/>
      <c r="D10" s="431"/>
      <c r="E10" s="431" t="s">
        <v>237</v>
      </c>
      <c r="F10" s="431"/>
      <c r="G10" s="431"/>
      <c r="H10" s="431"/>
      <c r="I10" s="431"/>
      <c r="J10" s="431"/>
    </row>
    <row r="11" spans="1:11" ht="22.5" customHeight="1">
      <c r="A11" s="431"/>
      <c r="B11" s="431"/>
      <c r="C11" s="431"/>
      <c r="D11" s="431"/>
      <c r="E11" s="431"/>
      <c r="F11" s="431"/>
      <c r="G11" s="431"/>
      <c r="H11" s="431"/>
      <c r="I11" s="431"/>
      <c r="J11" s="431"/>
    </row>
    <row r="12" spans="1:11" ht="22.5" customHeight="1">
      <c r="A12" s="431" t="s">
        <v>973</v>
      </c>
      <c r="B12" s="431"/>
      <c r="C12" s="431"/>
      <c r="D12" s="431"/>
      <c r="E12" s="431"/>
      <c r="F12" s="431"/>
      <c r="G12" s="431"/>
      <c r="H12" s="431"/>
      <c r="I12" s="431"/>
      <c r="J12" s="431"/>
    </row>
    <row r="13" spans="1:11" ht="6.75" customHeight="1" thickBot="1">
      <c r="A13" s="431"/>
      <c r="B13" s="431"/>
      <c r="C13" s="431"/>
      <c r="D13" s="431"/>
      <c r="E13" s="431"/>
      <c r="F13" s="431"/>
      <c r="G13" s="431"/>
      <c r="H13" s="431"/>
      <c r="I13" s="431"/>
      <c r="J13" s="431"/>
    </row>
    <row r="14" spans="1:11" ht="30" customHeight="1">
      <c r="A14" s="1490" t="s">
        <v>974</v>
      </c>
      <c r="B14" s="1491"/>
      <c r="C14" s="1492"/>
      <c r="D14" s="438"/>
      <c r="E14" s="438"/>
      <c r="F14" s="438"/>
      <c r="G14" s="1493" t="s">
        <v>975</v>
      </c>
      <c r="H14" s="1493"/>
      <c r="I14" s="1493"/>
      <c r="J14" s="1494"/>
    </row>
    <row r="15" spans="1:11" ht="36.75" customHeight="1" thickBot="1">
      <c r="A15" s="1495" t="s">
        <v>976</v>
      </c>
      <c r="B15" s="1496"/>
      <c r="C15" s="1497"/>
      <c r="D15" s="439"/>
      <c r="E15" s="439"/>
      <c r="F15" s="439"/>
      <c r="G15" s="439"/>
      <c r="H15" s="439"/>
      <c r="I15" s="439"/>
      <c r="J15" s="440"/>
    </row>
    <row r="16" spans="1:11" ht="37.5" customHeight="1" thickTop="1">
      <c r="A16" s="1498" t="s">
        <v>977</v>
      </c>
      <c r="B16" s="1499"/>
      <c r="C16" s="1500"/>
      <c r="D16" s="431"/>
      <c r="E16" s="431"/>
      <c r="F16" s="431"/>
      <c r="G16" s="431"/>
      <c r="H16" s="431"/>
      <c r="I16" s="431"/>
      <c r="J16" s="441"/>
    </row>
    <row r="17" spans="1:10" ht="22.5" customHeight="1">
      <c r="A17" s="1501"/>
      <c r="B17" s="1502"/>
      <c r="C17" s="1503"/>
      <c r="D17" s="1504" t="s">
        <v>978</v>
      </c>
      <c r="E17" s="1505"/>
      <c r="F17" s="1505"/>
      <c r="G17" s="1505"/>
      <c r="H17" s="1505"/>
      <c r="I17" s="1505"/>
      <c r="J17" s="1506"/>
    </row>
    <row r="18" spans="1:10" ht="26.25" customHeight="1">
      <c r="A18" s="1507" t="s">
        <v>979</v>
      </c>
      <c r="B18" s="1508"/>
      <c r="C18" s="1509"/>
      <c r="D18" s="1504" t="s">
        <v>980</v>
      </c>
      <c r="E18" s="1505"/>
      <c r="F18" s="1505"/>
      <c r="G18" s="1505"/>
      <c r="H18" s="1505"/>
      <c r="I18" s="1505"/>
      <c r="J18" s="1506"/>
    </row>
    <row r="19" spans="1:10" ht="26.25" customHeight="1">
      <c r="A19" s="1510"/>
      <c r="B19" s="1511"/>
      <c r="C19" s="1512"/>
      <c r="D19" s="1513" t="s">
        <v>981</v>
      </c>
      <c r="E19" s="1514"/>
      <c r="F19" s="1514"/>
      <c r="G19" s="1514"/>
      <c r="H19" s="1514"/>
      <c r="I19" s="1515" t="s">
        <v>982</v>
      </c>
      <c r="J19" s="1516"/>
    </row>
    <row r="20" spans="1:10" ht="30" customHeight="1">
      <c r="A20" s="1507" t="s">
        <v>983</v>
      </c>
      <c r="B20" s="1508"/>
      <c r="C20" s="1509"/>
      <c r="D20" s="1523" t="s">
        <v>984</v>
      </c>
      <c r="E20" s="1524"/>
      <c r="F20" s="1524"/>
      <c r="G20" s="1524"/>
      <c r="H20" s="1524"/>
      <c r="I20" s="1524"/>
      <c r="J20" s="1525"/>
    </row>
    <row r="21" spans="1:10" ht="30" customHeight="1">
      <c r="A21" s="1517"/>
      <c r="B21" s="1518"/>
      <c r="C21" s="1519"/>
      <c r="D21" s="431"/>
      <c r="E21" s="431"/>
      <c r="F21" s="431"/>
      <c r="G21" s="431"/>
      <c r="H21" s="431"/>
      <c r="I21" s="431"/>
      <c r="J21" s="441"/>
    </row>
    <row r="22" spans="1:10" ht="30" customHeight="1" thickBot="1">
      <c r="A22" s="1520"/>
      <c r="B22" s="1521"/>
      <c r="C22" s="1522"/>
      <c r="D22" s="442"/>
      <c r="E22" s="442"/>
      <c r="F22" s="442"/>
      <c r="G22" s="442"/>
      <c r="H22" s="442"/>
      <c r="I22" s="442"/>
      <c r="J22" s="443"/>
    </row>
    <row r="23" spans="1:10" ht="14.25" customHeight="1">
      <c r="A23" s="431"/>
      <c r="B23" s="431"/>
      <c r="C23" s="431"/>
      <c r="D23" s="431"/>
      <c r="E23" s="431"/>
      <c r="F23" s="431"/>
      <c r="G23" s="431"/>
      <c r="H23" s="431"/>
      <c r="I23" s="431"/>
      <c r="J23" s="431"/>
    </row>
    <row r="24" spans="1:10" ht="15" customHeight="1">
      <c r="A24" s="1526"/>
      <c r="B24" s="1526"/>
      <c r="C24" s="1526"/>
      <c r="D24" s="1526"/>
      <c r="E24" s="1526"/>
      <c r="F24" s="431"/>
      <c r="G24" s="431"/>
      <c r="H24" s="431"/>
      <c r="I24" s="431"/>
      <c r="J24" s="431"/>
    </row>
    <row r="25" spans="1:10" ht="6.75" customHeight="1">
      <c r="A25" s="444"/>
      <c r="B25" s="444"/>
      <c r="C25" s="444"/>
      <c r="D25" s="444"/>
      <c r="E25" s="444"/>
      <c r="F25" s="431"/>
      <c r="G25" s="431"/>
      <c r="H25" s="431"/>
      <c r="I25" s="431"/>
      <c r="J25" s="431"/>
    </row>
    <row r="26" spans="1:10" s="447" customFormat="1" ht="15" customHeight="1">
      <c r="A26" s="445" t="s">
        <v>985</v>
      </c>
      <c r="B26" s="446" t="s">
        <v>986</v>
      </c>
      <c r="C26" s="1527" t="s">
        <v>987</v>
      </c>
      <c r="D26" s="1527"/>
      <c r="E26" s="1527"/>
      <c r="F26" s="1527"/>
      <c r="G26" s="1527"/>
      <c r="H26" s="1527"/>
      <c r="I26" s="1527"/>
      <c r="J26" s="1527"/>
    </row>
    <row r="27" spans="1:10" s="447" customFormat="1" ht="15" customHeight="1">
      <c r="A27" s="448"/>
      <c r="B27" s="446" t="s">
        <v>988</v>
      </c>
      <c r="C27" s="1527" t="s">
        <v>989</v>
      </c>
      <c r="D27" s="1527"/>
      <c r="E27" s="1527"/>
      <c r="F27" s="1527"/>
      <c r="G27" s="1527"/>
      <c r="H27" s="1527"/>
      <c r="I27" s="1527"/>
      <c r="J27" s="1527"/>
    </row>
    <row r="28" spans="1:10" s="447" customFormat="1" ht="29.25" customHeight="1">
      <c r="A28" s="448"/>
      <c r="B28" s="449"/>
      <c r="C28" s="1527"/>
      <c r="D28" s="1527"/>
      <c r="E28" s="1527"/>
      <c r="F28" s="1527"/>
      <c r="G28" s="1527"/>
      <c r="H28" s="1527"/>
      <c r="I28" s="1527"/>
      <c r="J28" s="1527"/>
    </row>
    <row r="29" spans="1:10" s="447" customFormat="1" ht="15" customHeight="1">
      <c r="A29" s="448"/>
      <c r="B29" s="446" t="s">
        <v>990</v>
      </c>
      <c r="C29" s="1527" t="s">
        <v>991</v>
      </c>
      <c r="D29" s="1527"/>
      <c r="E29" s="1527"/>
      <c r="F29" s="1527"/>
      <c r="G29" s="1527"/>
      <c r="H29" s="1527"/>
      <c r="I29" s="1527"/>
      <c r="J29" s="1527"/>
    </row>
    <row r="30" spans="1:10" s="447" customFormat="1" ht="15" customHeight="1">
      <c r="A30" s="448"/>
      <c r="B30" s="448"/>
      <c r="C30" s="1527"/>
      <c r="D30" s="1527"/>
      <c r="E30" s="1527"/>
      <c r="F30" s="1527"/>
      <c r="G30" s="1527"/>
      <c r="H30" s="1527"/>
      <c r="I30" s="1527"/>
      <c r="J30" s="1527"/>
    </row>
    <row r="31" spans="1:10" s="447" customFormat="1" ht="15" customHeight="1">
      <c r="A31" s="448"/>
      <c r="B31" s="448"/>
      <c r="C31" s="1527"/>
      <c r="D31" s="1527"/>
      <c r="E31" s="1527"/>
      <c r="F31" s="1527"/>
      <c r="G31" s="1527"/>
      <c r="H31" s="1527"/>
      <c r="I31" s="1527"/>
      <c r="J31" s="1527"/>
    </row>
    <row r="32" spans="1:10" s="447" customFormat="1" ht="15" customHeight="1">
      <c r="A32" s="448"/>
      <c r="B32" s="446" t="s">
        <v>992</v>
      </c>
      <c r="C32" s="1527" t="s">
        <v>993</v>
      </c>
      <c r="D32" s="1527"/>
      <c r="E32" s="1527"/>
      <c r="F32" s="1527"/>
      <c r="G32" s="1527"/>
      <c r="H32" s="1527"/>
      <c r="I32" s="1527"/>
      <c r="J32" s="1527"/>
    </row>
    <row r="33" spans="1:10" s="447" customFormat="1" ht="15" customHeight="1">
      <c r="A33" s="448"/>
      <c r="B33" s="446"/>
      <c r="C33" s="1527"/>
      <c r="D33" s="1527"/>
      <c r="E33" s="1527"/>
      <c r="F33" s="1527"/>
      <c r="G33" s="1527"/>
      <c r="H33" s="1527"/>
      <c r="I33" s="1527"/>
      <c r="J33" s="1527"/>
    </row>
    <row r="34" spans="1:10" s="447" customFormat="1" ht="15" customHeight="1">
      <c r="B34" s="450"/>
      <c r="C34" s="451"/>
      <c r="D34" s="451"/>
      <c r="E34" s="451"/>
      <c r="F34" s="451"/>
      <c r="G34" s="451"/>
      <c r="H34" s="451"/>
      <c r="I34" s="451"/>
      <c r="J34" s="451"/>
    </row>
    <row r="35" spans="1:10" s="447" customFormat="1" ht="15" customHeight="1">
      <c r="B35" s="450"/>
      <c r="C35" s="451"/>
      <c r="D35" s="451"/>
      <c r="E35" s="451"/>
      <c r="F35" s="451"/>
      <c r="G35" s="451"/>
      <c r="H35" s="451"/>
      <c r="I35" s="451"/>
      <c r="J35" s="451"/>
    </row>
    <row r="36" spans="1:10" s="447" customFormat="1" ht="15" customHeight="1">
      <c r="B36" s="450"/>
      <c r="C36" s="451"/>
      <c r="D36" s="451"/>
      <c r="E36" s="451"/>
      <c r="F36" s="451"/>
      <c r="G36" s="451"/>
      <c r="H36" s="451"/>
      <c r="I36" s="451"/>
      <c r="J36" s="451"/>
    </row>
    <row r="37" spans="1:10" s="447" customFormat="1" ht="15" customHeight="1">
      <c r="B37" s="450"/>
      <c r="C37" s="451"/>
      <c r="D37" s="451"/>
      <c r="E37" s="451"/>
      <c r="F37" s="451"/>
      <c r="G37" s="451"/>
      <c r="H37" s="451"/>
      <c r="I37" s="451"/>
      <c r="J37" s="451"/>
    </row>
    <row r="38" spans="1:10" s="447" customFormat="1" ht="15" customHeight="1">
      <c r="B38" s="452"/>
    </row>
    <row r="39" spans="1:10" s="447" customFormat="1" ht="15" customHeight="1"/>
    <row r="40" spans="1:10" s="447" customFormat="1" ht="15" customHeight="1"/>
    <row r="41" spans="1:10" s="447" customFormat="1" ht="15" customHeight="1"/>
    <row r="42" spans="1:10" s="447" customFormat="1" ht="15" customHeight="1"/>
    <row r="43" spans="1:10" s="447" customFormat="1" ht="15" customHeight="1"/>
    <row r="44" spans="1:10" s="447" customFormat="1" ht="15" customHeight="1"/>
    <row r="45" spans="1:10" s="447" customFormat="1" ht="15" customHeight="1"/>
    <row r="46" spans="1:10" s="447" customFormat="1" ht="15" customHeight="1"/>
    <row r="47" spans="1:10" s="447" customFormat="1" ht="15" customHeight="1"/>
    <row r="48" spans="1:10" s="447" customFormat="1" ht="15" customHeight="1"/>
    <row r="49" s="447" customFormat="1" ht="15" customHeight="1"/>
    <row r="50" s="447" customFormat="1" ht="15" customHeight="1"/>
  </sheetData>
  <mergeCells count="17">
    <mergeCell ref="A24:E24"/>
    <mergeCell ref="C26:J26"/>
    <mergeCell ref="C27:J28"/>
    <mergeCell ref="C29:J31"/>
    <mergeCell ref="C32:J33"/>
    <mergeCell ref="A18:C19"/>
    <mergeCell ref="D18:J18"/>
    <mergeCell ref="D19:H19"/>
    <mergeCell ref="I19:J19"/>
    <mergeCell ref="A20:C22"/>
    <mergeCell ref="D20:J20"/>
    <mergeCell ref="A2:J2"/>
    <mergeCell ref="A14:C14"/>
    <mergeCell ref="G14:J14"/>
    <mergeCell ref="A15:C15"/>
    <mergeCell ref="A16:C17"/>
    <mergeCell ref="D17:J17"/>
  </mergeCells>
  <phoneticPr fontId="4"/>
  <printOptions horizontalCentered="1"/>
  <pageMargins left="0.59055118110236227" right="0.59055118110236227" top="0.59055118110236227" bottom="0.59055118110236227" header="0" footer="0"/>
  <pageSetup paperSize="9" scale="93" fitToHeight="0"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D8EE-C227-4C2A-98D4-90C53F97B1D1}">
  <sheetPr>
    <tabColor rgb="FFFF0000"/>
  </sheetPr>
  <dimension ref="A1:AN105"/>
  <sheetViews>
    <sheetView showGridLines="0" zoomScaleNormal="100" zoomScaleSheetLayoutView="100" workbookViewId="0"/>
  </sheetViews>
  <sheetFormatPr defaultColWidth="9" defaultRowHeight="21" customHeight="1"/>
  <cols>
    <col min="1" max="29" width="2.625" style="532" customWidth="1"/>
    <col min="30" max="30" width="2.625" style="510" customWidth="1"/>
    <col min="31" max="32" width="2.625" style="532" customWidth="1"/>
    <col min="33" max="33" width="2.625" style="510" customWidth="1"/>
    <col min="34" max="35" width="2.625" style="532" customWidth="1"/>
    <col min="36" max="36" width="2.625" style="510" customWidth="1"/>
    <col min="37" max="40" width="2.625" style="532" customWidth="1"/>
    <col min="41" max="16384" width="9" style="532"/>
  </cols>
  <sheetData>
    <row r="1" spans="1:40" s="260" customFormat="1" ht="24.95" customHeight="1">
      <c r="A1" s="503"/>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5" t="s">
        <v>1078</v>
      </c>
      <c r="AK1" s="504"/>
      <c r="AL1" s="504"/>
      <c r="AM1" s="504"/>
      <c r="AN1" s="504"/>
    </row>
    <row r="2" spans="1:40" s="260" customFormat="1" ht="15.95" customHeight="1">
      <c r="A2" s="1637" t="s">
        <v>1079</v>
      </c>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506"/>
      <c r="AL2" s="506"/>
      <c r="AM2" s="506"/>
      <c r="AN2" s="506"/>
    </row>
    <row r="3" spans="1:40" s="260" customFormat="1" ht="9" customHeight="1"/>
    <row r="4" spans="1:40" s="503" customFormat="1" ht="15" customHeight="1">
      <c r="A4" s="1638" t="s">
        <v>1080</v>
      </c>
      <c r="B4" s="1638"/>
      <c r="C4" s="1638"/>
      <c r="D4" s="1638"/>
      <c r="E4" s="1638"/>
      <c r="F4" s="1638"/>
      <c r="G4" s="1638"/>
      <c r="H4" s="1638"/>
      <c r="I4" s="1638"/>
      <c r="J4" s="1638"/>
      <c r="K4" s="507"/>
      <c r="L4" s="507"/>
      <c r="M4" s="507"/>
      <c r="N4" s="507"/>
      <c r="O4" s="507"/>
      <c r="P4" s="507"/>
      <c r="Q4" s="507"/>
      <c r="R4" s="507"/>
      <c r="S4" s="507"/>
      <c r="T4" s="507"/>
      <c r="U4" s="507"/>
      <c r="V4" s="507"/>
      <c r="W4" s="507"/>
      <c r="Y4" s="1599" t="s">
        <v>1081</v>
      </c>
      <c r="Z4" s="1599"/>
      <c r="AA4" s="1639"/>
      <c r="AB4" s="1639"/>
      <c r="AC4" s="507" t="s">
        <v>195</v>
      </c>
      <c r="AD4" s="1640"/>
      <c r="AE4" s="1640"/>
      <c r="AF4" s="507" t="s">
        <v>1082</v>
      </c>
      <c r="AG4" s="1640"/>
      <c r="AH4" s="1640"/>
      <c r="AI4" s="507" t="s">
        <v>809</v>
      </c>
      <c r="AJ4" s="508"/>
    </row>
    <row r="5" spans="1:40" s="260" customFormat="1" ht="12.75" customHeight="1">
      <c r="A5" s="1638"/>
      <c r="B5" s="1638"/>
      <c r="C5" s="1638"/>
      <c r="D5" s="1638"/>
      <c r="E5" s="1638"/>
      <c r="F5" s="1638"/>
      <c r="G5" s="1638"/>
      <c r="H5" s="1638"/>
      <c r="I5" s="1638"/>
      <c r="J5" s="1638"/>
      <c r="Y5" s="509"/>
      <c r="Z5" s="509"/>
      <c r="AA5" s="509"/>
      <c r="AB5" s="509"/>
    </row>
    <row r="6" spans="1:40" s="503" customFormat="1" ht="14.25" customHeight="1">
      <c r="A6" s="1638"/>
      <c r="B6" s="1638"/>
      <c r="C6" s="1638"/>
      <c r="D6" s="1638"/>
      <c r="E6" s="1638"/>
      <c r="F6" s="1638"/>
      <c r="G6" s="1638"/>
      <c r="H6" s="1638"/>
      <c r="I6" s="1638"/>
      <c r="J6" s="1638"/>
      <c r="K6" s="510"/>
      <c r="L6" s="510"/>
      <c r="AD6" s="508"/>
      <c r="AG6" s="508"/>
      <c r="AJ6" s="508"/>
    </row>
    <row r="7" spans="1:40" s="503" customFormat="1" ht="12" customHeight="1">
      <c r="A7" s="1638"/>
      <c r="B7" s="1638"/>
      <c r="C7" s="1638"/>
      <c r="D7" s="1638"/>
      <c r="E7" s="1638"/>
      <c r="F7" s="1638"/>
      <c r="G7" s="1638"/>
      <c r="H7" s="1638"/>
      <c r="I7" s="1638"/>
      <c r="J7" s="1638"/>
      <c r="K7" s="510"/>
      <c r="L7" s="510"/>
      <c r="M7" s="1641" t="s">
        <v>1083</v>
      </c>
      <c r="N7" s="1641"/>
      <c r="O7" s="1641"/>
      <c r="P7" s="1642" t="s">
        <v>1084</v>
      </c>
      <c r="Q7" s="1642"/>
      <c r="R7" s="1642"/>
      <c r="S7" s="1642"/>
      <c r="T7" s="1642"/>
      <c r="U7" s="1633" t="s">
        <v>1085</v>
      </c>
      <c r="V7" s="1634"/>
      <c r="W7" s="1634"/>
      <c r="X7" s="1634"/>
      <c r="Y7" s="1634"/>
      <c r="Z7" s="1634"/>
      <c r="AA7" s="1634"/>
      <c r="AB7" s="1634"/>
      <c r="AC7" s="1634"/>
      <c r="AD7" s="1634"/>
      <c r="AE7" s="1634"/>
      <c r="AF7" s="1634"/>
      <c r="AG7" s="1634"/>
      <c r="AH7" s="1634"/>
      <c r="AI7" s="1634"/>
      <c r="AJ7" s="1634"/>
    </row>
    <row r="8" spans="1:40" s="503" customFormat="1" ht="12" customHeight="1">
      <c r="A8" s="1638"/>
      <c r="B8" s="1638"/>
      <c r="C8" s="1638"/>
      <c r="D8" s="1638"/>
      <c r="E8" s="1638"/>
      <c r="F8" s="1638"/>
      <c r="G8" s="1638"/>
      <c r="H8" s="1638"/>
      <c r="I8" s="1638"/>
      <c r="J8" s="1638"/>
      <c r="K8" s="510"/>
      <c r="L8" s="510"/>
      <c r="M8" s="1641"/>
      <c r="N8" s="1641"/>
      <c r="O8" s="1641"/>
      <c r="P8" s="1642"/>
      <c r="Q8" s="1642"/>
      <c r="R8" s="1642"/>
      <c r="S8" s="1642"/>
      <c r="T8" s="1642"/>
      <c r="U8" s="1633"/>
      <c r="V8" s="1634"/>
      <c r="W8" s="1634"/>
      <c r="X8" s="1634"/>
      <c r="Y8" s="1634"/>
      <c r="Z8" s="1634"/>
      <c r="AA8" s="1634"/>
      <c r="AB8" s="1634"/>
      <c r="AC8" s="1634"/>
      <c r="AD8" s="1634"/>
      <c r="AE8" s="1634"/>
      <c r="AF8" s="1634"/>
      <c r="AG8" s="1634"/>
      <c r="AH8" s="1634"/>
      <c r="AI8" s="1634"/>
      <c r="AJ8" s="1634"/>
    </row>
    <row r="9" spans="1:40" s="503" customFormat="1" ht="12" customHeight="1">
      <c r="M9" s="1641"/>
      <c r="N9" s="1641"/>
      <c r="O9" s="1641"/>
      <c r="P9" s="1632" t="s">
        <v>1086</v>
      </c>
      <c r="Q9" s="1632"/>
      <c r="R9" s="1632"/>
      <c r="S9" s="1632"/>
      <c r="T9" s="1632"/>
      <c r="U9" s="1633" t="s">
        <v>1085</v>
      </c>
      <c r="V9" s="1634"/>
      <c r="W9" s="1634"/>
      <c r="X9" s="1634"/>
      <c r="Y9" s="1634"/>
      <c r="Z9" s="1634"/>
      <c r="AA9" s="1634"/>
      <c r="AB9" s="1634"/>
      <c r="AC9" s="1634"/>
      <c r="AD9" s="1634"/>
      <c r="AE9" s="1634"/>
      <c r="AF9" s="1634"/>
      <c r="AG9" s="1634"/>
      <c r="AH9" s="1634"/>
      <c r="AI9" s="1634"/>
      <c r="AJ9" s="1634"/>
    </row>
    <row r="10" spans="1:40" s="503" customFormat="1" ht="12" customHeight="1">
      <c r="M10" s="1641"/>
      <c r="N10" s="1641"/>
      <c r="O10" s="1641"/>
      <c r="P10" s="1632"/>
      <c r="Q10" s="1632"/>
      <c r="R10" s="1632"/>
      <c r="S10" s="1632"/>
      <c r="T10" s="1632"/>
      <c r="U10" s="1633"/>
      <c r="V10" s="1634"/>
      <c r="W10" s="1634"/>
      <c r="X10" s="1634"/>
      <c r="Y10" s="1634"/>
      <c r="Z10" s="1634"/>
      <c r="AA10" s="1634"/>
      <c r="AB10" s="1634"/>
      <c r="AC10" s="1634"/>
      <c r="AD10" s="1634"/>
      <c r="AE10" s="1634"/>
      <c r="AF10" s="1634"/>
      <c r="AG10" s="1634"/>
      <c r="AH10" s="1634"/>
      <c r="AI10" s="1634"/>
      <c r="AJ10" s="1634"/>
    </row>
    <row r="11" spans="1:40" s="503" customFormat="1" ht="21.75" customHeight="1">
      <c r="M11" s="1641"/>
      <c r="N11" s="1641"/>
      <c r="O11" s="1641"/>
      <c r="P11" s="1632" t="s">
        <v>1087</v>
      </c>
      <c r="Q11" s="1632"/>
      <c r="R11" s="1632"/>
      <c r="S11" s="1632"/>
      <c r="T11" s="1632"/>
      <c r="U11" s="511" t="s">
        <v>1085</v>
      </c>
      <c r="V11" s="1635"/>
      <c r="W11" s="1635"/>
      <c r="X11" s="1635"/>
      <c r="Y11" s="1635"/>
      <c r="Z11" s="1635"/>
      <c r="AA11" s="1635"/>
      <c r="AB11" s="1635"/>
      <c r="AC11" s="1635"/>
      <c r="AD11" s="1635"/>
      <c r="AE11" s="1635"/>
      <c r="AF11" s="1635"/>
      <c r="AG11" s="1635"/>
      <c r="AH11" s="1635"/>
      <c r="AI11" s="1635"/>
      <c r="AJ11" s="1635"/>
    </row>
    <row r="12" spans="1:40" s="503" customFormat="1" ht="21.75" customHeight="1">
      <c r="M12" s="512"/>
      <c r="N12" s="512"/>
      <c r="O12" s="512"/>
      <c r="P12" s="1636" t="s">
        <v>1088</v>
      </c>
      <c r="Q12" s="1636"/>
      <c r="R12" s="1636"/>
      <c r="S12" s="1636"/>
      <c r="T12" s="1636"/>
      <c r="U12" s="1636"/>
      <c r="V12" s="1635"/>
      <c r="W12" s="1635"/>
      <c r="X12" s="1635"/>
      <c r="Y12" s="1635"/>
      <c r="Z12" s="1635"/>
      <c r="AA12" s="1635"/>
      <c r="AB12" s="1635"/>
      <c r="AC12" s="1635"/>
      <c r="AD12" s="1635"/>
      <c r="AE12" s="1635"/>
      <c r="AF12" s="1635"/>
      <c r="AG12" s="1635"/>
      <c r="AH12" s="1635"/>
      <c r="AI12" s="1635"/>
      <c r="AJ12" s="1635"/>
    </row>
    <row r="13" spans="1:40" s="503" customFormat="1" ht="14.1" customHeight="1">
      <c r="Q13" s="511"/>
      <c r="R13" s="511"/>
      <c r="S13" s="511"/>
      <c r="T13" s="511"/>
      <c r="U13" s="511"/>
      <c r="V13" s="513"/>
      <c r="W13" s="513"/>
      <c r="X13" s="513"/>
      <c r="Y13" s="513"/>
      <c r="Z13" s="513"/>
      <c r="AA13" s="513"/>
      <c r="AB13" s="513"/>
      <c r="AC13" s="513"/>
      <c r="AD13" s="513"/>
      <c r="AE13" s="513"/>
      <c r="AF13" s="513"/>
      <c r="AG13" s="513"/>
      <c r="AH13" s="513"/>
      <c r="AI13" s="514"/>
      <c r="AJ13" s="514"/>
      <c r="AK13" s="511"/>
    </row>
    <row r="14" spans="1:40" s="503" customFormat="1" ht="14.1" customHeight="1">
      <c r="A14" s="1626" t="s">
        <v>1089</v>
      </c>
      <c r="B14" s="1626"/>
      <c r="C14" s="1626"/>
      <c r="D14" s="1626"/>
      <c r="E14" s="1626"/>
      <c r="F14" s="1626"/>
      <c r="G14" s="1626"/>
      <c r="H14" s="1626"/>
      <c r="I14" s="1626"/>
      <c r="J14" s="1626"/>
      <c r="K14" s="1626"/>
      <c r="L14" s="1626"/>
      <c r="M14" s="1626"/>
      <c r="N14" s="1626"/>
      <c r="O14" s="1626"/>
      <c r="P14" s="1626"/>
      <c r="Q14" s="1626"/>
      <c r="R14" s="1626"/>
      <c r="S14" s="1626"/>
      <c r="T14" s="1626"/>
      <c r="U14" s="1626"/>
      <c r="V14" s="1626"/>
      <c r="W14" s="1626"/>
      <c r="X14" s="1626"/>
      <c r="Y14" s="1626"/>
      <c r="Z14" s="1626"/>
      <c r="AA14" s="1626"/>
      <c r="AB14" s="1626"/>
      <c r="AC14" s="1626"/>
      <c r="AD14" s="1626"/>
      <c r="AE14" s="1626"/>
      <c r="AF14" s="1626"/>
      <c r="AG14" s="1626"/>
      <c r="AH14" s="1626"/>
      <c r="AI14" s="1626"/>
      <c r="AJ14" s="1626"/>
      <c r="AK14" s="511"/>
    </row>
    <row r="15" spans="1:40" s="260" customFormat="1" ht="10.5" customHeight="1" thickBot="1">
      <c r="A15" s="1626"/>
      <c r="B15" s="1626"/>
      <c r="C15" s="1626"/>
      <c r="D15" s="1626"/>
      <c r="E15" s="1626"/>
      <c r="F15" s="1626"/>
      <c r="G15" s="1626"/>
      <c r="H15" s="1626"/>
      <c r="I15" s="1626"/>
      <c r="J15" s="1626"/>
      <c r="K15" s="1626"/>
      <c r="L15" s="1626"/>
      <c r="M15" s="1626"/>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row>
    <row r="16" spans="1:40" s="260" customFormat="1" ht="21" customHeight="1" thickBot="1">
      <c r="A16" s="1627" t="s">
        <v>1090</v>
      </c>
      <c r="B16" s="1628"/>
      <c r="C16" s="1628"/>
      <c r="D16" s="1628"/>
      <c r="E16" s="1628"/>
      <c r="F16" s="1629"/>
      <c r="G16" s="1630"/>
      <c r="H16" s="1631"/>
      <c r="I16" s="1631"/>
      <c r="J16" s="1631"/>
      <c r="K16" s="1614"/>
      <c r="L16" s="1614"/>
      <c r="M16" s="1614"/>
      <c r="N16" s="1614"/>
      <c r="O16" s="1614"/>
      <c r="P16" s="1614"/>
      <c r="Q16" s="1614"/>
      <c r="R16" s="1614"/>
      <c r="S16" s="1614"/>
      <c r="T16" s="1614"/>
      <c r="U16" s="1614"/>
      <c r="V16" s="1614"/>
      <c r="W16" s="1614"/>
      <c r="X16" s="1614"/>
      <c r="Y16" s="1614"/>
      <c r="Z16" s="1615"/>
      <c r="AA16" s="515"/>
      <c r="AB16" s="1616"/>
      <c r="AC16" s="1616"/>
      <c r="AD16" s="516"/>
      <c r="AE16" s="516"/>
      <c r="AF16" s="516"/>
      <c r="AG16" s="516"/>
      <c r="AH16" s="516"/>
      <c r="AI16" s="516"/>
      <c r="AJ16" s="516"/>
    </row>
    <row r="17" spans="1:36" s="503" customFormat="1" ht="15" customHeight="1">
      <c r="A17" s="1617" t="s">
        <v>1091</v>
      </c>
      <c r="B17" s="1618"/>
      <c r="C17" s="1618"/>
      <c r="D17" s="1618"/>
      <c r="E17" s="1618"/>
      <c r="F17" s="1618"/>
      <c r="G17" s="517" t="s">
        <v>1092</v>
      </c>
      <c r="H17" s="518"/>
      <c r="I17" s="518"/>
      <c r="J17" s="1621"/>
      <c r="K17" s="1621"/>
      <c r="L17" s="1621"/>
      <c r="M17" s="1621"/>
      <c r="N17" s="1621"/>
      <c r="O17" s="1621"/>
      <c r="P17" s="1621"/>
      <c r="Q17" s="1621"/>
      <c r="R17" s="1621"/>
      <c r="S17" s="1621"/>
      <c r="T17" s="1621"/>
      <c r="U17" s="1621"/>
      <c r="V17" s="1621"/>
      <c r="W17" s="1621"/>
      <c r="X17" s="1621"/>
      <c r="Y17" s="1621"/>
      <c r="Z17" s="1621"/>
      <c r="AA17" s="1621"/>
      <c r="AB17" s="1621"/>
      <c r="AC17" s="1621"/>
      <c r="AD17" s="1621"/>
      <c r="AE17" s="1621"/>
      <c r="AF17" s="1621"/>
      <c r="AG17" s="1621"/>
      <c r="AH17" s="1621"/>
      <c r="AI17" s="1621"/>
      <c r="AJ17" s="1622"/>
    </row>
    <row r="18" spans="1:36" s="503" customFormat="1" ht="24" customHeight="1">
      <c r="A18" s="1619"/>
      <c r="B18" s="1620"/>
      <c r="C18" s="1620"/>
      <c r="D18" s="1620"/>
      <c r="E18" s="1620"/>
      <c r="F18" s="1620"/>
      <c r="G18" s="1623"/>
      <c r="H18" s="1624"/>
      <c r="I18" s="1624"/>
      <c r="J18" s="1624"/>
      <c r="K18" s="1624"/>
      <c r="L18" s="1624"/>
      <c r="M18" s="1624"/>
      <c r="N18" s="1624"/>
      <c r="O18" s="1624"/>
      <c r="P18" s="1624"/>
      <c r="Q18" s="1624"/>
      <c r="R18" s="1624"/>
      <c r="S18" s="1624"/>
      <c r="T18" s="1624"/>
      <c r="U18" s="1624"/>
      <c r="V18" s="1624"/>
      <c r="W18" s="1624"/>
      <c r="X18" s="1624"/>
      <c r="Y18" s="1624"/>
      <c r="Z18" s="1624"/>
      <c r="AA18" s="1624"/>
      <c r="AB18" s="1624"/>
      <c r="AC18" s="1624"/>
      <c r="AD18" s="1624"/>
      <c r="AE18" s="1624"/>
      <c r="AF18" s="1624"/>
      <c r="AG18" s="1624"/>
      <c r="AH18" s="1624"/>
      <c r="AI18" s="1624"/>
      <c r="AJ18" s="1625"/>
    </row>
    <row r="19" spans="1:36" s="503" customFormat="1" ht="15" customHeight="1">
      <c r="A19" s="1585" t="s">
        <v>1093</v>
      </c>
      <c r="B19" s="1586"/>
      <c r="C19" s="1586"/>
      <c r="D19" s="1586"/>
      <c r="E19" s="1586"/>
      <c r="F19" s="1587"/>
      <c r="G19" s="1594" t="s">
        <v>1094</v>
      </c>
      <c r="H19" s="1595"/>
      <c r="I19" s="1595"/>
      <c r="J19" s="1595"/>
      <c r="K19" s="1596"/>
      <c r="L19" s="1596"/>
      <c r="M19" s="1596"/>
      <c r="N19" s="1596"/>
      <c r="O19" s="1596"/>
      <c r="P19" s="519" t="s">
        <v>1095</v>
      </c>
      <c r="Q19" s="520"/>
      <c r="R19" s="521"/>
      <c r="S19" s="521"/>
      <c r="T19" s="521"/>
      <c r="U19" s="521"/>
      <c r="V19" s="521"/>
      <c r="W19" s="521"/>
      <c r="X19" s="521"/>
      <c r="Y19" s="521"/>
      <c r="Z19" s="521"/>
      <c r="AA19" s="521"/>
      <c r="AB19" s="521"/>
      <c r="AC19" s="521"/>
      <c r="AD19" s="521"/>
      <c r="AE19" s="521"/>
      <c r="AF19" s="521"/>
      <c r="AG19" s="521"/>
      <c r="AH19" s="521"/>
      <c r="AI19" s="521"/>
      <c r="AJ19" s="522"/>
    </row>
    <row r="20" spans="1:36" s="503" customFormat="1" ht="15" customHeight="1">
      <c r="A20" s="1588"/>
      <c r="B20" s="1589"/>
      <c r="C20" s="1589"/>
      <c r="D20" s="1589"/>
      <c r="E20" s="1589"/>
      <c r="F20" s="1590"/>
      <c r="G20" s="1597"/>
      <c r="H20" s="1598"/>
      <c r="I20" s="1598"/>
      <c r="J20" s="1598"/>
      <c r="K20" s="1598"/>
      <c r="L20" s="1598"/>
      <c r="M20" s="1598"/>
      <c r="N20" s="1598"/>
      <c r="O20" s="1598"/>
      <c r="P20" s="1599"/>
      <c r="Q20" s="1599"/>
      <c r="R20" s="1599"/>
      <c r="S20" s="1599"/>
      <c r="T20" s="1599"/>
      <c r="U20" s="1599"/>
      <c r="V20" s="1599"/>
      <c r="W20" s="1599"/>
      <c r="X20" s="1599"/>
      <c r="Y20" s="1599"/>
      <c r="Z20" s="1599"/>
      <c r="AA20" s="1599"/>
      <c r="AB20" s="1599"/>
      <c r="AC20" s="1599"/>
      <c r="AD20" s="1599"/>
      <c r="AE20" s="1599"/>
      <c r="AF20" s="1599"/>
      <c r="AG20" s="1599"/>
      <c r="AH20" s="1599"/>
      <c r="AI20" s="1599"/>
      <c r="AJ20" s="1600"/>
    </row>
    <row r="21" spans="1:36" s="503" customFormat="1" ht="15" customHeight="1">
      <c r="A21" s="1588"/>
      <c r="B21" s="1589"/>
      <c r="C21" s="1589"/>
      <c r="D21" s="1589"/>
      <c r="E21" s="1589"/>
      <c r="F21" s="1590"/>
      <c r="G21" s="1597"/>
      <c r="H21" s="1598"/>
      <c r="I21" s="1598"/>
      <c r="J21" s="1598"/>
      <c r="K21" s="1598"/>
      <c r="L21" s="1598"/>
      <c r="M21" s="1598"/>
      <c r="N21" s="1598"/>
      <c r="O21" s="1598"/>
      <c r="P21" s="1599"/>
      <c r="Q21" s="1599"/>
      <c r="R21" s="1599"/>
      <c r="S21" s="1599"/>
      <c r="T21" s="1599"/>
      <c r="U21" s="1599"/>
      <c r="V21" s="1599"/>
      <c r="W21" s="1599"/>
      <c r="X21" s="1599"/>
      <c r="Y21" s="1599"/>
      <c r="Z21" s="1599"/>
      <c r="AA21" s="1599"/>
      <c r="AB21" s="1599"/>
      <c r="AC21" s="1599"/>
      <c r="AD21" s="1599"/>
      <c r="AE21" s="1599"/>
      <c r="AF21" s="1599"/>
      <c r="AG21" s="1599"/>
      <c r="AH21" s="1599"/>
      <c r="AI21" s="1599"/>
      <c r="AJ21" s="1600"/>
    </row>
    <row r="22" spans="1:36" s="503" customFormat="1" ht="3.95" customHeight="1" thickBot="1">
      <c r="A22" s="1591"/>
      <c r="B22" s="1592"/>
      <c r="C22" s="1592"/>
      <c r="D22" s="1592"/>
      <c r="E22" s="1592"/>
      <c r="F22" s="1593"/>
      <c r="G22" s="523"/>
      <c r="H22" s="524"/>
      <c r="I22" s="524"/>
      <c r="J22" s="524"/>
      <c r="K22" s="524"/>
      <c r="L22" s="525"/>
      <c r="M22" s="525"/>
      <c r="N22" s="525"/>
      <c r="O22" s="525"/>
      <c r="P22" s="525"/>
      <c r="Q22" s="526"/>
      <c r="R22" s="527"/>
      <c r="S22" s="527"/>
      <c r="T22" s="527"/>
      <c r="U22" s="527"/>
      <c r="V22" s="527"/>
      <c r="W22" s="527"/>
      <c r="X22" s="527"/>
      <c r="Y22" s="527"/>
      <c r="Z22" s="527"/>
      <c r="AA22" s="527"/>
      <c r="AB22" s="527"/>
      <c r="AC22" s="527"/>
      <c r="AD22" s="527"/>
      <c r="AE22" s="527"/>
      <c r="AF22" s="528"/>
      <c r="AG22" s="528"/>
      <c r="AH22" s="527"/>
      <c r="AI22" s="527"/>
      <c r="AJ22" s="529"/>
    </row>
    <row r="23" spans="1:36" ht="12" customHeight="1" thickBot="1">
      <c r="A23" s="530"/>
      <c r="B23" s="530"/>
      <c r="C23" s="530"/>
      <c r="D23" s="530"/>
      <c r="E23" s="530"/>
      <c r="F23" s="530"/>
      <c r="G23" s="530"/>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1"/>
      <c r="AG23" s="531"/>
      <c r="AH23" s="530"/>
      <c r="AI23" s="530"/>
      <c r="AJ23" s="531"/>
    </row>
    <row r="24" spans="1:36" ht="20.100000000000001" customHeight="1">
      <c r="A24" s="1601" t="s">
        <v>1096</v>
      </c>
      <c r="B24" s="1602"/>
      <c r="C24" s="1602"/>
      <c r="D24" s="1602"/>
      <c r="E24" s="1602"/>
      <c r="F24" s="1602"/>
      <c r="G24" s="1602"/>
      <c r="H24" s="1602"/>
      <c r="I24" s="1603"/>
      <c r="J24" s="1607" t="s">
        <v>1097</v>
      </c>
      <c r="K24" s="1608"/>
      <c r="L24" s="1608"/>
      <c r="M24" s="1607" t="s">
        <v>1098</v>
      </c>
      <c r="N24" s="1611"/>
      <c r="O24" s="1611"/>
      <c r="P24" s="1611"/>
      <c r="Q24" s="1611"/>
      <c r="R24" s="1611"/>
      <c r="S24" s="1611"/>
      <c r="T24" s="1611"/>
      <c r="U24" s="1611"/>
      <c r="V24" s="1611"/>
      <c r="W24" s="1611"/>
      <c r="X24" s="1611"/>
      <c r="Y24" s="1612"/>
      <c r="Z24" s="1607" t="s">
        <v>1099</v>
      </c>
      <c r="AA24" s="1611"/>
      <c r="AB24" s="1611"/>
      <c r="AC24" s="1611"/>
      <c r="AD24" s="1611"/>
      <c r="AE24" s="1611"/>
      <c r="AF24" s="1611"/>
      <c r="AG24" s="1611"/>
      <c r="AH24" s="1611"/>
      <c r="AI24" s="1611"/>
      <c r="AJ24" s="1613"/>
    </row>
    <row r="25" spans="1:36" ht="20.100000000000001" customHeight="1">
      <c r="A25" s="1604"/>
      <c r="B25" s="1605"/>
      <c r="C25" s="1605"/>
      <c r="D25" s="1605"/>
      <c r="E25" s="1605"/>
      <c r="F25" s="1605"/>
      <c r="G25" s="1605"/>
      <c r="H25" s="1605"/>
      <c r="I25" s="1606"/>
      <c r="J25" s="1609"/>
      <c r="K25" s="1610"/>
      <c r="L25" s="1610"/>
      <c r="M25" s="1562"/>
      <c r="N25" s="1563"/>
      <c r="O25" s="1563"/>
      <c r="P25" s="1563"/>
      <c r="Q25" s="1563"/>
      <c r="R25" s="1563"/>
      <c r="S25" s="1563"/>
      <c r="T25" s="1563"/>
      <c r="U25" s="1563"/>
      <c r="V25" s="1563"/>
      <c r="W25" s="1563"/>
      <c r="X25" s="1563"/>
      <c r="Y25" s="1564"/>
      <c r="Z25" s="1562"/>
      <c r="AA25" s="1563"/>
      <c r="AB25" s="1563"/>
      <c r="AC25" s="1563"/>
      <c r="AD25" s="1563"/>
      <c r="AE25" s="1563"/>
      <c r="AF25" s="1563"/>
      <c r="AG25" s="1563"/>
      <c r="AH25" s="1563"/>
      <c r="AI25" s="1563"/>
      <c r="AJ25" s="1565"/>
    </row>
    <row r="26" spans="1:36" ht="3" customHeight="1">
      <c r="A26" s="1581" t="s">
        <v>1100</v>
      </c>
      <c r="B26" s="1576" t="s">
        <v>1101</v>
      </c>
      <c r="C26" s="1529"/>
      <c r="D26" s="1529"/>
      <c r="E26" s="1529"/>
      <c r="F26" s="1529"/>
      <c r="G26" s="1529"/>
      <c r="H26" s="1529"/>
      <c r="I26" s="1530"/>
      <c r="J26" s="533"/>
      <c r="K26" s="534"/>
      <c r="L26" s="535"/>
      <c r="M26" s="1537"/>
      <c r="N26" s="1538"/>
      <c r="O26" s="1538"/>
      <c r="P26" s="1538"/>
      <c r="Q26" s="1538"/>
      <c r="R26" s="1538"/>
      <c r="S26" s="1538"/>
      <c r="T26" s="1538"/>
      <c r="U26" s="1538"/>
      <c r="V26" s="1538"/>
      <c r="W26" s="1538"/>
      <c r="X26" s="1538"/>
      <c r="Y26" s="1539"/>
      <c r="Z26" s="1540"/>
      <c r="AA26" s="1541"/>
      <c r="AB26" s="1541"/>
      <c r="AC26" s="1541"/>
      <c r="AD26" s="1541"/>
      <c r="AE26" s="1541"/>
      <c r="AF26" s="1541"/>
      <c r="AG26" s="1541"/>
      <c r="AH26" s="1541"/>
      <c r="AI26" s="1541"/>
      <c r="AJ26" s="1542"/>
    </row>
    <row r="27" spans="1:36" ht="9.9499999999999993" customHeight="1">
      <c r="A27" s="1582"/>
      <c r="B27" s="1577"/>
      <c r="C27" s="1532"/>
      <c r="D27" s="1532"/>
      <c r="E27" s="1532"/>
      <c r="F27" s="1532"/>
      <c r="G27" s="1532"/>
      <c r="H27" s="1532"/>
      <c r="I27" s="1533"/>
      <c r="J27" s="1543"/>
      <c r="K27" s="1544"/>
      <c r="L27" s="1545"/>
      <c r="M27" s="1546"/>
      <c r="N27" s="1584" t="s">
        <v>1102</v>
      </c>
      <c r="O27" s="1584"/>
      <c r="P27" s="1584"/>
      <c r="Q27" s="536"/>
      <c r="R27" s="1547" t="s">
        <v>1103</v>
      </c>
      <c r="S27" s="1547"/>
      <c r="T27" s="1547"/>
      <c r="U27" s="536"/>
      <c r="V27" s="1547" t="s">
        <v>1104</v>
      </c>
      <c r="W27" s="1547"/>
      <c r="X27" s="1547"/>
      <c r="Y27" s="1554"/>
      <c r="Z27" s="1555" t="s">
        <v>1105</v>
      </c>
      <c r="AA27" s="1556"/>
      <c r="AB27" s="1548"/>
      <c r="AC27" s="1548"/>
      <c r="AD27" s="1558" t="s">
        <v>195</v>
      </c>
      <c r="AE27" s="1548"/>
      <c r="AF27" s="1548"/>
      <c r="AG27" s="1558" t="s">
        <v>1082</v>
      </c>
      <c r="AH27" s="1548"/>
      <c r="AI27" s="1548"/>
      <c r="AJ27" s="1549" t="s">
        <v>809</v>
      </c>
    </row>
    <row r="28" spans="1:36" ht="9.9499999999999993" customHeight="1">
      <c r="A28" s="1582"/>
      <c r="B28" s="1577"/>
      <c r="C28" s="1532"/>
      <c r="D28" s="1532"/>
      <c r="E28" s="1532"/>
      <c r="F28" s="1532"/>
      <c r="G28" s="1532"/>
      <c r="H28" s="1532"/>
      <c r="I28" s="1533"/>
      <c r="J28" s="1543"/>
      <c r="K28" s="1544"/>
      <c r="L28" s="1545"/>
      <c r="M28" s="1546"/>
      <c r="N28" s="1584"/>
      <c r="O28" s="1584"/>
      <c r="P28" s="1584"/>
      <c r="Q28" s="536"/>
      <c r="R28" s="1547"/>
      <c r="S28" s="1547"/>
      <c r="T28" s="1547"/>
      <c r="U28" s="536"/>
      <c r="V28" s="1547"/>
      <c r="W28" s="1547"/>
      <c r="X28" s="1547"/>
      <c r="Y28" s="1554"/>
      <c r="Z28" s="1557"/>
      <c r="AA28" s="1556"/>
      <c r="AB28" s="1548"/>
      <c r="AC28" s="1548"/>
      <c r="AD28" s="1558"/>
      <c r="AE28" s="1548"/>
      <c r="AF28" s="1548"/>
      <c r="AG28" s="1558"/>
      <c r="AH28" s="1548"/>
      <c r="AI28" s="1548"/>
      <c r="AJ28" s="1549"/>
    </row>
    <row r="29" spans="1:36" ht="3" customHeight="1">
      <c r="A29" s="1582"/>
      <c r="B29" s="1578"/>
      <c r="C29" s="1560"/>
      <c r="D29" s="1560"/>
      <c r="E29" s="1560"/>
      <c r="F29" s="1560"/>
      <c r="G29" s="1560"/>
      <c r="H29" s="1560"/>
      <c r="I29" s="1561"/>
      <c r="J29" s="537"/>
      <c r="K29" s="538"/>
      <c r="L29" s="539"/>
      <c r="M29" s="1562"/>
      <c r="N29" s="1563"/>
      <c r="O29" s="1563"/>
      <c r="P29" s="1563"/>
      <c r="Q29" s="1563"/>
      <c r="R29" s="1563"/>
      <c r="S29" s="1563"/>
      <c r="T29" s="1563"/>
      <c r="U29" s="1563"/>
      <c r="V29" s="1563"/>
      <c r="W29" s="1563"/>
      <c r="X29" s="1563"/>
      <c r="Y29" s="1564"/>
      <c r="Z29" s="1562"/>
      <c r="AA29" s="1563"/>
      <c r="AB29" s="1563"/>
      <c r="AC29" s="1563"/>
      <c r="AD29" s="1563"/>
      <c r="AE29" s="1563"/>
      <c r="AF29" s="1563"/>
      <c r="AG29" s="1563"/>
      <c r="AH29" s="1563"/>
      <c r="AI29" s="1563"/>
      <c r="AJ29" s="1565"/>
    </row>
    <row r="30" spans="1:36" ht="3" customHeight="1">
      <c r="A30" s="1582"/>
      <c r="B30" s="1576" t="s">
        <v>1106</v>
      </c>
      <c r="C30" s="1529"/>
      <c r="D30" s="1529"/>
      <c r="E30" s="1529"/>
      <c r="F30" s="1529"/>
      <c r="G30" s="1529"/>
      <c r="H30" s="1529"/>
      <c r="I30" s="1530"/>
      <c r="J30" s="533"/>
      <c r="K30" s="534"/>
      <c r="L30" s="535"/>
      <c r="M30" s="1537"/>
      <c r="N30" s="1538"/>
      <c r="O30" s="1538"/>
      <c r="P30" s="1538"/>
      <c r="Q30" s="1538"/>
      <c r="R30" s="1538"/>
      <c r="S30" s="1538"/>
      <c r="T30" s="1538"/>
      <c r="U30" s="1538"/>
      <c r="V30" s="1538"/>
      <c r="W30" s="1538"/>
      <c r="X30" s="1538"/>
      <c r="Y30" s="1539"/>
      <c r="Z30" s="1540"/>
      <c r="AA30" s="1541"/>
      <c r="AB30" s="1541"/>
      <c r="AC30" s="1541"/>
      <c r="AD30" s="1541"/>
      <c r="AE30" s="1541"/>
      <c r="AF30" s="1541"/>
      <c r="AG30" s="1541"/>
      <c r="AH30" s="1541"/>
      <c r="AI30" s="1541"/>
      <c r="AJ30" s="1542"/>
    </row>
    <row r="31" spans="1:36" ht="9.9499999999999993" customHeight="1">
      <c r="A31" s="1582"/>
      <c r="B31" s="1577"/>
      <c r="C31" s="1532"/>
      <c r="D31" s="1532"/>
      <c r="E31" s="1532"/>
      <c r="F31" s="1532"/>
      <c r="G31" s="1532"/>
      <c r="H31" s="1532"/>
      <c r="I31" s="1533"/>
      <c r="J31" s="1543"/>
      <c r="K31" s="1544"/>
      <c r="L31" s="1545"/>
      <c r="M31" s="1546"/>
      <c r="N31" s="1547" t="s">
        <v>1102</v>
      </c>
      <c r="O31" s="1547"/>
      <c r="P31" s="1547"/>
      <c r="Q31" s="536"/>
      <c r="R31" s="1547" t="s">
        <v>1103</v>
      </c>
      <c r="S31" s="1547"/>
      <c r="T31" s="1547"/>
      <c r="U31" s="536"/>
      <c r="V31" s="1547" t="s">
        <v>1104</v>
      </c>
      <c r="W31" s="1547"/>
      <c r="X31" s="1547"/>
      <c r="Y31" s="1554"/>
      <c r="Z31" s="1555" t="s">
        <v>1105</v>
      </c>
      <c r="AA31" s="1556"/>
      <c r="AB31" s="1548"/>
      <c r="AC31" s="1548"/>
      <c r="AD31" s="1558" t="s">
        <v>195</v>
      </c>
      <c r="AE31" s="1548"/>
      <c r="AF31" s="1548"/>
      <c r="AG31" s="1558" t="s">
        <v>1082</v>
      </c>
      <c r="AH31" s="1548"/>
      <c r="AI31" s="1548"/>
      <c r="AJ31" s="1549" t="s">
        <v>809</v>
      </c>
    </row>
    <row r="32" spans="1:36" ht="9.9499999999999993" customHeight="1">
      <c r="A32" s="1582"/>
      <c r="B32" s="1577"/>
      <c r="C32" s="1532"/>
      <c r="D32" s="1532"/>
      <c r="E32" s="1532"/>
      <c r="F32" s="1532"/>
      <c r="G32" s="1532"/>
      <c r="H32" s="1532"/>
      <c r="I32" s="1533"/>
      <c r="J32" s="1543"/>
      <c r="K32" s="1544"/>
      <c r="L32" s="1545"/>
      <c r="M32" s="1546"/>
      <c r="N32" s="1547"/>
      <c r="O32" s="1547"/>
      <c r="P32" s="1547"/>
      <c r="Q32" s="536"/>
      <c r="R32" s="1547"/>
      <c r="S32" s="1547"/>
      <c r="T32" s="1547"/>
      <c r="U32" s="536"/>
      <c r="V32" s="1547"/>
      <c r="W32" s="1547"/>
      <c r="X32" s="1547"/>
      <c r="Y32" s="1554"/>
      <c r="Z32" s="1557"/>
      <c r="AA32" s="1556"/>
      <c r="AB32" s="1548"/>
      <c r="AC32" s="1548"/>
      <c r="AD32" s="1558"/>
      <c r="AE32" s="1548"/>
      <c r="AF32" s="1548"/>
      <c r="AG32" s="1558"/>
      <c r="AH32" s="1548"/>
      <c r="AI32" s="1548"/>
      <c r="AJ32" s="1549"/>
    </row>
    <row r="33" spans="1:36" ht="3" customHeight="1">
      <c r="A33" s="1582"/>
      <c r="B33" s="1578"/>
      <c r="C33" s="1560"/>
      <c r="D33" s="1560"/>
      <c r="E33" s="1560"/>
      <c r="F33" s="1560"/>
      <c r="G33" s="1560"/>
      <c r="H33" s="1560"/>
      <c r="I33" s="1561"/>
      <c r="J33" s="537"/>
      <c r="K33" s="538"/>
      <c r="L33" s="539"/>
      <c r="M33" s="1562"/>
      <c r="N33" s="1563"/>
      <c r="O33" s="1563"/>
      <c r="P33" s="1563"/>
      <c r="Q33" s="1563"/>
      <c r="R33" s="1563"/>
      <c r="S33" s="1563"/>
      <c r="T33" s="1563"/>
      <c r="U33" s="1563"/>
      <c r="V33" s="1563"/>
      <c r="W33" s="1563"/>
      <c r="X33" s="1563"/>
      <c r="Y33" s="1564"/>
      <c r="Z33" s="1562"/>
      <c r="AA33" s="1563"/>
      <c r="AB33" s="1563"/>
      <c r="AC33" s="1563"/>
      <c r="AD33" s="1563"/>
      <c r="AE33" s="1563"/>
      <c r="AF33" s="1563"/>
      <c r="AG33" s="1563"/>
      <c r="AH33" s="1563"/>
      <c r="AI33" s="1563"/>
      <c r="AJ33" s="1565"/>
    </row>
    <row r="34" spans="1:36" ht="3" customHeight="1">
      <c r="A34" s="1582"/>
      <c r="B34" s="1576" t="s">
        <v>1107</v>
      </c>
      <c r="C34" s="1529"/>
      <c r="D34" s="1529"/>
      <c r="E34" s="1529"/>
      <c r="F34" s="1529"/>
      <c r="G34" s="1529"/>
      <c r="H34" s="1529"/>
      <c r="I34" s="1530"/>
      <c r="J34" s="533"/>
      <c r="K34" s="534"/>
      <c r="L34" s="535"/>
      <c r="M34" s="1537"/>
      <c r="N34" s="1538"/>
      <c r="O34" s="1538"/>
      <c r="P34" s="1538"/>
      <c r="Q34" s="1538"/>
      <c r="R34" s="1538"/>
      <c r="S34" s="1538"/>
      <c r="T34" s="1538"/>
      <c r="U34" s="1538"/>
      <c r="V34" s="1538"/>
      <c r="W34" s="1538"/>
      <c r="X34" s="1538"/>
      <c r="Y34" s="1539"/>
      <c r="Z34" s="1540"/>
      <c r="AA34" s="1541"/>
      <c r="AB34" s="1541"/>
      <c r="AC34" s="1541"/>
      <c r="AD34" s="1541"/>
      <c r="AE34" s="1541"/>
      <c r="AF34" s="1541"/>
      <c r="AG34" s="1541"/>
      <c r="AH34" s="1541"/>
      <c r="AI34" s="1541"/>
      <c r="AJ34" s="1542"/>
    </row>
    <row r="35" spans="1:36" ht="9.9499999999999993" customHeight="1">
      <c r="A35" s="1582"/>
      <c r="B35" s="1577"/>
      <c r="C35" s="1532"/>
      <c r="D35" s="1532"/>
      <c r="E35" s="1532"/>
      <c r="F35" s="1532"/>
      <c r="G35" s="1532"/>
      <c r="H35" s="1532"/>
      <c r="I35" s="1533"/>
      <c r="J35" s="1543"/>
      <c r="K35" s="1544"/>
      <c r="L35" s="1545"/>
      <c r="M35" s="1546"/>
      <c r="N35" s="1547" t="s">
        <v>1102</v>
      </c>
      <c r="O35" s="1547"/>
      <c r="P35" s="1547"/>
      <c r="Q35" s="536"/>
      <c r="R35" s="1547" t="s">
        <v>1103</v>
      </c>
      <c r="S35" s="1547"/>
      <c r="T35" s="1547"/>
      <c r="U35" s="536"/>
      <c r="V35" s="1547" t="s">
        <v>1104</v>
      </c>
      <c r="W35" s="1547"/>
      <c r="X35" s="1547"/>
      <c r="Y35" s="1554"/>
      <c r="Z35" s="1555" t="s">
        <v>1105</v>
      </c>
      <c r="AA35" s="1556"/>
      <c r="AB35" s="1548"/>
      <c r="AC35" s="1548"/>
      <c r="AD35" s="1558" t="s">
        <v>195</v>
      </c>
      <c r="AE35" s="1548"/>
      <c r="AF35" s="1548"/>
      <c r="AG35" s="1558" t="s">
        <v>1082</v>
      </c>
      <c r="AH35" s="1548"/>
      <c r="AI35" s="1548"/>
      <c r="AJ35" s="1549" t="s">
        <v>809</v>
      </c>
    </row>
    <row r="36" spans="1:36" ht="9.9499999999999993" customHeight="1">
      <c r="A36" s="1582"/>
      <c r="B36" s="1577"/>
      <c r="C36" s="1532"/>
      <c r="D36" s="1532"/>
      <c r="E36" s="1532"/>
      <c r="F36" s="1532"/>
      <c r="G36" s="1532"/>
      <c r="H36" s="1532"/>
      <c r="I36" s="1533"/>
      <c r="J36" s="1543"/>
      <c r="K36" s="1544"/>
      <c r="L36" s="1545"/>
      <c r="M36" s="1546"/>
      <c r="N36" s="1547"/>
      <c r="O36" s="1547"/>
      <c r="P36" s="1547"/>
      <c r="Q36" s="536"/>
      <c r="R36" s="1547"/>
      <c r="S36" s="1547"/>
      <c r="T36" s="1547"/>
      <c r="U36" s="536"/>
      <c r="V36" s="1547"/>
      <c r="W36" s="1547"/>
      <c r="X36" s="1547"/>
      <c r="Y36" s="1554"/>
      <c r="Z36" s="1557"/>
      <c r="AA36" s="1556"/>
      <c r="AB36" s="1548"/>
      <c r="AC36" s="1548"/>
      <c r="AD36" s="1558"/>
      <c r="AE36" s="1548"/>
      <c r="AF36" s="1548"/>
      <c r="AG36" s="1558"/>
      <c r="AH36" s="1548"/>
      <c r="AI36" s="1548"/>
      <c r="AJ36" s="1549"/>
    </row>
    <row r="37" spans="1:36" ht="3" customHeight="1">
      <c r="A37" s="1582"/>
      <c r="B37" s="1578"/>
      <c r="C37" s="1560"/>
      <c r="D37" s="1560"/>
      <c r="E37" s="1560"/>
      <c r="F37" s="1560"/>
      <c r="G37" s="1560"/>
      <c r="H37" s="1560"/>
      <c r="I37" s="1561"/>
      <c r="J37" s="537"/>
      <c r="K37" s="538"/>
      <c r="L37" s="539"/>
      <c r="M37" s="1562"/>
      <c r="N37" s="1563"/>
      <c r="O37" s="1563"/>
      <c r="P37" s="1563"/>
      <c r="Q37" s="1563"/>
      <c r="R37" s="1563"/>
      <c r="S37" s="1563"/>
      <c r="T37" s="1563"/>
      <c r="U37" s="1563"/>
      <c r="V37" s="1563"/>
      <c r="W37" s="1563"/>
      <c r="X37" s="1563"/>
      <c r="Y37" s="1564"/>
      <c r="Z37" s="1562"/>
      <c r="AA37" s="1563"/>
      <c r="AB37" s="1563"/>
      <c r="AC37" s="1563"/>
      <c r="AD37" s="1563"/>
      <c r="AE37" s="1563"/>
      <c r="AF37" s="1563"/>
      <c r="AG37" s="1563"/>
      <c r="AH37" s="1563"/>
      <c r="AI37" s="1563"/>
      <c r="AJ37" s="1565"/>
    </row>
    <row r="38" spans="1:36" ht="3" customHeight="1">
      <c r="A38" s="1582"/>
      <c r="B38" s="1576" t="s">
        <v>1108</v>
      </c>
      <c r="C38" s="1529"/>
      <c r="D38" s="1529"/>
      <c r="E38" s="1529"/>
      <c r="F38" s="1529"/>
      <c r="G38" s="1529"/>
      <c r="H38" s="1529"/>
      <c r="I38" s="1530"/>
      <c r="J38" s="533"/>
      <c r="K38" s="534"/>
      <c r="L38" s="535"/>
      <c r="M38" s="1537"/>
      <c r="N38" s="1538"/>
      <c r="O38" s="1538"/>
      <c r="P38" s="1538"/>
      <c r="Q38" s="1538"/>
      <c r="R38" s="1538"/>
      <c r="S38" s="1538"/>
      <c r="T38" s="1538"/>
      <c r="U38" s="1538"/>
      <c r="V38" s="1538"/>
      <c r="W38" s="1538"/>
      <c r="X38" s="1538"/>
      <c r="Y38" s="1539"/>
      <c r="Z38" s="1540"/>
      <c r="AA38" s="1541"/>
      <c r="AB38" s="1541"/>
      <c r="AC38" s="1541"/>
      <c r="AD38" s="1541"/>
      <c r="AE38" s="1541"/>
      <c r="AF38" s="1541"/>
      <c r="AG38" s="1541"/>
      <c r="AH38" s="1541"/>
      <c r="AI38" s="1541"/>
      <c r="AJ38" s="1542"/>
    </row>
    <row r="39" spans="1:36" ht="9.9499999999999993" customHeight="1">
      <c r="A39" s="1582"/>
      <c r="B39" s="1577"/>
      <c r="C39" s="1532"/>
      <c r="D39" s="1532"/>
      <c r="E39" s="1532"/>
      <c r="F39" s="1532"/>
      <c r="G39" s="1532"/>
      <c r="H39" s="1532"/>
      <c r="I39" s="1533"/>
      <c r="J39" s="1543"/>
      <c r="K39" s="1544"/>
      <c r="L39" s="1545"/>
      <c r="M39" s="1546"/>
      <c r="N39" s="1547" t="s">
        <v>1102</v>
      </c>
      <c r="O39" s="1547"/>
      <c r="P39" s="1547"/>
      <c r="Q39" s="536"/>
      <c r="R39" s="1547" t="s">
        <v>1103</v>
      </c>
      <c r="S39" s="1547"/>
      <c r="T39" s="1547"/>
      <c r="U39" s="536"/>
      <c r="V39" s="1547" t="s">
        <v>1104</v>
      </c>
      <c r="W39" s="1547"/>
      <c r="X39" s="1547"/>
      <c r="Y39" s="1554"/>
      <c r="Z39" s="1555" t="s">
        <v>1105</v>
      </c>
      <c r="AA39" s="1556"/>
      <c r="AB39" s="1548"/>
      <c r="AC39" s="1548"/>
      <c r="AD39" s="1558" t="s">
        <v>195</v>
      </c>
      <c r="AE39" s="1548"/>
      <c r="AF39" s="1548"/>
      <c r="AG39" s="1558" t="s">
        <v>1082</v>
      </c>
      <c r="AH39" s="1548"/>
      <c r="AI39" s="1548"/>
      <c r="AJ39" s="1549" t="s">
        <v>809</v>
      </c>
    </row>
    <row r="40" spans="1:36" ht="9.9499999999999993" customHeight="1">
      <c r="A40" s="1582"/>
      <c r="B40" s="1577"/>
      <c r="C40" s="1532"/>
      <c r="D40" s="1532"/>
      <c r="E40" s="1532"/>
      <c r="F40" s="1532"/>
      <c r="G40" s="1532"/>
      <c r="H40" s="1532"/>
      <c r="I40" s="1533"/>
      <c r="J40" s="1543"/>
      <c r="K40" s="1544"/>
      <c r="L40" s="1545"/>
      <c r="M40" s="1546"/>
      <c r="N40" s="1547"/>
      <c r="O40" s="1547"/>
      <c r="P40" s="1547"/>
      <c r="Q40" s="536"/>
      <c r="R40" s="1547"/>
      <c r="S40" s="1547"/>
      <c r="T40" s="1547"/>
      <c r="U40" s="536"/>
      <c r="V40" s="1547"/>
      <c r="W40" s="1547"/>
      <c r="X40" s="1547"/>
      <c r="Y40" s="1554"/>
      <c r="Z40" s="1557"/>
      <c r="AA40" s="1556"/>
      <c r="AB40" s="1548"/>
      <c r="AC40" s="1548"/>
      <c r="AD40" s="1558"/>
      <c r="AE40" s="1548"/>
      <c r="AF40" s="1548"/>
      <c r="AG40" s="1558"/>
      <c r="AH40" s="1548"/>
      <c r="AI40" s="1548"/>
      <c r="AJ40" s="1549"/>
    </row>
    <row r="41" spans="1:36" ht="3" customHeight="1">
      <c r="A41" s="1582"/>
      <c r="B41" s="1578"/>
      <c r="C41" s="1560"/>
      <c r="D41" s="1560"/>
      <c r="E41" s="1560"/>
      <c r="F41" s="1560"/>
      <c r="G41" s="1560"/>
      <c r="H41" s="1560"/>
      <c r="I41" s="1561"/>
      <c r="J41" s="537"/>
      <c r="K41" s="538"/>
      <c r="L41" s="539"/>
      <c r="M41" s="1562"/>
      <c r="N41" s="1563"/>
      <c r="O41" s="1563"/>
      <c r="P41" s="1563"/>
      <c r="Q41" s="1563"/>
      <c r="R41" s="1563"/>
      <c r="S41" s="1563"/>
      <c r="T41" s="1563"/>
      <c r="U41" s="1563"/>
      <c r="V41" s="1563"/>
      <c r="W41" s="1563"/>
      <c r="X41" s="1563"/>
      <c r="Y41" s="1564"/>
      <c r="Z41" s="1562"/>
      <c r="AA41" s="1563"/>
      <c r="AB41" s="1563"/>
      <c r="AC41" s="1563"/>
      <c r="AD41" s="1563"/>
      <c r="AE41" s="1563"/>
      <c r="AF41" s="1563"/>
      <c r="AG41" s="1563"/>
      <c r="AH41" s="1563"/>
      <c r="AI41" s="1563"/>
      <c r="AJ41" s="1565"/>
    </row>
    <row r="42" spans="1:36" ht="3" customHeight="1">
      <c r="A42" s="1582"/>
      <c r="B42" s="1576" t="s">
        <v>649</v>
      </c>
      <c r="C42" s="1529"/>
      <c r="D42" s="1529"/>
      <c r="E42" s="1529"/>
      <c r="F42" s="1529"/>
      <c r="G42" s="1529"/>
      <c r="H42" s="1529"/>
      <c r="I42" s="1530"/>
      <c r="J42" s="533"/>
      <c r="K42" s="534"/>
      <c r="L42" s="535"/>
      <c r="M42" s="1537"/>
      <c r="N42" s="1538"/>
      <c r="O42" s="1538"/>
      <c r="P42" s="1538"/>
      <c r="Q42" s="1538"/>
      <c r="R42" s="1538"/>
      <c r="S42" s="1538"/>
      <c r="T42" s="1538"/>
      <c r="U42" s="1538"/>
      <c r="V42" s="1538"/>
      <c r="W42" s="1538"/>
      <c r="X42" s="1538"/>
      <c r="Y42" s="1539"/>
      <c r="Z42" s="1540"/>
      <c r="AA42" s="1541"/>
      <c r="AB42" s="1541"/>
      <c r="AC42" s="1541"/>
      <c r="AD42" s="1541"/>
      <c r="AE42" s="1541"/>
      <c r="AF42" s="1541"/>
      <c r="AG42" s="1541"/>
      <c r="AH42" s="1541"/>
      <c r="AI42" s="1541"/>
      <c r="AJ42" s="1542"/>
    </row>
    <row r="43" spans="1:36" ht="9.9499999999999993" customHeight="1">
      <c r="A43" s="1582"/>
      <c r="B43" s="1577"/>
      <c r="C43" s="1532"/>
      <c r="D43" s="1532"/>
      <c r="E43" s="1532"/>
      <c r="F43" s="1532"/>
      <c r="G43" s="1532"/>
      <c r="H43" s="1532"/>
      <c r="I43" s="1533"/>
      <c r="J43" s="1543"/>
      <c r="K43" s="1544"/>
      <c r="L43" s="1545"/>
      <c r="M43" s="1546"/>
      <c r="N43" s="1547" t="s">
        <v>1102</v>
      </c>
      <c r="O43" s="1547"/>
      <c r="P43" s="1547"/>
      <c r="Q43" s="536"/>
      <c r="R43" s="1547" t="s">
        <v>1103</v>
      </c>
      <c r="S43" s="1547"/>
      <c r="T43" s="1547"/>
      <c r="U43" s="536"/>
      <c r="V43" s="1547" t="s">
        <v>1104</v>
      </c>
      <c r="W43" s="1547"/>
      <c r="X43" s="1547"/>
      <c r="Y43" s="1554"/>
      <c r="Z43" s="1555" t="s">
        <v>1105</v>
      </c>
      <c r="AA43" s="1556"/>
      <c r="AB43" s="1548"/>
      <c r="AC43" s="1548"/>
      <c r="AD43" s="1558" t="s">
        <v>195</v>
      </c>
      <c r="AE43" s="1548"/>
      <c r="AF43" s="1548"/>
      <c r="AG43" s="1558" t="s">
        <v>1082</v>
      </c>
      <c r="AH43" s="1548"/>
      <c r="AI43" s="1548"/>
      <c r="AJ43" s="1549" t="s">
        <v>809</v>
      </c>
    </row>
    <row r="44" spans="1:36" ht="9.9499999999999993" customHeight="1">
      <c r="A44" s="1582"/>
      <c r="B44" s="1577"/>
      <c r="C44" s="1532"/>
      <c r="D44" s="1532"/>
      <c r="E44" s="1532"/>
      <c r="F44" s="1532"/>
      <c r="G44" s="1532"/>
      <c r="H44" s="1532"/>
      <c r="I44" s="1533"/>
      <c r="J44" s="1543"/>
      <c r="K44" s="1544"/>
      <c r="L44" s="1545"/>
      <c r="M44" s="1546"/>
      <c r="N44" s="1547"/>
      <c r="O44" s="1547"/>
      <c r="P44" s="1547"/>
      <c r="Q44" s="536"/>
      <c r="R44" s="1547"/>
      <c r="S44" s="1547"/>
      <c r="T44" s="1547"/>
      <c r="U44" s="536"/>
      <c r="V44" s="1547"/>
      <c r="W44" s="1547"/>
      <c r="X44" s="1547"/>
      <c r="Y44" s="1554"/>
      <c r="Z44" s="1557"/>
      <c r="AA44" s="1556"/>
      <c r="AB44" s="1548"/>
      <c r="AC44" s="1548"/>
      <c r="AD44" s="1558"/>
      <c r="AE44" s="1548"/>
      <c r="AF44" s="1548"/>
      <c r="AG44" s="1558"/>
      <c r="AH44" s="1548"/>
      <c r="AI44" s="1548"/>
      <c r="AJ44" s="1549"/>
    </row>
    <row r="45" spans="1:36" ht="3" customHeight="1">
      <c r="A45" s="1582"/>
      <c r="B45" s="1578"/>
      <c r="C45" s="1560"/>
      <c r="D45" s="1560"/>
      <c r="E45" s="1560"/>
      <c r="F45" s="1560"/>
      <c r="G45" s="1560"/>
      <c r="H45" s="1560"/>
      <c r="I45" s="1561"/>
      <c r="J45" s="537"/>
      <c r="K45" s="538"/>
      <c r="L45" s="539"/>
      <c r="M45" s="1562"/>
      <c r="N45" s="1563"/>
      <c r="O45" s="1563"/>
      <c r="P45" s="1563"/>
      <c r="Q45" s="1563"/>
      <c r="R45" s="1563"/>
      <c r="S45" s="1563"/>
      <c r="T45" s="1563"/>
      <c r="U45" s="1563"/>
      <c r="V45" s="1563"/>
      <c r="W45" s="1563"/>
      <c r="X45" s="1563"/>
      <c r="Y45" s="1564"/>
      <c r="Z45" s="1562"/>
      <c r="AA45" s="1563"/>
      <c r="AB45" s="1563"/>
      <c r="AC45" s="1563"/>
      <c r="AD45" s="1563"/>
      <c r="AE45" s="1563"/>
      <c r="AF45" s="1563"/>
      <c r="AG45" s="1563"/>
      <c r="AH45" s="1563"/>
      <c r="AI45" s="1563"/>
      <c r="AJ45" s="1565"/>
    </row>
    <row r="46" spans="1:36" ht="3" customHeight="1">
      <c r="A46" s="1582"/>
      <c r="B46" s="1576" t="s">
        <v>659</v>
      </c>
      <c r="C46" s="1529"/>
      <c r="D46" s="1529"/>
      <c r="E46" s="1529"/>
      <c r="F46" s="1529"/>
      <c r="G46" s="1529"/>
      <c r="H46" s="1529"/>
      <c r="I46" s="1530"/>
      <c r="J46" s="533"/>
      <c r="K46" s="534"/>
      <c r="L46" s="535"/>
      <c r="M46" s="1537"/>
      <c r="N46" s="1538"/>
      <c r="O46" s="1538"/>
      <c r="P46" s="1538"/>
      <c r="Q46" s="1538"/>
      <c r="R46" s="1538"/>
      <c r="S46" s="1538"/>
      <c r="T46" s="1538"/>
      <c r="U46" s="1538"/>
      <c r="V46" s="1538"/>
      <c r="W46" s="1538"/>
      <c r="X46" s="1538"/>
      <c r="Y46" s="1539"/>
      <c r="Z46" s="1540"/>
      <c r="AA46" s="1541"/>
      <c r="AB46" s="1541"/>
      <c r="AC46" s="1541"/>
      <c r="AD46" s="1541"/>
      <c r="AE46" s="1541"/>
      <c r="AF46" s="1541"/>
      <c r="AG46" s="1541"/>
      <c r="AH46" s="1541"/>
      <c r="AI46" s="1541"/>
      <c r="AJ46" s="1542"/>
    </row>
    <row r="47" spans="1:36" ht="9.9499999999999993" customHeight="1">
      <c r="A47" s="1582"/>
      <c r="B47" s="1577"/>
      <c r="C47" s="1532"/>
      <c r="D47" s="1532"/>
      <c r="E47" s="1532"/>
      <c r="F47" s="1532"/>
      <c r="G47" s="1532"/>
      <c r="H47" s="1532"/>
      <c r="I47" s="1533"/>
      <c r="J47" s="1543"/>
      <c r="K47" s="1544"/>
      <c r="L47" s="1545"/>
      <c r="M47" s="1546"/>
      <c r="N47" s="1547" t="s">
        <v>1102</v>
      </c>
      <c r="O47" s="1547"/>
      <c r="P47" s="1547"/>
      <c r="Q47" s="536"/>
      <c r="R47" s="1547" t="s">
        <v>1103</v>
      </c>
      <c r="S47" s="1547"/>
      <c r="T47" s="1547"/>
      <c r="U47" s="536"/>
      <c r="V47" s="1547" t="s">
        <v>1104</v>
      </c>
      <c r="W47" s="1547"/>
      <c r="X47" s="1547"/>
      <c r="Y47" s="1554"/>
      <c r="Z47" s="1555" t="s">
        <v>1105</v>
      </c>
      <c r="AA47" s="1556"/>
      <c r="AB47" s="1548"/>
      <c r="AC47" s="1548"/>
      <c r="AD47" s="1558" t="s">
        <v>195</v>
      </c>
      <c r="AE47" s="1548"/>
      <c r="AF47" s="1548"/>
      <c r="AG47" s="1558" t="s">
        <v>1082</v>
      </c>
      <c r="AH47" s="1548"/>
      <c r="AI47" s="1548"/>
      <c r="AJ47" s="1549" t="s">
        <v>809</v>
      </c>
    </row>
    <row r="48" spans="1:36" ht="9.9499999999999993" customHeight="1">
      <c r="A48" s="1582"/>
      <c r="B48" s="1577"/>
      <c r="C48" s="1532"/>
      <c r="D48" s="1532"/>
      <c r="E48" s="1532"/>
      <c r="F48" s="1532"/>
      <c r="G48" s="1532"/>
      <c r="H48" s="1532"/>
      <c r="I48" s="1533"/>
      <c r="J48" s="1543"/>
      <c r="K48" s="1544"/>
      <c r="L48" s="1545"/>
      <c r="M48" s="1546"/>
      <c r="N48" s="1547"/>
      <c r="O48" s="1547"/>
      <c r="P48" s="1547"/>
      <c r="Q48" s="536"/>
      <c r="R48" s="1547"/>
      <c r="S48" s="1547"/>
      <c r="T48" s="1547"/>
      <c r="U48" s="536"/>
      <c r="V48" s="1547"/>
      <c r="W48" s="1547"/>
      <c r="X48" s="1547"/>
      <c r="Y48" s="1554"/>
      <c r="Z48" s="1557"/>
      <c r="AA48" s="1556"/>
      <c r="AB48" s="1548"/>
      <c r="AC48" s="1548"/>
      <c r="AD48" s="1558"/>
      <c r="AE48" s="1548"/>
      <c r="AF48" s="1548"/>
      <c r="AG48" s="1558"/>
      <c r="AH48" s="1548"/>
      <c r="AI48" s="1548"/>
      <c r="AJ48" s="1549"/>
    </row>
    <row r="49" spans="1:36" ht="3" customHeight="1">
      <c r="A49" s="1582"/>
      <c r="B49" s="1578"/>
      <c r="C49" s="1560"/>
      <c r="D49" s="1560"/>
      <c r="E49" s="1560"/>
      <c r="F49" s="1560"/>
      <c r="G49" s="1560"/>
      <c r="H49" s="1560"/>
      <c r="I49" s="1561"/>
      <c r="J49" s="537"/>
      <c r="K49" s="538"/>
      <c r="L49" s="539"/>
      <c r="M49" s="1562"/>
      <c r="N49" s="1563"/>
      <c r="O49" s="1563"/>
      <c r="P49" s="1563"/>
      <c r="Q49" s="1563"/>
      <c r="R49" s="1563"/>
      <c r="S49" s="1563"/>
      <c r="T49" s="1563"/>
      <c r="U49" s="1563"/>
      <c r="V49" s="1563"/>
      <c r="W49" s="1563"/>
      <c r="X49" s="1563"/>
      <c r="Y49" s="1564"/>
      <c r="Z49" s="1562"/>
      <c r="AA49" s="1563"/>
      <c r="AB49" s="1563"/>
      <c r="AC49" s="1563"/>
      <c r="AD49" s="1563"/>
      <c r="AE49" s="1563"/>
      <c r="AF49" s="1563"/>
      <c r="AG49" s="1563"/>
      <c r="AH49" s="1563"/>
      <c r="AI49" s="1563"/>
      <c r="AJ49" s="1565"/>
    </row>
    <row r="50" spans="1:36" ht="3" customHeight="1">
      <c r="A50" s="1582"/>
      <c r="B50" s="1576" t="s">
        <v>1109</v>
      </c>
      <c r="C50" s="1529"/>
      <c r="D50" s="1529"/>
      <c r="E50" s="1529"/>
      <c r="F50" s="1529"/>
      <c r="G50" s="1529"/>
      <c r="H50" s="1529"/>
      <c r="I50" s="1530"/>
      <c r="J50" s="533"/>
      <c r="K50" s="534"/>
      <c r="L50" s="535"/>
      <c r="M50" s="1537"/>
      <c r="N50" s="1538"/>
      <c r="O50" s="1538"/>
      <c r="P50" s="1538"/>
      <c r="Q50" s="1538"/>
      <c r="R50" s="1538"/>
      <c r="S50" s="1538"/>
      <c r="T50" s="1538"/>
      <c r="U50" s="1538"/>
      <c r="V50" s="1538"/>
      <c r="W50" s="1538"/>
      <c r="X50" s="1538"/>
      <c r="Y50" s="1539"/>
      <c r="Z50" s="1540"/>
      <c r="AA50" s="1541"/>
      <c r="AB50" s="1541"/>
      <c r="AC50" s="1541"/>
      <c r="AD50" s="1541"/>
      <c r="AE50" s="1541"/>
      <c r="AF50" s="1541"/>
      <c r="AG50" s="1541"/>
      <c r="AH50" s="1541"/>
      <c r="AI50" s="1541"/>
      <c r="AJ50" s="1542"/>
    </row>
    <row r="51" spans="1:36" ht="9.9499999999999993" customHeight="1">
      <c r="A51" s="1582"/>
      <c r="B51" s="1577"/>
      <c r="C51" s="1532"/>
      <c r="D51" s="1532"/>
      <c r="E51" s="1532"/>
      <c r="F51" s="1532"/>
      <c r="G51" s="1532"/>
      <c r="H51" s="1532"/>
      <c r="I51" s="1533"/>
      <c r="J51" s="1543"/>
      <c r="K51" s="1544"/>
      <c r="L51" s="1545"/>
      <c r="M51" s="1546"/>
      <c r="N51" s="1547" t="s">
        <v>1102</v>
      </c>
      <c r="O51" s="1547"/>
      <c r="P51" s="1547"/>
      <c r="Q51" s="536"/>
      <c r="R51" s="1547" t="s">
        <v>1103</v>
      </c>
      <c r="S51" s="1547"/>
      <c r="T51" s="1547"/>
      <c r="U51" s="536"/>
      <c r="V51" s="1547" t="s">
        <v>1104</v>
      </c>
      <c r="W51" s="1547"/>
      <c r="X51" s="1547"/>
      <c r="Y51" s="1554"/>
      <c r="Z51" s="1555" t="s">
        <v>1105</v>
      </c>
      <c r="AA51" s="1556"/>
      <c r="AB51" s="1548"/>
      <c r="AC51" s="1548"/>
      <c r="AD51" s="1558" t="s">
        <v>195</v>
      </c>
      <c r="AE51" s="1548"/>
      <c r="AF51" s="1548"/>
      <c r="AG51" s="1558" t="s">
        <v>1082</v>
      </c>
      <c r="AH51" s="1548"/>
      <c r="AI51" s="1548"/>
      <c r="AJ51" s="1549" t="s">
        <v>809</v>
      </c>
    </row>
    <row r="52" spans="1:36" ht="9.9499999999999993" customHeight="1">
      <c r="A52" s="1582"/>
      <c r="B52" s="1577"/>
      <c r="C52" s="1532"/>
      <c r="D52" s="1532"/>
      <c r="E52" s="1532"/>
      <c r="F52" s="1532"/>
      <c r="G52" s="1532"/>
      <c r="H52" s="1532"/>
      <c r="I52" s="1533"/>
      <c r="J52" s="1543"/>
      <c r="K52" s="1544"/>
      <c r="L52" s="1545"/>
      <c r="M52" s="1546"/>
      <c r="N52" s="1547"/>
      <c r="O52" s="1547"/>
      <c r="P52" s="1547"/>
      <c r="Q52" s="536"/>
      <c r="R52" s="1547"/>
      <c r="S52" s="1547"/>
      <c r="T52" s="1547"/>
      <c r="U52" s="536"/>
      <c r="V52" s="1547"/>
      <c r="W52" s="1547"/>
      <c r="X52" s="1547"/>
      <c r="Y52" s="1554"/>
      <c r="Z52" s="1557"/>
      <c r="AA52" s="1556"/>
      <c r="AB52" s="1548"/>
      <c r="AC52" s="1548"/>
      <c r="AD52" s="1558"/>
      <c r="AE52" s="1548"/>
      <c r="AF52" s="1548"/>
      <c r="AG52" s="1558"/>
      <c r="AH52" s="1548"/>
      <c r="AI52" s="1548"/>
      <c r="AJ52" s="1549"/>
    </row>
    <row r="53" spans="1:36" ht="3" customHeight="1">
      <c r="A53" s="1582"/>
      <c r="B53" s="1578"/>
      <c r="C53" s="1560"/>
      <c r="D53" s="1560"/>
      <c r="E53" s="1560"/>
      <c r="F53" s="1560"/>
      <c r="G53" s="1560"/>
      <c r="H53" s="1560"/>
      <c r="I53" s="1561"/>
      <c r="J53" s="537"/>
      <c r="K53" s="538"/>
      <c r="L53" s="539"/>
      <c r="M53" s="1562"/>
      <c r="N53" s="1563"/>
      <c r="O53" s="1563"/>
      <c r="P53" s="1563"/>
      <c r="Q53" s="1563"/>
      <c r="R53" s="1563"/>
      <c r="S53" s="1563"/>
      <c r="T53" s="1563"/>
      <c r="U53" s="1563"/>
      <c r="V53" s="1563"/>
      <c r="W53" s="1563"/>
      <c r="X53" s="1563"/>
      <c r="Y53" s="1564"/>
      <c r="Z53" s="1562"/>
      <c r="AA53" s="1563"/>
      <c r="AB53" s="1563"/>
      <c r="AC53" s="1563"/>
      <c r="AD53" s="1563"/>
      <c r="AE53" s="1563"/>
      <c r="AF53" s="1563"/>
      <c r="AG53" s="1563"/>
      <c r="AH53" s="1563"/>
      <c r="AI53" s="1563"/>
      <c r="AJ53" s="1565"/>
    </row>
    <row r="54" spans="1:36" ht="3" customHeight="1">
      <c r="A54" s="1582"/>
      <c r="B54" s="1576" t="s">
        <v>1110</v>
      </c>
      <c r="C54" s="1529"/>
      <c r="D54" s="1529"/>
      <c r="E54" s="1529"/>
      <c r="F54" s="1529"/>
      <c r="G54" s="1529"/>
      <c r="H54" s="1529"/>
      <c r="I54" s="1530"/>
      <c r="J54" s="533"/>
      <c r="K54" s="534"/>
      <c r="L54" s="535"/>
      <c r="M54" s="1537"/>
      <c r="N54" s="1538"/>
      <c r="O54" s="1538"/>
      <c r="P54" s="1538"/>
      <c r="Q54" s="1538"/>
      <c r="R54" s="1538"/>
      <c r="S54" s="1538"/>
      <c r="T54" s="1538"/>
      <c r="U54" s="1538"/>
      <c r="V54" s="1538"/>
      <c r="W54" s="1538"/>
      <c r="X54" s="1538"/>
      <c r="Y54" s="1539"/>
      <c r="Z54" s="1540"/>
      <c r="AA54" s="1541"/>
      <c r="AB54" s="1541"/>
      <c r="AC54" s="1541"/>
      <c r="AD54" s="1541"/>
      <c r="AE54" s="1541"/>
      <c r="AF54" s="1541"/>
      <c r="AG54" s="1541"/>
      <c r="AH54" s="1541"/>
      <c r="AI54" s="1541"/>
      <c r="AJ54" s="1542"/>
    </row>
    <row r="55" spans="1:36" ht="9.9499999999999993" customHeight="1">
      <c r="A55" s="1582"/>
      <c r="B55" s="1577"/>
      <c r="C55" s="1532"/>
      <c r="D55" s="1532"/>
      <c r="E55" s="1532"/>
      <c r="F55" s="1532"/>
      <c r="G55" s="1532"/>
      <c r="H55" s="1532"/>
      <c r="I55" s="1533"/>
      <c r="J55" s="1543"/>
      <c r="K55" s="1544"/>
      <c r="L55" s="1545"/>
      <c r="M55" s="1546"/>
      <c r="N55" s="1547" t="s">
        <v>1102</v>
      </c>
      <c r="O55" s="1547"/>
      <c r="P55" s="1547"/>
      <c r="Q55" s="536"/>
      <c r="R55" s="1547" t="s">
        <v>1103</v>
      </c>
      <c r="S55" s="1547"/>
      <c r="T55" s="1547"/>
      <c r="U55" s="536"/>
      <c r="V55" s="1547" t="s">
        <v>1104</v>
      </c>
      <c r="W55" s="1547"/>
      <c r="X55" s="1547"/>
      <c r="Y55" s="1554"/>
      <c r="Z55" s="1555" t="s">
        <v>1105</v>
      </c>
      <c r="AA55" s="1556"/>
      <c r="AB55" s="1548"/>
      <c r="AC55" s="1548"/>
      <c r="AD55" s="1558" t="s">
        <v>195</v>
      </c>
      <c r="AE55" s="1548"/>
      <c r="AF55" s="1548"/>
      <c r="AG55" s="1558" t="s">
        <v>1082</v>
      </c>
      <c r="AH55" s="1548"/>
      <c r="AI55" s="1548"/>
      <c r="AJ55" s="1549" t="s">
        <v>809</v>
      </c>
    </row>
    <row r="56" spans="1:36" ht="9.9499999999999993" customHeight="1">
      <c r="A56" s="1582"/>
      <c r="B56" s="1577"/>
      <c r="C56" s="1532"/>
      <c r="D56" s="1532"/>
      <c r="E56" s="1532"/>
      <c r="F56" s="1532"/>
      <c r="G56" s="1532"/>
      <c r="H56" s="1532"/>
      <c r="I56" s="1533"/>
      <c r="J56" s="1543"/>
      <c r="K56" s="1544"/>
      <c r="L56" s="1545"/>
      <c r="M56" s="1546"/>
      <c r="N56" s="1547"/>
      <c r="O56" s="1547"/>
      <c r="P56" s="1547"/>
      <c r="Q56" s="536"/>
      <c r="R56" s="1547"/>
      <c r="S56" s="1547"/>
      <c r="T56" s="1547"/>
      <c r="U56" s="536"/>
      <c r="V56" s="1547"/>
      <c r="W56" s="1547"/>
      <c r="X56" s="1547"/>
      <c r="Y56" s="1554"/>
      <c r="Z56" s="1557"/>
      <c r="AA56" s="1556"/>
      <c r="AB56" s="1548"/>
      <c r="AC56" s="1548"/>
      <c r="AD56" s="1558"/>
      <c r="AE56" s="1548"/>
      <c r="AF56" s="1548"/>
      <c r="AG56" s="1558"/>
      <c r="AH56" s="1548"/>
      <c r="AI56" s="1548"/>
      <c r="AJ56" s="1549"/>
    </row>
    <row r="57" spans="1:36" ht="3" customHeight="1">
      <c r="A57" s="1582"/>
      <c r="B57" s="1578"/>
      <c r="C57" s="1560"/>
      <c r="D57" s="1560"/>
      <c r="E57" s="1560"/>
      <c r="F57" s="1560"/>
      <c r="G57" s="1560"/>
      <c r="H57" s="1560"/>
      <c r="I57" s="1561"/>
      <c r="J57" s="537"/>
      <c r="K57" s="538"/>
      <c r="L57" s="539"/>
      <c r="M57" s="1562"/>
      <c r="N57" s="1563"/>
      <c r="O57" s="1563"/>
      <c r="P57" s="1563"/>
      <c r="Q57" s="1563"/>
      <c r="R57" s="1563"/>
      <c r="S57" s="1563"/>
      <c r="T57" s="1563"/>
      <c r="U57" s="1563"/>
      <c r="V57" s="1563"/>
      <c r="W57" s="1563"/>
      <c r="X57" s="1563"/>
      <c r="Y57" s="1564"/>
      <c r="Z57" s="1562"/>
      <c r="AA57" s="1563"/>
      <c r="AB57" s="1563"/>
      <c r="AC57" s="1563"/>
      <c r="AD57" s="1563"/>
      <c r="AE57" s="1563"/>
      <c r="AF57" s="1563"/>
      <c r="AG57" s="1563"/>
      <c r="AH57" s="1563"/>
      <c r="AI57" s="1563"/>
      <c r="AJ57" s="1565"/>
    </row>
    <row r="58" spans="1:36" ht="3" customHeight="1">
      <c r="A58" s="1582"/>
      <c r="B58" s="1576" t="s">
        <v>1111</v>
      </c>
      <c r="C58" s="1529"/>
      <c r="D58" s="1529"/>
      <c r="E58" s="1529"/>
      <c r="F58" s="1529"/>
      <c r="G58" s="1529"/>
      <c r="H58" s="1529"/>
      <c r="I58" s="1530"/>
      <c r="J58" s="533"/>
      <c r="K58" s="534"/>
      <c r="L58" s="535"/>
      <c r="M58" s="1537"/>
      <c r="N58" s="1538"/>
      <c r="O58" s="1538"/>
      <c r="P58" s="1538"/>
      <c r="Q58" s="1538"/>
      <c r="R58" s="1538"/>
      <c r="S58" s="1538"/>
      <c r="T58" s="1538"/>
      <c r="U58" s="1538"/>
      <c r="V58" s="1538"/>
      <c r="W58" s="1538"/>
      <c r="X58" s="1538"/>
      <c r="Y58" s="1539"/>
      <c r="Z58" s="1540"/>
      <c r="AA58" s="1541"/>
      <c r="AB58" s="1541"/>
      <c r="AC58" s="1541"/>
      <c r="AD58" s="1541"/>
      <c r="AE58" s="1541"/>
      <c r="AF58" s="1541"/>
      <c r="AG58" s="1541"/>
      <c r="AH58" s="1541"/>
      <c r="AI58" s="1541"/>
      <c r="AJ58" s="1542"/>
    </row>
    <row r="59" spans="1:36" ht="9.9499999999999993" customHeight="1">
      <c r="A59" s="1582"/>
      <c r="B59" s="1577"/>
      <c r="C59" s="1532"/>
      <c r="D59" s="1532"/>
      <c r="E59" s="1532"/>
      <c r="F59" s="1532"/>
      <c r="G59" s="1532"/>
      <c r="H59" s="1532"/>
      <c r="I59" s="1533"/>
      <c r="J59" s="1543"/>
      <c r="K59" s="1544"/>
      <c r="L59" s="1545"/>
      <c r="M59" s="1546"/>
      <c r="N59" s="1547" t="s">
        <v>1102</v>
      </c>
      <c r="O59" s="1547"/>
      <c r="P59" s="1547"/>
      <c r="Q59" s="536"/>
      <c r="R59" s="1547" t="s">
        <v>1103</v>
      </c>
      <c r="S59" s="1547"/>
      <c r="T59" s="1547"/>
      <c r="U59" s="536"/>
      <c r="V59" s="1547" t="s">
        <v>1104</v>
      </c>
      <c r="W59" s="1547"/>
      <c r="X59" s="1547"/>
      <c r="Y59" s="1554"/>
      <c r="Z59" s="1555" t="s">
        <v>1105</v>
      </c>
      <c r="AA59" s="1556"/>
      <c r="AB59" s="1548"/>
      <c r="AC59" s="1548"/>
      <c r="AD59" s="1558" t="s">
        <v>195</v>
      </c>
      <c r="AE59" s="1548"/>
      <c r="AF59" s="1548"/>
      <c r="AG59" s="1558" t="s">
        <v>1082</v>
      </c>
      <c r="AH59" s="1548"/>
      <c r="AI59" s="1548"/>
      <c r="AJ59" s="1549" t="s">
        <v>809</v>
      </c>
    </row>
    <row r="60" spans="1:36" ht="9.9499999999999993" customHeight="1">
      <c r="A60" s="1582"/>
      <c r="B60" s="1577"/>
      <c r="C60" s="1532"/>
      <c r="D60" s="1532"/>
      <c r="E60" s="1532"/>
      <c r="F60" s="1532"/>
      <c r="G60" s="1532"/>
      <c r="H60" s="1532"/>
      <c r="I60" s="1533"/>
      <c r="J60" s="1543"/>
      <c r="K60" s="1544"/>
      <c r="L60" s="1545"/>
      <c r="M60" s="1546"/>
      <c r="N60" s="1547"/>
      <c r="O60" s="1547"/>
      <c r="P60" s="1547"/>
      <c r="Q60" s="536"/>
      <c r="R60" s="1547"/>
      <c r="S60" s="1547"/>
      <c r="T60" s="1547"/>
      <c r="U60" s="536"/>
      <c r="V60" s="1547"/>
      <c r="W60" s="1547"/>
      <c r="X60" s="1547"/>
      <c r="Y60" s="1554"/>
      <c r="Z60" s="1557"/>
      <c r="AA60" s="1556"/>
      <c r="AB60" s="1548"/>
      <c r="AC60" s="1548"/>
      <c r="AD60" s="1558"/>
      <c r="AE60" s="1548"/>
      <c r="AF60" s="1548"/>
      <c r="AG60" s="1558"/>
      <c r="AH60" s="1548"/>
      <c r="AI60" s="1548"/>
      <c r="AJ60" s="1549"/>
    </row>
    <row r="61" spans="1:36" ht="3" customHeight="1">
      <c r="A61" s="1583"/>
      <c r="B61" s="1578"/>
      <c r="C61" s="1560"/>
      <c r="D61" s="1560"/>
      <c r="E61" s="1560"/>
      <c r="F61" s="1560"/>
      <c r="G61" s="1560"/>
      <c r="H61" s="1560"/>
      <c r="I61" s="1561"/>
      <c r="J61" s="537"/>
      <c r="K61" s="538"/>
      <c r="L61" s="539"/>
      <c r="M61" s="1562"/>
      <c r="N61" s="1563"/>
      <c r="O61" s="1563"/>
      <c r="P61" s="1563"/>
      <c r="Q61" s="1563"/>
      <c r="R61" s="1563"/>
      <c r="S61" s="1563"/>
      <c r="T61" s="1563"/>
      <c r="U61" s="1563"/>
      <c r="V61" s="1563"/>
      <c r="W61" s="1563"/>
      <c r="X61" s="1563"/>
      <c r="Y61" s="1564"/>
      <c r="Z61" s="1562"/>
      <c r="AA61" s="1563"/>
      <c r="AB61" s="1563"/>
      <c r="AC61" s="1563"/>
      <c r="AD61" s="1563"/>
      <c r="AE61" s="1563"/>
      <c r="AF61" s="1563"/>
      <c r="AG61" s="1563"/>
      <c r="AH61" s="1563"/>
      <c r="AI61" s="1563"/>
      <c r="AJ61" s="1565"/>
    </row>
    <row r="62" spans="1:36" ht="3" customHeight="1">
      <c r="A62" s="1579" t="s">
        <v>1112</v>
      </c>
      <c r="B62" s="1576" t="s">
        <v>1113</v>
      </c>
      <c r="C62" s="1529"/>
      <c r="D62" s="1529"/>
      <c r="E62" s="1529"/>
      <c r="F62" s="1529"/>
      <c r="G62" s="1529"/>
      <c r="H62" s="1529"/>
      <c r="I62" s="1530"/>
      <c r="J62" s="533"/>
      <c r="K62" s="534"/>
      <c r="L62" s="535"/>
      <c r="M62" s="1537"/>
      <c r="N62" s="1538"/>
      <c r="O62" s="1538"/>
      <c r="P62" s="1538"/>
      <c r="Q62" s="1538"/>
      <c r="R62" s="1538"/>
      <c r="S62" s="1538"/>
      <c r="T62" s="1538"/>
      <c r="U62" s="1538"/>
      <c r="V62" s="1538"/>
      <c r="W62" s="1538"/>
      <c r="X62" s="1538"/>
      <c r="Y62" s="1539"/>
      <c r="Z62" s="1540"/>
      <c r="AA62" s="1541"/>
      <c r="AB62" s="1541"/>
      <c r="AC62" s="1541"/>
      <c r="AD62" s="1541"/>
      <c r="AE62" s="1541"/>
      <c r="AF62" s="1541"/>
      <c r="AG62" s="1541"/>
      <c r="AH62" s="1541"/>
      <c r="AI62" s="1541"/>
      <c r="AJ62" s="1542"/>
    </row>
    <row r="63" spans="1:36" ht="9.9499999999999993" customHeight="1">
      <c r="A63" s="1579"/>
      <c r="B63" s="1577"/>
      <c r="C63" s="1532"/>
      <c r="D63" s="1532"/>
      <c r="E63" s="1532"/>
      <c r="F63" s="1532"/>
      <c r="G63" s="1532"/>
      <c r="H63" s="1532"/>
      <c r="I63" s="1533"/>
      <c r="J63" s="1543"/>
      <c r="K63" s="1544"/>
      <c r="L63" s="1545"/>
      <c r="M63" s="1546"/>
      <c r="N63" s="1547" t="s">
        <v>1102</v>
      </c>
      <c r="O63" s="1547"/>
      <c r="P63" s="1547"/>
      <c r="Q63" s="536"/>
      <c r="R63" s="1547" t="s">
        <v>1103</v>
      </c>
      <c r="S63" s="1547"/>
      <c r="T63" s="1547"/>
      <c r="U63" s="536"/>
      <c r="V63" s="1547" t="s">
        <v>1104</v>
      </c>
      <c r="W63" s="1547"/>
      <c r="X63" s="1547"/>
      <c r="Y63" s="1554"/>
      <c r="Z63" s="1555" t="s">
        <v>1105</v>
      </c>
      <c r="AA63" s="1556"/>
      <c r="AB63" s="1548"/>
      <c r="AC63" s="1548"/>
      <c r="AD63" s="1558" t="s">
        <v>195</v>
      </c>
      <c r="AE63" s="1548"/>
      <c r="AF63" s="1548"/>
      <c r="AG63" s="1558" t="s">
        <v>1082</v>
      </c>
      <c r="AH63" s="1548"/>
      <c r="AI63" s="1548"/>
      <c r="AJ63" s="1549" t="s">
        <v>809</v>
      </c>
    </row>
    <row r="64" spans="1:36" ht="9.9499999999999993" customHeight="1">
      <c r="A64" s="1579"/>
      <c r="B64" s="1577"/>
      <c r="C64" s="1532"/>
      <c r="D64" s="1532"/>
      <c r="E64" s="1532"/>
      <c r="F64" s="1532"/>
      <c r="G64" s="1532"/>
      <c r="H64" s="1532"/>
      <c r="I64" s="1533"/>
      <c r="J64" s="1543"/>
      <c r="K64" s="1544"/>
      <c r="L64" s="1545"/>
      <c r="M64" s="1546"/>
      <c r="N64" s="1547"/>
      <c r="O64" s="1547"/>
      <c r="P64" s="1547"/>
      <c r="Q64" s="536"/>
      <c r="R64" s="1547"/>
      <c r="S64" s="1547"/>
      <c r="T64" s="1547"/>
      <c r="U64" s="536"/>
      <c r="V64" s="1547"/>
      <c r="W64" s="1547"/>
      <c r="X64" s="1547"/>
      <c r="Y64" s="1554"/>
      <c r="Z64" s="1557"/>
      <c r="AA64" s="1556"/>
      <c r="AB64" s="1548"/>
      <c r="AC64" s="1548"/>
      <c r="AD64" s="1558"/>
      <c r="AE64" s="1548"/>
      <c r="AF64" s="1548"/>
      <c r="AG64" s="1558"/>
      <c r="AH64" s="1548"/>
      <c r="AI64" s="1548"/>
      <c r="AJ64" s="1549"/>
    </row>
    <row r="65" spans="1:36" ht="3" customHeight="1">
      <c r="A65" s="1579"/>
      <c r="B65" s="1578"/>
      <c r="C65" s="1560"/>
      <c r="D65" s="1560"/>
      <c r="E65" s="1560"/>
      <c r="F65" s="1560"/>
      <c r="G65" s="1560"/>
      <c r="H65" s="1560"/>
      <c r="I65" s="1561"/>
      <c r="J65" s="537"/>
      <c r="K65" s="538"/>
      <c r="L65" s="539"/>
      <c r="M65" s="1562"/>
      <c r="N65" s="1563"/>
      <c r="O65" s="1563"/>
      <c r="P65" s="1563"/>
      <c r="Q65" s="1563"/>
      <c r="R65" s="1563"/>
      <c r="S65" s="1563"/>
      <c r="T65" s="1563"/>
      <c r="U65" s="1563"/>
      <c r="V65" s="1563"/>
      <c r="W65" s="1563"/>
      <c r="X65" s="1563"/>
      <c r="Y65" s="1564"/>
      <c r="Z65" s="1562"/>
      <c r="AA65" s="1563"/>
      <c r="AB65" s="1563"/>
      <c r="AC65" s="1563"/>
      <c r="AD65" s="1563"/>
      <c r="AE65" s="1563"/>
      <c r="AF65" s="1563"/>
      <c r="AG65" s="1563"/>
      <c r="AH65" s="1563"/>
      <c r="AI65" s="1563"/>
      <c r="AJ65" s="1565"/>
    </row>
    <row r="66" spans="1:36" ht="3" customHeight="1">
      <c r="A66" s="1579"/>
      <c r="B66" s="1576" t="s">
        <v>1114</v>
      </c>
      <c r="C66" s="1529"/>
      <c r="D66" s="1529"/>
      <c r="E66" s="1529"/>
      <c r="F66" s="1529"/>
      <c r="G66" s="1529"/>
      <c r="H66" s="1529"/>
      <c r="I66" s="1530"/>
      <c r="J66" s="533"/>
      <c r="K66" s="534"/>
      <c r="L66" s="535"/>
      <c r="M66" s="1537"/>
      <c r="N66" s="1538"/>
      <c r="O66" s="1538"/>
      <c r="P66" s="1538"/>
      <c r="Q66" s="1538"/>
      <c r="R66" s="1538"/>
      <c r="S66" s="1538"/>
      <c r="T66" s="1538"/>
      <c r="U66" s="1538"/>
      <c r="V66" s="1538"/>
      <c r="W66" s="1538"/>
      <c r="X66" s="1538"/>
      <c r="Y66" s="1539"/>
      <c r="Z66" s="1540"/>
      <c r="AA66" s="1541"/>
      <c r="AB66" s="1541"/>
      <c r="AC66" s="1541"/>
      <c r="AD66" s="1541"/>
      <c r="AE66" s="1541"/>
      <c r="AF66" s="1541"/>
      <c r="AG66" s="1541"/>
      <c r="AH66" s="1541"/>
      <c r="AI66" s="1541"/>
      <c r="AJ66" s="1542"/>
    </row>
    <row r="67" spans="1:36" ht="9.9499999999999993" customHeight="1">
      <c r="A67" s="1579"/>
      <c r="B67" s="1577"/>
      <c r="C67" s="1532"/>
      <c r="D67" s="1532"/>
      <c r="E67" s="1532"/>
      <c r="F67" s="1532"/>
      <c r="G67" s="1532"/>
      <c r="H67" s="1532"/>
      <c r="I67" s="1533"/>
      <c r="J67" s="1543"/>
      <c r="K67" s="1544"/>
      <c r="L67" s="1545"/>
      <c r="M67" s="1546"/>
      <c r="N67" s="1547" t="s">
        <v>1102</v>
      </c>
      <c r="O67" s="1547"/>
      <c r="P67" s="1547"/>
      <c r="Q67" s="536"/>
      <c r="R67" s="1547" t="s">
        <v>1103</v>
      </c>
      <c r="S67" s="1547"/>
      <c r="T67" s="1547"/>
      <c r="U67" s="536"/>
      <c r="V67" s="1547" t="s">
        <v>1104</v>
      </c>
      <c r="W67" s="1547"/>
      <c r="X67" s="1547"/>
      <c r="Y67" s="1554"/>
      <c r="Z67" s="1555" t="s">
        <v>1105</v>
      </c>
      <c r="AA67" s="1556"/>
      <c r="AB67" s="1548"/>
      <c r="AC67" s="1548"/>
      <c r="AD67" s="1558" t="s">
        <v>195</v>
      </c>
      <c r="AE67" s="1548"/>
      <c r="AF67" s="1548"/>
      <c r="AG67" s="1558" t="s">
        <v>1082</v>
      </c>
      <c r="AH67" s="1548"/>
      <c r="AI67" s="1548"/>
      <c r="AJ67" s="1549" t="s">
        <v>809</v>
      </c>
    </row>
    <row r="68" spans="1:36" ht="9.9499999999999993" customHeight="1">
      <c r="A68" s="1579"/>
      <c r="B68" s="1577"/>
      <c r="C68" s="1532"/>
      <c r="D68" s="1532"/>
      <c r="E68" s="1532"/>
      <c r="F68" s="1532"/>
      <c r="G68" s="1532"/>
      <c r="H68" s="1532"/>
      <c r="I68" s="1533"/>
      <c r="J68" s="1543"/>
      <c r="K68" s="1544"/>
      <c r="L68" s="1545"/>
      <c r="M68" s="1546"/>
      <c r="N68" s="1547"/>
      <c r="O68" s="1547"/>
      <c r="P68" s="1547"/>
      <c r="Q68" s="536"/>
      <c r="R68" s="1547"/>
      <c r="S68" s="1547"/>
      <c r="T68" s="1547"/>
      <c r="U68" s="536"/>
      <c r="V68" s="1547"/>
      <c r="W68" s="1547"/>
      <c r="X68" s="1547"/>
      <c r="Y68" s="1554"/>
      <c r="Z68" s="1557"/>
      <c r="AA68" s="1556"/>
      <c r="AB68" s="1548"/>
      <c r="AC68" s="1548"/>
      <c r="AD68" s="1558"/>
      <c r="AE68" s="1548"/>
      <c r="AF68" s="1548"/>
      <c r="AG68" s="1558"/>
      <c r="AH68" s="1548"/>
      <c r="AI68" s="1548"/>
      <c r="AJ68" s="1549"/>
    </row>
    <row r="69" spans="1:36" ht="3" customHeight="1">
      <c r="A69" s="1579"/>
      <c r="B69" s="1578"/>
      <c r="C69" s="1560"/>
      <c r="D69" s="1560"/>
      <c r="E69" s="1560"/>
      <c r="F69" s="1560"/>
      <c r="G69" s="1560"/>
      <c r="H69" s="1560"/>
      <c r="I69" s="1561"/>
      <c r="J69" s="537"/>
      <c r="K69" s="538"/>
      <c r="L69" s="539"/>
      <c r="M69" s="1562"/>
      <c r="N69" s="1563"/>
      <c r="O69" s="1563"/>
      <c r="P69" s="1563"/>
      <c r="Q69" s="1563"/>
      <c r="R69" s="1563"/>
      <c r="S69" s="1563"/>
      <c r="T69" s="1563"/>
      <c r="U69" s="1563"/>
      <c r="V69" s="1563"/>
      <c r="W69" s="1563"/>
      <c r="X69" s="1563"/>
      <c r="Y69" s="1564"/>
      <c r="Z69" s="1562"/>
      <c r="AA69" s="1563"/>
      <c r="AB69" s="1563"/>
      <c r="AC69" s="1563"/>
      <c r="AD69" s="1563"/>
      <c r="AE69" s="1563"/>
      <c r="AF69" s="1563"/>
      <c r="AG69" s="1563"/>
      <c r="AH69" s="1563"/>
      <c r="AI69" s="1563"/>
      <c r="AJ69" s="1565"/>
    </row>
    <row r="70" spans="1:36" ht="3" customHeight="1">
      <c r="A70" s="1579"/>
      <c r="B70" s="1576" t="s">
        <v>1115</v>
      </c>
      <c r="C70" s="1529"/>
      <c r="D70" s="1529"/>
      <c r="E70" s="1529"/>
      <c r="F70" s="1529"/>
      <c r="G70" s="1529"/>
      <c r="H70" s="1529"/>
      <c r="I70" s="1530"/>
      <c r="J70" s="533"/>
      <c r="K70" s="534"/>
      <c r="L70" s="535"/>
      <c r="M70" s="1537"/>
      <c r="N70" s="1538"/>
      <c r="O70" s="1538"/>
      <c r="P70" s="1538"/>
      <c r="Q70" s="1538"/>
      <c r="R70" s="1538"/>
      <c r="S70" s="1538"/>
      <c r="T70" s="1538"/>
      <c r="U70" s="1538"/>
      <c r="V70" s="1538"/>
      <c r="W70" s="1538"/>
      <c r="X70" s="1538"/>
      <c r="Y70" s="1539"/>
      <c r="Z70" s="1540"/>
      <c r="AA70" s="1541"/>
      <c r="AB70" s="1541"/>
      <c r="AC70" s="1541"/>
      <c r="AD70" s="1541"/>
      <c r="AE70" s="1541"/>
      <c r="AF70" s="1541"/>
      <c r="AG70" s="1541"/>
      <c r="AH70" s="1541"/>
      <c r="AI70" s="1541"/>
      <c r="AJ70" s="1542"/>
    </row>
    <row r="71" spans="1:36" ht="9.9499999999999993" customHeight="1">
      <c r="A71" s="1579"/>
      <c r="B71" s="1577"/>
      <c r="C71" s="1532"/>
      <c r="D71" s="1532"/>
      <c r="E71" s="1532"/>
      <c r="F71" s="1532"/>
      <c r="G71" s="1532"/>
      <c r="H71" s="1532"/>
      <c r="I71" s="1533"/>
      <c r="J71" s="1543"/>
      <c r="K71" s="1544"/>
      <c r="L71" s="1545"/>
      <c r="M71" s="1546"/>
      <c r="N71" s="1547" t="s">
        <v>1102</v>
      </c>
      <c r="O71" s="1547"/>
      <c r="P71" s="1547"/>
      <c r="Q71" s="536"/>
      <c r="R71" s="1547" t="s">
        <v>1103</v>
      </c>
      <c r="S71" s="1547"/>
      <c r="T71" s="1547"/>
      <c r="U71" s="536"/>
      <c r="V71" s="1547" t="s">
        <v>1104</v>
      </c>
      <c r="W71" s="1547"/>
      <c r="X71" s="1547"/>
      <c r="Y71" s="1554"/>
      <c r="Z71" s="1555" t="s">
        <v>1105</v>
      </c>
      <c r="AA71" s="1556"/>
      <c r="AB71" s="1548"/>
      <c r="AC71" s="1548"/>
      <c r="AD71" s="1558" t="s">
        <v>195</v>
      </c>
      <c r="AE71" s="1548"/>
      <c r="AF71" s="1548"/>
      <c r="AG71" s="1558" t="s">
        <v>1082</v>
      </c>
      <c r="AH71" s="1548"/>
      <c r="AI71" s="1548"/>
      <c r="AJ71" s="1549" t="s">
        <v>809</v>
      </c>
    </row>
    <row r="72" spans="1:36" ht="9.9499999999999993" customHeight="1">
      <c r="A72" s="1579"/>
      <c r="B72" s="1577"/>
      <c r="C72" s="1532"/>
      <c r="D72" s="1532"/>
      <c r="E72" s="1532"/>
      <c r="F72" s="1532"/>
      <c r="G72" s="1532"/>
      <c r="H72" s="1532"/>
      <c r="I72" s="1533"/>
      <c r="J72" s="1543"/>
      <c r="K72" s="1544"/>
      <c r="L72" s="1545"/>
      <c r="M72" s="1546"/>
      <c r="N72" s="1547"/>
      <c r="O72" s="1547"/>
      <c r="P72" s="1547"/>
      <c r="Q72" s="536"/>
      <c r="R72" s="1547"/>
      <c r="S72" s="1547"/>
      <c r="T72" s="1547"/>
      <c r="U72" s="536"/>
      <c r="V72" s="1547"/>
      <c r="W72" s="1547"/>
      <c r="X72" s="1547"/>
      <c r="Y72" s="1554"/>
      <c r="Z72" s="1557"/>
      <c r="AA72" s="1556"/>
      <c r="AB72" s="1548"/>
      <c r="AC72" s="1548"/>
      <c r="AD72" s="1558"/>
      <c r="AE72" s="1548"/>
      <c r="AF72" s="1548"/>
      <c r="AG72" s="1558"/>
      <c r="AH72" s="1548"/>
      <c r="AI72" s="1548"/>
      <c r="AJ72" s="1549"/>
    </row>
    <row r="73" spans="1:36" ht="3" customHeight="1">
      <c r="A73" s="1579"/>
      <c r="B73" s="1578"/>
      <c r="C73" s="1560"/>
      <c r="D73" s="1560"/>
      <c r="E73" s="1560"/>
      <c r="F73" s="1560"/>
      <c r="G73" s="1560"/>
      <c r="H73" s="1560"/>
      <c r="I73" s="1561"/>
      <c r="J73" s="537"/>
      <c r="K73" s="538"/>
      <c r="L73" s="539"/>
      <c r="M73" s="1562"/>
      <c r="N73" s="1563"/>
      <c r="O73" s="1563"/>
      <c r="P73" s="1563"/>
      <c r="Q73" s="1563"/>
      <c r="R73" s="1563"/>
      <c r="S73" s="1563"/>
      <c r="T73" s="1563"/>
      <c r="U73" s="1563"/>
      <c r="V73" s="1563"/>
      <c r="W73" s="1563"/>
      <c r="X73" s="1563"/>
      <c r="Y73" s="1564"/>
      <c r="Z73" s="1562"/>
      <c r="AA73" s="1563"/>
      <c r="AB73" s="1563"/>
      <c r="AC73" s="1563"/>
      <c r="AD73" s="1563"/>
      <c r="AE73" s="1563"/>
      <c r="AF73" s="1563"/>
      <c r="AG73" s="1563"/>
      <c r="AH73" s="1563"/>
      <c r="AI73" s="1563"/>
      <c r="AJ73" s="1565"/>
    </row>
    <row r="74" spans="1:36" ht="3" customHeight="1">
      <c r="A74" s="1579"/>
      <c r="B74" s="1576" t="s">
        <v>685</v>
      </c>
      <c r="C74" s="1529"/>
      <c r="D74" s="1529"/>
      <c r="E74" s="1529"/>
      <c r="F74" s="1529"/>
      <c r="G74" s="1529"/>
      <c r="H74" s="1529"/>
      <c r="I74" s="1530"/>
      <c r="J74" s="533"/>
      <c r="K74" s="534"/>
      <c r="L74" s="535"/>
      <c r="M74" s="1537"/>
      <c r="N74" s="1538"/>
      <c r="O74" s="1538"/>
      <c r="P74" s="1538"/>
      <c r="Q74" s="1538"/>
      <c r="R74" s="1538"/>
      <c r="S74" s="1538"/>
      <c r="T74" s="1538"/>
      <c r="U74" s="1538"/>
      <c r="V74" s="1538"/>
      <c r="W74" s="1538"/>
      <c r="X74" s="1538"/>
      <c r="Y74" s="1539"/>
      <c r="Z74" s="1540"/>
      <c r="AA74" s="1541"/>
      <c r="AB74" s="1541"/>
      <c r="AC74" s="1541"/>
      <c r="AD74" s="1541"/>
      <c r="AE74" s="1541"/>
      <c r="AF74" s="1541"/>
      <c r="AG74" s="1541"/>
      <c r="AH74" s="1541"/>
      <c r="AI74" s="1541"/>
      <c r="AJ74" s="1542"/>
    </row>
    <row r="75" spans="1:36" ht="9.9499999999999993" customHeight="1">
      <c r="A75" s="1579"/>
      <c r="B75" s="1577"/>
      <c r="C75" s="1532"/>
      <c r="D75" s="1532"/>
      <c r="E75" s="1532"/>
      <c r="F75" s="1532"/>
      <c r="G75" s="1532"/>
      <c r="H75" s="1532"/>
      <c r="I75" s="1533"/>
      <c r="J75" s="1543"/>
      <c r="K75" s="1544"/>
      <c r="L75" s="1545"/>
      <c r="M75" s="1546"/>
      <c r="N75" s="1547" t="s">
        <v>1102</v>
      </c>
      <c r="O75" s="1547"/>
      <c r="P75" s="1547"/>
      <c r="Q75" s="536"/>
      <c r="R75" s="1547" t="s">
        <v>1103</v>
      </c>
      <c r="S75" s="1547"/>
      <c r="T75" s="1547"/>
      <c r="U75" s="536"/>
      <c r="V75" s="1547" t="s">
        <v>1104</v>
      </c>
      <c r="W75" s="1547"/>
      <c r="X75" s="1547"/>
      <c r="Y75" s="1554"/>
      <c r="Z75" s="1555" t="s">
        <v>1105</v>
      </c>
      <c r="AA75" s="1556"/>
      <c r="AB75" s="1548"/>
      <c r="AC75" s="1548"/>
      <c r="AD75" s="1558" t="s">
        <v>195</v>
      </c>
      <c r="AE75" s="1548"/>
      <c r="AF75" s="1548"/>
      <c r="AG75" s="1558" t="s">
        <v>1082</v>
      </c>
      <c r="AH75" s="1548"/>
      <c r="AI75" s="1548"/>
      <c r="AJ75" s="1549" t="s">
        <v>809</v>
      </c>
    </row>
    <row r="76" spans="1:36" ht="9.9499999999999993" customHeight="1">
      <c r="A76" s="1579"/>
      <c r="B76" s="1577"/>
      <c r="C76" s="1532"/>
      <c r="D76" s="1532"/>
      <c r="E76" s="1532"/>
      <c r="F76" s="1532"/>
      <c r="G76" s="1532"/>
      <c r="H76" s="1532"/>
      <c r="I76" s="1533"/>
      <c r="J76" s="1543"/>
      <c r="K76" s="1544"/>
      <c r="L76" s="1545"/>
      <c r="M76" s="1546"/>
      <c r="N76" s="1547"/>
      <c r="O76" s="1547"/>
      <c r="P76" s="1547"/>
      <c r="Q76" s="536"/>
      <c r="R76" s="1547"/>
      <c r="S76" s="1547"/>
      <c r="T76" s="1547"/>
      <c r="U76" s="536"/>
      <c r="V76" s="1547"/>
      <c r="W76" s="1547"/>
      <c r="X76" s="1547"/>
      <c r="Y76" s="1554"/>
      <c r="Z76" s="1557"/>
      <c r="AA76" s="1556"/>
      <c r="AB76" s="1548"/>
      <c r="AC76" s="1548"/>
      <c r="AD76" s="1558"/>
      <c r="AE76" s="1548"/>
      <c r="AF76" s="1548"/>
      <c r="AG76" s="1558"/>
      <c r="AH76" s="1548"/>
      <c r="AI76" s="1548"/>
      <c r="AJ76" s="1549"/>
    </row>
    <row r="77" spans="1:36" ht="3" customHeight="1">
      <c r="A77" s="1579"/>
      <c r="B77" s="1578"/>
      <c r="C77" s="1560"/>
      <c r="D77" s="1560"/>
      <c r="E77" s="1560"/>
      <c r="F77" s="1560"/>
      <c r="G77" s="1560"/>
      <c r="H77" s="1560"/>
      <c r="I77" s="1561"/>
      <c r="J77" s="537"/>
      <c r="K77" s="538"/>
      <c r="L77" s="539"/>
      <c r="M77" s="1562"/>
      <c r="N77" s="1563"/>
      <c r="O77" s="1563"/>
      <c r="P77" s="1563"/>
      <c r="Q77" s="1563"/>
      <c r="R77" s="1563"/>
      <c r="S77" s="1563"/>
      <c r="T77" s="1563"/>
      <c r="U77" s="1563"/>
      <c r="V77" s="1563"/>
      <c r="W77" s="1563"/>
      <c r="X77" s="1563"/>
      <c r="Y77" s="1564"/>
      <c r="Z77" s="1562"/>
      <c r="AA77" s="1563"/>
      <c r="AB77" s="1563"/>
      <c r="AC77" s="1563"/>
      <c r="AD77" s="1563"/>
      <c r="AE77" s="1563"/>
      <c r="AF77" s="1563"/>
      <c r="AG77" s="1563"/>
      <c r="AH77" s="1563"/>
      <c r="AI77" s="1563"/>
      <c r="AJ77" s="1565"/>
    </row>
    <row r="78" spans="1:36" ht="3" customHeight="1">
      <c r="A78" s="1579"/>
      <c r="B78" s="1576" t="s">
        <v>1116</v>
      </c>
      <c r="C78" s="1529"/>
      <c r="D78" s="1529"/>
      <c r="E78" s="1529"/>
      <c r="F78" s="1529"/>
      <c r="G78" s="1529"/>
      <c r="H78" s="1529"/>
      <c r="I78" s="1530"/>
      <c r="J78" s="533"/>
      <c r="K78" s="534"/>
      <c r="L78" s="535"/>
      <c r="M78" s="1537"/>
      <c r="N78" s="1538"/>
      <c r="O78" s="1538"/>
      <c r="P78" s="1538"/>
      <c r="Q78" s="1538"/>
      <c r="R78" s="1538"/>
      <c r="S78" s="1538"/>
      <c r="T78" s="1538"/>
      <c r="U78" s="1538"/>
      <c r="V78" s="1538"/>
      <c r="W78" s="1538"/>
      <c r="X78" s="1538"/>
      <c r="Y78" s="1539"/>
      <c r="Z78" s="1540"/>
      <c r="AA78" s="1541"/>
      <c r="AB78" s="1541"/>
      <c r="AC78" s="1541"/>
      <c r="AD78" s="1541"/>
      <c r="AE78" s="1541"/>
      <c r="AF78" s="1541"/>
      <c r="AG78" s="1541"/>
      <c r="AH78" s="1541"/>
      <c r="AI78" s="1541"/>
      <c r="AJ78" s="1542"/>
    </row>
    <row r="79" spans="1:36" ht="9.9499999999999993" customHeight="1">
      <c r="A79" s="1579"/>
      <c r="B79" s="1577"/>
      <c r="C79" s="1532"/>
      <c r="D79" s="1532"/>
      <c r="E79" s="1532"/>
      <c r="F79" s="1532"/>
      <c r="G79" s="1532"/>
      <c r="H79" s="1532"/>
      <c r="I79" s="1533"/>
      <c r="J79" s="1543"/>
      <c r="K79" s="1544"/>
      <c r="L79" s="1545"/>
      <c r="M79" s="1546"/>
      <c r="N79" s="1547" t="s">
        <v>1102</v>
      </c>
      <c r="O79" s="1547"/>
      <c r="P79" s="1547"/>
      <c r="Q79" s="536"/>
      <c r="R79" s="1547" t="s">
        <v>1103</v>
      </c>
      <c r="S79" s="1547"/>
      <c r="T79" s="1547"/>
      <c r="U79" s="536"/>
      <c r="V79" s="1547" t="s">
        <v>1104</v>
      </c>
      <c r="W79" s="1547"/>
      <c r="X79" s="1547"/>
      <c r="Y79" s="1554"/>
      <c r="Z79" s="1555" t="s">
        <v>1105</v>
      </c>
      <c r="AA79" s="1556"/>
      <c r="AB79" s="1548"/>
      <c r="AC79" s="1548"/>
      <c r="AD79" s="1558" t="s">
        <v>195</v>
      </c>
      <c r="AE79" s="1548"/>
      <c r="AF79" s="1548"/>
      <c r="AG79" s="1558" t="s">
        <v>1082</v>
      </c>
      <c r="AH79" s="1548"/>
      <c r="AI79" s="1548"/>
      <c r="AJ79" s="1549" t="s">
        <v>809</v>
      </c>
    </row>
    <row r="80" spans="1:36" ht="9.9499999999999993" customHeight="1">
      <c r="A80" s="1579"/>
      <c r="B80" s="1577"/>
      <c r="C80" s="1532"/>
      <c r="D80" s="1532"/>
      <c r="E80" s="1532"/>
      <c r="F80" s="1532"/>
      <c r="G80" s="1532"/>
      <c r="H80" s="1532"/>
      <c r="I80" s="1533"/>
      <c r="J80" s="1543"/>
      <c r="K80" s="1544"/>
      <c r="L80" s="1545"/>
      <c r="M80" s="1546"/>
      <c r="N80" s="1547"/>
      <c r="O80" s="1547"/>
      <c r="P80" s="1547"/>
      <c r="Q80" s="536"/>
      <c r="R80" s="1547"/>
      <c r="S80" s="1547"/>
      <c r="T80" s="1547"/>
      <c r="U80" s="536"/>
      <c r="V80" s="1547"/>
      <c r="W80" s="1547"/>
      <c r="X80" s="1547"/>
      <c r="Y80" s="1554"/>
      <c r="Z80" s="1557"/>
      <c r="AA80" s="1556"/>
      <c r="AB80" s="1548"/>
      <c r="AC80" s="1548"/>
      <c r="AD80" s="1558"/>
      <c r="AE80" s="1548"/>
      <c r="AF80" s="1548"/>
      <c r="AG80" s="1558"/>
      <c r="AH80" s="1548"/>
      <c r="AI80" s="1548"/>
      <c r="AJ80" s="1549"/>
    </row>
    <row r="81" spans="1:36" ht="3" customHeight="1">
      <c r="A81" s="1579"/>
      <c r="B81" s="1578"/>
      <c r="C81" s="1560"/>
      <c r="D81" s="1560"/>
      <c r="E81" s="1560"/>
      <c r="F81" s="1560"/>
      <c r="G81" s="1560"/>
      <c r="H81" s="1560"/>
      <c r="I81" s="1561"/>
      <c r="J81" s="537"/>
      <c r="K81" s="538"/>
      <c r="L81" s="539"/>
      <c r="M81" s="1562"/>
      <c r="N81" s="1563"/>
      <c r="O81" s="1563"/>
      <c r="P81" s="1563"/>
      <c r="Q81" s="1563"/>
      <c r="R81" s="1563"/>
      <c r="S81" s="1563"/>
      <c r="T81" s="1563"/>
      <c r="U81" s="1563"/>
      <c r="V81" s="1563"/>
      <c r="W81" s="1563"/>
      <c r="X81" s="1563"/>
      <c r="Y81" s="1564"/>
      <c r="Z81" s="1562"/>
      <c r="AA81" s="1563"/>
      <c r="AB81" s="1563"/>
      <c r="AC81" s="1563"/>
      <c r="AD81" s="1563"/>
      <c r="AE81" s="1563"/>
      <c r="AF81" s="1563"/>
      <c r="AG81" s="1563"/>
      <c r="AH81" s="1563"/>
      <c r="AI81" s="1563"/>
      <c r="AJ81" s="1565"/>
    </row>
    <row r="82" spans="1:36" ht="3" customHeight="1">
      <c r="A82" s="1579"/>
      <c r="B82" s="1576" t="s">
        <v>1117</v>
      </c>
      <c r="C82" s="1529"/>
      <c r="D82" s="1529"/>
      <c r="E82" s="1529"/>
      <c r="F82" s="1529"/>
      <c r="G82" s="1529"/>
      <c r="H82" s="1529"/>
      <c r="I82" s="1530"/>
      <c r="J82" s="533"/>
      <c r="K82" s="534"/>
      <c r="L82" s="535"/>
      <c r="M82" s="1537"/>
      <c r="N82" s="1538"/>
      <c r="O82" s="1538"/>
      <c r="P82" s="1538"/>
      <c r="Q82" s="1538"/>
      <c r="R82" s="1538"/>
      <c r="S82" s="1538"/>
      <c r="T82" s="1538"/>
      <c r="U82" s="1538"/>
      <c r="V82" s="1538"/>
      <c r="W82" s="1538"/>
      <c r="X82" s="1538"/>
      <c r="Y82" s="1539"/>
      <c r="Z82" s="1540"/>
      <c r="AA82" s="1541"/>
      <c r="AB82" s="1541"/>
      <c r="AC82" s="1541"/>
      <c r="AD82" s="1541"/>
      <c r="AE82" s="1541"/>
      <c r="AF82" s="1541"/>
      <c r="AG82" s="1541"/>
      <c r="AH82" s="1541"/>
      <c r="AI82" s="1541"/>
      <c r="AJ82" s="1542"/>
    </row>
    <row r="83" spans="1:36" ht="9.9499999999999993" customHeight="1">
      <c r="A83" s="1579"/>
      <c r="B83" s="1577"/>
      <c r="C83" s="1532"/>
      <c r="D83" s="1532"/>
      <c r="E83" s="1532"/>
      <c r="F83" s="1532"/>
      <c r="G83" s="1532"/>
      <c r="H83" s="1532"/>
      <c r="I83" s="1533"/>
      <c r="J83" s="1543"/>
      <c r="K83" s="1544"/>
      <c r="L83" s="1545"/>
      <c r="M83" s="1546"/>
      <c r="N83" s="1547" t="s">
        <v>1102</v>
      </c>
      <c r="O83" s="1547"/>
      <c r="P83" s="1547"/>
      <c r="Q83" s="536"/>
      <c r="R83" s="1547" t="s">
        <v>1103</v>
      </c>
      <c r="S83" s="1547"/>
      <c r="T83" s="1547"/>
      <c r="U83" s="536"/>
      <c r="V83" s="1547" t="s">
        <v>1104</v>
      </c>
      <c r="W83" s="1547"/>
      <c r="X83" s="1547"/>
      <c r="Y83" s="1554"/>
      <c r="Z83" s="1555" t="s">
        <v>1105</v>
      </c>
      <c r="AA83" s="1556"/>
      <c r="AB83" s="1548"/>
      <c r="AC83" s="1548"/>
      <c r="AD83" s="1558" t="s">
        <v>195</v>
      </c>
      <c r="AE83" s="1548"/>
      <c r="AF83" s="1548"/>
      <c r="AG83" s="1558" t="s">
        <v>1082</v>
      </c>
      <c r="AH83" s="1548"/>
      <c r="AI83" s="1548"/>
      <c r="AJ83" s="1549" t="s">
        <v>809</v>
      </c>
    </row>
    <row r="84" spans="1:36" ht="9.9499999999999993" customHeight="1">
      <c r="A84" s="1579"/>
      <c r="B84" s="1577"/>
      <c r="C84" s="1532"/>
      <c r="D84" s="1532"/>
      <c r="E84" s="1532"/>
      <c r="F84" s="1532"/>
      <c r="G84" s="1532"/>
      <c r="H84" s="1532"/>
      <c r="I84" s="1533"/>
      <c r="J84" s="1543"/>
      <c r="K84" s="1544"/>
      <c r="L84" s="1545"/>
      <c r="M84" s="1546"/>
      <c r="N84" s="1547"/>
      <c r="O84" s="1547"/>
      <c r="P84" s="1547"/>
      <c r="Q84" s="536"/>
      <c r="R84" s="1547"/>
      <c r="S84" s="1547"/>
      <c r="T84" s="1547"/>
      <c r="U84" s="536"/>
      <c r="V84" s="1547"/>
      <c r="W84" s="1547"/>
      <c r="X84" s="1547"/>
      <c r="Y84" s="1554"/>
      <c r="Z84" s="1557"/>
      <c r="AA84" s="1556"/>
      <c r="AB84" s="1548"/>
      <c r="AC84" s="1548"/>
      <c r="AD84" s="1558"/>
      <c r="AE84" s="1548"/>
      <c r="AF84" s="1548"/>
      <c r="AG84" s="1558"/>
      <c r="AH84" s="1548"/>
      <c r="AI84" s="1548"/>
      <c r="AJ84" s="1549"/>
    </row>
    <row r="85" spans="1:36" ht="3" customHeight="1">
      <c r="A85" s="1579"/>
      <c r="B85" s="1578"/>
      <c r="C85" s="1560"/>
      <c r="D85" s="1560"/>
      <c r="E85" s="1560"/>
      <c r="F85" s="1560"/>
      <c r="G85" s="1560"/>
      <c r="H85" s="1560"/>
      <c r="I85" s="1561"/>
      <c r="J85" s="537"/>
      <c r="K85" s="538"/>
      <c r="L85" s="539"/>
      <c r="M85" s="1562"/>
      <c r="N85" s="1563"/>
      <c r="O85" s="1563"/>
      <c r="P85" s="1563"/>
      <c r="Q85" s="1563"/>
      <c r="R85" s="1563"/>
      <c r="S85" s="1563"/>
      <c r="T85" s="1563"/>
      <c r="U85" s="1563"/>
      <c r="V85" s="1563"/>
      <c r="W85" s="1563"/>
      <c r="X85" s="1563"/>
      <c r="Y85" s="1564"/>
      <c r="Z85" s="1562"/>
      <c r="AA85" s="1563"/>
      <c r="AB85" s="1563"/>
      <c r="AC85" s="1563"/>
      <c r="AD85" s="1563"/>
      <c r="AE85" s="1563"/>
      <c r="AF85" s="1563"/>
      <c r="AG85" s="1563"/>
      <c r="AH85" s="1563"/>
      <c r="AI85" s="1563"/>
      <c r="AJ85" s="1565"/>
    </row>
    <row r="86" spans="1:36" ht="3" customHeight="1">
      <c r="A86" s="1579"/>
      <c r="B86" s="1576" t="s">
        <v>694</v>
      </c>
      <c r="C86" s="1529"/>
      <c r="D86" s="1529"/>
      <c r="E86" s="1529"/>
      <c r="F86" s="1529"/>
      <c r="G86" s="1529"/>
      <c r="H86" s="1529"/>
      <c r="I86" s="1530"/>
      <c r="J86" s="533"/>
      <c r="K86" s="534"/>
      <c r="L86" s="535"/>
      <c r="M86" s="1537"/>
      <c r="N86" s="1538"/>
      <c r="O86" s="1538"/>
      <c r="P86" s="1538"/>
      <c r="Q86" s="1538"/>
      <c r="R86" s="1538"/>
      <c r="S86" s="1538"/>
      <c r="T86" s="1538"/>
      <c r="U86" s="1538"/>
      <c r="V86" s="1538"/>
      <c r="W86" s="1538"/>
      <c r="X86" s="1538"/>
      <c r="Y86" s="1539"/>
      <c r="Z86" s="1540"/>
      <c r="AA86" s="1541"/>
      <c r="AB86" s="1541"/>
      <c r="AC86" s="1541"/>
      <c r="AD86" s="1541"/>
      <c r="AE86" s="1541"/>
      <c r="AF86" s="1541"/>
      <c r="AG86" s="1541"/>
      <c r="AH86" s="1541"/>
      <c r="AI86" s="1541"/>
      <c r="AJ86" s="1542"/>
    </row>
    <row r="87" spans="1:36" ht="9.9499999999999993" customHeight="1">
      <c r="A87" s="1579"/>
      <c r="B87" s="1577"/>
      <c r="C87" s="1532"/>
      <c r="D87" s="1532"/>
      <c r="E87" s="1532"/>
      <c r="F87" s="1532"/>
      <c r="G87" s="1532"/>
      <c r="H87" s="1532"/>
      <c r="I87" s="1533"/>
      <c r="J87" s="1543"/>
      <c r="K87" s="1544"/>
      <c r="L87" s="1545"/>
      <c r="M87" s="1546"/>
      <c r="N87" s="1547" t="s">
        <v>1102</v>
      </c>
      <c r="O87" s="1547"/>
      <c r="P87" s="1547"/>
      <c r="Q87" s="536"/>
      <c r="R87" s="1547" t="s">
        <v>1103</v>
      </c>
      <c r="S87" s="1547"/>
      <c r="T87" s="1547"/>
      <c r="U87" s="536"/>
      <c r="V87" s="1547" t="s">
        <v>1104</v>
      </c>
      <c r="W87" s="1547"/>
      <c r="X87" s="1547"/>
      <c r="Y87" s="1554"/>
      <c r="Z87" s="1555" t="s">
        <v>1105</v>
      </c>
      <c r="AA87" s="1556"/>
      <c r="AB87" s="1548"/>
      <c r="AC87" s="1548"/>
      <c r="AD87" s="1558" t="s">
        <v>195</v>
      </c>
      <c r="AE87" s="1548"/>
      <c r="AF87" s="1548"/>
      <c r="AG87" s="1558" t="s">
        <v>1082</v>
      </c>
      <c r="AH87" s="1548"/>
      <c r="AI87" s="1548"/>
      <c r="AJ87" s="1549" t="s">
        <v>809</v>
      </c>
    </row>
    <row r="88" spans="1:36" ht="9.9499999999999993" customHeight="1">
      <c r="A88" s="1579"/>
      <c r="B88" s="1577"/>
      <c r="C88" s="1532"/>
      <c r="D88" s="1532"/>
      <c r="E88" s="1532"/>
      <c r="F88" s="1532"/>
      <c r="G88" s="1532"/>
      <c r="H88" s="1532"/>
      <c r="I88" s="1533"/>
      <c r="J88" s="1543"/>
      <c r="K88" s="1544"/>
      <c r="L88" s="1545"/>
      <c r="M88" s="1546"/>
      <c r="N88" s="1547"/>
      <c r="O88" s="1547"/>
      <c r="P88" s="1547"/>
      <c r="Q88" s="536"/>
      <c r="R88" s="1547"/>
      <c r="S88" s="1547"/>
      <c r="T88" s="1547"/>
      <c r="U88" s="536"/>
      <c r="V88" s="1547"/>
      <c r="W88" s="1547"/>
      <c r="X88" s="1547"/>
      <c r="Y88" s="1554"/>
      <c r="Z88" s="1557"/>
      <c r="AA88" s="1556"/>
      <c r="AB88" s="1548"/>
      <c r="AC88" s="1548"/>
      <c r="AD88" s="1558"/>
      <c r="AE88" s="1548"/>
      <c r="AF88" s="1548"/>
      <c r="AG88" s="1558"/>
      <c r="AH88" s="1548"/>
      <c r="AI88" s="1548"/>
      <c r="AJ88" s="1549"/>
    </row>
    <row r="89" spans="1:36" ht="3" customHeight="1">
      <c r="A89" s="1579"/>
      <c r="B89" s="1578"/>
      <c r="C89" s="1560"/>
      <c r="D89" s="1560"/>
      <c r="E89" s="1560"/>
      <c r="F89" s="1560"/>
      <c r="G89" s="1560"/>
      <c r="H89" s="1560"/>
      <c r="I89" s="1561"/>
      <c r="J89" s="537"/>
      <c r="K89" s="538"/>
      <c r="L89" s="539"/>
      <c r="M89" s="1562"/>
      <c r="N89" s="1563"/>
      <c r="O89" s="1563"/>
      <c r="P89" s="1563"/>
      <c r="Q89" s="1563"/>
      <c r="R89" s="1563"/>
      <c r="S89" s="1563"/>
      <c r="T89" s="1563"/>
      <c r="U89" s="1563"/>
      <c r="V89" s="1563"/>
      <c r="W89" s="1563"/>
      <c r="X89" s="1563"/>
      <c r="Y89" s="1564"/>
      <c r="Z89" s="1562"/>
      <c r="AA89" s="1563"/>
      <c r="AB89" s="1563"/>
      <c r="AC89" s="1563"/>
      <c r="AD89" s="1563"/>
      <c r="AE89" s="1563"/>
      <c r="AF89" s="1563"/>
      <c r="AG89" s="1563"/>
      <c r="AH89" s="1563"/>
      <c r="AI89" s="1563"/>
      <c r="AJ89" s="1565"/>
    </row>
    <row r="90" spans="1:36" ht="3" customHeight="1">
      <c r="A90" s="1579"/>
      <c r="B90" s="1576" t="s">
        <v>697</v>
      </c>
      <c r="C90" s="1529"/>
      <c r="D90" s="1529"/>
      <c r="E90" s="1529"/>
      <c r="F90" s="1529"/>
      <c r="G90" s="1529"/>
      <c r="H90" s="1529"/>
      <c r="I90" s="1530"/>
      <c r="J90" s="533"/>
      <c r="K90" s="534"/>
      <c r="L90" s="535"/>
      <c r="M90" s="1537"/>
      <c r="N90" s="1538"/>
      <c r="O90" s="1538"/>
      <c r="P90" s="1538"/>
      <c r="Q90" s="1538"/>
      <c r="R90" s="1538"/>
      <c r="S90" s="1538"/>
      <c r="T90" s="1538"/>
      <c r="U90" s="1538"/>
      <c r="V90" s="1538"/>
      <c r="W90" s="1538"/>
      <c r="X90" s="1538"/>
      <c r="Y90" s="1539"/>
      <c r="Z90" s="1540"/>
      <c r="AA90" s="1541"/>
      <c r="AB90" s="1541"/>
      <c r="AC90" s="1541"/>
      <c r="AD90" s="1541"/>
      <c r="AE90" s="1541"/>
      <c r="AF90" s="1541"/>
      <c r="AG90" s="1541"/>
      <c r="AH90" s="1541"/>
      <c r="AI90" s="1541"/>
      <c r="AJ90" s="1542"/>
    </row>
    <row r="91" spans="1:36" ht="9.9499999999999993" customHeight="1">
      <c r="A91" s="1579"/>
      <c r="B91" s="1577"/>
      <c r="C91" s="1532"/>
      <c r="D91" s="1532"/>
      <c r="E91" s="1532"/>
      <c r="F91" s="1532"/>
      <c r="G91" s="1532"/>
      <c r="H91" s="1532"/>
      <c r="I91" s="1533"/>
      <c r="J91" s="1543"/>
      <c r="K91" s="1544"/>
      <c r="L91" s="1545"/>
      <c r="M91" s="1546"/>
      <c r="N91" s="1547" t="s">
        <v>1102</v>
      </c>
      <c r="O91" s="1547"/>
      <c r="P91" s="1547"/>
      <c r="Q91" s="536"/>
      <c r="R91" s="1547" t="s">
        <v>1103</v>
      </c>
      <c r="S91" s="1547"/>
      <c r="T91" s="1547"/>
      <c r="U91" s="536"/>
      <c r="V91" s="1547" t="s">
        <v>1104</v>
      </c>
      <c r="W91" s="1547"/>
      <c r="X91" s="1547"/>
      <c r="Y91" s="1554"/>
      <c r="Z91" s="1555" t="s">
        <v>1105</v>
      </c>
      <c r="AA91" s="1556"/>
      <c r="AB91" s="1548"/>
      <c r="AC91" s="1548"/>
      <c r="AD91" s="1558" t="s">
        <v>195</v>
      </c>
      <c r="AE91" s="1548"/>
      <c r="AF91" s="1548"/>
      <c r="AG91" s="1558" t="s">
        <v>1082</v>
      </c>
      <c r="AH91" s="1548"/>
      <c r="AI91" s="1548"/>
      <c r="AJ91" s="1549" t="s">
        <v>809</v>
      </c>
    </row>
    <row r="92" spans="1:36" ht="9.9499999999999993" customHeight="1">
      <c r="A92" s="1579"/>
      <c r="B92" s="1577"/>
      <c r="C92" s="1532"/>
      <c r="D92" s="1532"/>
      <c r="E92" s="1532"/>
      <c r="F92" s="1532"/>
      <c r="G92" s="1532"/>
      <c r="H92" s="1532"/>
      <c r="I92" s="1533"/>
      <c r="J92" s="1543"/>
      <c r="K92" s="1544"/>
      <c r="L92" s="1545"/>
      <c r="M92" s="1546"/>
      <c r="N92" s="1547"/>
      <c r="O92" s="1547"/>
      <c r="P92" s="1547"/>
      <c r="Q92" s="536"/>
      <c r="R92" s="1547"/>
      <c r="S92" s="1547"/>
      <c r="T92" s="1547"/>
      <c r="U92" s="536"/>
      <c r="V92" s="1547"/>
      <c r="W92" s="1547"/>
      <c r="X92" s="1547"/>
      <c r="Y92" s="1554"/>
      <c r="Z92" s="1557"/>
      <c r="AA92" s="1556"/>
      <c r="AB92" s="1548"/>
      <c r="AC92" s="1548"/>
      <c r="AD92" s="1558"/>
      <c r="AE92" s="1548"/>
      <c r="AF92" s="1548"/>
      <c r="AG92" s="1558"/>
      <c r="AH92" s="1548"/>
      <c r="AI92" s="1548"/>
      <c r="AJ92" s="1549"/>
    </row>
    <row r="93" spans="1:36" ht="3" customHeight="1">
      <c r="A93" s="1579"/>
      <c r="B93" s="1578"/>
      <c r="C93" s="1560"/>
      <c r="D93" s="1560"/>
      <c r="E93" s="1560"/>
      <c r="F93" s="1560"/>
      <c r="G93" s="1560"/>
      <c r="H93" s="1560"/>
      <c r="I93" s="1561"/>
      <c r="J93" s="537"/>
      <c r="K93" s="538"/>
      <c r="L93" s="539"/>
      <c r="M93" s="1562"/>
      <c r="N93" s="1563"/>
      <c r="O93" s="1563"/>
      <c r="P93" s="1563"/>
      <c r="Q93" s="1563"/>
      <c r="R93" s="1563"/>
      <c r="S93" s="1563"/>
      <c r="T93" s="1563"/>
      <c r="U93" s="1563"/>
      <c r="V93" s="1563"/>
      <c r="W93" s="1563"/>
      <c r="X93" s="1563"/>
      <c r="Y93" s="1564"/>
      <c r="Z93" s="1562"/>
      <c r="AA93" s="1563"/>
      <c r="AB93" s="1563"/>
      <c r="AC93" s="1563"/>
      <c r="AD93" s="1563"/>
      <c r="AE93" s="1563"/>
      <c r="AF93" s="1563"/>
      <c r="AG93" s="1563"/>
      <c r="AH93" s="1563"/>
      <c r="AI93" s="1563"/>
      <c r="AJ93" s="1565"/>
    </row>
    <row r="94" spans="1:36" ht="3" customHeight="1">
      <c r="A94" s="1579"/>
      <c r="B94" s="1566" t="s">
        <v>1118</v>
      </c>
      <c r="C94" s="1567"/>
      <c r="D94" s="1567"/>
      <c r="E94" s="1567"/>
      <c r="F94" s="1567"/>
      <c r="G94" s="1567"/>
      <c r="H94" s="1567"/>
      <c r="I94" s="1568"/>
      <c r="J94" s="533"/>
      <c r="K94" s="534"/>
      <c r="L94" s="535"/>
      <c r="M94" s="1537"/>
      <c r="N94" s="1538"/>
      <c r="O94" s="1538"/>
      <c r="P94" s="1538"/>
      <c r="Q94" s="1538"/>
      <c r="R94" s="1538"/>
      <c r="S94" s="1538"/>
      <c r="T94" s="1538"/>
      <c r="U94" s="1538"/>
      <c r="V94" s="1538"/>
      <c r="W94" s="1538"/>
      <c r="X94" s="1538"/>
      <c r="Y94" s="1539"/>
      <c r="Z94" s="1540"/>
      <c r="AA94" s="1541"/>
      <c r="AB94" s="1541"/>
      <c r="AC94" s="1541"/>
      <c r="AD94" s="1541"/>
      <c r="AE94" s="1541"/>
      <c r="AF94" s="1541"/>
      <c r="AG94" s="1541"/>
      <c r="AH94" s="1541"/>
      <c r="AI94" s="1541"/>
      <c r="AJ94" s="1542"/>
    </row>
    <row r="95" spans="1:36" ht="9.9499999999999993" customHeight="1">
      <c r="A95" s="1579"/>
      <c r="B95" s="1569"/>
      <c r="C95" s="1570"/>
      <c r="D95" s="1570"/>
      <c r="E95" s="1570"/>
      <c r="F95" s="1570"/>
      <c r="G95" s="1570"/>
      <c r="H95" s="1570"/>
      <c r="I95" s="1571"/>
      <c r="J95" s="1543"/>
      <c r="K95" s="1544"/>
      <c r="L95" s="1545"/>
      <c r="M95" s="1546"/>
      <c r="N95" s="1547" t="s">
        <v>1102</v>
      </c>
      <c r="O95" s="1547"/>
      <c r="P95" s="1547"/>
      <c r="Q95" s="536"/>
      <c r="R95" s="1547" t="s">
        <v>1103</v>
      </c>
      <c r="S95" s="1547"/>
      <c r="T95" s="1547"/>
      <c r="U95" s="536"/>
      <c r="V95" s="1547" t="s">
        <v>1104</v>
      </c>
      <c r="W95" s="1547"/>
      <c r="X95" s="1547"/>
      <c r="Y95" s="1554"/>
      <c r="Z95" s="1555" t="s">
        <v>1105</v>
      </c>
      <c r="AA95" s="1556"/>
      <c r="AB95" s="1548"/>
      <c r="AC95" s="1548"/>
      <c r="AD95" s="1558" t="s">
        <v>195</v>
      </c>
      <c r="AE95" s="1548"/>
      <c r="AF95" s="1548"/>
      <c r="AG95" s="1558" t="s">
        <v>1082</v>
      </c>
      <c r="AH95" s="1548"/>
      <c r="AI95" s="1548"/>
      <c r="AJ95" s="1549" t="s">
        <v>809</v>
      </c>
    </row>
    <row r="96" spans="1:36" ht="9.9499999999999993" customHeight="1">
      <c r="A96" s="1579"/>
      <c r="B96" s="1569"/>
      <c r="C96" s="1570"/>
      <c r="D96" s="1570"/>
      <c r="E96" s="1570"/>
      <c r="F96" s="1570"/>
      <c r="G96" s="1570"/>
      <c r="H96" s="1570"/>
      <c r="I96" s="1571"/>
      <c r="J96" s="1543"/>
      <c r="K96" s="1544"/>
      <c r="L96" s="1545"/>
      <c r="M96" s="1546"/>
      <c r="N96" s="1547"/>
      <c r="O96" s="1547"/>
      <c r="P96" s="1547"/>
      <c r="Q96" s="536"/>
      <c r="R96" s="1547"/>
      <c r="S96" s="1547"/>
      <c r="T96" s="1547"/>
      <c r="U96" s="536"/>
      <c r="V96" s="1547"/>
      <c r="W96" s="1547"/>
      <c r="X96" s="1547"/>
      <c r="Y96" s="1554"/>
      <c r="Z96" s="1557"/>
      <c r="AA96" s="1556"/>
      <c r="AB96" s="1548"/>
      <c r="AC96" s="1548"/>
      <c r="AD96" s="1558"/>
      <c r="AE96" s="1548"/>
      <c r="AF96" s="1548"/>
      <c r="AG96" s="1558"/>
      <c r="AH96" s="1548"/>
      <c r="AI96" s="1548"/>
      <c r="AJ96" s="1549"/>
    </row>
    <row r="97" spans="1:36" ht="3" customHeight="1">
      <c r="A97" s="1580"/>
      <c r="B97" s="1572"/>
      <c r="C97" s="1573"/>
      <c r="D97" s="1573"/>
      <c r="E97" s="1573"/>
      <c r="F97" s="1573"/>
      <c r="G97" s="1573"/>
      <c r="H97" s="1573"/>
      <c r="I97" s="1574"/>
      <c r="J97" s="540"/>
      <c r="K97" s="541"/>
      <c r="L97" s="542"/>
      <c r="M97" s="1546"/>
      <c r="N97" s="1575"/>
      <c r="O97" s="1575"/>
      <c r="P97" s="1575"/>
      <c r="Q97" s="1575"/>
      <c r="R97" s="1575"/>
      <c r="S97" s="1575"/>
      <c r="T97" s="1575"/>
      <c r="U97" s="1575"/>
      <c r="V97" s="1575"/>
      <c r="W97" s="1575"/>
      <c r="X97" s="1575"/>
      <c r="Y97" s="1554"/>
      <c r="Z97" s="1562"/>
      <c r="AA97" s="1563"/>
      <c r="AB97" s="1563"/>
      <c r="AC97" s="1563"/>
      <c r="AD97" s="1563"/>
      <c r="AE97" s="1563"/>
      <c r="AF97" s="1563"/>
      <c r="AG97" s="1563"/>
      <c r="AH97" s="1563"/>
      <c r="AI97" s="1563"/>
      <c r="AJ97" s="1565"/>
    </row>
    <row r="98" spans="1:36" ht="3.75" customHeight="1">
      <c r="A98" s="1528" t="s">
        <v>1119</v>
      </c>
      <c r="B98" s="1529"/>
      <c r="C98" s="1529"/>
      <c r="D98" s="1529"/>
      <c r="E98" s="1529"/>
      <c r="F98" s="1529"/>
      <c r="G98" s="1529"/>
      <c r="H98" s="1529"/>
      <c r="I98" s="1530"/>
      <c r="J98" s="533"/>
      <c r="K98" s="534"/>
      <c r="L98" s="535"/>
      <c r="M98" s="1537"/>
      <c r="N98" s="1538"/>
      <c r="O98" s="1538"/>
      <c r="P98" s="1538"/>
      <c r="Q98" s="1538"/>
      <c r="R98" s="1538"/>
      <c r="S98" s="1538"/>
      <c r="T98" s="1538"/>
      <c r="U98" s="1538"/>
      <c r="V98" s="1538"/>
      <c r="W98" s="1538"/>
      <c r="X98" s="1538"/>
      <c r="Y98" s="1539"/>
      <c r="Z98" s="1540"/>
      <c r="AA98" s="1541"/>
      <c r="AB98" s="1541"/>
      <c r="AC98" s="1541"/>
      <c r="AD98" s="1541"/>
      <c r="AE98" s="1541"/>
      <c r="AF98" s="1541"/>
      <c r="AG98" s="1541"/>
      <c r="AH98" s="1541"/>
      <c r="AI98" s="1541"/>
      <c r="AJ98" s="1542"/>
    </row>
    <row r="99" spans="1:36" ht="9.9499999999999993" customHeight="1">
      <c r="A99" s="1531"/>
      <c r="B99" s="1532"/>
      <c r="C99" s="1532"/>
      <c r="D99" s="1532"/>
      <c r="E99" s="1532"/>
      <c r="F99" s="1532"/>
      <c r="G99" s="1532"/>
      <c r="H99" s="1532"/>
      <c r="I99" s="1533"/>
      <c r="J99" s="1543"/>
      <c r="K99" s="1544"/>
      <c r="L99" s="1545"/>
      <c r="M99" s="1546"/>
      <c r="N99" s="1547" t="s">
        <v>1102</v>
      </c>
      <c r="O99" s="1547"/>
      <c r="P99" s="1547"/>
      <c r="Q99" s="536"/>
      <c r="R99" s="1547" t="s">
        <v>1103</v>
      </c>
      <c r="S99" s="1547"/>
      <c r="T99" s="1547"/>
      <c r="U99" s="536"/>
      <c r="V99" s="1547" t="s">
        <v>1104</v>
      </c>
      <c r="W99" s="1547"/>
      <c r="X99" s="1547"/>
      <c r="Y99" s="1554"/>
      <c r="Z99" s="1555" t="s">
        <v>1105</v>
      </c>
      <c r="AA99" s="1556"/>
      <c r="AB99" s="1548"/>
      <c r="AC99" s="1548"/>
      <c r="AD99" s="1558" t="s">
        <v>195</v>
      </c>
      <c r="AE99" s="1548"/>
      <c r="AF99" s="1548"/>
      <c r="AG99" s="1558" t="s">
        <v>1082</v>
      </c>
      <c r="AH99" s="1548"/>
      <c r="AI99" s="1548"/>
      <c r="AJ99" s="1549" t="s">
        <v>809</v>
      </c>
    </row>
    <row r="100" spans="1:36" ht="9.9499999999999993" customHeight="1">
      <c r="A100" s="1531"/>
      <c r="B100" s="1532"/>
      <c r="C100" s="1532"/>
      <c r="D100" s="1532"/>
      <c r="E100" s="1532"/>
      <c r="F100" s="1532"/>
      <c r="G100" s="1532"/>
      <c r="H100" s="1532"/>
      <c r="I100" s="1533"/>
      <c r="J100" s="1543"/>
      <c r="K100" s="1544"/>
      <c r="L100" s="1545"/>
      <c r="M100" s="1546"/>
      <c r="N100" s="1547"/>
      <c r="O100" s="1547"/>
      <c r="P100" s="1547"/>
      <c r="Q100" s="536"/>
      <c r="R100" s="1547"/>
      <c r="S100" s="1547"/>
      <c r="T100" s="1547"/>
      <c r="U100" s="536"/>
      <c r="V100" s="1547"/>
      <c r="W100" s="1547"/>
      <c r="X100" s="1547"/>
      <c r="Y100" s="1554"/>
      <c r="Z100" s="1557"/>
      <c r="AA100" s="1556"/>
      <c r="AB100" s="1548"/>
      <c r="AC100" s="1548"/>
      <c r="AD100" s="1558"/>
      <c r="AE100" s="1548"/>
      <c r="AF100" s="1548"/>
      <c r="AG100" s="1558"/>
      <c r="AH100" s="1548"/>
      <c r="AI100" s="1548"/>
      <c r="AJ100" s="1549"/>
    </row>
    <row r="101" spans="1:36" ht="3" customHeight="1">
      <c r="A101" s="1559"/>
      <c r="B101" s="1560"/>
      <c r="C101" s="1560"/>
      <c r="D101" s="1560"/>
      <c r="E101" s="1560"/>
      <c r="F101" s="1560"/>
      <c r="G101" s="1560"/>
      <c r="H101" s="1560"/>
      <c r="I101" s="1561"/>
      <c r="J101" s="537"/>
      <c r="K101" s="538"/>
      <c r="L101" s="539"/>
      <c r="M101" s="1562"/>
      <c r="N101" s="1563"/>
      <c r="O101" s="1563"/>
      <c r="P101" s="1563"/>
      <c r="Q101" s="1563"/>
      <c r="R101" s="1563"/>
      <c r="S101" s="1563"/>
      <c r="T101" s="1563"/>
      <c r="U101" s="1563"/>
      <c r="V101" s="1563"/>
      <c r="W101" s="1563"/>
      <c r="X101" s="1563"/>
      <c r="Y101" s="1564"/>
      <c r="Z101" s="1562"/>
      <c r="AA101" s="1563"/>
      <c r="AB101" s="1563"/>
      <c r="AC101" s="1563"/>
      <c r="AD101" s="1563"/>
      <c r="AE101" s="1563"/>
      <c r="AF101" s="1563"/>
      <c r="AG101" s="1563"/>
      <c r="AH101" s="1563"/>
      <c r="AI101" s="1563"/>
      <c r="AJ101" s="1565"/>
    </row>
    <row r="102" spans="1:36" ht="3" customHeight="1">
      <c r="A102" s="1528" t="s">
        <v>1120</v>
      </c>
      <c r="B102" s="1529"/>
      <c r="C102" s="1529"/>
      <c r="D102" s="1529"/>
      <c r="E102" s="1529"/>
      <c r="F102" s="1529"/>
      <c r="G102" s="1529"/>
      <c r="H102" s="1529"/>
      <c r="I102" s="1530"/>
      <c r="J102" s="533"/>
      <c r="K102" s="534"/>
      <c r="L102" s="535"/>
      <c r="M102" s="1537"/>
      <c r="N102" s="1538"/>
      <c r="O102" s="1538"/>
      <c r="P102" s="1538"/>
      <c r="Q102" s="1538"/>
      <c r="R102" s="1538"/>
      <c r="S102" s="1538"/>
      <c r="T102" s="1538"/>
      <c r="U102" s="1538"/>
      <c r="V102" s="1538"/>
      <c r="W102" s="1538"/>
      <c r="X102" s="1538"/>
      <c r="Y102" s="1539"/>
      <c r="Z102" s="1540"/>
      <c r="AA102" s="1541"/>
      <c r="AB102" s="1541"/>
      <c r="AC102" s="1541"/>
      <c r="AD102" s="1541"/>
      <c r="AE102" s="1541"/>
      <c r="AF102" s="1541"/>
      <c r="AG102" s="1541"/>
      <c r="AH102" s="1541"/>
      <c r="AI102" s="1541"/>
      <c r="AJ102" s="1542"/>
    </row>
    <row r="103" spans="1:36" ht="9.9499999999999993" customHeight="1">
      <c r="A103" s="1531"/>
      <c r="B103" s="1532"/>
      <c r="C103" s="1532"/>
      <c r="D103" s="1532"/>
      <c r="E103" s="1532"/>
      <c r="F103" s="1532"/>
      <c r="G103" s="1532"/>
      <c r="H103" s="1532"/>
      <c r="I103" s="1533"/>
      <c r="J103" s="1543"/>
      <c r="K103" s="1544"/>
      <c r="L103" s="1545"/>
      <c r="M103" s="1546"/>
      <c r="N103" s="1547" t="s">
        <v>1102</v>
      </c>
      <c r="O103" s="1547"/>
      <c r="P103" s="1547"/>
      <c r="Q103" s="536"/>
      <c r="R103" s="1547" t="s">
        <v>1103</v>
      </c>
      <c r="S103" s="1547"/>
      <c r="T103" s="1547"/>
      <c r="U103" s="536"/>
      <c r="V103" s="1547" t="s">
        <v>1104</v>
      </c>
      <c r="W103" s="1547"/>
      <c r="X103" s="1547"/>
      <c r="Y103" s="1554"/>
      <c r="Z103" s="1555" t="s">
        <v>1105</v>
      </c>
      <c r="AA103" s="1556"/>
      <c r="AB103" s="1548"/>
      <c r="AC103" s="1548"/>
      <c r="AD103" s="1558" t="s">
        <v>195</v>
      </c>
      <c r="AE103" s="1548"/>
      <c r="AF103" s="1548"/>
      <c r="AG103" s="1558" t="s">
        <v>1082</v>
      </c>
      <c r="AH103" s="1548"/>
      <c r="AI103" s="1548"/>
      <c r="AJ103" s="1549" t="s">
        <v>809</v>
      </c>
    </row>
    <row r="104" spans="1:36" ht="9.9499999999999993" customHeight="1">
      <c r="A104" s="1531"/>
      <c r="B104" s="1532"/>
      <c r="C104" s="1532"/>
      <c r="D104" s="1532"/>
      <c r="E104" s="1532"/>
      <c r="F104" s="1532"/>
      <c r="G104" s="1532"/>
      <c r="H104" s="1532"/>
      <c r="I104" s="1533"/>
      <c r="J104" s="1543"/>
      <c r="K104" s="1544"/>
      <c r="L104" s="1545"/>
      <c r="M104" s="1546"/>
      <c r="N104" s="1547"/>
      <c r="O104" s="1547"/>
      <c r="P104" s="1547"/>
      <c r="Q104" s="536"/>
      <c r="R104" s="1547"/>
      <c r="S104" s="1547"/>
      <c r="T104" s="1547"/>
      <c r="U104" s="536"/>
      <c r="V104" s="1547"/>
      <c r="W104" s="1547"/>
      <c r="X104" s="1547"/>
      <c r="Y104" s="1554"/>
      <c r="Z104" s="1557"/>
      <c r="AA104" s="1556"/>
      <c r="AB104" s="1548"/>
      <c r="AC104" s="1548"/>
      <c r="AD104" s="1558"/>
      <c r="AE104" s="1548"/>
      <c r="AF104" s="1548"/>
      <c r="AG104" s="1558"/>
      <c r="AH104" s="1548"/>
      <c r="AI104" s="1548"/>
      <c r="AJ104" s="1549"/>
    </row>
    <row r="105" spans="1:36" ht="4.5" customHeight="1" thickBot="1">
      <c r="A105" s="1534"/>
      <c r="B105" s="1535"/>
      <c r="C105" s="1535"/>
      <c r="D105" s="1535"/>
      <c r="E105" s="1535"/>
      <c r="F105" s="1535"/>
      <c r="G105" s="1535"/>
      <c r="H105" s="1535"/>
      <c r="I105" s="1536"/>
      <c r="J105" s="543"/>
      <c r="K105" s="544"/>
      <c r="L105" s="545"/>
      <c r="M105" s="1550"/>
      <c r="N105" s="1551"/>
      <c r="O105" s="1551"/>
      <c r="P105" s="1551"/>
      <c r="Q105" s="1551"/>
      <c r="R105" s="1551"/>
      <c r="S105" s="1551"/>
      <c r="T105" s="1551"/>
      <c r="U105" s="1551"/>
      <c r="V105" s="1551"/>
      <c r="W105" s="1551"/>
      <c r="X105" s="1551"/>
      <c r="Y105" s="1552"/>
      <c r="Z105" s="1550"/>
      <c r="AA105" s="1551"/>
      <c r="AB105" s="1551"/>
      <c r="AC105" s="1551"/>
      <c r="AD105" s="1551"/>
      <c r="AE105" s="1551"/>
      <c r="AF105" s="1551"/>
      <c r="AG105" s="1551"/>
      <c r="AH105" s="1551"/>
      <c r="AI105" s="1551"/>
      <c r="AJ105" s="1553"/>
    </row>
  </sheetData>
  <mergeCells count="403">
    <mergeCell ref="P9:T10"/>
    <mergeCell ref="U9:U10"/>
    <mergeCell ref="V9:AJ10"/>
    <mergeCell ref="P11:T11"/>
    <mergeCell ref="V11:AJ11"/>
    <mergeCell ref="P12:U12"/>
    <mergeCell ref="V12:AJ12"/>
    <mergeCell ref="A2:AJ2"/>
    <mergeCell ref="A4:J8"/>
    <mergeCell ref="Y4:Z4"/>
    <mergeCell ref="AA4:AB4"/>
    <mergeCell ref="AD4:AE4"/>
    <mergeCell ref="AG4:AH4"/>
    <mergeCell ref="M7:O11"/>
    <mergeCell ref="P7:T8"/>
    <mergeCell ref="U7:U8"/>
    <mergeCell ref="V7:AJ8"/>
    <mergeCell ref="A14:AJ15"/>
    <mergeCell ref="A16:F16"/>
    <mergeCell ref="G16:H16"/>
    <mergeCell ref="I16:J16"/>
    <mergeCell ref="K16:L16"/>
    <mergeCell ref="M16:N16"/>
    <mergeCell ref="O16:P16"/>
    <mergeCell ref="Q16:R16"/>
    <mergeCell ref="S16:T16"/>
    <mergeCell ref="U16:V16"/>
    <mergeCell ref="A19:F22"/>
    <mergeCell ref="G19:J19"/>
    <mergeCell ref="K19:O19"/>
    <mergeCell ref="G20:AJ21"/>
    <mergeCell ref="A24:I25"/>
    <mergeCell ref="J24:L25"/>
    <mergeCell ref="M24:Y25"/>
    <mergeCell ref="Z24:AJ25"/>
    <mergeCell ref="W16:X16"/>
    <mergeCell ref="Y16:Z16"/>
    <mergeCell ref="AB16:AC16"/>
    <mergeCell ref="A17:F18"/>
    <mergeCell ref="J17:AJ17"/>
    <mergeCell ref="G18:AJ18"/>
    <mergeCell ref="A26:A61"/>
    <mergeCell ref="B26:I29"/>
    <mergeCell ref="M26:Y26"/>
    <mergeCell ref="Z26:AJ26"/>
    <mergeCell ref="J27:L28"/>
    <mergeCell ref="M27:M28"/>
    <mergeCell ref="N27:P28"/>
    <mergeCell ref="R27:T28"/>
    <mergeCell ref="V27:X28"/>
    <mergeCell ref="Y27:Y28"/>
    <mergeCell ref="AJ27:AJ28"/>
    <mergeCell ref="M29:Y29"/>
    <mergeCell ref="Z29:AJ29"/>
    <mergeCell ref="B30:I33"/>
    <mergeCell ref="M30:Y30"/>
    <mergeCell ref="Z30:AJ30"/>
    <mergeCell ref="J31:L32"/>
    <mergeCell ref="M31:M32"/>
    <mergeCell ref="N31:P32"/>
    <mergeCell ref="R31:T32"/>
    <mergeCell ref="Z27:AA28"/>
    <mergeCell ref="AB27:AC28"/>
    <mergeCell ref="AD27:AD28"/>
    <mergeCell ref="AE27:AF28"/>
    <mergeCell ref="AG27:AG28"/>
    <mergeCell ref="AH27:AI28"/>
    <mergeCell ref="AG31:AG32"/>
    <mergeCell ref="AH31:AI32"/>
    <mergeCell ref="AJ31:AJ32"/>
    <mergeCell ref="M33:Y33"/>
    <mergeCell ref="Z33:AJ33"/>
    <mergeCell ref="B34:I37"/>
    <mergeCell ref="M34:Y34"/>
    <mergeCell ref="Z34:AJ34"/>
    <mergeCell ref="J35:L36"/>
    <mergeCell ref="M35:M36"/>
    <mergeCell ref="V31:X32"/>
    <mergeCell ref="Y31:Y32"/>
    <mergeCell ref="Z31:AA32"/>
    <mergeCell ref="AB31:AC32"/>
    <mergeCell ref="AD31:AD32"/>
    <mergeCell ref="AE31:AF32"/>
    <mergeCell ref="AD35:AD36"/>
    <mergeCell ref="AE35:AF36"/>
    <mergeCell ref="AG35:AG36"/>
    <mergeCell ref="AH35:AI36"/>
    <mergeCell ref="AJ35:AJ36"/>
    <mergeCell ref="M37:Y37"/>
    <mergeCell ref="Z37:AJ37"/>
    <mergeCell ref="N35:P36"/>
    <mergeCell ref="R35:T36"/>
    <mergeCell ref="V35:X36"/>
    <mergeCell ref="Y35:Y36"/>
    <mergeCell ref="Z35:AA36"/>
    <mergeCell ref="AB35:AC36"/>
    <mergeCell ref="AB39:AC40"/>
    <mergeCell ref="AD39:AD40"/>
    <mergeCell ref="AE39:AF40"/>
    <mergeCell ref="AG39:AG40"/>
    <mergeCell ref="AH39:AI40"/>
    <mergeCell ref="AJ39:AJ40"/>
    <mergeCell ref="B38:I41"/>
    <mergeCell ref="M38:Y38"/>
    <mergeCell ref="Z38:AJ38"/>
    <mergeCell ref="J39:L40"/>
    <mergeCell ref="M39:M40"/>
    <mergeCell ref="N39:P40"/>
    <mergeCell ref="R39:T40"/>
    <mergeCell ref="V39:X40"/>
    <mergeCell ref="Y39:Y40"/>
    <mergeCell ref="Z39:AA40"/>
    <mergeCell ref="M41:Y41"/>
    <mergeCell ref="Z41:AJ41"/>
    <mergeCell ref="B42:I45"/>
    <mergeCell ref="M42:Y42"/>
    <mergeCell ref="Z42:AJ42"/>
    <mergeCell ref="J43:L44"/>
    <mergeCell ref="M43:M44"/>
    <mergeCell ref="N43:P44"/>
    <mergeCell ref="R43:T44"/>
    <mergeCell ref="V43:X44"/>
    <mergeCell ref="AH43:AI44"/>
    <mergeCell ref="AJ43:AJ44"/>
    <mergeCell ref="M45:Y45"/>
    <mergeCell ref="Z45:AJ45"/>
    <mergeCell ref="B46:I49"/>
    <mergeCell ref="M46:Y46"/>
    <mergeCell ref="Z46:AJ46"/>
    <mergeCell ref="J47:L48"/>
    <mergeCell ref="M47:M48"/>
    <mergeCell ref="N47:P48"/>
    <mergeCell ref="Y43:Y44"/>
    <mergeCell ref="Z43:AA44"/>
    <mergeCell ref="AB43:AC44"/>
    <mergeCell ref="AD43:AD44"/>
    <mergeCell ref="AE43:AF44"/>
    <mergeCell ref="AG43:AG44"/>
    <mergeCell ref="AE47:AF48"/>
    <mergeCell ref="AG47:AG48"/>
    <mergeCell ref="AH47:AI48"/>
    <mergeCell ref="AJ47:AJ48"/>
    <mergeCell ref="M49:Y49"/>
    <mergeCell ref="Z49:AJ49"/>
    <mergeCell ref="R47:T48"/>
    <mergeCell ref="V47:X48"/>
    <mergeCell ref="Y47:Y48"/>
    <mergeCell ref="Z47:AA48"/>
    <mergeCell ref="AB47:AC48"/>
    <mergeCell ref="AD47:AD48"/>
    <mergeCell ref="AB51:AC52"/>
    <mergeCell ref="AD51:AD52"/>
    <mergeCell ref="AE51:AF52"/>
    <mergeCell ref="AG51:AG52"/>
    <mergeCell ref="AH51:AI52"/>
    <mergeCell ref="AJ51:AJ52"/>
    <mergeCell ref="B50:I53"/>
    <mergeCell ref="M50:Y50"/>
    <mergeCell ref="Z50:AJ50"/>
    <mergeCell ref="J51:L52"/>
    <mergeCell ref="M51:M52"/>
    <mergeCell ref="N51:P52"/>
    <mergeCell ref="R51:T52"/>
    <mergeCell ref="V51:X52"/>
    <mergeCell ref="Y51:Y52"/>
    <mergeCell ref="Z51:AA52"/>
    <mergeCell ref="M53:Y53"/>
    <mergeCell ref="Z53:AJ53"/>
    <mergeCell ref="B54:I57"/>
    <mergeCell ref="M54:Y54"/>
    <mergeCell ref="Z54:AJ54"/>
    <mergeCell ref="J55:L56"/>
    <mergeCell ref="M55:M56"/>
    <mergeCell ref="N55:P56"/>
    <mergeCell ref="R55:T56"/>
    <mergeCell ref="V55:X56"/>
    <mergeCell ref="AH55:AI56"/>
    <mergeCell ref="AJ55:AJ56"/>
    <mergeCell ref="M57:Y57"/>
    <mergeCell ref="Z57:AJ57"/>
    <mergeCell ref="B58:I61"/>
    <mergeCell ref="M58:Y58"/>
    <mergeCell ref="Z58:AJ58"/>
    <mergeCell ref="J59:L60"/>
    <mergeCell ref="M59:M60"/>
    <mergeCell ref="N59:P60"/>
    <mergeCell ref="Y55:Y56"/>
    <mergeCell ref="Z55:AA56"/>
    <mergeCell ref="AB55:AC56"/>
    <mergeCell ref="AD55:AD56"/>
    <mergeCell ref="AE55:AF56"/>
    <mergeCell ref="AG55:AG56"/>
    <mergeCell ref="AE59:AF60"/>
    <mergeCell ref="AG59:AG60"/>
    <mergeCell ref="AH59:AI60"/>
    <mergeCell ref="AJ59:AJ60"/>
    <mergeCell ref="M61:Y61"/>
    <mergeCell ref="Z61:AJ61"/>
    <mergeCell ref="R59:T60"/>
    <mergeCell ref="V59:X60"/>
    <mergeCell ref="Y59:Y60"/>
    <mergeCell ref="Z59:AA60"/>
    <mergeCell ref="AB59:AC60"/>
    <mergeCell ref="AD59:AD60"/>
    <mergeCell ref="A62:A97"/>
    <mergeCell ref="B62:I65"/>
    <mergeCell ref="M62:Y62"/>
    <mergeCell ref="Z62:AJ62"/>
    <mergeCell ref="J63:L64"/>
    <mergeCell ref="M63:M64"/>
    <mergeCell ref="N63:P64"/>
    <mergeCell ref="R63:T64"/>
    <mergeCell ref="V63:X64"/>
    <mergeCell ref="Y63:Y64"/>
    <mergeCell ref="AJ63:AJ64"/>
    <mergeCell ref="M65:Y65"/>
    <mergeCell ref="Z65:AJ65"/>
    <mergeCell ref="B66:I69"/>
    <mergeCell ref="M66:Y66"/>
    <mergeCell ref="Z66:AJ66"/>
    <mergeCell ref="J67:L68"/>
    <mergeCell ref="M67:M68"/>
    <mergeCell ref="N67:P68"/>
    <mergeCell ref="R67:T68"/>
    <mergeCell ref="Z63:AA64"/>
    <mergeCell ref="AB63:AC64"/>
    <mergeCell ref="AD63:AD64"/>
    <mergeCell ref="AE63:AF64"/>
    <mergeCell ref="AG63:AG64"/>
    <mergeCell ref="AH63:AI64"/>
    <mergeCell ref="AG67:AG68"/>
    <mergeCell ref="AH67:AI68"/>
    <mergeCell ref="AJ67:AJ68"/>
    <mergeCell ref="M69:Y69"/>
    <mergeCell ref="Z69:AJ69"/>
    <mergeCell ref="B70:I73"/>
    <mergeCell ref="M70:Y70"/>
    <mergeCell ref="Z70:AJ70"/>
    <mergeCell ref="J71:L72"/>
    <mergeCell ref="M71:M72"/>
    <mergeCell ref="V67:X68"/>
    <mergeCell ref="Y67:Y68"/>
    <mergeCell ref="Z67:AA68"/>
    <mergeCell ref="AB67:AC68"/>
    <mergeCell ref="AD67:AD68"/>
    <mergeCell ref="AE67:AF68"/>
    <mergeCell ref="AD71:AD72"/>
    <mergeCell ref="AE71:AF72"/>
    <mergeCell ref="AG71:AG72"/>
    <mergeCell ref="AH71:AI72"/>
    <mergeCell ref="AJ71:AJ72"/>
    <mergeCell ref="M73:Y73"/>
    <mergeCell ref="Z73:AJ73"/>
    <mergeCell ref="N71:P72"/>
    <mergeCell ref="R71:T72"/>
    <mergeCell ref="V71:X72"/>
    <mergeCell ref="Y71:Y72"/>
    <mergeCell ref="Z71:AA72"/>
    <mergeCell ref="AB71:AC72"/>
    <mergeCell ref="AB75:AC76"/>
    <mergeCell ref="AD75:AD76"/>
    <mergeCell ref="AE75:AF76"/>
    <mergeCell ref="AG75:AG76"/>
    <mergeCell ref="AH75:AI76"/>
    <mergeCell ref="AJ75:AJ76"/>
    <mergeCell ref="B74:I77"/>
    <mergeCell ref="M74:Y74"/>
    <mergeCell ref="Z74:AJ74"/>
    <mergeCell ref="J75:L76"/>
    <mergeCell ref="M75:M76"/>
    <mergeCell ref="N75:P76"/>
    <mergeCell ref="R75:T76"/>
    <mergeCell ref="V75:X76"/>
    <mergeCell ref="Y75:Y76"/>
    <mergeCell ref="Z75:AA76"/>
    <mergeCell ref="M77:Y77"/>
    <mergeCell ref="Z77:AJ77"/>
    <mergeCell ref="B78:I81"/>
    <mergeCell ref="M78:Y78"/>
    <mergeCell ref="Z78:AJ78"/>
    <mergeCell ref="J79:L80"/>
    <mergeCell ref="M79:M80"/>
    <mergeCell ref="N79:P80"/>
    <mergeCell ref="R79:T80"/>
    <mergeCell ref="V79:X80"/>
    <mergeCell ref="AH79:AI80"/>
    <mergeCell ref="AJ79:AJ80"/>
    <mergeCell ref="M81:Y81"/>
    <mergeCell ref="Z81:AJ81"/>
    <mergeCell ref="B82:I85"/>
    <mergeCell ref="M82:Y82"/>
    <mergeCell ref="Z82:AJ82"/>
    <mergeCell ref="J83:L84"/>
    <mergeCell ref="M83:M84"/>
    <mergeCell ref="N83:P84"/>
    <mergeCell ref="Y79:Y80"/>
    <mergeCell ref="Z79:AA80"/>
    <mergeCell ref="AB79:AC80"/>
    <mergeCell ref="AD79:AD80"/>
    <mergeCell ref="AE79:AF80"/>
    <mergeCell ref="AG79:AG80"/>
    <mergeCell ref="AE83:AF84"/>
    <mergeCell ref="AG83:AG84"/>
    <mergeCell ref="AH83:AI84"/>
    <mergeCell ref="AJ83:AJ84"/>
    <mergeCell ref="M85:Y85"/>
    <mergeCell ref="Z85:AJ85"/>
    <mergeCell ref="R83:T84"/>
    <mergeCell ref="V83:X84"/>
    <mergeCell ref="Y83:Y84"/>
    <mergeCell ref="Z83:AA84"/>
    <mergeCell ref="AB83:AC84"/>
    <mergeCell ref="AD83:AD84"/>
    <mergeCell ref="AB87:AC88"/>
    <mergeCell ref="AD87:AD88"/>
    <mergeCell ref="AE87:AF88"/>
    <mergeCell ref="AG87:AG88"/>
    <mergeCell ref="AH87:AI88"/>
    <mergeCell ref="AJ87:AJ88"/>
    <mergeCell ref="B86:I89"/>
    <mergeCell ref="M86:Y86"/>
    <mergeCell ref="Z86:AJ86"/>
    <mergeCell ref="J87:L88"/>
    <mergeCell ref="M87:M88"/>
    <mergeCell ref="N87:P88"/>
    <mergeCell ref="R87:T88"/>
    <mergeCell ref="V87:X88"/>
    <mergeCell ref="Y87:Y88"/>
    <mergeCell ref="Z87:AA88"/>
    <mergeCell ref="M89:Y89"/>
    <mergeCell ref="Z89:AJ89"/>
    <mergeCell ref="B90:I93"/>
    <mergeCell ref="M90:Y90"/>
    <mergeCell ref="Z90:AJ90"/>
    <mergeCell ref="J91:L92"/>
    <mergeCell ref="M91:M92"/>
    <mergeCell ref="N91:P92"/>
    <mergeCell ref="R91:T92"/>
    <mergeCell ref="V91:X92"/>
    <mergeCell ref="AH91:AI92"/>
    <mergeCell ref="AJ91:AJ92"/>
    <mergeCell ref="M93:Y93"/>
    <mergeCell ref="Z93:AJ93"/>
    <mergeCell ref="B94:I97"/>
    <mergeCell ref="M94:Y94"/>
    <mergeCell ref="Z94:AJ94"/>
    <mergeCell ref="J95:L96"/>
    <mergeCell ref="M95:M96"/>
    <mergeCell ref="N95:P96"/>
    <mergeCell ref="Y91:Y92"/>
    <mergeCell ref="Z91:AA92"/>
    <mergeCell ref="AB91:AC92"/>
    <mergeCell ref="AD91:AD92"/>
    <mergeCell ref="AE91:AF92"/>
    <mergeCell ref="AG91:AG92"/>
    <mergeCell ref="AE95:AF96"/>
    <mergeCell ref="AG95:AG96"/>
    <mergeCell ref="AH95:AI96"/>
    <mergeCell ref="AJ95:AJ96"/>
    <mergeCell ref="M97:Y97"/>
    <mergeCell ref="Z97:AJ97"/>
    <mergeCell ref="R95:T96"/>
    <mergeCell ref="V95:X96"/>
    <mergeCell ref="Y95:Y96"/>
    <mergeCell ref="Z95:AA96"/>
    <mergeCell ref="AB95:AC96"/>
    <mergeCell ref="AD95:AD96"/>
    <mergeCell ref="AB99:AC100"/>
    <mergeCell ref="AD99:AD100"/>
    <mergeCell ref="AE99:AF100"/>
    <mergeCell ref="AG99:AG100"/>
    <mergeCell ref="AH99:AI100"/>
    <mergeCell ref="AJ99:AJ100"/>
    <mergeCell ref="A98:I101"/>
    <mergeCell ref="M98:Y98"/>
    <mergeCell ref="Z98:AJ98"/>
    <mergeCell ref="J99:L100"/>
    <mergeCell ref="M99:M100"/>
    <mergeCell ref="N99:P100"/>
    <mergeCell ref="R99:T100"/>
    <mergeCell ref="V99:X100"/>
    <mergeCell ref="Y99:Y100"/>
    <mergeCell ref="Z99:AA100"/>
    <mergeCell ref="M101:Y101"/>
    <mergeCell ref="Z101:AJ101"/>
    <mergeCell ref="A102:I105"/>
    <mergeCell ref="M102:Y102"/>
    <mergeCell ref="Z102:AJ102"/>
    <mergeCell ref="J103:L104"/>
    <mergeCell ref="M103:M104"/>
    <mergeCell ref="N103:P104"/>
    <mergeCell ref="R103:T104"/>
    <mergeCell ref="V103:X104"/>
    <mergeCell ref="AH103:AI104"/>
    <mergeCell ref="AJ103:AJ104"/>
    <mergeCell ref="M105:Y105"/>
    <mergeCell ref="Z105:AJ105"/>
    <mergeCell ref="Y103:Y104"/>
    <mergeCell ref="Z103:AA104"/>
    <mergeCell ref="AB103:AC104"/>
    <mergeCell ref="AD103:AD104"/>
    <mergeCell ref="AE103:AF104"/>
    <mergeCell ref="AG103:AG104"/>
  </mergeCells>
  <phoneticPr fontId="4"/>
  <dataValidations count="5">
    <dataValidation type="list" imeMode="off" allowBlank="1" showInputMessage="1" showErrorMessage="1" sqref="AL72" xr:uid="{9E712C4C-B3B2-470E-BD4D-494E4DA439EE}">
      <formula1>"30"</formula1>
    </dataValidation>
    <dataValidation type="list" errorStyle="warning" allowBlank="1" showInputMessage="1" showErrorMessage="1" sqref="J27:L28 J31:L32 J35:L36 J39:L40 J43:L44 J47:L48 J51:L52 J55:L56 J59:L60 J63:L64 J67:L68 J71:L72 J75:L76 J79:L80 J83:L84 J87:L88 J91:L92 J95:L96 J99:L100 J103:L104" xr:uid="{EFBE0420-60BC-416C-B86F-953B91A11E14}">
      <formula1>"○"</formula1>
    </dataValidation>
    <dataValidation imeMode="off" allowBlank="1" showInputMessage="1" showErrorMessage="1" sqref="AD4:AE4 AA4:AB4 AG4:AH4" xr:uid="{5541827B-F5BD-48AB-A085-2A31E7A2C7EA}"/>
    <dataValidation imeMode="halfKatakana" allowBlank="1" showInputMessage="1" showErrorMessage="1" sqref="J17" xr:uid="{3B269990-DF95-4701-B57C-54D088B926E7}"/>
    <dataValidation imeMode="fullAlpha" allowBlank="1" showInputMessage="1" showErrorMessage="1" sqref="K19:O19" xr:uid="{B91A7F56-14EB-4273-9DED-346C905924F9}"/>
  </dataValidations>
  <printOptions horizontalCentered="1"/>
  <pageMargins left="0.59055118110236227" right="0.39370078740157483" top="0.59055118110236227" bottom="0.39370078740157483" header="0.31496062992125984" footer="0.27559055118110237"/>
  <pageSetup paperSize="9" scale="93"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EF452-57EB-4DA5-9697-215C9145BC4E}">
  <dimension ref="A3:AL79"/>
  <sheetViews>
    <sheetView view="pageBreakPreview" zoomScaleNormal="70" zoomScaleSheetLayoutView="100" workbookViewId="0">
      <selection activeCell="AN2" sqref="AN2"/>
    </sheetView>
  </sheetViews>
  <sheetFormatPr defaultColWidth="8.125" defaultRowHeight="21" customHeight="1"/>
  <cols>
    <col min="1" max="1" width="2.375" style="254" customWidth="1"/>
    <col min="2" max="38" width="2.375" style="260" customWidth="1"/>
    <col min="39" max="256" width="8.125" style="260"/>
    <col min="257" max="294" width="2.375" style="260" customWidth="1"/>
    <col min="295" max="512" width="8.125" style="260"/>
    <col min="513" max="550" width="2.375" style="260" customWidth="1"/>
    <col min="551" max="768" width="8.125" style="260"/>
    <col min="769" max="806" width="2.375" style="260" customWidth="1"/>
    <col min="807" max="1024" width="8.125" style="260"/>
    <col min="1025" max="1062" width="2.375" style="260" customWidth="1"/>
    <col min="1063" max="1280" width="8.125" style="260"/>
    <col min="1281" max="1318" width="2.375" style="260" customWidth="1"/>
    <col min="1319" max="1536" width="8.125" style="260"/>
    <col min="1537" max="1574" width="2.375" style="260" customWidth="1"/>
    <col min="1575" max="1792" width="8.125" style="260"/>
    <col min="1793" max="1830" width="2.375" style="260" customWidth="1"/>
    <col min="1831" max="2048" width="8.125" style="260"/>
    <col min="2049" max="2086" width="2.375" style="260" customWidth="1"/>
    <col min="2087" max="2304" width="8.125" style="260"/>
    <col min="2305" max="2342" width="2.375" style="260" customWidth="1"/>
    <col min="2343" max="2560" width="8.125" style="260"/>
    <col min="2561" max="2598" width="2.375" style="260" customWidth="1"/>
    <col min="2599" max="2816" width="8.125" style="260"/>
    <col min="2817" max="2854" width="2.375" style="260" customWidth="1"/>
    <col min="2855" max="3072" width="8.125" style="260"/>
    <col min="3073" max="3110" width="2.375" style="260" customWidth="1"/>
    <col min="3111" max="3328" width="8.125" style="260"/>
    <col min="3329" max="3366" width="2.375" style="260" customWidth="1"/>
    <col min="3367" max="3584" width="8.125" style="260"/>
    <col min="3585" max="3622" width="2.375" style="260" customWidth="1"/>
    <col min="3623" max="3840" width="8.125" style="260"/>
    <col min="3841" max="3878" width="2.375" style="260" customWidth="1"/>
    <col min="3879" max="4096" width="8.125" style="260"/>
    <col min="4097" max="4134" width="2.375" style="260" customWidth="1"/>
    <col min="4135" max="4352" width="8.125" style="260"/>
    <col min="4353" max="4390" width="2.375" style="260" customWidth="1"/>
    <col min="4391" max="4608" width="8.125" style="260"/>
    <col min="4609" max="4646" width="2.375" style="260" customWidth="1"/>
    <col min="4647" max="4864" width="8.125" style="260"/>
    <col min="4865" max="4902" width="2.375" style="260" customWidth="1"/>
    <col min="4903" max="5120" width="8.125" style="260"/>
    <col min="5121" max="5158" width="2.375" style="260" customWidth="1"/>
    <col min="5159" max="5376" width="8.125" style="260"/>
    <col min="5377" max="5414" width="2.375" style="260" customWidth="1"/>
    <col min="5415" max="5632" width="8.125" style="260"/>
    <col min="5633" max="5670" width="2.375" style="260" customWidth="1"/>
    <col min="5671" max="5888" width="8.125" style="260"/>
    <col min="5889" max="5926" width="2.375" style="260" customWidth="1"/>
    <col min="5927" max="6144" width="8.125" style="260"/>
    <col min="6145" max="6182" width="2.375" style="260" customWidth="1"/>
    <col min="6183" max="6400" width="8.125" style="260"/>
    <col min="6401" max="6438" width="2.375" style="260" customWidth="1"/>
    <col min="6439" max="6656" width="8.125" style="260"/>
    <col min="6657" max="6694" width="2.375" style="260" customWidth="1"/>
    <col min="6695" max="6912" width="8.125" style="260"/>
    <col min="6913" max="6950" width="2.375" style="260" customWidth="1"/>
    <col min="6951" max="7168" width="8.125" style="260"/>
    <col min="7169" max="7206" width="2.375" style="260" customWidth="1"/>
    <col min="7207" max="7424" width="8.125" style="260"/>
    <col min="7425" max="7462" width="2.375" style="260" customWidth="1"/>
    <col min="7463" max="7680" width="8.125" style="260"/>
    <col min="7681" max="7718" width="2.375" style="260" customWidth="1"/>
    <col min="7719" max="7936" width="8.125" style="260"/>
    <col min="7937" max="7974" width="2.375" style="260" customWidth="1"/>
    <col min="7975" max="8192" width="8.125" style="260"/>
    <col min="8193" max="8230" width="2.375" style="260" customWidth="1"/>
    <col min="8231" max="8448" width="8.125" style="260"/>
    <col min="8449" max="8486" width="2.375" style="260" customWidth="1"/>
    <col min="8487" max="8704" width="8.125" style="260"/>
    <col min="8705" max="8742" width="2.375" style="260" customWidth="1"/>
    <col min="8743" max="8960" width="8.125" style="260"/>
    <col min="8961" max="8998" width="2.375" style="260" customWidth="1"/>
    <col min="8999" max="9216" width="8.125" style="260"/>
    <col min="9217" max="9254" width="2.375" style="260" customWidth="1"/>
    <col min="9255" max="9472" width="8.125" style="260"/>
    <col min="9473" max="9510" width="2.375" style="260" customWidth="1"/>
    <col min="9511" max="9728" width="8.125" style="260"/>
    <col min="9729" max="9766" width="2.375" style="260" customWidth="1"/>
    <col min="9767" max="9984" width="8.125" style="260"/>
    <col min="9985" max="10022" width="2.375" style="260" customWidth="1"/>
    <col min="10023" max="10240" width="8.125" style="260"/>
    <col min="10241" max="10278" width="2.375" style="260" customWidth="1"/>
    <col min="10279" max="10496" width="8.125" style="260"/>
    <col min="10497" max="10534" width="2.375" style="260" customWidth="1"/>
    <col min="10535" max="10752" width="8.125" style="260"/>
    <col min="10753" max="10790" width="2.375" style="260" customWidth="1"/>
    <col min="10791" max="11008" width="8.125" style="260"/>
    <col min="11009" max="11046" width="2.375" style="260" customWidth="1"/>
    <col min="11047" max="11264" width="8.125" style="260"/>
    <col min="11265" max="11302" width="2.375" style="260" customWidth="1"/>
    <col min="11303" max="11520" width="8.125" style="260"/>
    <col min="11521" max="11558" width="2.375" style="260" customWidth="1"/>
    <col min="11559" max="11776" width="8.125" style="260"/>
    <col min="11777" max="11814" width="2.375" style="260" customWidth="1"/>
    <col min="11815" max="12032" width="8.125" style="260"/>
    <col min="12033" max="12070" width="2.375" style="260" customWidth="1"/>
    <col min="12071" max="12288" width="8.125" style="260"/>
    <col min="12289" max="12326" width="2.375" style="260" customWidth="1"/>
    <col min="12327" max="12544" width="8.125" style="260"/>
    <col min="12545" max="12582" width="2.375" style="260" customWidth="1"/>
    <col min="12583" max="12800" width="8.125" style="260"/>
    <col min="12801" max="12838" width="2.375" style="260" customWidth="1"/>
    <col min="12839" max="13056" width="8.125" style="260"/>
    <col min="13057" max="13094" width="2.375" style="260" customWidth="1"/>
    <col min="13095" max="13312" width="8.125" style="260"/>
    <col min="13313" max="13350" width="2.375" style="260" customWidth="1"/>
    <col min="13351" max="13568" width="8.125" style="260"/>
    <col min="13569" max="13606" width="2.375" style="260" customWidth="1"/>
    <col min="13607" max="13824" width="8.125" style="260"/>
    <col min="13825" max="13862" width="2.375" style="260" customWidth="1"/>
    <col min="13863" max="14080" width="8.125" style="260"/>
    <col min="14081" max="14118" width="2.375" style="260" customWidth="1"/>
    <col min="14119" max="14336" width="8.125" style="260"/>
    <col min="14337" max="14374" width="2.375" style="260" customWidth="1"/>
    <col min="14375" max="14592" width="8.125" style="260"/>
    <col min="14593" max="14630" width="2.375" style="260" customWidth="1"/>
    <col min="14631" max="14848" width="8.125" style="260"/>
    <col min="14849" max="14886" width="2.375" style="260" customWidth="1"/>
    <col min="14887" max="15104" width="8.125" style="260"/>
    <col min="15105" max="15142" width="2.375" style="260" customWidth="1"/>
    <col min="15143" max="15360" width="8.125" style="260"/>
    <col min="15361" max="15398" width="2.375" style="260" customWidth="1"/>
    <col min="15399" max="15616" width="8.125" style="260"/>
    <col min="15617" max="15654" width="2.375" style="260" customWidth="1"/>
    <col min="15655" max="15872" width="8.125" style="260"/>
    <col min="15873" max="15910" width="2.375" style="260" customWidth="1"/>
    <col min="15911" max="16128" width="8.125" style="260"/>
    <col min="16129" max="16166" width="2.375" style="260" customWidth="1"/>
    <col min="16167" max="16384" width="8.125" style="260"/>
  </cols>
  <sheetData>
    <row r="3" spans="1:38" ht="21" customHeight="1">
      <c r="A3" s="1732" t="s">
        <v>1518</v>
      </c>
      <c r="B3" s="1733"/>
      <c r="C3" s="1733"/>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row>
    <row r="4" spans="1:38" ht="21" customHeight="1">
      <c r="A4" s="1637" t="s">
        <v>1519</v>
      </c>
      <c r="B4" s="1637"/>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row>
    <row r="6" spans="1:38" ht="21" customHeight="1">
      <c r="Y6" s="260" t="s">
        <v>1153</v>
      </c>
      <c r="Z6" s="260" t="s">
        <v>1153</v>
      </c>
      <c r="AB6" s="605"/>
      <c r="AC6" s="605"/>
      <c r="AD6" s="605"/>
      <c r="AE6" s="605"/>
      <c r="AF6" s="605"/>
      <c r="AG6" s="606" t="s">
        <v>1520</v>
      </c>
    </row>
    <row r="8" spans="1:38" ht="21" customHeight="1">
      <c r="B8" s="1734" t="s">
        <v>1521</v>
      </c>
      <c r="C8" s="1734"/>
      <c r="D8" s="1734"/>
      <c r="E8" s="1734"/>
      <c r="F8" s="1734"/>
      <c r="G8" s="1734"/>
      <c r="H8" s="1734"/>
      <c r="I8" s="1734"/>
      <c r="J8" s="1734"/>
      <c r="L8" s="260" t="s">
        <v>1522</v>
      </c>
    </row>
    <row r="10" spans="1:38" ht="21" customHeight="1">
      <c r="N10" s="260" t="s">
        <v>1083</v>
      </c>
      <c r="Q10" s="1728" t="s">
        <v>1523</v>
      </c>
      <c r="R10" s="1728"/>
      <c r="S10" s="1728"/>
      <c r="T10" s="1728"/>
      <c r="U10" s="1729"/>
      <c r="V10" s="1729"/>
      <c r="W10" s="1729"/>
      <c r="X10" s="1729"/>
      <c r="Y10" s="1729"/>
      <c r="Z10" s="1729"/>
      <c r="AA10" s="1729"/>
      <c r="AB10" s="1729"/>
      <c r="AC10" s="1729"/>
      <c r="AD10" s="1729"/>
      <c r="AE10" s="1729"/>
      <c r="AF10" s="1729"/>
      <c r="AG10" s="1729"/>
      <c r="AH10" s="1729"/>
    </row>
    <row r="11" spans="1:38" ht="21" customHeight="1">
      <c r="Q11" s="1728" t="s">
        <v>1524</v>
      </c>
      <c r="R11" s="1728"/>
      <c r="S11" s="1728"/>
      <c r="T11" s="1728"/>
      <c r="U11" s="1729"/>
      <c r="V11" s="1729"/>
      <c r="W11" s="1729"/>
      <c r="X11" s="1729"/>
      <c r="Y11" s="1729"/>
      <c r="Z11" s="1729"/>
      <c r="AA11" s="1729"/>
      <c r="AB11" s="1729"/>
      <c r="AC11" s="1729"/>
      <c r="AD11" s="1729"/>
      <c r="AE11" s="1729"/>
      <c r="AF11" s="1729"/>
      <c r="AG11" s="1729"/>
      <c r="AH11" s="1729"/>
    </row>
    <row r="12" spans="1:38" ht="21" customHeight="1">
      <c r="N12" s="1728" t="s">
        <v>1525</v>
      </c>
      <c r="O12" s="1728"/>
      <c r="P12" s="1728"/>
      <c r="Q12" s="1728"/>
      <c r="R12" s="1728"/>
      <c r="S12" s="1728"/>
      <c r="T12" s="1728"/>
      <c r="U12" s="1729"/>
      <c r="V12" s="1729"/>
      <c r="W12" s="1729"/>
      <c r="X12" s="1729"/>
      <c r="Y12" s="1729"/>
      <c r="Z12" s="1729"/>
      <c r="AA12" s="1729"/>
      <c r="AB12" s="1729"/>
      <c r="AC12" s="1729"/>
      <c r="AD12" s="1729"/>
      <c r="AE12" s="1729"/>
      <c r="AF12" s="1729"/>
      <c r="AG12" s="1729"/>
      <c r="AH12" s="1729"/>
    </row>
    <row r="13" spans="1:38" ht="21" customHeight="1">
      <c r="Q13" s="1728" t="s">
        <v>793</v>
      </c>
      <c r="R13" s="1728"/>
      <c r="S13" s="1728"/>
      <c r="T13" s="1728"/>
      <c r="U13" s="1729"/>
      <c r="V13" s="1729"/>
      <c r="W13" s="1729"/>
      <c r="X13" s="1729"/>
      <c r="Y13" s="1729"/>
      <c r="Z13" s="1729"/>
      <c r="AA13" s="1729"/>
      <c r="AB13" s="1729"/>
      <c r="AC13" s="1729"/>
      <c r="AD13" s="1729"/>
      <c r="AE13" s="1729"/>
      <c r="AF13" s="1729"/>
      <c r="AG13" s="1729"/>
      <c r="AH13" s="1729"/>
    </row>
    <row r="14" spans="1:38" ht="21" customHeight="1">
      <c r="Q14" s="1730" t="s">
        <v>1090</v>
      </c>
      <c r="R14" s="1730"/>
      <c r="S14" s="1730"/>
      <c r="T14" s="1730"/>
      <c r="U14" s="1731"/>
      <c r="V14" s="1731"/>
      <c r="W14" s="1731"/>
      <c r="X14" s="1731"/>
      <c r="Y14" s="1731"/>
      <c r="Z14" s="1731"/>
      <c r="AA14" s="1731"/>
      <c r="AB14" s="1731"/>
      <c r="AC14" s="1731"/>
      <c r="AD14" s="1731"/>
      <c r="AE14" s="1731"/>
      <c r="AF14" s="1731"/>
      <c r="AG14" s="1731"/>
      <c r="AH14" s="1731"/>
    </row>
    <row r="15" spans="1:38" ht="21" customHeight="1">
      <c r="Q15" s="607"/>
      <c r="R15" s="607"/>
      <c r="S15" s="607"/>
      <c r="T15" s="607"/>
      <c r="U15" s="317"/>
      <c r="V15" s="317"/>
      <c r="W15" s="317"/>
      <c r="X15" s="317"/>
      <c r="Y15" s="317"/>
      <c r="Z15" s="317"/>
      <c r="AA15" s="317"/>
      <c r="AB15" s="317"/>
      <c r="AC15" s="317"/>
      <c r="AD15" s="317"/>
      <c r="AE15" s="317"/>
      <c r="AF15" s="317"/>
      <c r="AG15" s="317"/>
      <c r="AH15" s="317"/>
    </row>
    <row r="16" spans="1:38" ht="21" customHeight="1">
      <c r="A16" s="1626" t="s">
        <v>1089</v>
      </c>
      <c r="B16" s="1626"/>
      <c r="C16" s="1626"/>
      <c r="D16" s="1626"/>
      <c r="E16" s="1626"/>
      <c r="F16" s="1626"/>
      <c r="G16" s="1626"/>
      <c r="H16" s="1626"/>
      <c r="I16" s="1626"/>
      <c r="J16" s="1626"/>
      <c r="K16" s="1626"/>
      <c r="L16" s="1626"/>
      <c r="M16" s="1626"/>
      <c r="N16" s="1626"/>
      <c r="O16" s="1626"/>
      <c r="P16" s="1626"/>
      <c r="Q16" s="1626"/>
      <c r="R16" s="1626"/>
      <c r="S16" s="1626"/>
      <c r="T16" s="1626"/>
      <c r="U16" s="1626"/>
      <c r="V16" s="1626"/>
      <c r="W16" s="1626"/>
      <c r="X16" s="1626"/>
      <c r="Y16" s="1626"/>
      <c r="Z16" s="1626"/>
      <c r="AA16" s="1626"/>
      <c r="AB16" s="1626"/>
      <c r="AC16" s="1626"/>
      <c r="AD16" s="1626"/>
      <c r="AE16" s="1626"/>
      <c r="AF16" s="1626"/>
      <c r="AG16" s="1626"/>
      <c r="AH16" s="1626"/>
    </row>
    <row r="17" spans="1:38" ht="21" customHeight="1" thickBot="1">
      <c r="A17" s="608"/>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row>
    <row r="18" spans="1:38" ht="21" customHeight="1">
      <c r="A18" s="1720" t="s">
        <v>1083</v>
      </c>
      <c r="B18" s="1722" t="s">
        <v>232</v>
      </c>
      <c r="C18" s="1722"/>
      <c r="D18" s="1722"/>
      <c r="E18" s="1722"/>
      <c r="F18" s="1722"/>
      <c r="G18" s="1722"/>
      <c r="H18" s="1722"/>
      <c r="I18" s="1722"/>
      <c r="J18" s="1723"/>
      <c r="K18" s="1723"/>
      <c r="L18" s="1723"/>
      <c r="M18" s="1723"/>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1724"/>
    </row>
    <row r="19" spans="1:38" ht="21" customHeight="1">
      <c r="A19" s="1721"/>
      <c r="B19" s="1725" t="s">
        <v>182</v>
      </c>
      <c r="C19" s="1725"/>
      <c r="D19" s="1725"/>
      <c r="E19" s="1725"/>
      <c r="F19" s="1725"/>
      <c r="G19" s="1725"/>
      <c r="H19" s="1725"/>
      <c r="I19" s="1725"/>
      <c r="J19" s="1726"/>
      <c r="K19" s="1726"/>
      <c r="L19" s="1726"/>
      <c r="M19" s="1726"/>
      <c r="N19" s="1726"/>
      <c r="O19" s="1726"/>
      <c r="P19" s="1726"/>
      <c r="Q19" s="1726"/>
      <c r="R19" s="1726"/>
      <c r="S19" s="1726"/>
      <c r="T19" s="1726"/>
      <c r="U19" s="1726"/>
      <c r="V19" s="1726"/>
      <c r="W19" s="1726"/>
      <c r="X19" s="1726"/>
      <c r="Y19" s="1726"/>
      <c r="Z19" s="1726"/>
      <c r="AA19" s="1726"/>
      <c r="AB19" s="1726"/>
      <c r="AC19" s="1726"/>
      <c r="AD19" s="1726"/>
      <c r="AE19" s="1726"/>
      <c r="AF19" s="1726"/>
      <c r="AG19" s="1726"/>
      <c r="AH19" s="1726"/>
      <c r="AI19" s="1726"/>
      <c r="AJ19" s="1726"/>
      <c r="AK19" s="1726"/>
      <c r="AL19" s="1727"/>
    </row>
    <row r="20" spans="1:38" ht="21" customHeight="1">
      <c r="A20" s="1721"/>
      <c r="B20" s="1537" t="s">
        <v>1526</v>
      </c>
      <c r="C20" s="1538"/>
      <c r="D20" s="1538"/>
      <c r="E20" s="1538"/>
      <c r="F20" s="1538"/>
      <c r="G20" s="1538"/>
      <c r="H20" s="1538"/>
      <c r="I20" s="1539"/>
      <c r="J20" s="1707" t="s">
        <v>323</v>
      </c>
      <c r="K20" s="1707"/>
      <c r="L20" s="1707"/>
      <c r="M20" s="1707"/>
      <c r="N20" s="1707"/>
      <c r="O20" s="1707"/>
      <c r="P20" s="1707"/>
      <c r="Q20" s="1707"/>
      <c r="R20" s="1707"/>
      <c r="S20" s="1707"/>
      <c r="T20" s="1707"/>
      <c r="U20" s="1707"/>
      <c r="V20" s="1707"/>
      <c r="W20" s="1707"/>
      <c r="X20" s="1707"/>
      <c r="Y20" s="1707"/>
      <c r="Z20" s="1707"/>
      <c r="AA20" s="1707"/>
      <c r="AB20" s="1707"/>
      <c r="AC20" s="1707"/>
      <c r="AD20" s="1707"/>
      <c r="AE20" s="1707"/>
      <c r="AF20" s="1707"/>
      <c r="AG20" s="1707"/>
      <c r="AH20" s="1707"/>
      <c r="AI20" s="1707"/>
      <c r="AJ20" s="1707"/>
      <c r="AK20" s="1707"/>
      <c r="AL20" s="1708"/>
    </row>
    <row r="21" spans="1:38" ht="21" customHeight="1">
      <c r="A21" s="1721"/>
      <c r="B21" s="1701"/>
      <c r="C21" s="1702"/>
      <c r="D21" s="1702"/>
      <c r="E21" s="1702"/>
      <c r="F21" s="1702"/>
      <c r="G21" s="1702"/>
      <c r="H21" s="1702"/>
      <c r="I21" s="1703"/>
      <c r="J21" s="1709" t="s">
        <v>1527</v>
      </c>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710"/>
    </row>
    <row r="22" spans="1:38" ht="21" customHeight="1">
      <c r="A22" s="1721"/>
      <c r="B22" s="1701"/>
      <c r="C22" s="1702"/>
      <c r="D22" s="1702"/>
      <c r="E22" s="1702"/>
      <c r="F22" s="1702"/>
      <c r="G22" s="1702"/>
      <c r="H22" s="1702"/>
      <c r="I22" s="1703"/>
      <c r="J22" s="1711"/>
      <c r="K22" s="1711"/>
      <c r="L22" s="1711"/>
      <c r="M22" s="1711"/>
      <c r="N22" s="1711"/>
      <c r="O22" s="1711"/>
      <c r="P22" s="1711"/>
      <c r="Q22" s="1711"/>
      <c r="R22" s="1711"/>
      <c r="S22" s="1711"/>
      <c r="T22" s="1711"/>
      <c r="U22" s="1711"/>
      <c r="V22" s="1711"/>
      <c r="W22" s="1711"/>
      <c r="X22" s="1711"/>
      <c r="Y22" s="1711"/>
      <c r="Z22" s="1711"/>
      <c r="AA22" s="1711"/>
      <c r="AB22" s="1711"/>
      <c r="AC22" s="1711"/>
      <c r="AD22" s="1711"/>
      <c r="AE22" s="1711"/>
      <c r="AF22" s="1711"/>
      <c r="AG22" s="1711"/>
      <c r="AH22" s="1711"/>
      <c r="AI22" s="1711"/>
      <c r="AJ22" s="1711"/>
      <c r="AK22" s="1711"/>
      <c r="AL22" s="1712"/>
    </row>
    <row r="23" spans="1:38" ht="21" customHeight="1">
      <c r="A23" s="1721"/>
      <c r="B23" s="1609"/>
      <c r="C23" s="1610"/>
      <c r="D23" s="1610"/>
      <c r="E23" s="1610"/>
      <c r="F23" s="1610"/>
      <c r="G23" s="1610"/>
      <c r="H23" s="1610"/>
      <c r="I23" s="1693"/>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6"/>
    </row>
    <row r="24" spans="1:38" ht="21" customHeight="1">
      <c r="A24" s="1721"/>
      <c r="B24" s="1695" t="s">
        <v>1528</v>
      </c>
      <c r="C24" s="1696"/>
      <c r="D24" s="1696"/>
      <c r="E24" s="1696"/>
      <c r="F24" s="1696"/>
      <c r="G24" s="1696"/>
      <c r="H24" s="1696"/>
      <c r="I24" s="1697"/>
      <c r="J24" s="1698" t="s">
        <v>237</v>
      </c>
      <c r="K24" s="1698"/>
      <c r="L24" s="1698"/>
      <c r="M24" s="1698"/>
      <c r="N24" s="1698"/>
      <c r="O24" s="1699"/>
      <c r="P24" s="1699"/>
      <c r="Q24" s="1699"/>
      <c r="R24" s="1699"/>
      <c r="S24" s="1699"/>
      <c r="T24" s="1699"/>
      <c r="U24" s="1699"/>
      <c r="V24" s="1699"/>
      <c r="W24" s="1699"/>
      <c r="X24" s="1698" t="s">
        <v>324</v>
      </c>
      <c r="Y24" s="1698"/>
      <c r="Z24" s="1698"/>
      <c r="AA24" s="1698"/>
      <c r="AB24" s="1698"/>
      <c r="AC24" s="1699"/>
      <c r="AD24" s="1699"/>
      <c r="AE24" s="1699"/>
      <c r="AF24" s="1699"/>
      <c r="AG24" s="1699"/>
      <c r="AH24" s="1699"/>
      <c r="AI24" s="1699"/>
      <c r="AJ24" s="1699"/>
      <c r="AK24" s="1699"/>
      <c r="AL24" s="1700"/>
    </row>
    <row r="25" spans="1:38" ht="21" customHeight="1">
      <c r="A25" s="1721"/>
      <c r="B25" s="1695" t="s">
        <v>1529</v>
      </c>
      <c r="C25" s="1696"/>
      <c r="D25" s="1696"/>
      <c r="E25" s="1696"/>
      <c r="F25" s="1696"/>
      <c r="G25" s="1696"/>
      <c r="H25" s="1696"/>
      <c r="I25" s="1697"/>
      <c r="J25" s="1699"/>
      <c r="K25" s="1699"/>
      <c r="L25" s="1699"/>
      <c r="M25" s="1699"/>
      <c r="N25" s="1699"/>
      <c r="O25" s="1699"/>
      <c r="P25" s="1699"/>
      <c r="Q25" s="1699"/>
      <c r="R25" s="1699"/>
      <c r="S25" s="1699"/>
      <c r="T25" s="1699"/>
      <c r="U25" s="1698" t="s">
        <v>1530</v>
      </c>
      <c r="V25" s="1698"/>
      <c r="W25" s="1698"/>
      <c r="X25" s="1698"/>
      <c r="Y25" s="1698"/>
      <c r="Z25" s="1698"/>
      <c r="AA25" s="1698"/>
      <c r="AB25" s="1698"/>
      <c r="AC25" s="1699"/>
      <c r="AD25" s="1699"/>
      <c r="AE25" s="1699"/>
      <c r="AF25" s="1699"/>
      <c r="AG25" s="1699"/>
      <c r="AH25" s="1699"/>
      <c r="AI25" s="1699"/>
      <c r="AJ25" s="1699"/>
      <c r="AK25" s="1699"/>
      <c r="AL25" s="1700"/>
    </row>
    <row r="26" spans="1:38" ht="21" customHeight="1">
      <c r="A26" s="1721"/>
      <c r="B26" s="1695" t="s">
        <v>1087</v>
      </c>
      <c r="C26" s="1696"/>
      <c r="D26" s="1696"/>
      <c r="E26" s="1696"/>
      <c r="F26" s="1696"/>
      <c r="G26" s="1696"/>
      <c r="H26" s="1696"/>
      <c r="I26" s="1697"/>
      <c r="J26" s="1698" t="s">
        <v>1531</v>
      </c>
      <c r="K26" s="1698"/>
      <c r="L26" s="1698"/>
      <c r="M26" s="1698"/>
      <c r="N26" s="1698"/>
      <c r="O26" s="1699"/>
      <c r="P26" s="1699"/>
      <c r="Q26" s="1699"/>
      <c r="R26" s="1699"/>
      <c r="S26" s="1699"/>
      <c r="T26" s="1699"/>
      <c r="U26" s="1699"/>
      <c r="V26" s="1699"/>
      <c r="W26" s="1699"/>
      <c r="X26" s="1698" t="s">
        <v>932</v>
      </c>
      <c r="Y26" s="1698"/>
      <c r="Z26" s="1698"/>
      <c r="AA26" s="1698"/>
      <c r="AB26" s="1698"/>
      <c r="AC26" s="1699"/>
      <c r="AD26" s="1699"/>
      <c r="AE26" s="1699"/>
      <c r="AF26" s="1699"/>
      <c r="AG26" s="1699"/>
      <c r="AH26" s="1699"/>
      <c r="AI26" s="1699"/>
      <c r="AJ26" s="1699"/>
      <c r="AK26" s="1699"/>
      <c r="AL26" s="1700"/>
    </row>
    <row r="27" spans="1:38" ht="21" customHeight="1">
      <c r="A27" s="1721"/>
      <c r="B27" s="1537" t="s">
        <v>1532</v>
      </c>
      <c r="C27" s="1538"/>
      <c r="D27" s="1538"/>
      <c r="E27" s="1538"/>
      <c r="F27" s="1538"/>
      <c r="G27" s="1538"/>
      <c r="H27" s="1538"/>
      <c r="I27" s="1539"/>
      <c r="J27" s="1707" t="s">
        <v>323</v>
      </c>
      <c r="K27" s="1707"/>
      <c r="L27" s="1707"/>
      <c r="M27" s="1707"/>
      <c r="N27" s="1707"/>
      <c r="O27" s="1707"/>
      <c r="P27" s="1707"/>
      <c r="Q27" s="1707"/>
      <c r="R27" s="1707"/>
      <c r="S27" s="1707"/>
      <c r="T27" s="1707"/>
      <c r="U27" s="1707"/>
      <c r="V27" s="1707"/>
      <c r="W27" s="1707"/>
      <c r="X27" s="1707"/>
      <c r="Y27" s="1707"/>
      <c r="Z27" s="1707"/>
      <c r="AA27" s="1707"/>
      <c r="AB27" s="1707"/>
      <c r="AC27" s="1707"/>
      <c r="AD27" s="1707"/>
      <c r="AE27" s="1707"/>
      <c r="AF27" s="1707"/>
      <c r="AG27" s="1707"/>
      <c r="AH27" s="1707"/>
      <c r="AI27" s="1707"/>
      <c r="AJ27" s="1707"/>
      <c r="AK27" s="1707"/>
      <c r="AL27" s="1708"/>
    </row>
    <row r="28" spans="1:38" ht="21" customHeight="1">
      <c r="A28" s="1721"/>
      <c r="B28" s="1701"/>
      <c r="C28" s="1702"/>
      <c r="D28" s="1702"/>
      <c r="E28" s="1702"/>
      <c r="F28" s="1702"/>
      <c r="G28" s="1702"/>
      <c r="H28" s="1702"/>
      <c r="I28" s="1703"/>
      <c r="J28" s="1709" t="s">
        <v>1527</v>
      </c>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1710"/>
    </row>
    <row r="29" spans="1:38" ht="21" customHeight="1">
      <c r="A29" s="1721"/>
      <c r="B29" s="1701"/>
      <c r="C29" s="1702"/>
      <c r="D29" s="1702"/>
      <c r="E29" s="1702"/>
      <c r="F29" s="1702"/>
      <c r="G29" s="1702"/>
      <c r="H29" s="1702"/>
      <c r="I29" s="1703"/>
      <c r="J29" s="1711"/>
      <c r="K29" s="1711"/>
      <c r="L29" s="1711"/>
      <c r="M29" s="1711"/>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c r="AL29" s="1712"/>
    </row>
    <row r="30" spans="1:38" ht="21" customHeight="1" thickBot="1">
      <c r="A30" s="1581"/>
      <c r="B30" s="1701"/>
      <c r="C30" s="1702"/>
      <c r="D30" s="1702"/>
      <c r="E30" s="1702"/>
      <c r="F30" s="1702"/>
      <c r="G30" s="1702"/>
      <c r="H30" s="1702"/>
      <c r="I30" s="1703"/>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710"/>
    </row>
    <row r="31" spans="1:38" ht="21" customHeight="1">
      <c r="A31" s="1717" t="s">
        <v>1533</v>
      </c>
      <c r="B31" s="1607" t="s">
        <v>1534</v>
      </c>
      <c r="C31" s="1608"/>
      <c r="D31" s="1608"/>
      <c r="E31" s="1608"/>
      <c r="F31" s="1608"/>
      <c r="G31" s="1608"/>
      <c r="H31" s="1608"/>
      <c r="I31" s="1692"/>
      <c r="J31" s="1718" t="s">
        <v>323</v>
      </c>
      <c r="K31" s="171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c r="AG31" s="1718"/>
      <c r="AH31" s="1718"/>
      <c r="AI31" s="1718"/>
      <c r="AJ31" s="1718"/>
      <c r="AK31" s="1718"/>
      <c r="AL31" s="1719"/>
    </row>
    <row r="32" spans="1:38" ht="21" customHeight="1">
      <c r="A32" s="1582"/>
      <c r="B32" s="1701"/>
      <c r="C32" s="1702"/>
      <c r="D32" s="1702"/>
      <c r="E32" s="1702"/>
      <c r="F32" s="1702"/>
      <c r="G32" s="1702"/>
      <c r="H32" s="1702"/>
      <c r="I32" s="1703"/>
      <c r="J32" s="1709" t="s">
        <v>1527</v>
      </c>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c r="AG32" s="1709"/>
      <c r="AH32" s="1709"/>
      <c r="AI32" s="1709"/>
      <c r="AJ32" s="1709"/>
      <c r="AK32" s="1709"/>
      <c r="AL32" s="1710"/>
    </row>
    <row r="33" spans="1:38" ht="21" customHeight="1">
      <c r="A33" s="1582"/>
      <c r="B33" s="1701"/>
      <c r="C33" s="1702"/>
      <c r="D33" s="1702"/>
      <c r="E33" s="1702"/>
      <c r="F33" s="1702"/>
      <c r="G33" s="1702"/>
      <c r="H33" s="1702"/>
      <c r="I33" s="1703"/>
      <c r="J33" s="1711"/>
      <c r="K33" s="1711"/>
      <c r="L33" s="1711"/>
      <c r="M33" s="1711"/>
      <c r="N33" s="1711"/>
      <c r="O33" s="1711"/>
      <c r="P33" s="1711"/>
      <c r="Q33" s="1711"/>
      <c r="R33" s="1711"/>
      <c r="S33" s="1711"/>
      <c r="T33" s="1711"/>
      <c r="U33" s="1711"/>
      <c r="V33" s="1711"/>
      <c r="W33" s="1711"/>
      <c r="X33" s="1711"/>
      <c r="Y33" s="1711"/>
      <c r="Z33" s="1711"/>
      <c r="AA33" s="1711"/>
      <c r="AB33" s="1711"/>
      <c r="AC33" s="1711"/>
      <c r="AD33" s="1711"/>
      <c r="AE33" s="1711"/>
      <c r="AF33" s="1711"/>
      <c r="AG33" s="1711"/>
      <c r="AH33" s="1711"/>
      <c r="AI33" s="1711"/>
      <c r="AJ33" s="1711"/>
      <c r="AK33" s="1711"/>
      <c r="AL33" s="1712"/>
    </row>
    <row r="34" spans="1:38" ht="21" customHeight="1">
      <c r="A34" s="1582"/>
      <c r="B34" s="1609"/>
      <c r="C34" s="1610"/>
      <c r="D34" s="1610"/>
      <c r="E34" s="1610"/>
      <c r="F34" s="1610"/>
      <c r="G34" s="1610"/>
      <c r="H34" s="1610"/>
      <c r="I34" s="1693"/>
      <c r="J34" s="1715"/>
      <c r="K34" s="1715"/>
      <c r="L34" s="1715"/>
      <c r="M34" s="1715"/>
      <c r="N34" s="1715"/>
      <c r="O34" s="1715"/>
      <c r="P34" s="1715"/>
      <c r="Q34" s="1715"/>
      <c r="R34" s="1715"/>
      <c r="S34" s="1715"/>
      <c r="T34" s="1715"/>
      <c r="U34" s="1715"/>
      <c r="V34" s="1715"/>
      <c r="W34" s="1715"/>
      <c r="X34" s="1715"/>
      <c r="Y34" s="1715"/>
      <c r="Z34" s="1715"/>
      <c r="AA34" s="1715"/>
      <c r="AB34" s="1715"/>
      <c r="AC34" s="1715"/>
      <c r="AD34" s="1715"/>
      <c r="AE34" s="1715"/>
      <c r="AF34" s="1715"/>
      <c r="AG34" s="1715"/>
      <c r="AH34" s="1715"/>
      <c r="AI34" s="1715"/>
      <c r="AJ34" s="1715"/>
      <c r="AK34" s="1715"/>
      <c r="AL34" s="1716"/>
    </row>
    <row r="35" spans="1:38" ht="21" customHeight="1">
      <c r="A35" s="1582"/>
      <c r="B35" s="1695" t="s">
        <v>1528</v>
      </c>
      <c r="C35" s="1696"/>
      <c r="D35" s="1696"/>
      <c r="E35" s="1696"/>
      <c r="F35" s="1696"/>
      <c r="G35" s="1696"/>
      <c r="H35" s="1696"/>
      <c r="I35" s="1697"/>
      <c r="J35" s="1698" t="s">
        <v>237</v>
      </c>
      <c r="K35" s="1698"/>
      <c r="L35" s="1698"/>
      <c r="M35" s="1698"/>
      <c r="N35" s="1698"/>
      <c r="O35" s="1699"/>
      <c r="P35" s="1699"/>
      <c r="Q35" s="1699"/>
      <c r="R35" s="1699"/>
      <c r="S35" s="1699"/>
      <c r="T35" s="1699"/>
      <c r="U35" s="1699"/>
      <c r="V35" s="1699"/>
      <c r="W35" s="1699"/>
      <c r="X35" s="1698" t="s">
        <v>324</v>
      </c>
      <c r="Y35" s="1698"/>
      <c r="Z35" s="1698"/>
      <c r="AA35" s="1698"/>
      <c r="AB35" s="1698"/>
      <c r="AC35" s="1699"/>
      <c r="AD35" s="1699"/>
      <c r="AE35" s="1699"/>
      <c r="AF35" s="1699"/>
      <c r="AG35" s="1699"/>
      <c r="AH35" s="1699"/>
      <c r="AI35" s="1699"/>
      <c r="AJ35" s="1699"/>
      <c r="AK35" s="1699"/>
      <c r="AL35" s="1700"/>
    </row>
    <row r="36" spans="1:38" ht="21" customHeight="1">
      <c r="A36" s="1582"/>
      <c r="B36" s="1695" t="s">
        <v>1535</v>
      </c>
      <c r="C36" s="1696"/>
      <c r="D36" s="1696"/>
      <c r="E36" s="1696"/>
      <c r="F36" s="1696"/>
      <c r="G36" s="1696"/>
      <c r="H36" s="1696"/>
      <c r="I36" s="1697"/>
      <c r="J36" s="1698" t="s">
        <v>1531</v>
      </c>
      <c r="K36" s="1698"/>
      <c r="L36" s="1698"/>
      <c r="M36" s="1698"/>
      <c r="N36" s="1698"/>
      <c r="O36" s="1699"/>
      <c r="P36" s="1699"/>
      <c r="Q36" s="1699"/>
      <c r="R36" s="1699"/>
      <c r="S36" s="1699"/>
      <c r="T36" s="1699"/>
      <c r="U36" s="1699"/>
      <c r="V36" s="1699"/>
      <c r="W36" s="1699"/>
      <c r="X36" s="1698" t="s">
        <v>932</v>
      </c>
      <c r="Y36" s="1698"/>
      <c r="Z36" s="1698"/>
      <c r="AA36" s="1698"/>
      <c r="AB36" s="1698"/>
      <c r="AC36" s="1699"/>
      <c r="AD36" s="1699"/>
      <c r="AE36" s="1699"/>
      <c r="AF36" s="1699"/>
      <c r="AG36" s="1699"/>
      <c r="AH36" s="1699"/>
      <c r="AI36" s="1699"/>
      <c r="AJ36" s="1699"/>
      <c r="AK36" s="1699"/>
      <c r="AL36" s="1700"/>
    </row>
    <row r="37" spans="1:38" ht="21" customHeight="1">
      <c r="A37" s="1582"/>
      <c r="B37" s="1537" t="s">
        <v>1536</v>
      </c>
      <c r="C37" s="1538"/>
      <c r="D37" s="1538"/>
      <c r="E37" s="1538"/>
      <c r="F37" s="1538"/>
      <c r="G37" s="1538"/>
      <c r="H37" s="1538"/>
      <c r="I37" s="1539"/>
      <c r="J37" s="1707" t="s">
        <v>323</v>
      </c>
      <c r="K37" s="1707"/>
      <c r="L37" s="1707"/>
      <c r="M37" s="1707"/>
      <c r="N37" s="1707"/>
      <c r="O37" s="1707"/>
      <c r="P37" s="1707"/>
      <c r="Q37" s="1707"/>
      <c r="R37" s="1707"/>
      <c r="S37" s="1707"/>
      <c r="T37" s="1707"/>
      <c r="U37" s="1707"/>
      <c r="V37" s="1707"/>
      <c r="W37" s="1707"/>
      <c r="X37" s="1707"/>
      <c r="Y37" s="1707"/>
      <c r="Z37" s="1707"/>
      <c r="AA37" s="1707"/>
      <c r="AB37" s="1707"/>
      <c r="AC37" s="1707"/>
      <c r="AD37" s="1707"/>
      <c r="AE37" s="1707"/>
      <c r="AF37" s="1707"/>
      <c r="AG37" s="1707"/>
      <c r="AH37" s="1707"/>
      <c r="AI37" s="1707"/>
      <c r="AJ37" s="1707"/>
      <c r="AK37" s="1707"/>
      <c r="AL37" s="1708"/>
    </row>
    <row r="38" spans="1:38" ht="21" customHeight="1">
      <c r="A38" s="1582"/>
      <c r="B38" s="1701"/>
      <c r="C38" s="1702"/>
      <c r="D38" s="1702"/>
      <c r="E38" s="1702"/>
      <c r="F38" s="1702"/>
      <c r="G38" s="1702"/>
      <c r="H38" s="1702"/>
      <c r="I38" s="1703"/>
      <c r="J38" s="1709" t="s">
        <v>1527</v>
      </c>
      <c r="K38" s="1709"/>
      <c r="L38" s="1709"/>
      <c r="M38" s="1709"/>
      <c r="N38" s="1709"/>
      <c r="O38" s="1709"/>
      <c r="P38" s="1709"/>
      <c r="Q38" s="1709"/>
      <c r="R38" s="1709"/>
      <c r="S38" s="1709"/>
      <c r="T38" s="1709"/>
      <c r="U38" s="1709"/>
      <c r="V38" s="1709"/>
      <c r="W38" s="1709"/>
      <c r="X38" s="1709"/>
      <c r="Y38" s="1709"/>
      <c r="Z38" s="1709"/>
      <c r="AA38" s="1709"/>
      <c r="AB38" s="1709"/>
      <c r="AC38" s="1709"/>
      <c r="AD38" s="1709"/>
      <c r="AE38" s="1709"/>
      <c r="AF38" s="1709"/>
      <c r="AG38" s="1709"/>
      <c r="AH38" s="1709"/>
      <c r="AI38" s="1709"/>
      <c r="AJ38" s="1709"/>
      <c r="AK38" s="1709"/>
      <c r="AL38" s="1710"/>
    </row>
    <row r="39" spans="1:38" ht="21" customHeight="1">
      <c r="A39" s="1582"/>
      <c r="B39" s="1701"/>
      <c r="C39" s="1702"/>
      <c r="D39" s="1702"/>
      <c r="E39" s="1702"/>
      <c r="F39" s="1702"/>
      <c r="G39" s="1702"/>
      <c r="H39" s="1702"/>
      <c r="I39" s="1703"/>
      <c r="J39" s="1711"/>
      <c r="K39" s="1711"/>
      <c r="L39" s="1711"/>
      <c r="M39" s="1711"/>
      <c r="N39" s="1711"/>
      <c r="O39" s="1711"/>
      <c r="P39" s="1711"/>
      <c r="Q39" s="1711"/>
      <c r="R39" s="1711"/>
      <c r="S39" s="1711"/>
      <c r="T39" s="1711"/>
      <c r="U39" s="1711"/>
      <c r="V39" s="1711"/>
      <c r="W39" s="1711"/>
      <c r="X39" s="1711"/>
      <c r="Y39" s="1711"/>
      <c r="Z39" s="1711"/>
      <c r="AA39" s="1711"/>
      <c r="AB39" s="1711"/>
      <c r="AC39" s="1711"/>
      <c r="AD39" s="1711"/>
      <c r="AE39" s="1711"/>
      <c r="AF39" s="1711"/>
      <c r="AG39" s="1711"/>
      <c r="AH39" s="1711"/>
      <c r="AI39" s="1711"/>
      <c r="AJ39" s="1711"/>
      <c r="AK39" s="1711"/>
      <c r="AL39" s="1712"/>
    </row>
    <row r="40" spans="1:38" ht="21" customHeight="1" thickBot="1">
      <c r="A40" s="1646"/>
      <c r="B40" s="1704"/>
      <c r="C40" s="1705"/>
      <c r="D40" s="1705"/>
      <c r="E40" s="1705"/>
      <c r="F40" s="1705"/>
      <c r="G40" s="1705"/>
      <c r="H40" s="1705"/>
      <c r="I40" s="1706"/>
      <c r="J40" s="1713"/>
      <c r="K40" s="1713"/>
      <c r="L40" s="1713"/>
      <c r="M40" s="1713"/>
      <c r="N40" s="1713"/>
      <c r="O40" s="1713"/>
      <c r="P40" s="1713"/>
      <c r="Q40" s="1713"/>
      <c r="R40" s="1713"/>
      <c r="S40" s="1713"/>
      <c r="T40" s="1713"/>
      <c r="U40" s="1713"/>
      <c r="V40" s="1713"/>
      <c r="W40" s="1713"/>
      <c r="X40" s="1713"/>
      <c r="Y40" s="1713"/>
      <c r="Z40" s="1713"/>
      <c r="AA40" s="1713"/>
      <c r="AB40" s="1713"/>
      <c r="AC40" s="1713"/>
      <c r="AD40" s="1713"/>
      <c r="AE40" s="1713"/>
      <c r="AF40" s="1713"/>
      <c r="AG40" s="1713"/>
      <c r="AH40" s="1713"/>
      <c r="AI40" s="1713"/>
      <c r="AJ40" s="1713"/>
      <c r="AK40" s="1713"/>
      <c r="AL40" s="1714"/>
    </row>
    <row r="41" spans="1:38" ht="21" customHeight="1">
      <c r="A41" s="1684"/>
      <c r="B41" s="1685"/>
      <c r="C41" s="1685"/>
      <c r="D41" s="1685"/>
      <c r="E41" s="1685"/>
      <c r="F41" s="1685"/>
      <c r="G41" s="1685"/>
      <c r="H41" s="1685"/>
      <c r="I41" s="1685"/>
      <c r="J41" s="1685"/>
      <c r="K41" s="1685"/>
      <c r="L41" s="1685"/>
      <c r="M41" s="1685"/>
      <c r="N41" s="1685"/>
      <c r="O41" s="1685"/>
      <c r="P41" s="1685"/>
      <c r="Q41" s="1685"/>
      <c r="R41" s="1685"/>
      <c r="S41" s="1685"/>
      <c r="T41" s="1685"/>
      <c r="U41" s="1685"/>
      <c r="V41" s="1685"/>
      <c r="W41" s="1685"/>
      <c r="X41" s="1685"/>
      <c r="Y41" s="1685"/>
      <c r="Z41" s="1685"/>
      <c r="AA41" s="1685"/>
      <c r="AB41" s="1685"/>
      <c r="AC41" s="1685"/>
      <c r="AD41" s="1685"/>
      <c r="AE41" s="1685"/>
      <c r="AF41" s="1685"/>
      <c r="AG41" s="1685"/>
      <c r="AH41" s="1685"/>
      <c r="AI41" s="1685"/>
      <c r="AJ41" s="1685"/>
      <c r="AK41" s="1685"/>
      <c r="AL41" s="1685"/>
    </row>
    <row r="42" spans="1:38" ht="21" customHeight="1">
      <c r="A42" s="609"/>
      <c r="B42" s="610"/>
      <c r="C42" s="610"/>
      <c r="D42" s="610"/>
      <c r="E42" s="610"/>
      <c r="F42" s="610"/>
      <c r="G42" s="610"/>
      <c r="H42" s="610"/>
      <c r="I42" s="610"/>
      <c r="J42" s="610"/>
      <c r="K42" s="610"/>
      <c r="L42" s="610"/>
      <c r="M42" s="610"/>
      <c r="N42" s="610"/>
      <c r="O42" s="610"/>
      <c r="P42" s="610"/>
      <c r="Q42" s="610"/>
      <c r="R42" s="610"/>
      <c r="S42" s="610"/>
      <c r="T42" s="610"/>
      <c r="U42" s="610"/>
      <c r="V42" s="610"/>
      <c r="W42" s="610"/>
      <c r="X42" s="610"/>
      <c r="Y42" s="610"/>
      <c r="Z42" s="610"/>
      <c r="AA42" s="610"/>
      <c r="AB42" s="610"/>
      <c r="AC42" s="610"/>
      <c r="AD42" s="610"/>
      <c r="AE42" s="610"/>
      <c r="AF42" s="610"/>
      <c r="AG42" s="610"/>
      <c r="AH42" s="610"/>
      <c r="AI42" s="610"/>
      <c r="AJ42" s="610"/>
      <c r="AK42" s="610"/>
      <c r="AL42" s="610"/>
    </row>
    <row r="43" spans="1:38" ht="21" customHeight="1">
      <c r="A43" s="611"/>
      <c r="B43" s="610"/>
      <c r="C43" s="610"/>
      <c r="D43" s="610"/>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610"/>
      <c r="AI43" s="610"/>
      <c r="AJ43" s="610"/>
      <c r="AK43" s="610"/>
      <c r="AL43" s="610"/>
    </row>
    <row r="44" spans="1:38" ht="21" customHeight="1" thickBot="1">
      <c r="A44" s="612"/>
      <c r="B44" s="613"/>
      <c r="C44" s="613"/>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row>
    <row r="45" spans="1:38" ht="21" customHeight="1">
      <c r="A45" s="1686" t="s">
        <v>1537</v>
      </c>
      <c r="B45" s="1687"/>
      <c r="C45" s="1687"/>
      <c r="D45" s="1687"/>
      <c r="E45" s="1687"/>
      <c r="F45" s="1687"/>
      <c r="G45" s="1687"/>
      <c r="H45" s="1687"/>
      <c r="I45" s="1687"/>
      <c r="J45" s="1687"/>
      <c r="K45" s="1688"/>
      <c r="L45" s="1607" t="s">
        <v>1538</v>
      </c>
      <c r="M45" s="1608"/>
      <c r="N45" s="1608"/>
      <c r="O45" s="1608"/>
      <c r="P45" s="1608"/>
      <c r="Q45" s="1692"/>
      <c r="R45" s="1694" t="s">
        <v>1098</v>
      </c>
      <c r="S45" s="1611"/>
      <c r="T45" s="1611"/>
      <c r="U45" s="1611"/>
      <c r="V45" s="1611"/>
      <c r="W45" s="1611"/>
      <c r="X45" s="1612"/>
      <c r="Y45" s="1611" t="s">
        <v>1099</v>
      </c>
      <c r="Z45" s="1611"/>
      <c r="AA45" s="1611"/>
      <c r="AB45" s="1611"/>
      <c r="AC45" s="1611"/>
      <c r="AD45" s="1611"/>
      <c r="AE45" s="1612"/>
      <c r="AF45" s="1607" t="s">
        <v>1539</v>
      </c>
      <c r="AG45" s="1611"/>
      <c r="AH45" s="1611"/>
      <c r="AI45" s="1611"/>
      <c r="AJ45" s="1611"/>
      <c r="AK45" s="1611"/>
      <c r="AL45" s="1613"/>
    </row>
    <row r="46" spans="1:38" ht="19.5" customHeight="1">
      <c r="A46" s="1689"/>
      <c r="B46" s="1690"/>
      <c r="C46" s="1690"/>
      <c r="D46" s="1690"/>
      <c r="E46" s="1690"/>
      <c r="F46" s="1690"/>
      <c r="G46" s="1690"/>
      <c r="H46" s="1690"/>
      <c r="I46" s="1690"/>
      <c r="J46" s="1690"/>
      <c r="K46" s="1691"/>
      <c r="L46" s="1609"/>
      <c r="M46" s="1610"/>
      <c r="N46" s="1610"/>
      <c r="O46" s="1610"/>
      <c r="P46" s="1610"/>
      <c r="Q46" s="1693"/>
      <c r="R46" s="1562"/>
      <c r="S46" s="1563"/>
      <c r="T46" s="1563"/>
      <c r="U46" s="1563"/>
      <c r="V46" s="1563"/>
      <c r="W46" s="1563"/>
      <c r="X46" s="1564"/>
      <c r="Y46" s="1563"/>
      <c r="Z46" s="1563"/>
      <c r="AA46" s="1563"/>
      <c r="AB46" s="1563"/>
      <c r="AC46" s="1563"/>
      <c r="AD46" s="1563"/>
      <c r="AE46" s="1564"/>
      <c r="AF46" s="1562"/>
      <c r="AG46" s="1563"/>
      <c r="AH46" s="1563"/>
      <c r="AI46" s="1563"/>
      <c r="AJ46" s="1563"/>
      <c r="AK46" s="1563"/>
      <c r="AL46" s="1565"/>
    </row>
    <row r="47" spans="1:38" ht="30" customHeight="1">
      <c r="A47" s="1666" t="s">
        <v>1366</v>
      </c>
      <c r="B47" s="1667"/>
      <c r="C47" s="1667"/>
      <c r="D47" s="1667"/>
      <c r="E47" s="1667"/>
      <c r="F47" s="1667"/>
      <c r="G47" s="1667"/>
      <c r="H47" s="1667"/>
      <c r="I47" s="1667"/>
      <c r="J47" s="1667"/>
      <c r="K47" s="1668"/>
      <c r="L47" s="1669"/>
      <c r="M47" s="1670"/>
      <c r="N47" s="1670"/>
      <c r="O47" s="1670"/>
      <c r="P47" s="1670"/>
      <c r="Q47" s="1671"/>
      <c r="R47" s="1669" t="s">
        <v>1540</v>
      </c>
      <c r="S47" s="1670"/>
      <c r="T47" s="1670"/>
      <c r="U47" s="1670"/>
      <c r="V47" s="1670"/>
      <c r="W47" s="1670"/>
      <c r="X47" s="1671"/>
      <c r="Y47" s="1649"/>
      <c r="Z47" s="1672"/>
      <c r="AA47" s="1672"/>
      <c r="AB47" s="1672"/>
      <c r="AC47" s="1672"/>
      <c r="AD47" s="1672"/>
      <c r="AE47" s="1673"/>
      <c r="AF47" s="1649"/>
      <c r="AG47" s="1672"/>
      <c r="AH47" s="1672"/>
      <c r="AI47" s="1672"/>
      <c r="AJ47" s="1672"/>
      <c r="AK47" s="1672"/>
      <c r="AL47" s="1674"/>
    </row>
    <row r="48" spans="1:38" ht="30" customHeight="1">
      <c r="A48" s="1666" t="s">
        <v>1541</v>
      </c>
      <c r="B48" s="1667"/>
      <c r="C48" s="1667"/>
      <c r="D48" s="1667"/>
      <c r="E48" s="1667"/>
      <c r="F48" s="1667"/>
      <c r="G48" s="1667"/>
      <c r="H48" s="1667"/>
      <c r="I48" s="1667"/>
      <c r="J48" s="1667"/>
      <c r="K48" s="1668"/>
      <c r="L48" s="1669"/>
      <c r="M48" s="1670"/>
      <c r="N48" s="1670"/>
      <c r="O48" s="1670"/>
      <c r="P48" s="1670"/>
      <c r="Q48" s="1671"/>
      <c r="R48" s="1669" t="s">
        <v>1540</v>
      </c>
      <c r="S48" s="1670"/>
      <c r="T48" s="1670"/>
      <c r="U48" s="1670"/>
      <c r="V48" s="1670"/>
      <c r="W48" s="1670"/>
      <c r="X48" s="1671"/>
      <c r="Y48" s="1649"/>
      <c r="Z48" s="1672"/>
      <c r="AA48" s="1672"/>
      <c r="AB48" s="1672"/>
      <c r="AC48" s="1672"/>
      <c r="AD48" s="1672"/>
      <c r="AE48" s="1673"/>
      <c r="AF48" s="1649"/>
      <c r="AG48" s="1672"/>
      <c r="AH48" s="1672"/>
      <c r="AI48" s="1672"/>
      <c r="AJ48" s="1672"/>
      <c r="AK48" s="1672"/>
      <c r="AL48" s="1674"/>
    </row>
    <row r="49" spans="1:38" ht="30" customHeight="1">
      <c r="A49" s="1666" t="s">
        <v>1542</v>
      </c>
      <c r="B49" s="1667"/>
      <c r="C49" s="1667"/>
      <c r="D49" s="1667"/>
      <c r="E49" s="1667"/>
      <c r="F49" s="1667"/>
      <c r="G49" s="1667"/>
      <c r="H49" s="1667"/>
      <c r="I49" s="1667"/>
      <c r="J49" s="1667"/>
      <c r="K49" s="1668"/>
      <c r="L49" s="1669"/>
      <c r="M49" s="1670"/>
      <c r="N49" s="1670"/>
      <c r="O49" s="1670"/>
      <c r="P49" s="1670"/>
      <c r="Q49" s="1671"/>
      <c r="R49" s="1669" t="s">
        <v>1540</v>
      </c>
      <c r="S49" s="1670"/>
      <c r="T49" s="1670"/>
      <c r="U49" s="1670"/>
      <c r="V49" s="1670"/>
      <c r="W49" s="1670"/>
      <c r="X49" s="1671"/>
      <c r="Y49" s="1649"/>
      <c r="Z49" s="1672"/>
      <c r="AA49" s="1672"/>
      <c r="AB49" s="1672"/>
      <c r="AC49" s="1672"/>
      <c r="AD49" s="1672"/>
      <c r="AE49" s="1673"/>
      <c r="AF49" s="1649"/>
      <c r="AG49" s="1672"/>
      <c r="AH49" s="1672"/>
      <c r="AI49" s="1672"/>
      <c r="AJ49" s="1672"/>
      <c r="AK49" s="1672"/>
      <c r="AL49" s="1674"/>
    </row>
    <row r="50" spans="1:38" ht="30" customHeight="1" thickBot="1">
      <c r="A50" s="1675" t="s">
        <v>1543</v>
      </c>
      <c r="B50" s="1676"/>
      <c r="C50" s="1676"/>
      <c r="D50" s="1676"/>
      <c r="E50" s="1676"/>
      <c r="F50" s="1676"/>
      <c r="G50" s="1676"/>
      <c r="H50" s="1676"/>
      <c r="I50" s="1676"/>
      <c r="J50" s="1676"/>
      <c r="K50" s="1677"/>
      <c r="L50" s="1678"/>
      <c r="M50" s="1679"/>
      <c r="N50" s="1679"/>
      <c r="O50" s="1679"/>
      <c r="P50" s="1679"/>
      <c r="Q50" s="1680"/>
      <c r="R50" s="1678" t="s">
        <v>1540</v>
      </c>
      <c r="S50" s="1679"/>
      <c r="T50" s="1679"/>
      <c r="U50" s="1679"/>
      <c r="V50" s="1679"/>
      <c r="W50" s="1679"/>
      <c r="X50" s="1680"/>
      <c r="Y50" s="1681"/>
      <c r="Z50" s="1682"/>
      <c r="AA50" s="1682"/>
      <c r="AB50" s="1682"/>
      <c r="AC50" s="1682"/>
      <c r="AD50" s="1682"/>
      <c r="AE50" s="1683"/>
      <c r="AF50" s="1649"/>
      <c r="AG50" s="1672"/>
      <c r="AH50" s="1672"/>
      <c r="AI50" s="1672"/>
      <c r="AJ50" s="1672"/>
      <c r="AK50" s="1672"/>
      <c r="AL50" s="1674"/>
    </row>
    <row r="51" spans="1:38" ht="21" customHeight="1">
      <c r="A51" s="1582" t="s">
        <v>1544</v>
      </c>
      <c r="B51" s="1562" t="s">
        <v>1545</v>
      </c>
      <c r="C51" s="1563"/>
      <c r="D51" s="1563"/>
      <c r="E51" s="1563"/>
      <c r="F51" s="1563"/>
      <c r="G51" s="1563"/>
      <c r="H51" s="1563"/>
      <c r="I51" s="1563"/>
      <c r="J51" s="1563"/>
      <c r="K51" s="1563"/>
      <c r="L51" s="1563"/>
      <c r="M51" s="1563"/>
      <c r="N51" s="1563"/>
      <c r="O51" s="1563"/>
      <c r="P51" s="1563"/>
      <c r="Q51" s="1563"/>
      <c r="R51" s="1563"/>
      <c r="S51" s="1564"/>
      <c r="T51" s="1562" t="s">
        <v>1546</v>
      </c>
      <c r="U51" s="1563"/>
      <c r="V51" s="1563"/>
      <c r="W51" s="1563"/>
      <c r="X51" s="1563"/>
      <c r="Y51" s="1563"/>
      <c r="Z51" s="1563"/>
      <c r="AA51" s="1563"/>
      <c r="AB51" s="1563"/>
      <c r="AC51" s="1563"/>
      <c r="AD51" s="1563"/>
      <c r="AE51" s="1563"/>
      <c r="AF51" s="1647"/>
      <c r="AG51" s="1647"/>
      <c r="AH51" s="1647"/>
      <c r="AI51" s="1647"/>
      <c r="AJ51" s="1647"/>
      <c r="AK51" s="1647"/>
      <c r="AL51" s="1648"/>
    </row>
    <row r="52" spans="1:38" ht="21" customHeight="1">
      <c r="A52" s="1582"/>
      <c r="B52" s="1649"/>
      <c r="C52" s="1650"/>
      <c r="D52" s="1650"/>
      <c r="E52" s="1650"/>
      <c r="F52" s="1650"/>
      <c r="G52" s="1650"/>
      <c r="H52" s="1650"/>
      <c r="I52" s="1650"/>
      <c r="J52" s="1650"/>
      <c r="K52" s="1650"/>
      <c r="L52" s="1650"/>
      <c r="M52" s="1650"/>
      <c r="N52" s="1650"/>
      <c r="O52" s="1650"/>
      <c r="P52" s="1650"/>
      <c r="Q52" s="1650"/>
      <c r="R52" s="1650"/>
      <c r="S52" s="1651"/>
      <c r="T52" s="1649"/>
      <c r="U52" s="1650"/>
      <c r="V52" s="1650"/>
      <c r="W52" s="1650"/>
      <c r="X52" s="1650"/>
      <c r="Y52" s="1650"/>
      <c r="Z52" s="1650"/>
      <c r="AA52" s="1650"/>
      <c r="AB52" s="1650"/>
      <c r="AC52" s="1650"/>
      <c r="AD52" s="1650"/>
      <c r="AE52" s="1650"/>
      <c r="AF52" s="1650"/>
      <c r="AG52" s="1650"/>
      <c r="AH52" s="1650"/>
      <c r="AI52" s="1650"/>
      <c r="AJ52" s="1650"/>
      <c r="AK52" s="1650"/>
      <c r="AL52" s="1658"/>
    </row>
    <row r="53" spans="1:38" ht="21" customHeight="1">
      <c r="A53" s="1582"/>
      <c r="B53" s="1652"/>
      <c r="C53" s="1653"/>
      <c r="D53" s="1653"/>
      <c r="E53" s="1653"/>
      <c r="F53" s="1653"/>
      <c r="G53" s="1653"/>
      <c r="H53" s="1653"/>
      <c r="I53" s="1653"/>
      <c r="J53" s="1653"/>
      <c r="K53" s="1653"/>
      <c r="L53" s="1653"/>
      <c r="M53" s="1653"/>
      <c r="N53" s="1653"/>
      <c r="O53" s="1653"/>
      <c r="P53" s="1653"/>
      <c r="Q53" s="1653"/>
      <c r="R53" s="1653"/>
      <c r="S53" s="1654"/>
      <c r="T53" s="1652"/>
      <c r="U53" s="1653"/>
      <c r="V53" s="1653"/>
      <c r="W53" s="1653"/>
      <c r="X53" s="1653"/>
      <c r="Y53" s="1653"/>
      <c r="Z53" s="1653"/>
      <c r="AA53" s="1653"/>
      <c r="AB53" s="1653"/>
      <c r="AC53" s="1653"/>
      <c r="AD53" s="1653"/>
      <c r="AE53" s="1653"/>
      <c r="AF53" s="1653"/>
      <c r="AG53" s="1653"/>
      <c r="AH53" s="1653"/>
      <c r="AI53" s="1653"/>
      <c r="AJ53" s="1653"/>
      <c r="AK53" s="1653"/>
      <c r="AL53" s="1659"/>
    </row>
    <row r="54" spans="1:38" ht="21" customHeight="1">
      <c r="A54" s="1582"/>
      <c r="B54" s="1652"/>
      <c r="C54" s="1653"/>
      <c r="D54" s="1653"/>
      <c r="E54" s="1653"/>
      <c r="F54" s="1653"/>
      <c r="G54" s="1653"/>
      <c r="H54" s="1653"/>
      <c r="I54" s="1653"/>
      <c r="J54" s="1653"/>
      <c r="K54" s="1653"/>
      <c r="L54" s="1653"/>
      <c r="M54" s="1653"/>
      <c r="N54" s="1653"/>
      <c r="O54" s="1653"/>
      <c r="P54" s="1653"/>
      <c r="Q54" s="1653"/>
      <c r="R54" s="1653"/>
      <c r="S54" s="1654"/>
      <c r="T54" s="1652"/>
      <c r="U54" s="1653"/>
      <c r="V54" s="1653"/>
      <c r="W54" s="1653"/>
      <c r="X54" s="1653"/>
      <c r="Y54" s="1653"/>
      <c r="Z54" s="1653"/>
      <c r="AA54" s="1653"/>
      <c r="AB54" s="1653"/>
      <c r="AC54" s="1653"/>
      <c r="AD54" s="1653"/>
      <c r="AE54" s="1653"/>
      <c r="AF54" s="1653"/>
      <c r="AG54" s="1653"/>
      <c r="AH54" s="1653"/>
      <c r="AI54" s="1653"/>
      <c r="AJ54" s="1653"/>
      <c r="AK54" s="1653"/>
      <c r="AL54" s="1659"/>
    </row>
    <row r="55" spans="1:38" ht="21" customHeight="1">
      <c r="A55" s="1582"/>
      <c r="B55" s="1652"/>
      <c r="C55" s="1653"/>
      <c r="D55" s="1653"/>
      <c r="E55" s="1653"/>
      <c r="F55" s="1653"/>
      <c r="G55" s="1653"/>
      <c r="H55" s="1653"/>
      <c r="I55" s="1653"/>
      <c r="J55" s="1653"/>
      <c r="K55" s="1653"/>
      <c r="L55" s="1653"/>
      <c r="M55" s="1653"/>
      <c r="N55" s="1653"/>
      <c r="O55" s="1653"/>
      <c r="P55" s="1653"/>
      <c r="Q55" s="1653"/>
      <c r="R55" s="1653"/>
      <c r="S55" s="1654"/>
      <c r="T55" s="1652"/>
      <c r="U55" s="1653"/>
      <c r="V55" s="1653"/>
      <c r="W55" s="1653"/>
      <c r="X55" s="1653"/>
      <c r="Y55" s="1653"/>
      <c r="Z55" s="1653"/>
      <c r="AA55" s="1653"/>
      <c r="AB55" s="1653"/>
      <c r="AC55" s="1653"/>
      <c r="AD55" s="1653"/>
      <c r="AE55" s="1653"/>
      <c r="AF55" s="1653"/>
      <c r="AG55" s="1653"/>
      <c r="AH55" s="1653"/>
      <c r="AI55" s="1653"/>
      <c r="AJ55" s="1653"/>
      <c r="AK55" s="1653"/>
      <c r="AL55" s="1659"/>
    </row>
    <row r="56" spans="1:38" ht="21" customHeight="1">
      <c r="A56" s="1582"/>
      <c r="B56" s="1652"/>
      <c r="C56" s="1653"/>
      <c r="D56" s="1653"/>
      <c r="E56" s="1653"/>
      <c r="F56" s="1653"/>
      <c r="G56" s="1653"/>
      <c r="H56" s="1653"/>
      <c r="I56" s="1653"/>
      <c r="J56" s="1653"/>
      <c r="K56" s="1653"/>
      <c r="L56" s="1653"/>
      <c r="M56" s="1653"/>
      <c r="N56" s="1653"/>
      <c r="O56" s="1653"/>
      <c r="P56" s="1653"/>
      <c r="Q56" s="1653"/>
      <c r="R56" s="1653"/>
      <c r="S56" s="1654"/>
      <c r="T56" s="1652"/>
      <c r="U56" s="1653"/>
      <c r="V56" s="1653"/>
      <c r="W56" s="1653"/>
      <c r="X56" s="1653"/>
      <c r="Y56" s="1653"/>
      <c r="Z56" s="1653"/>
      <c r="AA56" s="1653"/>
      <c r="AB56" s="1653"/>
      <c r="AC56" s="1653"/>
      <c r="AD56" s="1653"/>
      <c r="AE56" s="1653"/>
      <c r="AF56" s="1653"/>
      <c r="AG56" s="1653"/>
      <c r="AH56" s="1653"/>
      <c r="AI56" s="1653"/>
      <c r="AJ56" s="1653"/>
      <c r="AK56" s="1653"/>
      <c r="AL56" s="1659"/>
    </row>
    <row r="57" spans="1:38" ht="21" customHeight="1">
      <c r="A57" s="1582"/>
      <c r="B57" s="1652"/>
      <c r="C57" s="1653"/>
      <c r="D57" s="1653"/>
      <c r="E57" s="1653"/>
      <c r="F57" s="1653"/>
      <c r="G57" s="1653"/>
      <c r="H57" s="1653"/>
      <c r="I57" s="1653"/>
      <c r="J57" s="1653"/>
      <c r="K57" s="1653"/>
      <c r="L57" s="1653"/>
      <c r="M57" s="1653"/>
      <c r="N57" s="1653"/>
      <c r="O57" s="1653"/>
      <c r="P57" s="1653"/>
      <c r="Q57" s="1653"/>
      <c r="R57" s="1653"/>
      <c r="S57" s="1654"/>
      <c r="T57" s="1652"/>
      <c r="U57" s="1653"/>
      <c r="V57" s="1653"/>
      <c r="W57" s="1653"/>
      <c r="X57" s="1653"/>
      <c r="Y57" s="1653"/>
      <c r="Z57" s="1653"/>
      <c r="AA57" s="1653"/>
      <c r="AB57" s="1653"/>
      <c r="AC57" s="1653"/>
      <c r="AD57" s="1653"/>
      <c r="AE57" s="1653"/>
      <c r="AF57" s="1653"/>
      <c r="AG57" s="1653"/>
      <c r="AH57" s="1653"/>
      <c r="AI57" s="1653"/>
      <c r="AJ57" s="1653"/>
      <c r="AK57" s="1653"/>
      <c r="AL57" s="1659"/>
    </row>
    <row r="58" spans="1:38" ht="21" customHeight="1">
      <c r="A58" s="1582"/>
      <c r="B58" s="1652"/>
      <c r="C58" s="1653"/>
      <c r="D58" s="1653"/>
      <c r="E58" s="1653"/>
      <c r="F58" s="1653"/>
      <c r="G58" s="1653"/>
      <c r="H58" s="1653"/>
      <c r="I58" s="1653"/>
      <c r="J58" s="1653"/>
      <c r="K58" s="1653"/>
      <c r="L58" s="1653"/>
      <c r="M58" s="1653"/>
      <c r="N58" s="1653"/>
      <c r="O58" s="1653"/>
      <c r="P58" s="1653"/>
      <c r="Q58" s="1653"/>
      <c r="R58" s="1653"/>
      <c r="S58" s="1654"/>
      <c r="T58" s="1652"/>
      <c r="U58" s="1653"/>
      <c r="V58" s="1653"/>
      <c r="W58" s="1653"/>
      <c r="X58" s="1653"/>
      <c r="Y58" s="1653"/>
      <c r="Z58" s="1653"/>
      <c r="AA58" s="1653"/>
      <c r="AB58" s="1653"/>
      <c r="AC58" s="1653"/>
      <c r="AD58" s="1653"/>
      <c r="AE58" s="1653"/>
      <c r="AF58" s="1653"/>
      <c r="AG58" s="1653"/>
      <c r="AH58" s="1653"/>
      <c r="AI58" s="1653"/>
      <c r="AJ58" s="1653"/>
      <c r="AK58" s="1653"/>
      <c r="AL58" s="1659"/>
    </row>
    <row r="59" spans="1:38" ht="21" customHeight="1" thickBot="1">
      <c r="A59" s="1646"/>
      <c r="B59" s="1655"/>
      <c r="C59" s="1656"/>
      <c r="D59" s="1656"/>
      <c r="E59" s="1656"/>
      <c r="F59" s="1656"/>
      <c r="G59" s="1656"/>
      <c r="H59" s="1656"/>
      <c r="I59" s="1656"/>
      <c r="J59" s="1656"/>
      <c r="K59" s="1656"/>
      <c r="L59" s="1656"/>
      <c r="M59" s="1656"/>
      <c r="N59" s="1656"/>
      <c r="O59" s="1656"/>
      <c r="P59" s="1656"/>
      <c r="Q59" s="1656"/>
      <c r="R59" s="1656"/>
      <c r="S59" s="1657"/>
      <c r="T59" s="1655"/>
      <c r="U59" s="1656"/>
      <c r="V59" s="1656"/>
      <c r="W59" s="1656"/>
      <c r="X59" s="1656"/>
      <c r="Y59" s="1656"/>
      <c r="Z59" s="1656"/>
      <c r="AA59" s="1656"/>
      <c r="AB59" s="1656"/>
      <c r="AC59" s="1656"/>
      <c r="AD59" s="1656"/>
      <c r="AE59" s="1656"/>
      <c r="AF59" s="1656"/>
      <c r="AG59" s="1656"/>
      <c r="AH59" s="1656"/>
      <c r="AI59" s="1656"/>
      <c r="AJ59" s="1656"/>
      <c r="AK59" s="1656"/>
      <c r="AL59" s="1660"/>
    </row>
    <row r="60" spans="1:38" ht="21" customHeight="1" thickBot="1">
      <c r="A60" s="1661" t="s">
        <v>1547</v>
      </c>
      <c r="B60" s="1662"/>
      <c r="C60" s="1662"/>
      <c r="D60" s="1662"/>
      <c r="E60" s="1662"/>
      <c r="F60" s="1662"/>
      <c r="G60" s="1662"/>
      <c r="H60" s="1662"/>
      <c r="I60" s="1663"/>
      <c r="J60" s="1664" t="s">
        <v>394</v>
      </c>
      <c r="K60" s="1664"/>
      <c r="L60" s="1664"/>
      <c r="M60" s="1664"/>
      <c r="N60" s="1664"/>
      <c r="O60" s="1664"/>
      <c r="P60" s="1664"/>
      <c r="Q60" s="1664"/>
      <c r="R60" s="1664"/>
      <c r="S60" s="1664"/>
      <c r="T60" s="1664"/>
      <c r="U60" s="1664"/>
      <c r="V60" s="1664"/>
      <c r="W60" s="1664"/>
      <c r="X60" s="1664"/>
      <c r="Y60" s="1664"/>
      <c r="Z60" s="1664"/>
      <c r="AA60" s="1664"/>
      <c r="AB60" s="1664"/>
      <c r="AC60" s="1664"/>
      <c r="AD60" s="1664"/>
      <c r="AE60" s="1664"/>
      <c r="AF60" s="1664"/>
      <c r="AG60" s="1664"/>
      <c r="AH60" s="1664"/>
      <c r="AI60" s="1664"/>
      <c r="AJ60" s="1664"/>
      <c r="AK60" s="1664"/>
      <c r="AL60" s="1665"/>
    </row>
    <row r="61" spans="1:38" ht="27.75" customHeight="1">
      <c r="A61" s="1643" t="s">
        <v>1548</v>
      </c>
      <c r="B61" s="1643"/>
      <c r="C61" s="1643"/>
      <c r="D61" s="1643"/>
      <c r="E61" s="1643"/>
      <c r="F61" s="1643"/>
      <c r="G61" s="1643"/>
      <c r="H61" s="1643"/>
      <c r="I61" s="1643"/>
      <c r="J61" s="1643"/>
      <c r="K61" s="1643"/>
      <c r="L61" s="1643"/>
      <c r="M61" s="1643"/>
      <c r="N61" s="1643"/>
      <c r="O61" s="1643"/>
      <c r="P61" s="1643"/>
      <c r="Q61" s="1643"/>
      <c r="R61" s="1643"/>
      <c r="S61" s="1643"/>
      <c r="T61" s="1643"/>
      <c r="U61" s="1643"/>
      <c r="V61" s="1643"/>
      <c r="W61" s="1643"/>
      <c r="X61" s="1643"/>
      <c r="Y61" s="1643"/>
      <c r="Z61" s="1643"/>
      <c r="AA61" s="1643"/>
      <c r="AB61" s="1643"/>
      <c r="AC61" s="1643"/>
      <c r="AD61" s="1643"/>
      <c r="AE61" s="1643"/>
      <c r="AF61" s="1643"/>
      <c r="AG61" s="1643"/>
      <c r="AH61" s="1643"/>
      <c r="AI61" s="1643"/>
      <c r="AJ61" s="1643"/>
      <c r="AK61" s="1643"/>
      <c r="AL61" s="1643"/>
    </row>
    <row r="62" spans="1:38" ht="9.75" customHeight="1">
      <c r="A62" s="1644"/>
      <c r="B62" s="1644"/>
      <c r="C62" s="1644"/>
      <c r="D62" s="1644"/>
      <c r="E62" s="1644"/>
      <c r="F62" s="1644"/>
      <c r="G62" s="1644"/>
      <c r="H62" s="1644"/>
      <c r="I62" s="164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row>
    <row r="63" spans="1:38" ht="21" customHeight="1">
      <c r="A63" s="1645" t="s">
        <v>1549</v>
      </c>
      <c r="B63" s="1645"/>
      <c r="C63" s="1645"/>
      <c r="D63" s="1645"/>
      <c r="E63" s="1645"/>
      <c r="F63" s="1645"/>
      <c r="G63" s="1645"/>
      <c r="H63" s="1645"/>
      <c r="I63" s="164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row>
    <row r="64" spans="1:38" ht="21" customHeight="1">
      <c r="A64" s="1645" t="s">
        <v>1550</v>
      </c>
      <c r="B64" s="1645"/>
      <c r="C64" s="1645"/>
      <c r="D64" s="1645"/>
      <c r="E64" s="1645"/>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row>
    <row r="65" spans="1:38" ht="30" customHeight="1">
      <c r="A65" s="1644" t="s">
        <v>1551</v>
      </c>
      <c r="B65" s="1645"/>
      <c r="C65" s="1645"/>
      <c r="D65" s="1645"/>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row>
    <row r="66" spans="1:38" ht="21" customHeight="1">
      <c r="A66" s="1645" t="s">
        <v>1552</v>
      </c>
      <c r="B66" s="1645"/>
      <c r="C66" s="1645"/>
      <c r="D66" s="1645"/>
      <c r="E66" s="1645"/>
      <c r="F66" s="1645"/>
      <c r="G66" s="1645"/>
      <c r="H66" s="1645"/>
      <c r="I66" s="164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row>
    <row r="67" spans="1:38" ht="21" customHeight="1">
      <c r="A67" s="257" t="s">
        <v>1553</v>
      </c>
    </row>
    <row r="68" spans="1:38" ht="21" customHeight="1">
      <c r="A68" s="260"/>
    </row>
    <row r="69" spans="1:38" ht="21" customHeight="1">
      <c r="A69" s="260"/>
    </row>
    <row r="70" spans="1:38" ht="21" customHeight="1">
      <c r="A70" s="260"/>
    </row>
    <row r="71" spans="1:38" ht="21" customHeight="1">
      <c r="A71" s="260"/>
    </row>
    <row r="72" spans="1:38" ht="21" customHeight="1">
      <c r="A72" s="260"/>
    </row>
    <row r="73" spans="1:38" ht="21" customHeight="1">
      <c r="A73" s="260"/>
    </row>
    <row r="74" spans="1:38" ht="21" customHeight="1">
      <c r="A74" s="260"/>
    </row>
    <row r="75" spans="1:38" ht="21" customHeight="1">
      <c r="A75" s="614"/>
    </row>
    <row r="76" spans="1:38" ht="21" customHeight="1">
      <c r="A76" s="614"/>
    </row>
    <row r="77" spans="1:38" ht="21" customHeight="1">
      <c r="A77" s="614"/>
    </row>
    <row r="78" spans="1:38" ht="21" customHeight="1">
      <c r="A78" s="614"/>
    </row>
    <row r="79" spans="1:38" ht="21" customHeight="1">
      <c r="A79" s="614"/>
    </row>
  </sheetData>
  <mergeCells count="102">
    <mergeCell ref="N12:T12"/>
    <mergeCell ref="U12:AH12"/>
    <mergeCell ref="Q13:T13"/>
    <mergeCell ref="U13:AH13"/>
    <mergeCell ref="Q14:T14"/>
    <mergeCell ref="U14:AH14"/>
    <mergeCell ref="A3:AL3"/>
    <mergeCell ref="A4:AL4"/>
    <mergeCell ref="B8:J8"/>
    <mergeCell ref="Q10:T10"/>
    <mergeCell ref="U10:AH10"/>
    <mergeCell ref="Q11:T11"/>
    <mergeCell ref="U11:AH11"/>
    <mergeCell ref="J23:AL23"/>
    <mergeCell ref="B24:I24"/>
    <mergeCell ref="J24:N24"/>
    <mergeCell ref="O24:W24"/>
    <mergeCell ref="X24:AB24"/>
    <mergeCell ref="AC24:AL24"/>
    <mergeCell ref="A16:AH16"/>
    <mergeCell ref="A18:A30"/>
    <mergeCell ref="B18:I18"/>
    <mergeCell ref="J18:AL18"/>
    <mergeCell ref="B19:I19"/>
    <mergeCell ref="J19:AL19"/>
    <mergeCell ref="B20:I23"/>
    <mergeCell ref="J20:AL20"/>
    <mergeCell ref="J21:AL21"/>
    <mergeCell ref="J22:AL22"/>
    <mergeCell ref="B25:I25"/>
    <mergeCell ref="J25:T25"/>
    <mergeCell ref="U25:AB25"/>
    <mergeCell ref="AC25:AL25"/>
    <mergeCell ref="B26:I26"/>
    <mergeCell ref="J26:N26"/>
    <mergeCell ref="O26:W26"/>
    <mergeCell ref="X26:AB26"/>
    <mergeCell ref="AC26:AL26"/>
    <mergeCell ref="J34:AL34"/>
    <mergeCell ref="B35:I35"/>
    <mergeCell ref="J35:N35"/>
    <mergeCell ref="O35:W35"/>
    <mergeCell ref="X35:AB35"/>
    <mergeCell ref="AC35:AL35"/>
    <mergeCell ref="B27:I30"/>
    <mergeCell ref="J27:AL27"/>
    <mergeCell ref="J28:AL28"/>
    <mergeCell ref="J29:AL29"/>
    <mergeCell ref="J30:AL30"/>
    <mergeCell ref="B31:I34"/>
    <mergeCell ref="J31:AL31"/>
    <mergeCell ref="J32:AL32"/>
    <mergeCell ref="J33:AL33"/>
    <mergeCell ref="A41:AL41"/>
    <mergeCell ref="A45:K46"/>
    <mergeCell ref="L45:Q46"/>
    <mergeCell ref="R45:X46"/>
    <mergeCell ref="Y45:AE46"/>
    <mergeCell ref="AF45:AL46"/>
    <mergeCell ref="B36:I36"/>
    <mergeCell ref="J36:N36"/>
    <mergeCell ref="O36:W36"/>
    <mergeCell ref="X36:AB36"/>
    <mergeCell ref="AC36:AL36"/>
    <mergeCell ref="B37:I40"/>
    <mergeCell ref="J37:AL37"/>
    <mergeCell ref="J38:AL38"/>
    <mergeCell ref="J39:AL39"/>
    <mergeCell ref="J40:AL40"/>
    <mergeCell ref="A31:A40"/>
    <mergeCell ref="A47:K47"/>
    <mergeCell ref="L47:Q47"/>
    <mergeCell ref="R47:X47"/>
    <mergeCell ref="Y47:AE47"/>
    <mergeCell ref="AF47:AL47"/>
    <mergeCell ref="A48:K48"/>
    <mergeCell ref="L48:Q48"/>
    <mergeCell ref="R48:X48"/>
    <mergeCell ref="Y48:AE48"/>
    <mergeCell ref="AF48:AL48"/>
    <mergeCell ref="A49:K49"/>
    <mergeCell ref="L49:Q49"/>
    <mergeCell ref="R49:X49"/>
    <mergeCell ref="Y49:AE49"/>
    <mergeCell ref="AF49:AL49"/>
    <mergeCell ref="A50:K50"/>
    <mergeCell ref="L50:Q50"/>
    <mergeCell ref="R50:X50"/>
    <mergeCell ref="Y50:AE50"/>
    <mergeCell ref="AF50:AL50"/>
    <mergeCell ref="A61:AL62"/>
    <mergeCell ref="A63:AL63"/>
    <mergeCell ref="A64:AL64"/>
    <mergeCell ref="A65:AL65"/>
    <mergeCell ref="A66:AL66"/>
    <mergeCell ref="A51:A59"/>
    <mergeCell ref="B51:S51"/>
    <mergeCell ref="T51:AL51"/>
    <mergeCell ref="B52:S59"/>
    <mergeCell ref="T52:AL59"/>
    <mergeCell ref="A60:I60"/>
    <mergeCell ref="J60:AL60"/>
  </mergeCells>
  <phoneticPr fontId="4"/>
  <printOptions horizontalCentered="1"/>
  <pageMargins left="0.39370078740157483" right="0.39370078740157483" top="0.39370078740157483" bottom="0.39370078740157483" header="0.39370078740157483" footer="0.39370078740157483"/>
  <pageSetup paperSize="9" scale="95" orientation="portrait" r:id="rId1"/>
  <headerFooter alignWithMargins="0"/>
  <rowBreaks count="1" manualBreakCount="1">
    <brk id="41" max="16383"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63C86-299D-419F-8FD6-D4C7FD095AD9}">
  <sheetPr>
    <tabColor rgb="FFFFFF00"/>
  </sheetPr>
  <dimension ref="A1:BH489"/>
  <sheetViews>
    <sheetView view="pageBreakPreview" topLeftCell="M1" zoomScale="86" zoomScaleNormal="70" zoomScaleSheetLayoutView="90" workbookViewId="0">
      <selection activeCell="BH3" sqref="BH3"/>
    </sheetView>
  </sheetViews>
  <sheetFormatPr defaultColWidth="9" defaultRowHeight="13.5"/>
  <cols>
    <col min="1" max="1" width="2.625" style="547" customWidth="1"/>
    <col min="2" max="2" width="7.5" style="547" customWidth="1"/>
    <col min="3" max="13" width="2.625" style="547" customWidth="1"/>
    <col min="14" max="14" width="4.625" style="547" customWidth="1"/>
    <col min="15" max="20" width="3.625" style="547" customWidth="1"/>
    <col min="21" max="26" width="3.5" style="547" customWidth="1"/>
    <col min="27" max="31" width="3.375" style="547" customWidth="1"/>
    <col min="32" max="36" width="5" style="547" customWidth="1"/>
    <col min="37" max="37" width="5.875" style="547" customWidth="1"/>
    <col min="38" max="51" width="4.5" style="547" customWidth="1"/>
    <col min="52" max="52" width="18.75" style="547" customWidth="1"/>
    <col min="53" max="54" width="2.625" style="547" customWidth="1"/>
    <col min="55" max="55" width="4.25" style="547" customWidth="1"/>
    <col min="56" max="59" width="2.625" style="547" customWidth="1"/>
    <col min="60" max="60" width="9" style="547" customWidth="1"/>
    <col min="61" max="16384" width="9" style="547"/>
  </cols>
  <sheetData>
    <row r="1" spans="1:58" ht="18" customHeight="1">
      <c r="A1" s="546" t="s">
        <v>1123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c r="AH1" s="546"/>
      <c r="AI1" s="546"/>
      <c r="AJ1" s="546"/>
      <c r="AK1" s="546"/>
      <c r="AL1" s="546"/>
      <c r="AM1" s="546"/>
      <c r="AN1" s="546"/>
      <c r="AO1" s="546"/>
      <c r="AP1" s="546"/>
      <c r="AQ1" s="546"/>
      <c r="AR1" s="546"/>
      <c r="AS1" s="546"/>
      <c r="AT1" s="546"/>
      <c r="AU1" s="546"/>
      <c r="AV1" s="546"/>
      <c r="AW1" s="546"/>
      <c r="AX1" s="546"/>
      <c r="AY1" s="546"/>
      <c r="AZ1" s="546"/>
      <c r="BA1" s="546"/>
      <c r="BB1" s="546"/>
      <c r="BC1" s="546"/>
      <c r="BD1" s="546"/>
      <c r="BE1" s="546"/>
    </row>
    <row r="2" spans="1:58">
      <c r="A2" s="546"/>
      <c r="B2" s="546"/>
      <c r="C2" s="546"/>
      <c r="D2" s="546"/>
      <c r="E2" s="546"/>
      <c r="F2" s="546"/>
      <c r="G2" s="546"/>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row>
    <row r="3" spans="1:58" ht="21">
      <c r="A3" s="1770" t="s">
        <v>1124</v>
      </c>
      <c r="B3" s="1770"/>
      <c r="C3" s="1770"/>
      <c r="D3" s="1770"/>
      <c r="E3" s="1770"/>
      <c r="F3" s="1770"/>
      <c r="G3" s="1770"/>
      <c r="H3" s="1770"/>
      <c r="I3" s="1770"/>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548"/>
    </row>
    <row r="4" spans="1:58" ht="14.25" thickBot="1">
      <c r="A4" s="549"/>
      <c r="B4" s="549"/>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50"/>
    </row>
    <row r="5" spans="1:58" ht="21.95" customHeight="1" thickBot="1">
      <c r="A5" s="1771" t="s">
        <v>1125</v>
      </c>
      <c r="B5" s="1772"/>
      <c r="C5" s="1772"/>
      <c r="D5" s="1772"/>
      <c r="E5" s="1772"/>
      <c r="F5" s="1772"/>
      <c r="G5" s="1772"/>
      <c r="H5" s="1772"/>
      <c r="I5" s="1772"/>
      <c r="J5" s="1773"/>
      <c r="K5" s="1777" t="s">
        <v>1126</v>
      </c>
      <c r="L5" s="1772"/>
      <c r="M5" s="1772"/>
      <c r="N5" s="1773"/>
      <c r="O5" s="1777" t="s">
        <v>1127</v>
      </c>
      <c r="P5" s="1772"/>
      <c r="Q5" s="1772"/>
      <c r="R5" s="1772"/>
      <c r="S5" s="1772"/>
      <c r="T5" s="1773"/>
      <c r="U5" s="1779" t="s">
        <v>1128</v>
      </c>
      <c r="V5" s="1780"/>
      <c r="W5" s="1780"/>
      <c r="X5" s="1780"/>
      <c r="Y5" s="1780"/>
      <c r="Z5" s="1781"/>
      <c r="AA5" s="1779" t="s">
        <v>1129</v>
      </c>
      <c r="AB5" s="1772"/>
      <c r="AC5" s="1772"/>
      <c r="AD5" s="1772"/>
      <c r="AE5" s="1772"/>
      <c r="AF5" s="1785" t="s">
        <v>1130</v>
      </c>
      <c r="AG5" s="1786"/>
      <c r="AH5" s="1786"/>
      <c r="AI5" s="1786"/>
      <c r="AJ5" s="1786"/>
      <c r="AK5" s="1786"/>
      <c r="AL5" s="1786"/>
      <c r="AM5" s="1786"/>
      <c r="AN5" s="1786"/>
      <c r="AO5" s="1786"/>
      <c r="AP5" s="1786"/>
      <c r="AQ5" s="1786"/>
      <c r="AR5" s="1786"/>
      <c r="AS5" s="1786"/>
      <c r="AT5" s="1786"/>
      <c r="AU5" s="1786"/>
      <c r="AV5" s="1786"/>
      <c r="AW5" s="1786"/>
      <c r="AX5" s="1786"/>
      <c r="AY5" s="1786"/>
      <c r="AZ5" s="1786"/>
      <c r="BA5" s="551"/>
      <c r="BB5" s="551"/>
      <c r="BC5" s="551"/>
      <c r="BD5" s="551"/>
      <c r="BE5" s="552"/>
      <c r="BF5" s="550"/>
    </row>
    <row r="6" spans="1:58" ht="21.95" customHeight="1" thickTop="1" thickBot="1">
      <c r="A6" s="1774"/>
      <c r="B6" s="1775"/>
      <c r="C6" s="1775"/>
      <c r="D6" s="1775"/>
      <c r="E6" s="1775"/>
      <c r="F6" s="1775"/>
      <c r="G6" s="1775"/>
      <c r="H6" s="1775"/>
      <c r="I6" s="1775"/>
      <c r="J6" s="1776"/>
      <c r="K6" s="1778"/>
      <c r="L6" s="1775"/>
      <c r="M6" s="1775"/>
      <c r="N6" s="1776"/>
      <c r="O6" s="1778"/>
      <c r="P6" s="1775"/>
      <c r="Q6" s="1775"/>
      <c r="R6" s="1775"/>
      <c r="S6" s="1775"/>
      <c r="T6" s="1776"/>
      <c r="U6" s="1782"/>
      <c r="V6" s="1783"/>
      <c r="W6" s="1783"/>
      <c r="X6" s="1783"/>
      <c r="Y6" s="1783"/>
      <c r="Z6" s="1784"/>
      <c r="AA6" s="1778"/>
      <c r="AB6" s="1775"/>
      <c r="AC6" s="1775"/>
      <c r="AD6" s="1775"/>
      <c r="AE6" s="1775"/>
      <c r="AF6" s="1787"/>
      <c r="AG6" s="1788"/>
      <c r="AH6" s="1788"/>
      <c r="AI6" s="1788"/>
      <c r="AJ6" s="1788"/>
      <c r="AK6" s="1788"/>
      <c r="AL6" s="1788"/>
      <c r="AM6" s="1788"/>
      <c r="AN6" s="1788"/>
      <c r="AO6" s="1788"/>
      <c r="AP6" s="1788"/>
      <c r="AQ6" s="1788"/>
      <c r="AR6" s="1788"/>
      <c r="AS6" s="1788"/>
      <c r="AT6" s="1788"/>
      <c r="AU6" s="1788"/>
      <c r="AV6" s="1788"/>
      <c r="AW6" s="1788"/>
      <c r="AX6" s="1788"/>
      <c r="AY6" s="1788"/>
      <c r="AZ6" s="1788"/>
      <c r="BA6" s="1789" t="s">
        <v>1131</v>
      </c>
      <c r="BB6" s="1790"/>
      <c r="BC6" s="1790"/>
      <c r="BD6" s="1790"/>
      <c r="BE6" s="1791"/>
      <c r="BF6" s="550"/>
    </row>
    <row r="7" spans="1:58" ht="57.75" customHeight="1" thickTop="1" thickBot="1">
      <c r="A7" s="1758" t="s">
        <v>1132</v>
      </c>
      <c r="B7" s="1759"/>
      <c r="C7" s="1759"/>
      <c r="D7" s="1759"/>
      <c r="E7" s="1759"/>
      <c r="F7" s="1759"/>
      <c r="G7" s="1759"/>
      <c r="H7" s="1759"/>
      <c r="I7" s="1759"/>
      <c r="J7" s="1760"/>
      <c r="K7" s="1761"/>
      <c r="L7" s="1762"/>
      <c r="M7" s="1762"/>
      <c r="N7" s="1763"/>
      <c r="O7" s="1761"/>
      <c r="P7" s="1762"/>
      <c r="Q7" s="1762"/>
      <c r="R7" s="1762"/>
      <c r="S7" s="1762"/>
      <c r="T7" s="1763"/>
      <c r="U7" s="1764"/>
      <c r="V7" s="1765"/>
      <c r="W7" s="1765"/>
      <c r="X7" s="1765"/>
      <c r="Y7" s="1765"/>
      <c r="Z7" s="1766"/>
      <c r="AA7" s="1761"/>
      <c r="AB7" s="1762"/>
      <c r="AC7" s="1762"/>
      <c r="AD7" s="1762"/>
      <c r="AE7" s="1762"/>
      <c r="AF7" s="1767" t="s">
        <v>1133</v>
      </c>
      <c r="AG7" s="1768"/>
      <c r="AH7" s="1768"/>
      <c r="AI7" s="1768"/>
      <c r="AJ7" s="1768"/>
      <c r="AK7" s="1769"/>
      <c r="AL7" s="1735" t="s">
        <v>1134</v>
      </c>
      <c r="AM7" s="1736"/>
      <c r="AN7" s="1736"/>
      <c r="AO7" s="1736"/>
      <c r="AP7" s="1736"/>
      <c r="AQ7" s="1736"/>
      <c r="AR7" s="1736"/>
      <c r="AS7" s="1736"/>
      <c r="AT7" s="1736"/>
      <c r="AU7" s="1736"/>
      <c r="AV7" s="1736"/>
      <c r="AW7" s="1736"/>
      <c r="AX7" s="1736"/>
      <c r="AY7" s="1736"/>
      <c r="AZ7" s="1737"/>
      <c r="BA7" s="1738"/>
      <c r="BB7" s="1739"/>
      <c r="BC7" s="1739"/>
      <c r="BD7" s="1739"/>
      <c r="BE7" s="1740"/>
      <c r="BF7" s="553"/>
    </row>
    <row r="8" spans="1:58" ht="21.95" customHeight="1">
      <c r="A8" s="1741" t="s">
        <v>1135</v>
      </c>
      <c r="B8" s="1744" t="s">
        <v>1101</v>
      </c>
      <c r="C8" s="1744"/>
      <c r="D8" s="1744"/>
      <c r="E8" s="1744"/>
      <c r="F8" s="1744"/>
      <c r="G8" s="1744"/>
      <c r="H8" s="1744"/>
      <c r="I8" s="1744"/>
      <c r="J8" s="1744"/>
      <c r="K8" s="1747"/>
      <c r="L8" s="1748"/>
      <c r="M8" s="1748"/>
      <c r="N8" s="1748"/>
      <c r="O8" s="1747"/>
      <c r="P8" s="1748"/>
      <c r="Q8" s="1748"/>
      <c r="R8" s="1748"/>
      <c r="S8" s="1748"/>
      <c r="T8" s="1748"/>
      <c r="U8" s="1747"/>
      <c r="V8" s="1748"/>
      <c r="W8" s="1748"/>
      <c r="X8" s="1748"/>
      <c r="Y8" s="1748"/>
      <c r="Z8" s="1748"/>
      <c r="AA8" s="1747"/>
      <c r="AB8" s="1748"/>
      <c r="AC8" s="1748"/>
      <c r="AD8" s="1748"/>
      <c r="AE8" s="1748"/>
      <c r="AF8" s="1752" t="s">
        <v>1136</v>
      </c>
      <c r="AG8" s="1753"/>
      <c r="AH8" s="1753"/>
      <c r="AI8" s="1753"/>
      <c r="AJ8" s="1753"/>
      <c r="AK8" s="1754"/>
      <c r="AL8" s="1755" t="s">
        <v>1137</v>
      </c>
      <c r="AM8" s="1756"/>
      <c r="AN8" s="1756"/>
      <c r="AO8" s="1756"/>
      <c r="AP8" s="1756"/>
      <c r="AQ8" s="1756"/>
      <c r="AR8" s="1756"/>
      <c r="AS8" s="1756"/>
      <c r="AT8" s="1756"/>
      <c r="AU8" s="1756"/>
      <c r="AV8" s="1756"/>
      <c r="AW8" s="1756"/>
      <c r="AX8" s="1756"/>
      <c r="AY8" s="1756"/>
      <c r="AZ8" s="1757"/>
      <c r="BA8" s="1744"/>
      <c r="BB8" s="1744"/>
      <c r="BC8" s="1744"/>
      <c r="BD8" s="1744"/>
      <c r="BE8" s="1803"/>
      <c r="BF8" s="550"/>
    </row>
    <row r="9" spans="1:58" ht="21.95" customHeight="1">
      <c r="A9" s="1742"/>
      <c r="B9" s="1745"/>
      <c r="C9" s="1745"/>
      <c r="D9" s="1745"/>
      <c r="E9" s="1745"/>
      <c r="F9" s="1745"/>
      <c r="G9" s="1745"/>
      <c r="H9" s="1745"/>
      <c r="I9" s="1745"/>
      <c r="J9" s="1745"/>
      <c r="K9" s="1749"/>
      <c r="L9" s="1750"/>
      <c r="M9" s="1750"/>
      <c r="N9" s="1750"/>
      <c r="O9" s="1749"/>
      <c r="P9" s="1750"/>
      <c r="Q9" s="1750"/>
      <c r="R9" s="1750"/>
      <c r="S9" s="1750"/>
      <c r="T9" s="1750"/>
      <c r="U9" s="1749"/>
      <c r="V9" s="1750"/>
      <c r="W9" s="1750"/>
      <c r="X9" s="1750"/>
      <c r="Y9" s="1750"/>
      <c r="Z9" s="1750"/>
      <c r="AA9" s="1749"/>
      <c r="AB9" s="1750"/>
      <c r="AC9" s="1750"/>
      <c r="AD9" s="1750"/>
      <c r="AE9" s="1750"/>
      <c r="AF9" s="1792" t="s">
        <v>1138</v>
      </c>
      <c r="AG9" s="1792"/>
      <c r="AH9" s="1792"/>
      <c r="AI9" s="1792"/>
      <c r="AJ9" s="1792"/>
      <c r="AK9" s="1793"/>
      <c r="AL9" s="1794" t="s">
        <v>1139</v>
      </c>
      <c r="AM9" s="1795"/>
      <c r="AN9" s="1795"/>
      <c r="AO9" s="1795"/>
      <c r="AP9" s="1795"/>
      <c r="AQ9" s="1795"/>
      <c r="AR9" s="1795"/>
      <c r="AS9" s="1795"/>
      <c r="AT9" s="1795"/>
      <c r="AU9" s="1795"/>
      <c r="AV9" s="1795"/>
      <c r="AW9" s="1795"/>
      <c r="AX9" s="1795"/>
      <c r="AY9" s="1795"/>
      <c r="AZ9" s="1796"/>
      <c r="BA9" s="1746"/>
      <c r="BB9" s="1746"/>
      <c r="BC9" s="1746"/>
      <c r="BD9" s="1746"/>
      <c r="BE9" s="1797"/>
      <c r="BF9" s="550"/>
    </row>
    <row r="10" spans="1:58" ht="21.95" customHeight="1">
      <c r="A10" s="1742"/>
      <c r="B10" s="1745"/>
      <c r="C10" s="1745"/>
      <c r="D10" s="1745"/>
      <c r="E10" s="1745"/>
      <c r="F10" s="1745"/>
      <c r="G10" s="1745"/>
      <c r="H10" s="1745"/>
      <c r="I10" s="1745"/>
      <c r="J10" s="1745"/>
      <c r="K10" s="1749"/>
      <c r="L10" s="1750"/>
      <c r="M10" s="1750"/>
      <c r="N10" s="1750"/>
      <c r="O10" s="1749"/>
      <c r="P10" s="1750"/>
      <c r="Q10" s="1750"/>
      <c r="R10" s="1750"/>
      <c r="S10" s="1750"/>
      <c r="T10" s="1750"/>
      <c r="U10" s="1749"/>
      <c r="V10" s="1750"/>
      <c r="W10" s="1750"/>
      <c r="X10" s="1750"/>
      <c r="Y10" s="1750"/>
      <c r="Z10" s="1750"/>
      <c r="AA10" s="1749"/>
      <c r="AB10" s="1750"/>
      <c r="AC10" s="1750"/>
      <c r="AD10" s="1750"/>
      <c r="AE10" s="1750"/>
      <c r="AF10" s="1804" t="s">
        <v>1140</v>
      </c>
      <c r="AG10" s="1804"/>
      <c r="AH10" s="1804"/>
      <c r="AI10" s="1804"/>
      <c r="AJ10" s="1804"/>
      <c r="AK10" s="1805"/>
      <c r="AL10" s="1794" t="s">
        <v>1139</v>
      </c>
      <c r="AM10" s="1795"/>
      <c r="AN10" s="1795"/>
      <c r="AO10" s="1795"/>
      <c r="AP10" s="1795"/>
      <c r="AQ10" s="1795"/>
      <c r="AR10" s="1795"/>
      <c r="AS10" s="1795"/>
      <c r="AT10" s="1795"/>
      <c r="AU10" s="1795"/>
      <c r="AV10" s="1795"/>
      <c r="AW10" s="1795"/>
      <c r="AX10" s="1795"/>
      <c r="AY10" s="1795"/>
      <c r="AZ10" s="1796"/>
      <c r="BA10" s="1746"/>
      <c r="BB10" s="1746"/>
      <c r="BC10" s="1746"/>
      <c r="BD10" s="1746"/>
      <c r="BE10" s="1797"/>
      <c r="BF10" s="550"/>
    </row>
    <row r="11" spans="1:58" ht="21.95" customHeight="1">
      <c r="A11" s="1742"/>
      <c r="B11" s="1745"/>
      <c r="C11" s="1745"/>
      <c r="D11" s="1745"/>
      <c r="E11" s="1745"/>
      <c r="F11" s="1745"/>
      <c r="G11" s="1745"/>
      <c r="H11" s="1745"/>
      <c r="I11" s="1745"/>
      <c r="J11" s="1745"/>
      <c r="K11" s="1749"/>
      <c r="L11" s="1750"/>
      <c r="M11" s="1750"/>
      <c r="N11" s="1750"/>
      <c r="O11" s="1749"/>
      <c r="P11" s="1750"/>
      <c r="Q11" s="1750"/>
      <c r="R11" s="1750"/>
      <c r="S11" s="1750"/>
      <c r="T11" s="1750"/>
      <c r="U11" s="1749"/>
      <c r="V11" s="1750"/>
      <c r="W11" s="1750"/>
      <c r="X11" s="1750"/>
      <c r="Y11" s="1750"/>
      <c r="Z11" s="1750"/>
      <c r="AA11" s="1749"/>
      <c r="AB11" s="1750"/>
      <c r="AC11" s="1750"/>
      <c r="AD11" s="1750"/>
      <c r="AE11" s="1750"/>
      <c r="AF11" s="1792" t="s">
        <v>1141</v>
      </c>
      <c r="AG11" s="1792"/>
      <c r="AH11" s="1792"/>
      <c r="AI11" s="1792"/>
      <c r="AJ11" s="1792"/>
      <c r="AK11" s="1793"/>
      <c r="AL11" s="1794" t="s">
        <v>1139</v>
      </c>
      <c r="AM11" s="1795"/>
      <c r="AN11" s="1795"/>
      <c r="AO11" s="1795"/>
      <c r="AP11" s="1795"/>
      <c r="AQ11" s="1795"/>
      <c r="AR11" s="1795"/>
      <c r="AS11" s="1795"/>
      <c r="AT11" s="1795"/>
      <c r="AU11" s="1795"/>
      <c r="AV11" s="1795"/>
      <c r="AW11" s="1795"/>
      <c r="AX11" s="1795"/>
      <c r="AY11" s="1795"/>
      <c r="AZ11" s="1796"/>
      <c r="BA11" s="1746"/>
      <c r="BB11" s="1746"/>
      <c r="BC11" s="1746"/>
      <c r="BD11" s="1746"/>
      <c r="BE11" s="1797"/>
      <c r="BF11" s="550"/>
    </row>
    <row r="12" spans="1:58" ht="21.95" customHeight="1">
      <c r="A12" s="1742"/>
      <c r="B12" s="1745"/>
      <c r="C12" s="1745"/>
      <c r="D12" s="1745"/>
      <c r="E12" s="1745"/>
      <c r="F12" s="1745"/>
      <c r="G12" s="1745"/>
      <c r="H12" s="1745"/>
      <c r="I12" s="1745"/>
      <c r="J12" s="1745"/>
      <c r="K12" s="1749"/>
      <c r="L12" s="1750"/>
      <c r="M12" s="1750"/>
      <c r="N12" s="1750"/>
      <c r="O12" s="1749"/>
      <c r="P12" s="1750"/>
      <c r="Q12" s="1750"/>
      <c r="R12" s="1750"/>
      <c r="S12" s="1750"/>
      <c r="T12" s="1750"/>
      <c r="U12" s="1749"/>
      <c r="V12" s="1750"/>
      <c r="W12" s="1750"/>
      <c r="X12" s="1750"/>
      <c r="Y12" s="1750"/>
      <c r="Z12" s="1750"/>
      <c r="AA12" s="1749"/>
      <c r="AB12" s="1750"/>
      <c r="AC12" s="1750"/>
      <c r="AD12" s="1750"/>
      <c r="AE12" s="1750"/>
      <c r="AF12" s="1792" t="s">
        <v>1142</v>
      </c>
      <c r="AG12" s="1792"/>
      <c r="AH12" s="1792"/>
      <c r="AI12" s="1792"/>
      <c r="AJ12" s="1792"/>
      <c r="AK12" s="1793"/>
      <c r="AL12" s="1794" t="s">
        <v>1143</v>
      </c>
      <c r="AM12" s="1795"/>
      <c r="AN12" s="1795"/>
      <c r="AO12" s="1795"/>
      <c r="AP12" s="1795"/>
      <c r="AQ12" s="1795"/>
      <c r="AR12" s="1795"/>
      <c r="AS12" s="1795"/>
      <c r="AT12" s="1795"/>
      <c r="AU12" s="1795"/>
      <c r="AV12" s="1795"/>
      <c r="AW12" s="1795"/>
      <c r="AX12" s="1795"/>
      <c r="AY12" s="1795"/>
      <c r="AZ12" s="1796"/>
      <c r="BA12" s="1746"/>
      <c r="BB12" s="1746"/>
      <c r="BC12" s="1746"/>
      <c r="BD12" s="1746"/>
      <c r="BE12" s="1797"/>
      <c r="BF12" s="550"/>
    </row>
    <row r="13" spans="1:58" ht="21.95" customHeight="1">
      <c r="A13" s="1742"/>
      <c r="B13" s="1745"/>
      <c r="C13" s="1745"/>
      <c r="D13" s="1745"/>
      <c r="E13" s="1745"/>
      <c r="F13" s="1745"/>
      <c r="G13" s="1745"/>
      <c r="H13" s="1745"/>
      <c r="I13" s="1745"/>
      <c r="J13" s="1745"/>
      <c r="K13" s="1749"/>
      <c r="L13" s="1750"/>
      <c r="M13" s="1750"/>
      <c r="N13" s="1750"/>
      <c r="O13" s="1749"/>
      <c r="P13" s="1750"/>
      <c r="Q13" s="1750"/>
      <c r="R13" s="1750"/>
      <c r="S13" s="1750"/>
      <c r="T13" s="1750"/>
      <c r="U13" s="1749"/>
      <c r="V13" s="1750"/>
      <c r="W13" s="1750"/>
      <c r="X13" s="1750"/>
      <c r="Y13" s="1750"/>
      <c r="Z13" s="1750"/>
      <c r="AA13" s="1749"/>
      <c r="AB13" s="1750"/>
      <c r="AC13" s="1750"/>
      <c r="AD13" s="1750"/>
      <c r="AE13" s="1750"/>
      <c r="AF13" s="1792" t="s">
        <v>1144</v>
      </c>
      <c r="AG13" s="1792"/>
      <c r="AH13" s="1792"/>
      <c r="AI13" s="1792"/>
      <c r="AJ13" s="1792"/>
      <c r="AK13" s="1793"/>
      <c r="AL13" s="1794" t="s">
        <v>1145</v>
      </c>
      <c r="AM13" s="1795"/>
      <c r="AN13" s="1795"/>
      <c r="AO13" s="1795"/>
      <c r="AP13" s="1795"/>
      <c r="AQ13" s="1795"/>
      <c r="AR13" s="1795"/>
      <c r="AS13" s="1795"/>
      <c r="AT13" s="1795"/>
      <c r="AU13" s="1795"/>
      <c r="AV13" s="1795"/>
      <c r="AW13" s="1795"/>
      <c r="AX13" s="1795"/>
      <c r="AY13" s="1795"/>
      <c r="AZ13" s="1796"/>
      <c r="BA13" s="1746"/>
      <c r="BB13" s="1746"/>
      <c r="BC13" s="1746"/>
      <c r="BD13" s="1746"/>
      <c r="BE13" s="1797"/>
      <c r="BF13" s="550"/>
    </row>
    <row r="14" spans="1:58" ht="35.1" customHeight="1">
      <c r="A14" s="1742"/>
      <c r="B14" s="1745"/>
      <c r="C14" s="1745"/>
      <c r="D14" s="1745"/>
      <c r="E14" s="1745"/>
      <c r="F14" s="1745"/>
      <c r="G14" s="1745"/>
      <c r="H14" s="1745"/>
      <c r="I14" s="1745"/>
      <c r="J14" s="1745"/>
      <c r="K14" s="1749"/>
      <c r="L14" s="1750"/>
      <c r="M14" s="1750"/>
      <c r="N14" s="1750"/>
      <c r="O14" s="1749"/>
      <c r="P14" s="1750"/>
      <c r="Q14" s="1750"/>
      <c r="R14" s="1750"/>
      <c r="S14" s="1750"/>
      <c r="T14" s="1750"/>
      <c r="U14" s="1749"/>
      <c r="V14" s="1750"/>
      <c r="W14" s="1750"/>
      <c r="X14" s="1750"/>
      <c r="Y14" s="1750"/>
      <c r="Z14" s="1750"/>
      <c r="AA14" s="1749"/>
      <c r="AB14" s="1750"/>
      <c r="AC14" s="1750"/>
      <c r="AD14" s="1750"/>
      <c r="AE14" s="1750"/>
      <c r="AF14" s="1798" t="s">
        <v>1146</v>
      </c>
      <c r="AG14" s="1798"/>
      <c r="AH14" s="1798"/>
      <c r="AI14" s="1798"/>
      <c r="AJ14" s="1798"/>
      <c r="AK14" s="1799"/>
      <c r="AL14" s="1800" t="s">
        <v>1147</v>
      </c>
      <c r="AM14" s="1801"/>
      <c r="AN14" s="1801"/>
      <c r="AO14" s="1801"/>
      <c r="AP14" s="1801"/>
      <c r="AQ14" s="1801"/>
      <c r="AR14" s="1801"/>
      <c r="AS14" s="1801"/>
      <c r="AT14" s="1801"/>
      <c r="AU14" s="1801"/>
      <c r="AV14" s="1801"/>
      <c r="AW14" s="1801"/>
      <c r="AX14" s="1801"/>
      <c r="AY14" s="1801"/>
      <c r="AZ14" s="1802"/>
      <c r="BA14" s="1746"/>
      <c r="BB14" s="1746"/>
      <c r="BC14" s="1746"/>
      <c r="BD14" s="1746"/>
      <c r="BE14" s="1797"/>
      <c r="BF14" s="550"/>
    </row>
    <row r="15" spans="1:58" ht="21.95" customHeight="1">
      <c r="A15" s="1742"/>
      <c r="B15" s="1746"/>
      <c r="C15" s="1746"/>
      <c r="D15" s="1746"/>
      <c r="E15" s="1746"/>
      <c r="F15" s="1746"/>
      <c r="G15" s="1746"/>
      <c r="H15" s="1746"/>
      <c r="I15" s="1746"/>
      <c r="J15" s="1746"/>
      <c r="K15" s="1751"/>
      <c r="L15" s="1751"/>
      <c r="M15" s="1751"/>
      <c r="N15" s="1751"/>
      <c r="O15" s="1751"/>
      <c r="P15" s="1751"/>
      <c r="Q15" s="1751"/>
      <c r="R15" s="1751"/>
      <c r="S15" s="1751"/>
      <c r="T15" s="1751"/>
      <c r="U15" s="1751"/>
      <c r="V15" s="1751"/>
      <c r="W15" s="1751"/>
      <c r="X15" s="1751"/>
      <c r="Y15" s="1751"/>
      <c r="Z15" s="1751"/>
      <c r="AA15" s="1751"/>
      <c r="AB15" s="1751"/>
      <c r="AC15" s="1751"/>
      <c r="AD15" s="1751"/>
      <c r="AE15" s="1751"/>
      <c r="AF15" s="1792" t="s">
        <v>1148</v>
      </c>
      <c r="AG15" s="1792"/>
      <c r="AH15" s="1792"/>
      <c r="AI15" s="1792"/>
      <c r="AJ15" s="1792"/>
      <c r="AK15" s="1793"/>
      <c r="AL15" s="1794" t="s">
        <v>1149</v>
      </c>
      <c r="AM15" s="1795"/>
      <c r="AN15" s="1795"/>
      <c r="AO15" s="1795"/>
      <c r="AP15" s="1795"/>
      <c r="AQ15" s="1795"/>
      <c r="AR15" s="1795"/>
      <c r="AS15" s="1795"/>
      <c r="AT15" s="1795"/>
      <c r="AU15" s="1795"/>
      <c r="AV15" s="1795"/>
      <c r="AW15" s="1795"/>
      <c r="AX15" s="1795"/>
      <c r="AY15" s="1795"/>
      <c r="AZ15" s="1796"/>
      <c r="BA15" s="1746"/>
      <c r="BB15" s="1810"/>
      <c r="BC15" s="1810"/>
      <c r="BD15" s="1810"/>
      <c r="BE15" s="1811"/>
      <c r="BF15" s="553"/>
    </row>
    <row r="16" spans="1:58" ht="21.95" customHeight="1">
      <c r="A16" s="1742"/>
      <c r="B16" s="1746"/>
      <c r="C16" s="1746"/>
      <c r="D16" s="1746"/>
      <c r="E16" s="1746"/>
      <c r="F16" s="1746"/>
      <c r="G16" s="1746"/>
      <c r="H16" s="1746"/>
      <c r="I16" s="1746"/>
      <c r="J16" s="1746"/>
      <c r="K16" s="1751"/>
      <c r="L16" s="1751"/>
      <c r="M16" s="1751"/>
      <c r="N16" s="1751"/>
      <c r="O16" s="1751"/>
      <c r="P16" s="1751"/>
      <c r="Q16" s="1751"/>
      <c r="R16" s="1751"/>
      <c r="S16" s="1751"/>
      <c r="T16" s="1751"/>
      <c r="U16" s="1751"/>
      <c r="V16" s="1751"/>
      <c r="W16" s="1751"/>
      <c r="X16" s="1751"/>
      <c r="Y16" s="1751"/>
      <c r="Z16" s="1751"/>
      <c r="AA16" s="1751"/>
      <c r="AB16" s="1751"/>
      <c r="AC16" s="1751"/>
      <c r="AD16" s="1751"/>
      <c r="AE16" s="1751"/>
      <c r="AF16" s="1809" t="s">
        <v>1150</v>
      </c>
      <c r="AG16" s="1792"/>
      <c r="AH16" s="1792"/>
      <c r="AI16" s="1792"/>
      <c r="AJ16" s="1792"/>
      <c r="AK16" s="1793"/>
      <c r="AL16" s="1806" t="s">
        <v>1149</v>
      </c>
      <c r="AM16" s="1807"/>
      <c r="AN16" s="1807"/>
      <c r="AO16" s="1807"/>
      <c r="AP16" s="1807"/>
      <c r="AQ16" s="1807"/>
      <c r="AR16" s="1807"/>
      <c r="AS16" s="1807"/>
      <c r="AT16" s="1807"/>
      <c r="AU16" s="1807"/>
      <c r="AV16" s="1807"/>
      <c r="AW16" s="1807"/>
      <c r="AX16" s="1807"/>
      <c r="AY16" s="1807"/>
      <c r="AZ16" s="1808"/>
      <c r="BA16" s="1746"/>
      <c r="BB16" s="1810"/>
      <c r="BC16" s="1810"/>
      <c r="BD16" s="1810"/>
      <c r="BE16" s="1811"/>
      <c r="BF16" s="554"/>
    </row>
    <row r="17" spans="1:60" ht="21.95" customHeight="1">
      <c r="A17" s="1742"/>
      <c r="B17" s="1746" t="s">
        <v>1106</v>
      </c>
      <c r="C17" s="1810"/>
      <c r="D17" s="1810"/>
      <c r="E17" s="1810"/>
      <c r="F17" s="1810"/>
      <c r="G17" s="1810"/>
      <c r="H17" s="1810"/>
      <c r="I17" s="1810"/>
      <c r="J17" s="1810"/>
      <c r="K17" s="1813"/>
      <c r="L17" s="1751"/>
      <c r="M17" s="1751"/>
      <c r="N17" s="1751"/>
      <c r="O17" s="1813"/>
      <c r="P17" s="1751"/>
      <c r="Q17" s="1751"/>
      <c r="R17" s="1751"/>
      <c r="S17" s="1751"/>
      <c r="T17" s="1751"/>
      <c r="U17" s="1813"/>
      <c r="V17" s="1751"/>
      <c r="W17" s="1751"/>
      <c r="X17" s="1751"/>
      <c r="Y17" s="1751"/>
      <c r="Z17" s="1751"/>
      <c r="AA17" s="1813"/>
      <c r="AB17" s="1751"/>
      <c r="AC17" s="1751"/>
      <c r="AD17" s="1751"/>
      <c r="AE17" s="1751"/>
      <c r="AF17" s="1809" t="s">
        <v>1151</v>
      </c>
      <c r="AG17" s="1792"/>
      <c r="AH17" s="1792"/>
      <c r="AI17" s="1792"/>
      <c r="AJ17" s="1792"/>
      <c r="AK17" s="1793"/>
      <c r="AL17" s="1806" t="s">
        <v>1152</v>
      </c>
      <c r="AM17" s="1807"/>
      <c r="AN17" s="1807"/>
      <c r="AO17" s="1807"/>
      <c r="AP17" s="1807"/>
      <c r="AQ17" s="1807"/>
      <c r="AR17" s="1807"/>
      <c r="AS17" s="1807"/>
      <c r="AT17" s="1807"/>
      <c r="AU17" s="1807"/>
      <c r="AV17" s="1807"/>
      <c r="AW17" s="1807"/>
      <c r="AX17" s="1807"/>
      <c r="AY17" s="1807"/>
      <c r="AZ17" s="1808"/>
      <c r="BA17" s="1746"/>
      <c r="BB17" s="1746"/>
      <c r="BC17" s="1746"/>
      <c r="BD17" s="1746"/>
      <c r="BE17" s="1797"/>
      <c r="BF17" s="550"/>
      <c r="BH17" s="547" t="s">
        <v>1153</v>
      </c>
    </row>
    <row r="18" spans="1:60" ht="21.95" customHeight="1">
      <c r="A18" s="1742"/>
      <c r="B18" s="1746"/>
      <c r="C18" s="1810"/>
      <c r="D18" s="1810"/>
      <c r="E18" s="1810"/>
      <c r="F18" s="1810"/>
      <c r="G18" s="1810"/>
      <c r="H18" s="1810"/>
      <c r="I18" s="1810"/>
      <c r="J18" s="1810"/>
      <c r="K18" s="1813"/>
      <c r="L18" s="1751"/>
      <c r="M18" s="1751"/>
      <c r="N18" s="1751"/>
      <c r="O18" s="1813"/>
      <c r="P18" s="1751"/>
      <c r="Q18" s="1751"/>
      <c r="R18" s="1751"/>
      <c r="S18" s="1751"/>
      <c r="T18" s="1751"/>
      <c r="U18" s="1813"/>
      <c r="V18" s="1751"/>
      <c r="W18" s="1751"/>
      <c r="X18" s="1751"/>
      <c r="Y18" s="1751"/>
      <c r="Z18" s="1751"/>
      <c r="AA18" s="1813"/>
      <c r="AB18" s="1751"/>
      <c r="AC18" s="1751"/>
      <c r="AD18" s="1751"/>
      <c r="AE18" s="1751"/>
      <c r="AF18" s="1809" t="s">
        <v>1138</v>
      </c>
      <c r="AG18" s="1792"/>
      <c r="AH18" s="1792"/>
      <c r="AI18" s="1792"/>
      <c r="AJ18" s="1792"/>
      <c r="AK18" s="1793"/>
      <c r="AL18" s="1806" t="s">
        <v>1154</v>
      </c>
      <c r="AM18" s="1807"/>
      <c r="AN18" s="1807"/>
      <c r="AO18" s="1807"/>
      <c r="AP18" s="1807"/>
      <c r="AQ18" s="1807"/>
      <c r="AR18" s="1807"/>
      <c r="AS18" s="1807"/>
      <c r="AT18" s="1807"/>
      <c r="AU18" s="1807"/>
      <c r="AV18" s="1807"/>
      <c r="AW18" s="1807"/>
      <c r="AX18" s="1807"/>
      <c r="AY18" s="1807"/>
      <c r="AZ18" s="1808"/>
      <c r="BA18" s="1746"/>
      <c r="BB18" s="1746"/>
      <c r="BC18" s="1746"/>
      <c r="BD18" s="1746"/>
      <c r="BE18" s="1797"/>
      <c r="BF18" s="550"/>
    </row>
    <row r="19" spans="1:60" ht="21.95" customHeight="1">
      <c r="A19" s="1742"/>
      <c r="B19" s="1746"/>
      <c r="C19" s="1810"/>
      <c r="D19" s="1810"/>
      <c r="E19" s="1810"/>
      <c r="F19" s="1810"/>
      <c r="G19" s="1810"/>
      <c r="H19" s="1810"/>
      <c r="I19" s="1810"/>
      <c r="J19" s="1810"/>
      <c r="K19" s="1813"/>
      <c r="L19" s="1751"/>
      <c r="M19" s="1751"/>
      <c r="N19" s="1751"/>
      <c r="O19" s="1813"/>
      <c r="P19" s="1751"/>
      <c r="Q19" s="1751"/>
      <c r="R19" s="1751"/>
      <c r="S19" s="1751"/>
      <c r="T19" s="1751"/>
      <c r="U19" s="1813"/>
      <c r="V19" s="1751"/>
      <c r="W19" s="1751"/>
      <c r="X19" s="1751"/>
      <c r="Y19" s="1751"/>
      <c r="Z19" s="1751"/>
      <c r="AA19" s="1813"/>
      <c r="AB19" s="1751"/>
      <c r="AC19" s="1751"/>
      <c r="AD19" s="1751"/>
      <c r="AE19" s="1751"/>
      <c r="AF19" s="1804" t="s">
        <v>1140</v>
      </c>
      <c r="AG19" s="1804"/>
      <c r="AH19" s="1804"/>
      <c r="AI19" s="1804"/>
      <c r="AJ19" s="1804"/>
      <c r="AK19" s="1805"/>
      <c r="AL19" s="1794" t="s">
        <v>1154</v>
      </c>
      <c r="AM19" s="1795"/>
      <c r="AN19" s="1795"/>
      <c r="AO19" s="1795"/>
      <c r="AP19" s="1795"/>
      <c r="AQ19" s="1795"/>
      <c r="AR19" s="1795"/>
      <c r="AS19" s="1795"/>
      <c r="AT19" s="1795"/>
      <c r="AU19" s="1795"/>
      <c r="AV19" s="1795"/>
      <c r="AW19" s="1795"/>
      <c r="AX19" s="1795"/>
      <c r="AY19" s="1795"/>
      <c r="AZ19" s="1796"/>
      <c r="BA19" s="1746"/>
      <c r="BB19" s="1746"/>
      <c r="BC19" s="1746"/>
      <c r="BD19" s="1746"/>
      <c r="BE19" s="1797"/>
      <c r="BF19" s="550"/>
    </row>
    <row r="20" spans="1:60" ht="21.95" customHeight="1">
      <c r="A20" s="1742"/>
      <c r="B20" s="1746"/>
      <c r="C20" s="1810"/>
      <c r="D20" s="1810"/>
      <c r="E20" s="1810"/>
      <c r="F20" s="1810"/>
      <c r="G20" s="1810"/>
      <c r="H20" s="1810"/>
      <c r="I20" s="1810"/>
      <c r="J20" s="1810"/>
      <c r="K20" s="1813"/>
      <c r="L20" s="1751"/>
      <c r="M20" s="1751"/>
      <c r="N20" s="1751"/>
      <c r="O20" s="1813"/>
      <c r="P20" s="1751"/>
      <c r="Q20" s="1751"/>
      <c r="R20" s="1751"/>
      <c r="S20" s="1751"/>
      <c r="T20" s="1751"/>
      <c r="U20" s="1813"/>
      <c r="V20" s="1751"/>
      <c r="W20" s="1751"/>
      <c r="X20" s="1751"/>
      <c r="Y20" s="1751"/>
      <c r="Z20" s="1751"/>
      <c r="AA20" s="1813"/>
      <c r="AB20" s="1751"/>
      <c r="AC20" s="1751"/>
      <c r="AD20" s="1751"/>
      <c r="AE20" s="1751"/>
      <c r="AF20" s="1792" t="s">
        <v>1141</v>
      </c>
      <c r="AG20" s="1792"/>
      <c r="AH20" s="1792"/>
      <c r="AI20" s="1792"/>
      <c r="AJ20" s="1792"/>
      <c r="AK20" s="1793"/>
      <c r="AL20" s="1794" t="s">
        <v>1154</v>
      </c>
      <c r="AM20" s="1795"/>
      <c r="AN20" s="1795"/>
      <c r="AO20" s="1795"/>
      <c r="AP20" s="1795"/>
      <c r="AQ20" s="1795"/>
      <c r="AR20" s="1795"/>
      <c r="AS20" s="1795"/>
      <c r="AT20" s="1795"/>
      <c r="AU20" s="1795"/>
      <c r="AV20" s="1795"/>
      <c r="AW20" s="1795"/>
      <c r="AX20" s="1795"/>
      <c r="AY20" s="1795"/>
      <c r="AZ20" s="1796"/>
      <c r="BA20" s="1746"/>
      <c r="BB20" s="1746"/>
      <c r="BC20" s="1746"/>
      <c r="BD20" s="1746"/>
      <c r="BE20" s="1797"/>
      <c r="BF20" s="550"/>
    </row>
    <row r="21" spans="1:60" ht="21.95" customHeight="1">
      <c r="A21" s="1742"/>
      <c r="B21" s="1746"/>
      <c r="C21" s="1810"/>
      <c r="D21" s="1810"/>
      <c r="E21" s="1810"/>
      <c r="F21" s="1810"/>
      <c r="G21" s="1810"/>
      <c r="H21" s="1810"/>
      <c r="I21" s="1810"/>
      <c r="J21" s="1810"/>
      <c r="K21" s="1813"/>
      <c r="L21" s="1751"/>
      <c r="M21" s="1751"/>
      <c r="N21" s="1751"/>
      <c r="O21" s="1813"/>
      <c r="P21" s="1751"/>
      <c r="Q21" s="1751"/>
      <c r="R21" s="1751"/>
      <c r="S21" s="1751"/>
      <c r="T21" s="1751"/>
      <c r="U21" s="1813"/>
      <c r="V21" s="1751"/>
      <c r="W21" s="1751"/>
      <c r="X21" s="1751"/>
      <c r="Y21" s="1751"/>
      <c r="Z21" s="1751"/>
      <c r="AA21" s="1813"/>
      <c r="AB21" s="1751"/>
      <c r="AC21" s="1751"/>
      <c r="AD21" s="1751"/>
      <c r="AE21" s="1751"/>
      <c r="AF21" s="1809" t="s">
        <v>1142</v>
      </c>
      <c r="AG21" s="1792"/>
      <c r="AH21" s="1792"/>
      <c r="AI21" s="1792"/>
      <c r="AJ21" s="1792"/>
      <c r="AK21" s="1793"/>
      <c r="AL21" s="1794" t="s">
        <v>1155</v>
      </c>
      <c r="AM21" s="1795"/>
      <c r="AN21" s="1795"/>
      <c r="AO21" s="1795"/>
      <c r="AP21" s="1795"/>
      <c r="AQ21" s="1795"/>
      <c r="AR21" s="1795"/>
      <c r="AS21" s="1795"/>
      <c r="AT21" s="1795"/>
      <c r="AU21" s="1795"/>
      <c r="AV21" s="1795"/>
      <c r="AW21" s="1795"/>
      <c r="AX21" s="1795"/>
      <c r="AY21" s="1795"/>
      <c r="AZ21" s="1796"/>
      <c r="BA21" s="1809"/>
      <c r="BB21" s="1792"/>
      <c r="BC21" s="1792"/>
      <c r="BD21" s="1792"/>
      <c r="BE21" s="1812"/>
      <c r="BF21" s="550"/>
      <c r="BH21" s="547" t="s">
        <v>1153</v>
      </c>
    </row>
    <row r="22" spans="1:60" ht="35.1" customHeight="1">
      <c r="A22" s="1742"/>
      <c r="B22" s="1746"/>
      <c r="C22" s="1810"/>
      <c r="D22" s="1810"/>
      <c r="E22" s="1810"/>
      <c r="F22" s="1810"/>
      <c r="G22" s="1810"/>
      <c r="H22" s="1810"/>
      <c r="I22" s="1810"/>
      <c r="J22" s="1810"/>
      <c r="K22" s="1813"/>
      <c r="L22" s="1751"/>
      <c r="M22" s="1751"/>
      <c r="N22" s="1751"/>
      <c r="O22" s="1813"/>
      <c r="P22" s="1751"/>
      <c r="Q22" s="1751"/>
      <c r="R22" s="1751"/>
      <c r="S22" s="1751"/>
      <c r="T22" s="1751"/>
      <c r="U22" s="1813"/>
      <c r="V22" s="1751"/>
      <c r="W22" s="1751"/>
      <c r="X22" s="1751"/>
      <c r="Y22" s="1751"/>
      <c r="Z22" s="1751"/>
      <c r="AA22" s="1813"/>
      <c r="AB22" s="1751"/>
      <c r="AC22" s="1751"/>
      <c r="AD22" s="1751"/>
      <c r="AE22" s="1751"/>
      <c r="AF22" s="1798" t="s">
        <v>1146</v>
      </c>
      <c r="AG22" s="1798"/>
      <c r="AH22" s="1798"/>
      <c r="AI22" s="1798"/>
      <c r="AJ22" s="1798"/>
      <c r="AK22" s="1799"/>
      <c r="AL22" s="1800" t="s">
        <v>1147</v>
      </c>
      <c r="AM22" s="1801"/>
      <c r="AN22" s="1801"/>
      <c r="AO22" s="1801"/>
      <c r="AP22" s="1801"/>
      <c r="AQ22" s="1801"/>
      <c r="AR22" s="1801"/>
      <c r="AS22" s="1801"/>
      <c r="AT22" s="1801"/>
      <c r="AU22" s="1801"/>
      <c r="AV22" s="1801"/>
      <c r="AW22" s="1801"/>
      <c r="AX22" s="1801"/>
      <c r="AY22" s="1801"/>
      <c r="AZ22" s="1802"/>
      <c r="BA22" s="1746"/>
      <c r="BB22" s="1746"/>
      <c r="BC22" s="1746"/>
      <c r="BD22" s="1746"/>
      <c r="BE22" s="1797"/>
      <c r="BF22" s="550"/>
      <c r="BH22" s="547" t="s">
        <v>1153</v>
      </c>
    </row>
    <row r="23" spans="1:60" ht="21.95" customHeight="1">
      <c r="A23" s="1742"/>
      <c r="B23" s="1810"/>
      <c r="C23" s="1810"/>
      <c r="D23" s="1810"/>
      <c r="E23" s="1810"/>
      <c r="F23" s="1810"/>
      <c r="G23" s="1810"/>
      <c r="H23" s="1810"/>
      <c r="I23" s="1810"/>
      <c r="J23" s="1810"/>
      <c r="K23" s="1751"/>
      <c r="L23" s="1751"/>
      <c r="M23" s="1751"/>
      <c r="N23" s="1751"/>
      <c r="O23" s="1751"/>
      <c r="P23" s="1751"/>
      <c r="Q23" s="1751"/>
      <c r="R23" s="1751"/>
      <c r="S23" s="1751"/>
      <c r="T23" s="1751"/>
      <c r="U23" s="1751"/>
      <c r="V23" s="1751"/>
      <c r="W23" s="1751"/>
      <c r="X23" s="1751"/>
      <c r="Y23" s="1751"/>
      <c r="Z23" s="1751"/>
      <c r="AA23" s="1751"/>
      <c r="AB23" s="1751"/>
      <c r="AC23" s="1751"/>
      <c r="AD23" s="1751"/>
      <c r="AE23" s="1751"/>
      <c r="AF23" s="1792" t="s">
        <v>1148</v>
      </c>
      <c r="AG23" s="1792"/>
      <c r="AH23" s="1792"/>
      <c r="AI23" s="1792"/>
      <c r="AJ23" s="1792"/>
      <c r="AK23" s="1793"/>
      <c r="AL23" s="1794" t="s">
        <v>1149</v>
      </c>
      <c r="AM23" s="1795"/>
      <c r="AN23" s="1795"/>
      <c r="AO23" s="1795"/>
      <c r="AP23" s="1795"/>
      <c r="AQ23" s="1795"/>
      <c r="AR23" s="1795"/>
      <c r="AS23" s="1795"/>
      <c r="AT23" s="1795"/>
      <c r="AU23" s="1795"/>
      <c r="AV23" s="1795"/>
      <c r="AW23" s="1795"/>
      <c r="AX23" s="1795"/>
      <c r="AY23" s="1795"/>
      <c r="AZ23" s="1796"/>
      <c r="BA23" s="1746"/>
      <c r="BB23" s="1810"/>
      <c r="BC23" s="1810"/>
      <c r="BD23" s="1810"/>
      <c r="BE23" s="1811"/>
      <c r="BF23" s="553"/>
    </row>
    <row r="24" spans="1:60" ht="21.95" customHeight="1">
      <c r="A24" s="1742"/>
      <c r="B24" s="1810"/>
      <c r="C24" s="1810"/>
      <c r="D24" s="1810"/>
      <c r="E24" s="1810"/>
      <c r="F24" s="1810"/>
      <c r="G24" s="1810"/>
      <c r="H24" s="1810"/>
      <c r="I24" s="1810"/>
      <c r="J24" s="1810"/>
      <c r="K24" s="1751"/>
      <c r="L24" s="1751"/>
      <c r="M24" s="1751"/>
      <c r="N24" s="1751"/>
      <c r="O24" s="1751"/>
      <c r="P24" s="1751"/>
      <c r="Q24" s="1751"/>
      <c r="R24" s="1751"/>
      <c r="S24" s="1751"/>
      <c r="T24" s="1751"/>
      <c r="U24" s="1751"/>
      <c r="V24" s="1751"/>
      <c r="W24" s="1751"/>
      <c r="X24" s="1751"/>
      <c r="Y24" s="1751"/>
      <c r="Z24" s="1751"/>
      <c r="AA24" s="1751"/>
      <c r="AB24" s="1751"/>
      <c r="AC24" s="1751"/>
      <c r="AD24" s="1751"/>
      <c r="AE24" s="1751"/>
      <c r="AF24" s="1792" t="s">
        <v>1150</v>
      </c>
      <c r="AG24" s="1792"/>
      <c r="AH24" s="1792"/>
      <c r="AI24" s="1792"/>
      <c r="AJ24" s="1792"/>
      <c r="AK24" s="1793"/>
      <c r="AL24" s="1794" t="s">
        <v>1149</v>
      </c>
      <c r="AM24" s="1795"/>
      <c r="AN24" s="1795"/>
      <c r="AO24" s="1795"/>
      <c r="AP24" s="1795"/>
      <c r="AQ24" s="1795"/>
      <c r="AR24" s="1795"/>
      <c r="AS24" s="1795"/>
      <c r="AT24" s="1795"/>
      <c r="AU24" s="1795"/>
      <c r="AV24" s="1795"/>
      <c r="AW24" s="1795"/>
      <c r="AX24" s="1795"/>
      <c r="AY24" s="1795"/>
      <c r="AZ24" s="1796"/>
      <c r="BA24" s="1746"/>
      <c r="BB24" s="1810"/>
      <c r="BC24" s="1810"/>
      <c r="BD24" s="1810"/>
      <c r="BE24" s="1811"/>
      <c r="BF24" s="554"/>
    </row>
    <row r="25" spans="1:60" ht="21.95" customHeight="1">
      <c r="A25" s="1742"/>
      <c r="B25" s="1746" t="s">
        <v>1107</v>
      </c>
      <c r="C25" s="1746"/>
      <c r="D25" s="1746"/>
      <c r="E25" s="1746"/>
      <c r="F25" s="1746"/>
      <c r="G25" s="1746"/>
      <c r="H25" s="1746"/>
      <c r="I25" s="1746"/>
      <c r="J25" s="1746"/>
      <c r="K25" s="1813"/>
      <c r="L25" s="1751"/>
      <c r="M25" s="1751"/>
      <c r="N25" s="1751"/>
      <c r="O25" s="1813"/>
      <c r="P25" s="1751"/>
      <c r="Q25" s="1751"/>
      <c r="R25" s="1751"/>
      <c r="S25" s="1751"/>
      <c r="T25" s="1751"/>
      <c r="U25" s="1813"/>
      <c r="V25" s="1751"/>
      <c r="W25" s="1751"/>
      <c r="X25" s="1751"/>
      <c r="Y25" s="1751"/>
      <c r="Z25" s="1751"/>
      <c r="AA25" s="1813"/>
      <c r="AB25" s="1751"/>
      <c r="AC25" s="1751"/>
      <c r="AD25" s="1751"/>
      <c r="AE25" s="1751"/>
      <c r="AF25" s="1809" t="s">
        <v>1151</v>
      </c>
      <c r="AG25" s="1792"/>
      <c r="AH25" s="1792"/>
      <c r="AI25" s="1792"/>
      <c r="AJ25" s="1792"/>
      <c r="AK25" s="1793"/>
      <c r="AL25" s="1806" t="s">
        <v>1137</v>
      </c>
      <c r="AM25" s="1807"/>
      <c r="AN25" s="1807"/>
      <c r="AO25" s="1807"/>
      <c r="AP25" s="1807"/>
      <c r="AQ25" s="1807"/>
      <c r="AR25" s="1807"/>
      <c r="AS25" s="1807"/>
      <c r="AT25" s="1807"/>
      <c r="AU25" s="1807"/>
      <c r="AV25" s="1807"/>
      <c r="AW25" s="1807"/>
      <c r="AX25" s="1807"/>
      <c r="AY25" s="1807"/>
      <c r="AZ25" s="1808"/>
      <c r="BA25" s="1746"/>
      <c r="BB25" s="1746"/>
      <c r="BC25" s="1746"/>
      <c r="BD25" s="1746"/>
      <c r="BE25" s="1797"/>
      <c r="BF25" s="550"/>
      <c r="BH25" s="547" t="s">
        <v>1153</v>
      </c>
    </row>
    <row r="26" spans="1:60" ht="21.95" customHeight="1">
      <c r="A26" s="1742"/>
      <c r="B26" s="1746"/>
      <c r="C26" s="1746"/>
      <c r="D26" s="1746"/>
      <c r="E26" s="1746"/>
      <c r="F26" s="1746"/>
      <c r="G26" s="1746"/>
      <c r="H26" s="1746"/>
      <c r="I26" s="1746"/>
      <c r="J26" s="1746"/>
      <c r="K26" s="1813"/>
      <c r="L26" s="1751"/>
      <c r="M26" s="1751"/>
      <c r="N26" s="1751"/>
      <c r="O26" s="1813"/>
      <c r="P26" s="1751"/>
      <c r="Q26" s="1751"/>
      <c r="R26" s="1751"/>
      <c r="S26" s="1751"/>
      <c r="T26" s="1751"/>
      <c r="U26" s="1813"/>
      <c r="V26" s="1751"/>
      <c r="W26" s="1751"/>
      <c r="X26" s="1751"/>
      <c r="Y26" s="1751"/>
      <c r="Z26" s="1751"/>
      <c r="AA26" s="1813"/>
      <c r="AB26" s="1751"/>
      <c r="AC26" s="1751"/>
      <c r="AD26" s="1751"/>
      <c r="AE26" s="1751"/>
      <c r="AF26" s="1809" t="s">
        <v>1138</v>
      </c>
      <c r="AG26" s="1792"/>
      <c r="AH26" s="1792"/>
      <c r="AI26" s="1792"/>
      <c r="AJ26" s="1792"/>
      <c r="AK26" s="1793"/>
      <c r="AL26" s="1806" t="s">
        <v>1139</v>
      </c>
      <c r="AM26" s="1807"/>
      <c r="AN26" s="1807"/>
      <c r="AO26" s="1807"/>
      <c r="AP26" s="1807"/>
      <c r="AQ26" s="1807"/>
      <c r="AR26" s="1807"/>
      <c r="AS26" s="1807"/>
      <c r="AT26" s="1807"/>
      <c r="AU26" s="1807"/>
      <c r="AV26" s="1807"/>
      <c r="AW26" s="1807"/>
      <c r="AX26" s="1807"/>
      <c r="AY26" s="1807"/>
      <c r="AZ26" s="1808"/>
      <c r="BA26" s="1746"/>
      <c r="BB26" s="1746"/>
      <c r="BC26" s="1746"/>
      <c r="BD26" s="1746"/>
      <c r="BE26" s="1797"/>
      <c r="BF26" s="550"/>
    </row>
    <row r="27" spans="1:60" ht="21.95" customHeight="1">
      <c r="A27" s="1742"/>
      <c r="B27" s="1746"/>
      <c r="C27" s="1746"/>
      <c r="D27" s="1746"/>
      <c r="E27" s="1746"/>
      <c r="F27" s="1746"/>
      <c r="G27" s="1746"/>
      <c r="H27" s="1746"/>
      <c r="I27" s="1746"/>
      <c r="J27" s="1746"/>
      <c r="K27" s="1813"/>
      <c r="L27" s="1751"/>
      <c r="M27" s="1751"/>
      <c r="N27" s="1751"/>
      <c r="O27" s="1813"/>
      <c r="P27" s="1751"/>
      <c r="Q27" s="1751"/>
      <c r="R27" s="1751"/>
      <c r="S27" s="1751"/>
      <c r="T27" s="1751"/>
      <c r="U27" s="1813"/>
      <c r="V27" s="1751"/>
      <c r="W27" s="1751"/>
      <c r="X27" s="1751"/>
      <c r="Y27" s="1751"/>
      <c r="Z27" s="1751"/>
      <c r="AA27" s="1813"/>
      <c r="AB27" s="1751"/>
      <c r="AC27" s="1751"/>
      <c r="AD27" s="1751"/>
      <c r="AE27" s="1751"/>
      <c r="AF27" s="1804" t="s">
        <v>1140</v>
      </c>
      <c r="AG27" s="1804"/>
      <c r="AH27" s="1804"/>
      <c r="AI27" s="1804"/>
      <c r="AJ27" s="1804"/>
      <c r="AK27" s="1805"/>
      <c r="AL27" s="1794" t="s">
        <v>1139</v>
      </c>
      <c r="AM27" s="1795"/>
      <c r="AN27" s="1795"/>
      <c r="AO27" s="1795"/>
      <c r="AP27" s="1795"/>
      <c r="AQ27" s="1795"/>
      <c r="AR27" s="1795"/>
      <c r="AS27" s="1795"/>
      <c r="AT27" s="1795"/>
      <c r="AU27" s="1795"/>
      <c r="AV27" s="1795"/>
      <c r="AW27" s="1795"/>
      <c r="AX27" s="1795"/>
      <c r="AY27" s="1795"/>
      <c r="AZ27" s="1796"/>
      <c r="BA27" s="1746"/>
      <c r="BB27" s="1746"/>
      <c r="BC27" s="1746"/>
      <c r="BD27" s="1746"/>
      <c r="BE27" s="1797"/>
      <c r="BF27" s="550"/>
    </row>
    <row r="28" spans="1:60" ht="21.95" customHeight="1">
      <c r="A28" s="1742"/>
      <c r="B28" s="1746"/>
      <c r="C28" s="1746"/>
      <c r="D28" s="1746"/>
      <c r="E28" s="1746"/>
      <c r="F28" s="1746"/>
      <c r="G28" s="1746"/>
      <c r="H28" s="1746"/>
      <c r="I28" s="1746"/>
      <c r="J28" s="1746"/>
      <c r="K28" s="1813"/>
      <c r="L28" s="1751"/>
      <c r="M28" s="1751"/>
      <c r="N28" s="1751"/>
      <c r="O28" s="1813"/>
      <c r="P28" s="1751"/>
      <c r="Q28" s="1751"/>
      <c r="R28" s="1751"/>
      <c r="S28" s="1751"/>
      <c r="T28" s="1751"/>
      <c r="U28" s="1813"/>
      <c r="V28" s="1751"/>
      <c r="W28" s="1751"/>
      <c r="X28" s="1751"/>
      <c r="Y28" s="1751"/>
      <c r="Z28" s="1751"/>
      <c r="AA28" s="1813"/>
      <c r="AB28" s="1751"/>
      <c r="AC28" s="1751"/>
      <c r="AD28" s="1751"/>
      <c r="AE28" s="1751"/>
      <c r="AF28" s="1792" t="s">
        <v>1141</v>
      </c>
      <c r="AG28" s="1792"/>
      <c r="AH28" s="1792"/>
      <c r="AI28" s="1792"/>
      <c r="AJ28" s="1792"/>
      <c r="AK28" s="1793"/>
      <c r="AL28" s="1794" t="s">
        <v>1139</v>
      </c>
      <c r="AM28" s="1795"/>
      <c r="AN28" s="1795"/>
      <c r="AO28" s="1795"/>
      <c r="AP28" s="1795"/>
      <c r="AQ28" s="1795"/>
      <c r="AR28" s="1795"/>
      <c r="AS28" s="1795"/>
      <c r="AT28" s="1795"/>
      <c r="AU28" s="1795"/>
      <c r="AV28" s="1795"/>
      <c r="AW28" s="1795"/>
      <c r="AX28" s="1795"/>
      <c r="AY28" s="1795"/>
      <c r="AZ28" s="1796"/>
      <c r="BA28" s="1746"/>
      <c r="BB28" s="1746"/>
      <c r="BC28" s="1746"/>
      <c r="BD28" s="1746"/>
      <c r="BE28" s="1797"/>
      <c r="BF28" s="550"/>
    </row>
    <row r="29" spans="1:60" ht="21.95" customHeight="1">
      <c r="A29" s="1742"/>
      <c r="B29" s="1746"/>
      <c r="C29" s="1746"/>
      <c r="D29" s="1746"/>
      <c r="E29" s="1746"/>
      <c r="F29" s="1746"/>
      <c r="G29" s="1746"/>
      <c r="H29" s="1746"/>
      <c r="I29" s="1746"/>
      <c r="J29" s="1746"/>
      <c r="K29" s="1813"/>
      <c r="L29" s="1751"/>
      <c r="M29" s="1751"/>
      <c r="N29" s="1751"/>
      <c r="O29" s="1813"/>
      <c r="P29" s="1751"/>
      <c r="Q29" s="1751"/>
      <c r="R29" s="1751"/>
      <c r="S29" s="1751"/>
      <c r="T29" s="1751"/>
      <c r="U29" s="1813"/>
      <c r="V29" s="1751"/>
      <c r="W29" s="1751"/>
      <c r="X29" s="1751"/>
      <c r="Y29" s="1751"/>
      <c r="Z29" s="1751"/>
      <c r="AA29" s="1813"/>
      <c r="AB29" s="1751"/>
      <c r="AC29" s="1751"/>
      <c r="AD29" s="1751"/>
      <c r="AE29" s="1751"/>
      <c r="AF29" s="1820" t="s">
        <v>1142</v>
      </c>
      <c r="AG29" s="1821"/>
      <c r="AH29" s="1821"/>
      <c r="AI29" s="1821"/>
      <c r="AJ29" s="1821"/>
      <c r="AK29" s="1822"/>
      <c r="AL29" s="1794" t="s">
        <v>1143</v>
      </c>
      <c r="AM29" s="1795"/>
      <c r="AN29" s="1795"/>
      <c r="AO29" s="1795"/>
      <c r="AP29" s="1795"/>
      <c r="AQ29" s="1795"/>
      <c r="AR29" s="1795"/>
      <c r="AS29" s="1795"/>
      <c r="AT29" s="1795"/>
      <c r="AU29" s="1795"/>
      <c r="AV29" s="1795"/>
      <c r="AW29" s="1795"/>
      <c r="AX29" s="1795"/>
      <c r="AY29" s="1795"/>
      <c r="AZ29" s="1796"/>
      <c r="BA29" s="1746"/>
      <c r="BB29" s="1746"/>
      <c r="BC29" s="1746"/>
      <c r="BD29" s="1746"/>
      <c r="BE29" s="1797"/>
      <c r="BF29" s="550"/>
    </row>
    <row r="30" spans="1:60" ht="35.1" customHeight="1">
      <c r="A30" s="1742"/>
      <c r="B30" s="1746"/>
      <c r="C30" s="1746"/>
      <c r="D30" s="1746"/>
      <c r="E30" s="1746"/>
      <c r="F30" s="1746"/>
      <c r="G30" s="1746"/>
      <c r="H30" s="1746"/>
      <c r="I30" s="1746"/>
      <c r="J30" s="1746"/>
      <c r="K30" s="1813"/>
      <c r="L30" s="1751"/>
      <c r="M30" s="1751"/>
      <c r="N30" s="1751"/>
      <c r="O30" s="1813"/>
      <c r="P30" s="1751"/>
      <c r="Q30" s="1751"/>
      <c r="R30" s="1751"/>
      <c r="S30" s="1751"/>
      <c r="T30" s="1751"/>
      <c r="U30" s="1813"/>
      <c r="V30" s="1751"/>
      <c r="W30" s="1751"/>
      <c r="X30" s="1751"/>
      <c r="Y30" s="1751"/>
      <c r="Z30" s="1751"/>
      <c r="AA30" s="1813"/>
      <c r="AB30" s="1751"/>
      <c r="AC30" s="1751"/>
      <c r="AD30" s="1751"/>
      <c r="AE30" s="1751"/>
      <c r="AF30" s="1798" t="s">
        <v>1146</v>
      </c>
      <c r="AG30" s="1798"/>
      <c r="AH30" s="1798"/>
      <c r="AI30" s="1798"/>
      <c r="AJ30" s="1798"/>
      <c r="AK30" s="1799"/>
      <c r="AL30" s="1800" t="s">
        <v>1147</v>
      </c>
      <c r="AM30" s="1801"/>
      <c r="AN30" s="1801"/>
      <c r="AO30" s="1801"/>
      <c r="AP30" s="1801"/>
      <c r="AQ30" s="1801"/>
      <c r="AR30" s="1801"/>
      <c r="AS30" s="1801"/>
      <c r="AT30" s="1801"/>
      <c r="AU30" s="1801"/>
      <c r="AV30" s="1801"/>
      <c r="AW30" s="1801"/>
      <c r="AX30" s="1801"/>
      <c r="AY30" s="1801"/>
      <c r="AZ30" s="1802"/>
      <c r="BA30" s="1746"/>
      <c r="BB30" s="1746"/>
      <c r="BC30" s="1746"/>
      <c r="BD30" s="1746"/>
      <c r="BE30" s="1797"/>
      <c r="BF30" s="550"/>
    </row>
    <row r="31" spans="1:60" ht="21.95" customHeight="1">
      <c r="A31" s="1742"/>
      <c r="B31" s="1746"/>
      <c r="C31" s="1746"/>
      <c r="D31" s="1746"/>
      <c r="E31" s="1746"/>
      <c r="F31" s="1746"/>
      <c r="G31" s="1746"/>
      <c r="H31" s="1746"/>
      <c r="I31" s="1746"/>
      <c r="J31" s="1746"/>
      <c r="K31" s="1751"/>
      <c r="L31" s="1751"/>
      <c r="M31" s="1751"/>
      <c r="N31" s="1751"/>
      <c r="O31" s="1751"/>
      <c r="P31" s="1751"/>
      <c r="Q31" s="1751"/>
      <c r="R31" s="1751"/>
      <c r="S31" s="1751"/>
      <c r="T31" s="1751"/>
      <c r="U31" s="1751"/>
      <c r="V31" s="1751"/>
      <c r="W31" s="1751"/>
      <c r="X31" s="1751"/>
      <c r="Y31" s="1751"/>
      <c r="Z31" s="1751"/>
      <c r="AA31" s="1751"/>
      <c r="AB31" s="1751"/>
      <c r="AC31" s="1751"/>
      <c r="AD31" s="1751"/>
      <c r="AE31" s="1751"/>
      <c r="AF31" s="1792" t="s">
        <v>1150</v>
      </c>
      <c r="AG31" s="1792"/>
      <c r="AH31" s="1792"/>
      <c r="AI31" s="1792"/>
      <c r="AJ31" s="1792"/>
      <c r="AK31" s="1793"/>
      <c r="AL31" s="1794" t="s">
        <v>1149</v>
      </c>
      <c r="AM31" s="1795"/>
      <c r="AN31" s="1795"/>
      <c r="AO31" s="1795"/>
      <c r="AP31" s="1795"/>
      <c r="AQ31" s="1795"/>
      <c r="AR31" s="1795"/>
      <c r="AS31" s="1795"/>
      <c r="AT31" s="1795"/>
      <c r="AU31" s="1795"/>
      <c r="AV31" s="1795"/>
      <c r="AW31" s="1795"/>
      <c r="AX31" s="1795"/>
      <c r="AY31" s="1795"/>
      <c r="AZ31" s="1796"/>
      <c r="BA31" s="1746"/>
      <c r="BB31" s="1810"/>
      <c r="BC31" s="1810"/>
      <c r="BD31" s="1810"/>
      <c r="BE31" s="1811"/>
      <c r="BF31" s="554"/>
    </row>
    <row r="32" spans="1:60" ht="21.95" customHeight="1">
      <c r="A32" s="1742"/>
      <c r="B32" s="1814" t="s">
        <v>1108</v>
      </c>
      <c r="C32" s="1814"/>
      <c r="D32" s="1814"/>
      <c r="E32" s="1814"/>
      <c r="F32" s="1814"/>
      <c r="G32" s="1814"/>
      <c r="H32" s="1814"/>
      <c r="I32" s="1814"/>
      <c r="J32" s="1814"/>
      <c r="K32" s="1816"/>
      <c r="L32" s="1817"/>
      <c r="M32" s="1817"/>
      <c r="N32" s="1817"/>
      <c r="O32" s="1816"/>
      <c r="P32" s="1817"/>
      <c r="Q32" s="1817"/>
      <c r="R32" s="1817"/>
      <c r="S32" s="1817"/>
      <c r="T32" s="1817"/>
      <c r="U32" s="1816"/>
      <c r="V32" s="1817"/>
      <c r="W32" s="1817"/>
      <c r="X32" s="1817"/>
      <c r="Y32" s="1817"/>
      <c r="Z32" s="1817"/>
      <c r="AA32" s="1816"/>
      <c r="AB32" s="1817"/>
      <c r="AC32" s="1817"/>
      <c r="AD32" s="1817"/>
      <c r="AE32" s="1817"/>
      <c r="AF32" s="1809" t="s">
        <v>1151</v>
      </c>
      <c r="AG32" s="1792"/>
      <c r="AH32" s="1792"/>
      <c r="AI32" s="1792"/>
      <c r="AJ32" s="1792"/>
      <c r="AK32" s="1793"/>
      <c r="AL32" s="1806" t="s">
        <v>1137</v>
      </c>
      <c r="AM32" s="1807"/>
      <c r="AN32" s="1807"/>
      <c r="AO32" s="1807"/>
      <c r="AP32" s="1807"/>
      <c r="AQ32" s="1807"/>
      <c r="AR32" s="1807"/>
      <c r="AS32" s="1807"/>
      <c r="AT32" s="1807"/>
      <c r="AU32" s="1807"/>
      <c r="AV32" s="1807"/>
      <c r="AW32" s="1807"/>
      <c r="AX32" s="1807"/>
      <c r="AY32" s="1807"/>
      <c r="AZ32" s="1808"/>
      <c r="BA32" s="1746"/>
      <c r="BB32" s="1746"/>
      <c r="BC32" s="1746"/>
      <c r="BD32" s="1746"/>
      <c r="BE32" s="1797"/>
      <c r="BF32" s="550"/>
    </row>
    <row r="33" spans="1:58" ht="21.95" customHeight="1">
      <c r="A33" s="1742"/>
      <c r="B33" s="1815"/>
      <c r="C33" s="1815"/>
      <c r="D33" s="1815"/>
      <c r="E33" s="1815"/>
      <c r="F33" s="1815"/>
      <c r="G33" s="1815"/>
      <c r="H33" s="1815"/>
      <c r="I33" s="1815"/>
      <c r="J33" s="1815"/>
      <c r="K33" s="1818"/>
      <c r="L33" s="1819"/>
      <c r="M33" s="1819"/>
      <c r="N33" s="1819"/>
      <c r="O33" s="1818"/>
      <c r="P33" s="1819"/>
      <c r="Q33" s="1819"/>
      <c r="R33" s="1819"/>
      <c r="S33" s="1819"/>
      <c r="T33" s="1819"/>
      <c r="U33" s="1818"/>
      <c r="V33" s="1819"/>
      <c r="W33" s="1819"/>
      <c r="X33" s="1819"/>
      <c r="Y33" s="1819"/>
      <c r="Z33" s="1819"/>
      <c r="AA33" s="1818"/>
      <c r="AB33" s="1819"/>
      <c r="AC33" s="1819"/>
      <c r="AD33" s="1819"/>
      <c r="AE33" s="1819"/>
      <c r="AF33" s="1809" t="s">
        <v>1138</v>
      </c>
      <c r="AG33" s="1792"/>
      <c r="AH33" s="1792"/>
      <c r="AI33" s="1792"/>
      <c r="AJ33" s="1792"/>
      <c r="AK33" s="1793"/>
      <c r="AL33" s="1806" t="s">
        <v>1139</v>
      </c>
      <c r="AM33" s="1807"/>
      <c r="AN33" s="1807"/>
      <c r="AO33" s="1807"/>
      <c r="AP33" s="1807"/>
      <c r="AQ33" s="1807"/>
      <c r="AR33" s="1807"/>
      <c r="AS33" s="1807"/>
      <c r="AT33" s="1807"/>
      <c r="AU33" s="1807"/>
      <c r="AV33" s="1807"/>
      <c r="AW33" s="1807"/>
      <c r="AX33" s="1807"/>
      <c r="AY33" s="1807"/>
      <c r="AZ33" s="1808"/>
      <c r="BA33" s="1746"/>
      <c r="BB33" s="1746"/>
      <c r="BC33" s="1746"/>
      <c r="BD33" s="1746"/>
      <c r="BE33" s="1797"/>
      <c r="BF33" s="550"/>
    </row>
    <row r="34" spans="1:58" ht="21.95" customHeight="1">
      <c r="A34" s="1742"/>
      <c r="B34" s="1815"/>
      <c r="C34" s="1815"/>
      <c r="D34" s="1815"/>
      <c r="E34" s="1815"/>
      <c r="F34" s="1815"/>
      <c r="G34" s="1815"/>
      <c r="H34" s="1815"/>
      <c r="I34" s="1815"/>
      <c r="J34" s="1815"/>
      <c r="K34" s="1818"/>
      <c r="L34" s="1819"/>
      <c r="M34" s="1819"/>
      <c r="N34" s="1819"/>
      <c r="O34" s="1818"/>
      <c r="P34" s="1819"/>
      <c r="Q34" s="1819"/>
      <c r="R34" s="1819"/>
      <c r="S34" s="1819"/>
      <c r="T34" s="1819"/>
      <c r="U34" s="1818"/>
      <c r="V34" s="1819"/>
      <c r="W34" s="1819"/>
      <c r="X34" s="1819"/>
      <c r="Y34" s="1819"/>
      <c r="Z34" s="1819"/>
      <c r="AA34" s="1818"/>
      <c r="AB34" s="1819"/>
      <c r="AC34" s="1819"/>
      <c r="AD34" s="1819"/>
      <c r="AE34" s="1819"/>
      <c r="AF34" s="1804" t="s">
        <v>1140</v>
      </c>
      <c r="AG34" s="1804"/>
      <c r="AH34" s="1804"/>
      <c r="AI34" s="1804"/>
      <c r="AJ34" s="1804"/>
      <c r="AK34" s="1805"/>
      <c r="AL34" s="1794" t="s">
        <v>1139</v>
      </c>
      <c r="AM34" s="1795"/>
      <c r="AN34" s="1795"/>
      <c r="AO34" s="1795"/>
      <c r="AP34" s="1795"/>
      <c r="AQ34" s="1795"/>
      <c r="AR34" s="1795"/>
      <c r="AS34" s="1795"/>
      <c r="AT34" s="1795"/>
      <c r="AU34" s="1795"/>
      <c r="AV34" s="1795"/>
      <c r="AW34" s="1795"/>
      <c r="AX34" s="1795"/>
      <c r="AY34" s="1795"/>
      <c r="AZ34" s="1796"/>
      <c r="BA34" s="1746"/>
      <c r="BB34" s="1746"/>
      <c r="BC34" s="1746"/>
      <c r="BD34" s="1746"/>
      <c r="BE34" s="1797"/>
      <c r="BF34" s="550"/>
    </row>
    <row r="35" spans="1:58" ht="21.95" customHeight="1">
      <c r="A35" s="1742"/>
      <c r="B35" s="1815"/>
      <c r="C35" s="1815"/>
      <c r="D35" s="1815"/>
      <c r="E35" s="1815"/>
      <c r="F35" s="1815"/>
      <c r="G35" s="1815"/>
      <c r="H35" s="1815"/>
      <c r="I35" s="1815"/>
      <c r="J35" s="1815"/>
      <c r="K35" s="1818"/>
      <c r="L35" s="1819"/>
      <c r="M35" s="1819"/>
      <c r="N35" s="1819"/>
      <c r="O35" s="1818"/>
      <c r="P35" s="1819"/>
      <c r="Q35" s="1819"/>
      <c r="R35" s="1819"/>
      <c r="S35" s="1819"/>
      <c r="T35" s="1819"/>
      <c r="U35" s="1818"/>
      <c r="V35" s="1819"/>
      <c r="W35" s="1819"/>
      <c r="X35" s="1819"/>
      <c r="Y35" s="1819"/>
      <c r="Z35" s="1819"/>
      <c r="AA35" s="1818"/>
      <c r="AB35" s="1819"/>
      <c r="AC35" s="1819"/>
      <c r="AD35" s="1819"/>
      <c r="AE35" s="1819"/>
      <c r="AF35" s="1792" t="s">
        <v>1141</v>
      </c>
      <c r="AG35" s="1792"/>
      <c r="AH35" s="1792"/>
      <c r="AI35" s="1792"/>
      <c r="AJ35" s="1792"/>
      <c r="AK35" s="1793"/>
      <c r="AL35" s="1794" t="s">
        <v>1139</v>
      </c>
      <c r="AM35" s="1795"/>
      <c r="AN35" s="1795"/>
      <c r="AO35" s="1795"/>
      <c r="AP35" s="1795"/>
      <c r="AQ35" s="1795"/>
      <c r="AR35" s="1795"/>
      <c r="AS35" s="1795"/>
      <c r="AT35" s="1795"/>
      <c r="AU35" s="1795"/>
      <c r="AV35" s="1795"/>
      <c r="AW35" s="1795"/>
      <c r="AX35" s="1795"/>
      <c r="AY35" s="1795"/>
      <c r="AZ35" s="1796"/>
      <c r="BA35" s="1746"/>
      <c r="BB35" s="1746"/>
      <c r="BC35" s="1746"/>
      <c r="BD35" s="1746"/>
      <c r="BE35" s="1797"/>
      <c r="BF35" s="550"/>
    </row>
    <row r="36" spans="1:58" ht="21.95" customHeight="1">
      <c r="A36" s="1742"/>
      <c r="B36" s="1815"/>
      <c r="C36" s="1815"/>
      <c r="D36" s="1815"/>
      <c r="E36" s="1815"/>
      <c r="F36" s="1815"/>
      <c r="G36" s="1815"/>
      <c r="H36" s="1815"/>
      <c r="I36" s="1815"/>
      <c r="J36" s="1815"/>
      <c r="K36" s="1818"/>
      <c r="L36" s="1819"/>
      <c r="M36" s="1819"/>
      <c r="N36" s="1819"/>
      <c r="O36" s="1818"/>
      <c r="P36" s="1819"/>
      <c r="Q36" s="1819"/>
      <c r="R36" s="1819"/>
      <c r="S36" s="1819"/>
      <c r="T36" s="1819"/>
      <c r="U36" s="1818"/>
      <c r="V36" s="1819"/>
      <c r="W36" s="1819"/>
      <c r="X36" s="1819"/>
      <c r="Y36" s="1819"/>
      <c r="Z36" s="1819"/>
      <c r="AA36" s="1818"/>
      <c r="AB36" s="1819"/>
      <c r="AC36" s="1819"/>
      <c r="AD36" s="1819"/>
      <c r="AE36" s="1819"/>
      <c r="AF36" s="1792" t="s">
        <v>1142</v>
      </c>
      <c r="AG36" s="1792"/>
      <c r="AH36" s="1792"/>
      <c r="AI36" s="1792"/>
      <c r="AJ36" s="1792"/>
      <c r="AK36" s="1793"/>
      <c r="AL36" s="1794" t="s">
        <v>1143</v>
      </c>
      <c r="AM36" s="1795"/>
      <c r="AN36" s="1795"/>
      <c r="AO36" s="1795"/>
      <c r="AP36" s="1795"/>
      <c r="AQ36" s="1795"/>
      <c r="AR36" s="1795"/>
      <c r="AS36" s="1795"/>
      <c r="AT36" s="1795"/>
      <c r="AU36" s="1795"/>
      <c r="AV36" s="1795"/>
      <c r="AW36" s="1795"/>
      <c r="AX36" s="1795"/>
      <c r="AY36" s="1795"/>
      <c r="AZ36" s="1796"/>
      <c r="BA36" s="1746"/>
      <c r="BB36" s="1746"/>
      <c r="BC36" s="1746"/>
      <c r="BD36" s="1746"/>
      <c r="BE36" s="1797"/>
      <c r="BF36" s="550"/>
    </row>
    <row r="37" spans="1:58" ht="21.95" customHeight="1">
      <c r="A37" s="1742"/>
      <c r="B37" s="1815"/>
      <c r="C37" s="1815"/>
      <c r="D37" s="1815"/>
      <c r="E37" s="1815"/>
      <c r="F37" s="1815"/>
      <c r="G37" s="1815"/>
      <c r="H37" s="1815"/>
      <c r="I37" s="1815"/>
      <c r="J37" s="1815"/>
      <c r="K37" s="1818"/>
      <c r="L37" s="1819"/>
      <c r="M37" s="1819"/>
      <c r="N37" s="1819"/>
      <c r="O37" s="1818"/>
      <c r="P37" s="1819"/>
      <c r="Q37" s="1819"/>
      <c r="R37" s="1819"/>
      <c r="S37" s="1819"/>
      <c r="T37" s="1819"/>
      <c r="U37" s="1818"/>
      <c r="V37" s="1819"/>
      <c r="W37" s="1819"/>
      <c r="X37" s="1819"/>
      <c r="Y37" s="1819"/>
      <c r="Z37" s="1819"/>
      <c r="AA37" s="1818"/>
      <c r="AB37" s="1819"/>
      <c r="AC37" s="1819"/>
      <c r="AD37" s="1819"/>
      <c r="AE37" s="1819"/>
      <c r="AF37" s="1792" t="s">
        <v>1144</v>
      </c>
      <c r="AG37" s="1792"/>
      <c r="AH37" s="1792"/>
      <c r="AI37" s="1792"/>
      <c r="AJ37" s="1792"/>
      <c r="AK37" s="1793"/>
      <c r="AL37" s="1794" t="s">
        <v>1145</v>
      </c>
      <c r="AM37" s="1795"/>
      <c r="AN37" s="1795"/>
      <c r="AO37" s="1795"/>
      <c r="AP37" s="1795"/>
      <c r="AQ37" s="1795"/>
      <c r="AR37" s="1795"/>
      <c r="AS37" s="1795"/>
      <c r="AT37" s="1795"/>
      <c r="AU37" s="1795"/>
      <c r="AV37" s="1795"/>
      <c r="AW37" s="1795"/>
      <c r="AX37" s="1795"/>
      <c r="AY37" s="1795"/>
      <c r="AZ37" s="1796"/>
      <c r="BA37" s="1746"/>
      <c r="BB37" s="1746"/>
      <c r="BC37" s="1746"/>
      <c r="BD37" s="1746"/>
      <c r="BE37" s="1797"/>
      <c r="BF37" s="550"/>
    </row>
    <row r="38" spans="1:58" ht="35.1" customHeight="1">
      <c r="A38" s="1742"/>
      <c r="B38" s="1815"/>
      <c r="C38" s="1815"/>
      <c r="D38" s="1815"/>
      <c r="E38" s="1815"/>
      <c r="F38" s="1815"/>
      <c r="G38" s="1815"/>
      <c r="H38" s="1815"/>
      <c r="I38" s="1815"/>
      <c r="J38" s="1815"/>
      <c r="K38" s="1818"/>
      <c r="L38" s="1819"/>
      <c r="M38" s="1819"/>
      <c r="N38" s="1819"/>
      <c r="O38" s="1818"/>
      <c r="P38" s="1819"/>
      <c r="Q38" s="1819"/>
      <c r="R38" s="1819"/>
      <c r="S38" s="1819"/>
      <c r="T38" s="1819"/>
      <c r="U38" s="1818"/>
      <c r="V38" s="1819"/>
      <c r="W38" s="1819"/>
      <c r="X38" s="1819"/>
      <c r="Y38" s="1819"/>
      <c r="Z38" s="1819"/>
      <c r="AA38" s="1818"/>
      <c r="AB38" s="1819"/>
      <c r="AC38" s="1819"/>
      <c r="AD38" s="1819"/>
      <c r="AE38" s="1819"/>
      <c r="AF38" s="1804" t="s">
        <v>1146</v>
      </c>
      <c r="AG38" s="1804"/>
      <c r="AH38" s="1804"/>
      <c r="AI38" s="1804"/>
      <c r="AJ38" s="1804"/>
      <c r="AK38" s="1805"/>
      <c r="AL38" s="1800" t="s">
        <v>1147</v>
      </c>
      <c r="AM38" s="1801"/>
      <c r="AN38" s="1801"/>
      <c r="AO38" s="1801"/>
      <c r="AP38" s="1801"/>
      <c r="AQ38" s="1801"/>
      <c r="AR38" s="1801"/>
      <c r="AS38" s="1801"/>
      <c r="AT38" s="1801"/>
      <c r="AU38" s="1801"/>
      <c r="AV38" s="1801"/>
      <c r="AW38" s="1801"/>
      <c r="AX38" s="1801"/>
      <c r="AY38" s="1801"/>
      <c r="AZ38" s="1802"/>
      <c r="BA38" s="1746"/>
      <c r="BB38" s="1746"/>
      <c r="BC38" s="1746"/>
      <c r="BD38" s="1746"/>
      <c r="BE38" s="1797"/>
      <c r="BF38" s="550"/>
    </row>
    <row r="39" spans="1:58" ht="21.95" customHeight="1">
      <c r="A39" s="1742"/>
      <c r="B39" s="1745"/>
      <c r="C39" s="1745"/>
      <c r="D39" s="1745"/>
      <c r="E39" s="1745"/>
      <c r="F39" s="1745"/>
      <c r="G39" s="1745"/>
      <c r="H39" s="1745"/>
      <c r="I39" s="1745"/>
      <c r="J39" s="1745"/>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809" t="s">
        <v>1150</v>
      </c>
      <c r="AG39" s="1792"/>
      <c r="AH39" s="1792"/>
      <c r="AI39" s="1792"/>
      <c r="AJ39" s="1792"/>
      <c r="AK39" s="1793"/>
      <c r="AL39" s="1806" t="s">
        <v>1149</v>
      </c>
      <c r="AM39" s="1807"/>
      <c r="AN39" s="1807"/>
      <c r="AO39" s="1807"/>
      <c r="AP39" s="1807"/>
      <c r="AQ39" s="1807"/>
      <c r="AR39" s="1807"/>
      <c r="AS39" s="1807"/>
      <c r="AT39" s="1807"/>
      <c r="AU39" s="1807"/>
      <c r="AV39" s="1807"/>
      <c r="AW39" s="1807"/>
      <c r="AX39" s="1807"/>
      <c r="AY39" s="1807"/>
      <c r="AZ39" s="1808"/>
      <c r="BA39" s="1746"/>
      <c r="BB39" s="1810"/>
      <c r="BC39" s="1810"/>
      <c r="BD39" s="1810"/>
      <c r="BE39" s="1811"/>
      <c r="BF39" s="554"/>
    </row>
    <row r="40" spans="1:58" ht="21.95" customHeight="1">
      <c r="A40" s="1742"/>
      <c r="B40" s="1823" t="s">
        <v>649</v>
      </c>
      <c r="C40" s="1824"/>
      <c r="D40" s="1824"/>
      <c r="E40" s="1824"/>
      <c r="F40" s="1824"/>
      <c r="G40" s="1824"/>
      <c r="H40" s="1824"/>
      <c r="I40" s="1824"/>
      <c r="J40" s="1825"/>
      <c r="K40" s="1829"/>
      <c r="L40" s="1830"/>
      <c r="M40" s="1830"/>
      <c r="N40" s="1831"/>
      <c r="O40" s="1838" t="s">
        <v>1156</v>
      </c>
      <c r="P40" s="1839"/>
      <c r="Q40" s="1839"/>
      <c r="R40" s="1839"/>
      <c r="S40" s="1839"/>
      <c r="T40" s="1840"/>
      <c r="U40" s="1847"/>
      <c r="V40" s="1848"/>
      <c r="W40" s="1848"/>
      <c r="X40" s="1848"/>
      <c r="Y40" s="1848"/>
      <c r="Z40" s="1849"/>
      <c r="AA40" s="1838" t="s">
        <v>1157</v>
      </c>
      <c r="AB40" s="1839"/>
      <c r="AC40" s="1839"/>
      <c r="AD40" s="1839"/>
      <c r="AE40" s="1840"/>
      <c r="AF40" s="1809" t="s">
        <v>1151</v>
      </c>
      <c r="AG40" s="1792"/>
      <c r="AH40" s="1792"/>
      <c r="AI40" s="1792"/>
      <c r="AJ40" s="1792"/>
      <c r="AK40" s="1793"/>
      <c r="AL40" s="1806" t="s">
        <v>1137</v>
      </c>
      <c r="AM40" s="1807"/>
      <c r="AN40" s="1807"/>
      <c r="AO40" s="1807"/>
      <c r="AP40" s="1807"/>
      <c r="AQ40" s="1807"/>
      <c r="AR40" s="1807"/>
      <c r="AS40" s="1807"/>
      <c r="AT40" s="1807"/>
      <c r="AU40" s="1807"/>
      <c r="AV40" s="1807"/>
      <c r="AW40" s="1807"/>
      <c r="AX40" s="1807"/>
      <c r="AY40" s="1807"/>
      <c r="AZ40" s="1808"/>
      <c r="BA40" s="1746"/>
      <c r="BB40" s="1746"/>
      <c r="BC40" s="1746"/>
      <c r="BD40" s="1746"/>
      <c r="BE40" s="1797"/>
      <c r="BF40" s="550"/>
    </row>
    <row r="41" spans="1:58" ht="21.95" customHeight="1">
      <c r="A41" s="1742"/>
      <c r="B41" s="1826"/>
      <c r="C41" s="1827"/>
      <c r="D41" s="1827"/>
      <c r="E41" s="1827"/>
      <c r="F41" s="1827"/>
      <c r="G41" s="1827"/>
      <c r="H41" s="1827"/>
      <c r="I41" s="1827"/>
      <c r="J41" s="1828"/>
      <c r="K41" s="1832"/>
      <c r="L41" s="1833"/>
      <c r="M41" s="1833"/>
      <c r="N41" s="1834"/>
      <c r="O41" s="1841"/>
      <c r="P41" s="1842"/>
      <c r="Q41" s="1842"/>
      <c r="R41" s="1842"/>
      <c r="S41" s="1842"/>
      <c r="T41" s="1843"/>
      <c r="U41" s="1850"/>
      <c r="V41" s="1851"/>
      <c r="W41" s="1851"/>
      <c r="X41" s="1851"/>
      <c r="Y41" s="1851"/>
      <c r="Z41" s="1852"/>
      <c r="AA41" s="1841"/>
      <c r="AB41" s="1842"/>
      <c r="AC41" s="1842"/>
      <c r="AD41" s="1842"/>
      <c r="AE41" s="1843"/>
      <c r="AF41" s="1809" t="s">
        <v>1138</v>
      </c>
      <c r="AG41" s="1792"/>
      <c r="AH41" s="1792"/>
      <c r="AI41" s="1792"/>
      <c r="AJ41" s="1792"/>
      <c r="AK41" s="1793"/>
      <c r="AL41" s="1806" t="s">
        <v>1139</v>
      </c>
      <c r="AM41" s="1807"/>
      <c r="AN41" s="1807"/>
      <c r="AO41" s="1807"/>
      <c r="AP41" s="1807"/>
      <c r="AQ41" s="1807"/>
      <c r="AR41" s="1807"/>
      <c r="AS41" s="1807"/>
      <c r="AT41" s="1807"/>
      <c r="AU41" s="1807"/>
      <c r="AV41" s="1807"/>
      <c r="AW41" s="1807"/>
      <c r="AX41" s="1807"/>
      <c r="AY41" s="1807"/>
      <c r="AZ41" s="1808"/>
      <c r="BA41" s="1746"/>
      <c r="BB41" s="1746"/>
      <c r="BC41" s="1746"/>
      <c r="BD41" s="1746"/>
      <c r="BE41" s="1797"/>
      <c r="BF41" s="550"/>
    </row>
    <row r="42" spans="1:58" ht="21.95" customHeight="1">
      <c r="A42" s="1742"/>
      <c r="B42" s="1826"/>
      <c r="C42" s="1827"/>
      <c r="D42" s="1827"/>
      <c r="E42" s="1827"/>
      <c r="F42" s="1827"/>
      <c r="G42" s="1827"/>
      <c r="H42" s="1827"/>
      <c r="I42" s="1827"/>
      <c r="J42" s="1828"/>
      <c r="K42" s="1832"/>
      <c r="L42" s="1833"/>
      <c r="M42" s="1833"/>
      <c r="N42" s="1834"/>
      <c r="O42" s="1841"/>
      <c r="P42" s="1842"/>
      <c r="Q42" s="1842"/>
      <c r="R42" s="1842"/>
      <c r="S42" s="1842"/>
      <c r="T42" s="1843"/>
      <c r="U42" s="1850"/>
      <c r="V42" s="1851"/>
      <c r="W42" s="1851"/>
      <c r="X42" s="1851"/>
      <c r="Y42" s="1851"/>
      <c r="Z42" s="1852"/>
      <c r="AA42" s="1841"/>
      <c r="AB42" s="1842"/>
      <c r="AC42" s="1842"/>
      <c r="AD42" s="1842"/>
      <c r="AE42" s="1843"/>
      <c r="AF42" s="1792" t="s">
        <v>1140</v>
      </c>
      <c r="AG42" s="1792"/>
      <c r="AH42" s="1792"/>
      <c r="AI42" s="1792"/>
      <c r="AJ42" s="1792"/>
      <c r="AK42" s="1793"/>
      <c r="AL42" s="1794" t="s">
        <v>1139</v>
      </c>
      <c r="AM42" s="1795"/>
      <c r="AN42" s="1795"/>
      <c r="AO42" s="1795"/>
      <c r="AP42" s="1795"/>
      <c r="AQ42" s="1795"/>
      <c r="AR42" s="1795"/>
      <c r="AS42" s="1795"/>
      <c r="AT42" s="1795"/>
      <c r="AU42" s="1795"/>
      <c r="AV42" s="1795"/>
      <c r="AW42" s="1795"/>
      <c r="AX42" s="1795"/>
      <c r="AY42" s="1795"/>
      <c r="AZ42" s="1796"/>
      <c r="BA42" s="1746"/>
      <c r="BB42" s="1746"/>
      <c r="BC42" s="1746"/>
      <c r="BD42" s="1746"/>
      <c r="BE42" s="1797"/>
      <c r="BF42" s="550"/>
    </row>
    <row r="43" spans="1:58" ht="21.95" customHeight="1">
      <c r="A43" s="1742"/>
      <c r="B43" s="1826"/>
      <c r="C43" s="1827"/>
      <c r="D43" s="1827"/>
      <c r="E43" s="1827"/>
      <c r="F43" s="1827"/>
      <c r="G43" s="1827"/>
      <c r="H43" s="1827"/>
      <c r="I43" s="1827"/>
      <c r="J43" s="1828"/>
      <c r="K43" s="1832"/>
      <c r="L43" s="1833"/>
      <c r="M43" s="1833"/>
      <c r="N43" s="1834"/>
      <c r="O43" s="1841"/>
      <c r="P43" s="1842"/>
      <c r="Q43" s="1842"/>
      <c r="R43" s="1842"/>
      <c r="S43" s="1842"/>
      <c r="T43" s="1843"/>
      <c r="U43" s="1850"/>
      <c r="V43" s="1851"/>
      <c r="W43" s="1851"/>
      <c r="X43" s="1851"/>
      <c r="Y43" s="1851"/>
      <c r="Z43" s="1852"/>
      <c r="AA43" s="1841"/>
      <c r="AB43" s="1842"/>
      <c r="AC43" s="1842"/>
      <c r="AD43" s="1842"/>
      <c r="AE43" s="1843"/>
      <c r="AF43" s="1792" t="s">
        <v>1141</v>
      </c>
      <c r="AG43" s="1792"/>
      <c r="AH43" s="1792"/>
      <c r="AI43" s="1792"/>
      <c r="AJ43" s="1792"/>
      <c r="AK43" s="1793"/>
      <c r="AL43" s="1794" t="s">
        <v>1139</v>
      </c>
      <c r="AM43" s="1795"/>
      <c r="AN43" s="1795"/>
      <c r="AO43" s="1795"/>
      <c r="AP43" s="1795"/>
      <c r="AQ43" s="1795"/>
      <c r="AR43" s="1795"/>
      <c r="AS43" s="1795"/>
      <c r="AT43" s="1795"/>
      <c r="AU43" s="1795"/>
      <c r="AV43" s="1795"/>
      <c r="AW43" s="1795"/>
      <c r="AX43" s="1795"/>
      <c r="AY43" s="1795"/>
      <c r="AZ43" s="1796"/>
      <c r="BA43" s="1746"/>
      <c r="BB43" s="1746"/>
      <c r="BC43" s="1746"/>
      <c r="BD43" s="1746"/>
      <c r="BE43" s="1797"/>
      <c r="BF43" s="550"/>
    </row>
    <row r="44" spans="1:58" ht="21.95" customHeight="1">
      <c r="A44" s="1742"/>
      <c r="B44" s="1826"/>
      <c r="C44" s="1827"/>
      <c r="D44" s="1827"/>
      <c r="E44" s="1827"/>
      <c r="F44" s="1827"/>
      <c r="G44" s="1827"/>
      <c r="H44" s="1827"/>
      <c r="I44" s="1827"/>
      <c r="J44" s="1828"/>
      <c r="K44" s="1832"/>
      <c r="L44" s="1833"/>
      <c r="M44" s="1833"/>
      <c r="N44" s="1834"/>
      <c r="O44" s="1841"/>
      <c r="P44" s="1842"/>
      <c r="Q44" s="1842"/>
      <c r="R44" s="1842"/>
      <c r="S44" s="1842"/>
      <c r="T44" s="1843"/>
      <c r="U44" s="1850"/>
      <c r="V44" s="1851"/>
      <c r="W44" s="1851"/>
      <c r="X44" s="1851"/>
      <c r="Y44" s="1851"/>
      <c r="Z44" s="1852"/>
      <c r="AA44" s="1841"/>
      <c r="AB44" s="1842"/>
      <c r="AC44" s="1842"/>
      <c r="AD44" s="1842"/>
      <c r="AE44" s="1843"/>
      <c r="AF44" s="1820" t="s">
        <v>1158</v>
      </c>
      <c r="AG44" s="1821"/>
      <c r="AH44" s="1821"/>
      <c r="AI44" s="1821"/>
      <c r="AJ44" s="1821"/>
      <c r="AK44" s="1822"/>
      <c r="AL44" s="1794" t="s">
        <v>1139</v>
      </c>
      <c r="AM44" s="1795"/>
      <c r="AN44" s="1795"/>
      <c r="AO44" s="1795"/>
      <c r="AP44" s="1795"/>
      <c r="AQ44" s="1795"/>
      <c r="AR44" s="1795"/>
      <c r="AS44" s="1795"/>
      <c r="AT44" s="1795"/>
      <c r="AU44" s="1795"/>
      <c r="AV44" s="1795"/>
      <c r="AW44" s="1795"/>
      <c r="AX44" s="1795"/>
      <c r="AY44" s="1795"/>
      <c r="AZ44" s="1796"/>
      <c r="BA44" s="1746"/>
      <c r="BB44" s="1746"/>
      <c r="BC44" s="1746"/>
      <c r="BD44" s="1746"/>
      <c r="BE44" s="1797"/>
      <c r="BF44" s="550"/>
    </row>
    <row r="45" spans="1:58" ht="21.95" customHeight="1">
      <c r="A45" s="1742"/>
      <c r="B45" s="1826"/>
      <c r="C45" s="1827"/>
      <c r="D45" s="1827"/>
      <c r="E45" s="1827"/>
      <c r="F45" s="1827"/>
      <c r="G45" s="1827"/>
      <c r="H45" s="1827"/>
      <c r="I45" s="1827"/>
      <c r="J45" s="1828"/>
      <c r="K45" s="1832"/>
      <c r="L45" s="1833"/>
      <c r="M45" s="1833"/>
      <c r="N45" s="1834"/>
      <c r="O45" s="1841"/>
      <c r="P45" s="1842"/>
      <c r="Q45" s="1842"/>
      <c r="R45" s="1842"/>
      <c r="S45" s="1842"/>
      <c r="T45" s="1843"/>
      <c r="U45" s="1850"/>
      <c r="V45" s="1851"/>
      <c r="W45" s="1851"/>
      <c r="X45" s="1851"/>
      <c r="Y45" s="1851"/>
      <c r="Z45" s="1852"/>
      <c r="AA45" s="1841"/>
      <c r="AB45" s="1842"/>
      <c r="AC45" s="1842"/>
      <c r="AD45" s="1842"/>
      <c r="AE45" s="1843"/>
      <c r="AF45" s="1792" t="s">
        <v>1159</v>
      </c>
      <c r="AG45" s="1792"/>
      <c r="AH45" s="1792"/>
      <c r="AI45" s="1792"/>
      <c r="AJ45" s="1792"/>
      <c r="AK45" s="1793"/>
      <c r="AL45" s="1806" t="s">
        <v>1139</v>
      </c>
      <c r="AM45" s="1807"/>
      <c r="AN45" s="1807"/>
      <c r="AO45" s="1807"/>
      <c r="AP45" s="1807"/>
      <c r="AQ45" s="1807"/>
      <c r="AR45" s="1807"/>
      <c r="AS45" s="1807"/>
      <c r="AT45" s="1807"/>
      <c r="AU45" s="1807"/>
      <c r="AV45" s="1807"/>
      <c r="AW45" s="1807"/>
      <c r="AX45" s="1807"/>
      <c r="AY45" s="1807"/>
      <c r="AZ45" s="1808"/>
      <c r="BA45" s="1746"/>
      <c r="BB45" s="1746"/>
      <c r="BC45" s="1746"/>
      <c r="BD45" s="1746"/>
      <c r="BE45" s="1797"/>
      <c r="BF45" s="550"/>
    </row>
    <row r="46" spans="1:58" ht="21.95" customHeight="1">
      <c r="A46" s="1742"/>
      <c r="B46" s="1826"/>
      <c r="C46" s="1827"/>
      <c r="D46" s="1827"/>
      <c r="E46" s="1827"/>
      <c r="F46" s="1827"/>
      <c r="G46" s="1827"/>
      <c r="H46" s="1827"/>
      <c r="I46" s="1827"/>
      <c r="J46" s="1828"/>
      <c r="K46" s="1832"/>
      <c r="L46" s="1833"/>
      <c r="M46" s="1833"/>
      <c r="N46" s="1834"/>
      <c r="O46" s="1841"/>
      <c r="P46" s="1842"/>
      <c r="Q46" s="1842"/>
      <c r="R46" s="1842"/>
      <c r="S46" s="1842"/>
      <c r="T46" s="1843"/>
      <c r="U46" s="1850"/>
      <c r="V46" s="1851"/>
      <c r="W46" s="1851"/>
      <c r="X46" s="1851"/>
      <c r="Y46" s="1851"/>
      <c r="Z46" s="1852"/>
      <c r="AA46" s="1841"/>
      <c r="AB46" s="1842"/>
      <c r="AC46" s="1842"/>
      <c r="AD46" s="1842"/>
      <c r="AE46" s="1843"/>
      <c r="AF46" s="1793" t="s">
        <v>1160</v>
      </c>
      <c r="AG46" s="1746"/>
      <c r="AH46" s="1746"/>
      <c r="AI46" s="1746"/>
      <c r="AJ46" s="1746"/>
      <c r="AK46" s="1746"/>
      <c r="AL46" s="1806" t="s">
        <v>1139</v>
      </c>
      <c r="AM46" s="1807"/>
      <c r="AN46" s="1807"/>
      <c r="AO46" s="1807"/>
      <c r="AP46" s="1807"/>
      <c r="AQ46" s="1807"/>
      <c r="AR46" s="1807"/>
      <c r="AS46" s="1807"/>
      <c r="AT46" s="1807"/>
      <c r="AU46" s="1807"/>
      <c r="AV46" s="1807"/>
      <c r="AW46" s="1807"/>
      <c r="AX46" s="1807"/>
      <c r="AY46" s="1807"/>
      <c r="AZ46" s="1808"/>
      <c r="BA46" s="1746"/>
      <c r="BB46" s="1746"/>
      <c r="BC46" s="1746"/>
      <c r="BD46" s="1746"/>
      <c r="BE46" s="1797"/>
      <c r="BF46" s="550"/>
    </row>
    <row r="47" spans="1:58" ht="21.95" customHeight="1">
      <c r="A47" s="1742"/>
      <c r="B47" s="1826"/>
      <c r="C47" s="1827"/>
      <c r="D47" s="1827"/>
      <c r="E47" s="1827"/>
      <c r="F47" s="1827"/>
      <c r="G47" s="1827"/>
      <c r="H47" s="1827"/>
      <c r="I47" s="1827"/>
      <c r="J47" s="1828"/>
      <c r="K47" s="1832"/>
      <c r="L47" s="1833"/>
      <c r="M47" s="1833"/>
      <c r="N47" s="1834"/>
      <c r="O47" s="1841"/>
      <c r="P47" s="1842"/>
      <c r="Q47" s="1842"/>
      <c r="R47" s="1842"/>
      <c r="S47" s="1842"/>
      <c r="T47" s="1843"/>
      <c r="U47" s="1850"/>
      <c r="V47" s="1851"/>
      <c r="W47" s="1851"/>
      <c r="X47" s="1851"/>
      <c r="Y47" s="1851"/>
      <c r="Z47" s="1852"/>
      <c r="AA47" s="1841"/>
      <c r="AB47" s="1842"/>
      <c r="AC47" s="1842"/>
      <c r="AD47" s="1842"/>
      <c r="AE47" s="1843"/>
      <c r="AF47" s="1793" t="s">
        <v>1161</v>
      </c>
      <c r="AG47" s="1746"/>
      <c r="AH47" s="1746"/>
      <c r="AI47" s="1746"/>
      <c r="AJ47" s="1746"/>
      <c r="AK47" s="1746"/>
      <c r="AL47" s="1806" t="s">
        <v>1139</v>
      </c>
      <c r="AM47" s="1807"/>
      <c r="AN47" s="1807"/>
      <c r="AO47" s="1807"/>
      <c r="AP47" s="1807"/>
      <c r="AQ47" s="1807"/>
      <c r="AR47" s="1807"/>
      <c r="AS47" s="1807"/>
      <c r="AT47" s="1807"/>
      <c r="AU47" s="1807"/>
      <c r="AV47" s="1807"/>
      <c r="AW47" s="1807"/>
      <c r="AX47" s="1807"/>
      <c r="AY47" s="1807"/>
      <c r="AZ47" s="1808"/>
      <c r="BA47" s="1746"/>
      <c r="BB47" s="1746"/>
      <c r="BC47" s="1746"/>
      <c r="BD47" s="1746"/>
      <c r="BE47" s="1797"/>
      <c r="BF47" s="554"/>
    </row>
    <row r="48" spans="1:58" ht="21.95" customHeight="1">
      <c r="A48" s="1742"/>
      <c r="B48" s="1826"/>
      <c r="C48" s="1827"/>
      <c r="D48" s="1827"/>
      <c r="E48" s="1827"/>
      <c r="F48" s="1827"/>
      <c r="G48" s="1827"/>
      <c r="H48" s="1827"/>
      <c r="I48" s="1827"/>
      <c r="J48" s="1828"/>
      <c r="K48" s="1832"/>
      <c r="L48" s="1833"/>
      <c r="M48" s="1833"/>
      <c r="N48" s="1834"/>
      <c r="O48" s="1841"/>
      <c r="P48" s="1842"/>
      <c r="Q48" s="1842"/>
      <c r="R48" s="1842"/>
      <c r="S48" s="1842"/>
      <c r="T48" s="1843"/>
      <c r="U48" s="1850"/>
      <c r="V48" s="1851"/>
      <c r="W48" s="1851"/>
      <c r="X48" s="1851"/>
      <c r="Y48" s="1851"/>
      <c r="Z48" s="1852"/>
      <c r="AA48" s="1841"/>
      <c r="AB48" s="1842"/>
      <c r="AC48" s="1842"/>
      <c r="AD48" s="1842"/>
      <c r="AE48" s="1843"/>
      <c r="AF48" s="1793" t="s">
        <v>1162</v>
      </c>
      <c r="AG48" s="1746"/>
      <c r="AH48" s="1746"/>
      <c r="AI48" s="1746"/>
      <c r="AJ48" s="1746"/>
      <c r="AK48" s="1746"/>
      <c r="AL48" s="1806" t="s">
        <v>1163</v>
      </c>
      <c r="AM48" s="1807"/>
      <c r="AN48" s="1807"/>
      <c r="AO48" s="1807"/>
      <c r="AP48" s="1807"/>
      <c r="AQ48" s="1807"/>
      <c r="AR48" s="1807"/>
      <c r="AS48" s="1807"/>
      <c r="AT48" s="1807"/>
      <c r="AU48" s="1807"/>
      <c r="AV48" s="1807"/>
      <c r="AW48" s="1807"/>
      <c r="AX48" s="1807"/>
      <c r="AY48" s="1807"/>
      <c r="AZ48" s="1808"/>
      <c r="BA48" s="1746"/>
      <c r="BB48" s="1746"/>
      <c r="BC48" s="1746"/>
      <c r="BD48" s="1746"/>
      <c r="BE48" s="1797"/>
      <c r="BF48" s="550"/>
    </row>
    <row r="49" spans="1:58" ht="21.95" customHeight="1">
      <c r="A49" s="1742"/>
      <c r="B49" s="1826"/>
      <c r="C49" s="1827"/>
      <c r="D49" s="1827"/>
      <c r="E49" s="1827"/>
      <c r="F49" s="1827"/>
      <c r="G49" s="1827"/>
      <c r="H49" s="1827"/>
      <c r="I49" s="1827"/>
      <c r="J49" s="1828"/>
      <c r="K49" s="1832"/>
      <c r="L49" s="1833"/>
      <c r="M49" s="1833"/>
      <c r="N49" s="1834"/>
      <c r="O49" s="1841"/>
      <c r="P49" s="1842"/>
      <c r="Q49" s="1842"/>
      <c r="R49" s="1842"/>
      <c r="S49" s="1842"/>
      <c r="T49" s="1843"/>
      <c r="U49" s="1850"/>
      <c r="V49" s="1851"/>
      <c r="W49" s="1851"/>
      <c r="X49" s="1851"/>
      <c r="Y49" s="1851"/>
      <c r="Z49" s="1852"/>
      <c r="AA49" s="1841"/>
      <c r="AB49" s="1842"/>
      <c r="AC49" s="1842"/>
      <c r="AD49" s="1842"/>
      <c r="AE49" s="1843"/>
      <c r="AF49" s="1793" t="s">
        <v>1164</v>
      </c>
      <c r="AG49" s="1746"/>
      <c r="AH49" s="1746"/>
      <c r="AI49" s="1746"/>
      <c r="AJ49" s="1746"/>
      <c r="AK49" s="1746"/>
      <c r="AL49" s="1806" t="s">
        <v>1139</v>
      </c>
      <c r="AM49" s="1807"/>
      <c r="AN49" s="1807"/>
      <c r="AO49" s="1807"/>
      <c r="AP49" s="1807"/>
      <c r="AQ49" s="1807"/>
      <c r="AR49" s="1807"/>
      <c r="AS49" s="1807"/>
      <c r="AT49" s="1807"/>
      <c r="AU49" s="1807"/>
      <c r="AV49" s="1807"/>
      <c r="AW49" s="1807"/>
      <c r="AX49" s="1807"/>
      <c r="AY49" s="1807"/>
      <c r="AZ49" s="1808"/>
      <c r="BA49" s="1746"/>
      <c r="BB49" s="1746"/>
      <c r="BC49" s="1746"/>
      <c r="BD49" s="1746"/>
      <c r="BE49" s="1797"/>
      <c r="BF49" s="550"/>
    </row>
    <row r="50" spans="1:58" ht="35.1" customHeight="1">
      <c r="A50" s="1742"/>
      <c r="B50" s="1826"/>
      <c r="C50" s="1827"/>
      <c r="D50" s="1827"/>
      <c r="E50" s="1827"/>
      <c r="F50" s="1827"/>
      <c r="G50" s="1827"/>
      <c r="H50" s="1827"/>
      <c r="I50" s="1827"/>
      <c r="J50" s="1828"/>
      <c r="K50" s="1832"/>
      <c r="L50" s="1833"/>
      <c r="M50" s="1833"/>
      <c r="N50" s="1834"/>
      <c r="O50" s="1841"/>
      <c r="P50" s="1842"/>
      <c r="Q50" s="1842"/>
      <c r="R50" s="1842"/>
      <c r="S50" s="1842"/>
      <c r="T50" s="1843"/>
      <c r="U50" s="1850"/>
      <c r="V50" s="1851"/>
      <c r="W50" s="1851"/>
      <c r="X50" s="1851"/>
      <c r="Y50" s="1851"/>
      <c r="Z50" s="1852"/>
      <c r="AA50" s="1841"/>
      <c r="AB50" s="1842"/>
      <c r="AC50" s="1842"/>
      <c r="AD50" s="1842"/>
      <c r="AE50" s="1843"/>
      <c r="AF50" s="1804" t="s">
        <v>1146</v>
      </c>
      <c r="AG50" s="1804"/>
      <c r="AH50" s="1804"/>
      <c r="AI50" s="1804"/>
      <c r="AJ50" s="1804"/>
      <c r="AK50" s="1805"/>
      <c r="AL50" s="1800" t="s">
        <v>1147</v>
      </c>
      <c r="AM50" s="1801"/>
      <c r="AN50" s="1801"/>
      <c r="AO50" s="1801"/>
      <c r="AP50" s="1801"/>
      <c r="AQ50" s="1801"/>
      <c r="AR50" s="1801"/>
      <c r="AS50" s="1801"/>
      <c r="AT50" s="1801"/>
      <c r="AU50" s="1801"/>
      <c r="AV50" s="1801"/>
      <c r="AW50" s="1801"/>
      <c r="AX50" s="1801"/>
      <c r="AY50" s="1801"/>
      <c r="AZ50" s="1802"/>
      <c r="BA50" s="1746"/>
      <c r="BB50" s="1746"/>
      <c r="BC50" s="1746"/>
      <c r="BD50" s="1746"/>
      <c r="BE50" s="1797"/>
      <c r="BF50" s="550"/>
    </row>
    <row r="51" spans="1:58" ht="21.95" customHeight="1">
      <c r="A51" s="1742"/>
      <c r="B51" s="1826"/>
      <c r="C51" s="1827"/>
      <c r="D51" s="1827"/>
      <c r="E51" s="1827"/>
      <c r="F51" s="1827"/>
      <c r="G51" s="1827"/>
      <c r="H51" s="1827"/>
      <c r="I51" s="1827"/>
      <c r="J51" s="1828"/>
      <c r="K51" s="1832"/>
      <c r="L51" s="1833"/>
      <c r="M51" s="1833"/>
      <c r="N51" s="1834"/>
      <c r="O51" s="1841"/>
      <c r="P51" s="1842"/>
      <c r="Q51" s="1842"/>
      <c r="R51" s="1842"/>
      <c r="S51" s="1842"/>
      <c r="T51" s="1843"/>
      <c r="U51" s="1850"/>
      <c r="V51" s="1851"/>
      <c r="W51" s="1851"/>
      <c r="X51" s="1851"/>
      <c r="Y51" s="1851"/>
      <c r="Z51" s="1852"/>
      <c r="AA51" s="1841"/>
      <c r="AB51" s="1842"/>
      <c r="AC51" s="1842"/>
      <c r="AD51" s="1842"/>
      <c r="AE51" s="1843"/>
      <c r="AF51" s="1792" t="s">
        <v>1165</v>
      </c>
      <c r="AG51" s="1792"/>
      <c r="AH51" s="1792"/>
      <c r="AI51" s="1792"/>
      <c r="AJ51" s="1792"/>
      <c r="AK51" s="1793"/>
      <c r="AL51" s="1794" t="s">
        <v>1149</v>
      </c>
      <c r="AM51" s="1795"/>
      <c r="AN51" s="1795"/>
      <c r="AO51" s="1795"/>
      <c r="AP51" s="1795"/>
      <c r="AQ51" s="1795"/>
      <c r="AR51" s="1795"/>
      <c r="AS51" s="1795"/>
      <c r="AT51" s="1795"/>
      <c r="AU51" s="1795"/>
      <c r="AV51" s="1795"/>
      <c r="AW51" s="1795"/>
      <c r="AX51" s="1795"/>
      <c r="AY51" s="1795"/>
      <c r="AZ51" s="1796"/>
      <c r="BA51" s="1746"/>
      <c r="BB51" s="1746"/>
      <c r="BC51" s="1746"/>
      <c r="BD51" s="1746"/>
      <c r="BE51" s="1797"/>
      <c r="BF51" s="550"/>
    </row>
    <row r="52" spans="1:58" ht="21.95" customHeight="1">
      <c r="A52" s="1742"/>
      <c r="B52" s="1820"/>
      <c r="C52" s="1821"/>
      <c r="D52" s="1821"/>
      <c r="E52" s="1821"/>
      <c r="F52" s="1821"/>
      <c r="G52" s="1821"/>
      <c r="H52" s="1821"/>
      <c r="I52" s="1821"/>
      <c r="J52" s="1822"/>
      <c r="K52" s="1835"/>
      <c r="L52" s="1836"/>
      <c r="M52" s="1836"/>
      <c r="N52" s="1837"/>
      <c r="O52" s="1844"/>
      <c r="P52" s="1845"/>
      <c r="Q52" s="1845"/>
      <c r="R52" s="1845"/>
      <c r="S52" s="1845"/>
      <c r="T52" s="1846"/>
      <c r="U52" s="1853"/>
      <c r="V52" s="1854"/>
      <c r="W52" s="1854"/>
      <c r="X52" s="1854"/>
      <c r="Y52" s="1854"/>
      <c r="Z52" s="1855"/>
      <c r="AA52" s="1844"/>
      <c r="AB52" s="1845"/>
      <c r="AC52" s="1845"/>
      <c r="AD52" s="1845"/>
      <c r="AE52" s="1846"/>
      <c r="AF52" s="1809" t="s">
        <v>1150</v>
      </c>
      <c r="AG52" s="1792"/>
      <c r="AH52" s="1792"/>
      <c r="AI52" s="1792"/>
      <c r="AJ52" s="1792"/>
      <c r="AK52" s="1793"/>
      <c r="AL52" s="1806" t="s">
        <v>1149</v>
      </c>
      <c r="AM52" s="1807"/>
      <c r="AN52" s="1807"/>
      <c r="AO52" s="1807"/>
      <c r="AP52" s="1807"/>
      <c r="AQ52" s="1807"/>
      <c r="AR52" s="1807"/>
      <c r="AS52" s="1807"/>
      <c r="AT52" s="1807"/>
      <c r="AU52" s="1807"/>
      <c r="AV52" s="1807"/>
      <c r="AW52" s="1807"/>
      <c r="AX52" s="1807"/>
      <c r="AY52" s="1807"/>
      <c r="AZ52" s="1808"/>
      <c r="BA52" s="1746"/>
      <c r="BB52" s="1810"/>
      <c r="BC52" s="1810"/>
      <c r="BD52" s="1810"/>
      <c r="BE52" s="1811"/>
      <c r="BF52" s="554"/>
    </row>
    <row r="53" spans="1:58" ht="21.95" customHeight="1">
      <c r="A53" s="1742"/>
      <c r="B53" s="1838" t="s">
        <v>1166</v>
      </c>
      <c r="C53" s="1839"/>
      <c r="D53" s="1839"/>
      <c r="E53" s="1839"/>
      <c r="F53" s="1839"/>
      <c r="G53" s="1839"/>
      <c r="H53" s="1839"/>
      <c r="I53" s="1839"/>
      <c r="J53" s="1840"/>
      <c r="K53" s="1838"/>
      <c r="L53" s="1839"/>
      <c r="M53" s="1839"/>
      <c r="N53" s="1840"/>
      <c r="O53" s="1838" t="s">
        <v>1167</v>
      </c>
      <c r="P53" s="1839"/>
      <c r="Q53" s="1839"/>
      <c r="R53" s="1839"/>
      <c r="S53" s="1839"/>
      <c r="T53" s="1840"/>
      <c r="U53" s="1838" t="s">
        <v>1168</v>
      </c>
      <c r="V53" s="1839"/>
      <c r="W53" s="1839"/>
      <c r="X53" s="1839"/>
      <c r="Y53" s="1839"/>
      <c r="Z53" s="1840"/>
      <c r="AA53" s="1838" t="s">
        <v>1169</v>
      </c>
      <c r="AB53" s="1839"/>
      <c r="AC53" s="1839"/>
      <c r="AD53" s="1839"/>
      <c r="AE53" s="1840"/>
      <c r="AF53" s="1809" t="s">
        <v>1170</v>
      </c>
      <c r="AG53" s="1792"/>
      <c r="AH53" s="1792"/>
      <c r="AI53" s="1792"/>
      <c r="AJ53" s="1792"/>
      <c r="AK53" s="1793"/>
      <c r="AL53" s="1806" t="s">
        <v>1171</v>
      </c>
      <c r="AM53" s="1807"/>
      <c r="AN53" s="1807"/>
      <c r="AO53" s="1807"/>
      <c r="AP53" s="1807"/>
      <c r="AQ53" s="1807"/>
      <c r="AR53" s="1807"/>
      <c r="AS53" s="1807"/>
      <c r="AT53" s="1807"/>
      <c r="AU53" s="1807"/>
      <c r="AV53" s="1807"/>
      <c r="AW53" s="1807"/>
      <c r="AX53" s="1807"/>
      <c r="AY53" s="1807"/>
      <c r="AZ53" s="1808"/>
      <c r="BA53" s="1746"/>
      <c r="BB53" s="1746"/>
      <c r="BC53" s="1746"/>
      <c r="BD53" s="1746"/>
      <c r="BE53" s="1797"/>
      <c r="BF53" s="550"/>
    </row>
    <row r="54" spans="1:58" ht="21.95" customHeight="1">
      <c r="A54" s="1742"/>
      <c r="B54" s="1841"/>
      <c r="C54" s="1842"/>
      <c r="D54" s="1842"/>
      <c r="E54" s="1842"/>
      <c r="F54" s="1842"/>
      <c r="G54" s="1842"/>
      <c r="H54" s="1842"/>
      <c r="I54" s="1842"/>
      <c r="J54" s="1843"/>
      <c r="K54" s="1841"/>
      <c r="L54" s="1842"/>
      <c r="M54" s="1842"/>
      <c r="N54" s="1843"/>
      <c r="O54" s="1841"/>
      <c r="P54" s="1842"/>
      <c r="Q54" s="1842"/>
      <c r="R54" s="1842"/>
      <c r="S54" s="1842"/>
      <c r="T54" s="1843"/>
      <c r="U54" s="1841"/>
      <c r="V54" s="1842"/>
      <c r="W54" s="1842"/>
      <c r="X54" s="1842"/>
      <c r="Y54" s="1842"/>
      <c r="Z54" s="1843"/>
      <c r="AA54" s="1841"/>
      <c r="AB54" s="1842"/>
      <c r="AC54" s="1842"/>
      <c r="AD54" s="1842"/>
      <c r="AE54" s="1843"/>
      <c r="AF54" s="1792" t="s">
        <v>1159</v>
      </c>
      <c r="AG54" s="1792"/>
      <c r="AH54" s="1792"/>
      <c r="AI54" s="1792"/>
      <c r="AJ54" s="1792"/>
      <c r="AK54" s="1793"/>
      <c r="AL54" s="1794" t="s">
        <v>1139</v>
      </c>
      <c r="AM54" s="1795"/>
      <c r="AN54" s="1795"/>
      <c r="AO54" s="1795"/>
      <c r="AP54" s="1795"/>
      <c r="AQ54" s="1795"/>
      <c r="AR54" s="1795"/>
      <c r="AS54" s="1795"/>
      <c r="AT54" s="1795"/>
      <c r="AU54" s="1795"/>
      <c r="AV54" s="1795"/>
      <c r="AW54" s="1795"/>
      <c r="AX54" s="1795"/>
      <c r="AY54" s="1795"/>
      <c r="AZ54" s="1796"/>
      <c r="BA54" s="1746"/>
      <c r="BB54" s="1746"/>
      <c r="BC54" s="1746"/>
      <c r="BD54" s="1746"/>
      <c r="BE54" s="1797"/>
      <c r="BF54" s="550"/>
    </row>
    <row r="55" spans="1:58" ht="21.95" customHeight="1">
      <c r="A55" s="1742"/>
      <c r="B55" s="1841"/>
      <c r="C55" s="1842"/>
      <c r="D55" s="1842"/>
      <c r="E55" s="1842"/>
      <c r="F55" s="1842"/>
      <c r="G55" s="1842"/>
      <c r="H55" s="1842"/>
      <c r="I55" s="1842"/>
      <c r="J55" s="1843"/>
      <c r="K55" s="1841"/>
      <c r="L55" s="1842"/>
      <c r="M55" s="1842"/>
      <c r="N55" s="1843"/>
      <c r="O55" s="1841"/>
      <c r="P55" s="1842"/>
      <c r="Q55" s="1842"/>
      <c r="R55" s="1842"/>
      <c r="S55" s="1842"/>
      <c r="T55" s="1843"/>
      <c r="U55" s="1841"/>
      <c r="V55" s="1842"/>
      <c r="W55" s="1842"/>
      <c r="X55" s="1842"/>
      <c r="Y55" s="1842"/>
      <c r="Z55" s="1843"/>
      <c r="AA55" s="1841"/>
      <c r="AB55" s="1842"/>
      <c r="AC55" s="1842"/>
      <c r="AD55" s="1842"/>
      <c r="AE55" s="1843"/>
      <c r="AF55" s="1793" t="s">
        <v>1160</v>
      </c>
      <c r="AG55" s="1746"/>
      <c r="AH55" s="1746"/>
      <c r="AI55" s="1746"/>
      <c r="AJ55" s="1746"/>
      <c r="AK55" s="1746"/>
      <c r="AL55" s="1806" t="s">
        <v>1139</v>
      </c>
      <c r="AM55" s="1807"/>
      <c r="AN55" s="1807"/>
      <c r="AO55" s="1807"/>
      <c r="AP55" s="1807"/>
      <c r="AQ55" s="1807"/>
      <c r="AR55" s="1807"/>
      <c r="AS55" s="1807"/>
      <c r="AT55" s="1807"/>
      <c r="AU55" s="1807"/>
      <c r="AV55" s="1807"/>
      <c r="AW55" s="1807"/>
      <c r="AX55" s="1807"/>
      <c r="AY55" s="1807"/>
      <c r="AZ55" s="1808"/>
      <c r="BA55" s="1746"/>
      <c r="BB55" s="1746"/>
      <c r="BC55" s="1746"/>
      <c r="BD55" s="1746"/>
      <c r="BE55" s="1797"/>
      <c r="BF55" s="550"/>
    </row>
    <row r="56" spans="1:58" ht="21.95" customHeight="1">
      <c r="A56" s="1742"/>
      <c r="B56" s="1841"/>
      <c r="C56" s="1842"/>
      <c r="D56" s="1842"/>
      <c r="E56" s="1842"/>
      <c r="F56" s="1842"/>
      <c r="G56" s="1842"/>
      <c r="H56" s="1842"/>
      <c r="I56" s="1842"/>
      <c r="J56" s="1843"/>
      <c r="K56" s="1841"/>
      <c r="L56" s="1842"/>
      <c r="M56" s="1842"/>
      <c r="N56" s="1843"/>
      <c r="O56" s="1841"/>
      <c r="P56" s="1842"/>
      <c r="Q56" s="1842"/>
      <c r="R56" s="1842"/>
      <c r="S56" s="1842"/>
      <c r="T56" s="1843"/>
      <c r="U56" s="1841"/>
      <c r="V56" s="1842"/>
      <c r="W56" s="1842"/>
      <c r="X56" s="1842"/>
      <c r="Y56" s="1842"/>
      <c r="Z56" s="1843"/>
      <c r="AA56" s="1841"/>
      <c r="AB56" s="1842"/>
      <c r="AC56" s="1842"/>
      <c r="AD56" s="1842"/>
      <c r="AE56" s="1843"/>
      <c r="AF56" s="1793" t="s">
        <v>1161</v>
      </c>
      <c r="AG56" s="1746"/>
      <c r="AH56" s="1746"/>
      <c r="AI56" s="1746"/>
      <c r="AJ56" s="1746"/>
      <c r="AK56" s="1746"/>
      <c r="AL56" s="1806" t="s">
        <v>1139</v>
      </c>
      <c r="AM56" s="1807"/>
      <c r="AN56" s="1807"/>
      <c r="AO56" s="1807"/>
      <c r="AP56" s="1807"/>
      <c r="AQ56" s="1807"/>
      <c r="AR56" s="1807"/>
      <c r="AS56" s="1807"/>
      <c r="AT56" s="1807"/>
      <c r="AU56" s="1807"/>
      <c r="AV56" s="1807"/>
      <c r="AW56" s="1807"/>
      <c r="AX56" s="1807"/>
      <c r="AY56" s="1807"/>
      <c r="AZ56" s="1808"/>
      <c r="BA56" s="1746"/>
      <c r="BB56" s="1746"/>
      <c r="BC56" s="1746"/>
      <c r="BD56" s="1746"/>
      <c r="BE56" s="1797"/>
      <c r="BF56" s="554"/>
    </row>
    <row r="57" spans="1:58" ht="21.95" customHeight="1">
      <c r="A57" s="1742"/>
      <c r="B57" s="1841"/>
      <c r="C57" s="1842"/>
      <c r="D57" s="1842"/>
      <c r="E57" s="1842"/>
      <c r="F57" s="1842"/>
      <c r="G57" s="1842"/>
      <c r="H57" s="1842"/>
      <c r="I57" s="1842"/>
      <c r="J57" s="1843"/>
      <c r="K57" s="1841"/>
      <c r="L57" s="1842"/>
      <c r="M57" s="1842"/>
      <c r="N57" s="1843"/>
      <c r="O57" s="1841"/>
      <c r="P57" s="1842"/>
      <c r="Q57" s="1842"/>
      <c r="R57" s="1842"/>
      <c r="S57" s="1842"/>
      <c r="T57" s="1843"/>
      <c r="U57" s="1841"/>
      <c r="V57" s="1842"/>
      <c r="W57" s="1842"/>
      <c r="X57" s="1842"/>
      <c r="Y57" s="1842"/>
      <c r="Z57" s="1843"/>
      <c r="AA57" s="1841"/>
      <c r="AB57" s="1842"/>
      <c r="AC57" s="1842"/>
      <c r="AD57" s="1842"/>
      <c r="AE57" s="1843"/>
      <c r="AF57" s="1792" t="s">
        <v>1172</v>
      </c>
      <c r="AG57" s="1792"/>
      <c r="AH57" s="1792"/>
      <c r="AI57" s="1792"/>
      <c r="AJ57" s="1792"/>
      <c r="AK57" s="1793"/>
      <c r="AL57" s="1794" t="s">
        <v>1139</v>
      </c>
      <c r="AM57" s="1795"/>
      <c r="AN57" s="1795"/>
      <c r="AO57" s="1795"/>
      <c r="AP57" s="1795"/>
      <c r="AQ57" s="1795"/>
      <c r="AR57" s="1795"/>
      <c r="AS57" s="1795"/>
      <c r="AT57" s="1795"/>
      <c r="AU57" s="1795"/>
      <c r="AV57" s="1795"/>
      <c r="AW57" s="1795"/>
      <c r="AX57" s="1795"/>
      <c r="AY57" s="1795"/>
      <c r="AZ57" s="1796"/>
      <c r="BA57" s="1746"/>
      <c r="BB57" s="1746"/>
      <c r="BC57" s="1746"/>
      <c r="BD57" s="1746"/>
      <c r="BE57" s="1797"/>
      <c r="BF57" s="550"/>
    </row>
    <row r="58" spans="1:58" ht="21.95" customHeight="1">
      <c r="A58" s="1742"/>
      <c r="B58" s="1841"/>
      <c r="C58" s="1842"/>
      <c r="D58" s="1842"/>
      <c r="E58" s="1842"/>
      <c r="F58" s="1842"/>
      <c r="G58" s="1842"/>
      <c r="H58" s="1842"/>
      <c r="I58" s="1842"/>
      <c r="J58" s="1843"/>
      <c r="K58" s="1841"/>
      <c r="L58" s="1842"/>
      <c r="M58" s="1842"/>
      <c r="N58" s="1843"/>
      <c r="O58" s="1841"/>
      <c r="P58" s="1842"/>
      <c r="Q58" s="1842"/>
      <c r="R58" s="1842"/>
      <c r="S58" s="1842"/>
      <c r="T58" s="1843"/>
      <c r="U58" s="1841"/>
      <c r="V58" s="1842"/>
      <c r="W58" s="1842"/>
      <c r="X58" s="1842"/>
      <c r="Y58" s="1842"/>
      <c r="Z58" s="1843"/>
      <c r="AA58" s="1841"/>
      <c r="AB58" s="1842"/>
      <c r="AC58" s="1842"/>
      <c r="AD58" s="1842"/>
      <c r="AE58" s="1843"/>
      <c r="AF58" s="1792" t="s">
        <v>1173</v>
      </c>
      <c r="AG58" s="1792"/>
      <c r="AH58" s="1792"/>
      <c r="AI58" s="1792"/>
      <c r="AJ58" s="1792"/>
      <c r="AK58" s="1793"/>
      <c r="AL58" s="1806" t="s">
        <v>1174</v>
      </c>
      <c r="AM58" s="1807"/>
      <c r="AN58" s="1807"/>
      <c r="AO58" s="1807"/>
      <c r="AP58" s="1807"/>
      <c r="AQ58" s="1807"/>
      <c r="AR58" s="1807"/>
      <c r="AS58" s="1807"/>
      <c r="AT58" s="1807"/>
      <c r="AU58" s="1807"/>
      <c r="AV58" s="1807"/>
      <c r="AW58" s="1807"/>
      <c r="AX58" s="1807"/>
      <c r="AY58" s="1807"/>
      <c r="AZ58" s="1808"/>
      <c r="BA58" s="1746"/>
      <c r="BB58" s="1746"/>
      <c r="BC58" s="1746"/>
      <c r="BD58" s="1746"/>
      <c r="BE58" s="1797"/>
      <c r="BF58" s="550"/>
    </row>
    <row r="59" spans="1:58" ht="21.95" customHeight="1">
      <c r="A59" s="1742"/>
      <c r="B59" s="1841"/>
      <c r="C59" s="1842"/>
      <c r="D59" s="1842"/>
      <c r="E59" s="1842"/>
      <c r="F59" s="1842"/>
      <c r="G59" s="1842"/>
      <c r="H59" s="1842"/>
      <c r="I59" s="1842"/>
      <c r="J59" s="1843"/>
      <c r="K59" s="1841"/>
      <c r="L59" s="1842"/>
      <c r="M59" s="1842"/>
      <c r="N59" s="1843"/>
      <c r="O59" s="1841"/>
      <c r="P59" s="1842"/>
      <c r="Q59" s="1842"/>
      <c r="R59" s="1842"/>
      <c r="S59" s="1842"/>
      <c r="T59" s="1843"/>
      <c r="U59" s="1841"/>
      <c r="V59" s="1842"/>
      <c r="W59" s="1842"/>
      <c r="X59" s="1842"/>
      <c r="Y59" s="1842"/>
      <c r="Z59" s="1843"/>
      <c r="AA59" s="1841"/>
      <c r="AB59" s="1842"/>
      <c r="AC59" s="1842"/>
      <c r="AD59" s="1842"/>
      <c r="AE59" s="1843"/>
      <c r="AF59" s="1856" t="s">
        <v>1175</v>
      </c>
      <c r="AG59" s="1857"/>
      <c r="AH59" s="1857"/>
      <c r="AI59" s="1857"/>
      <c r="AJ59" s="1857"/>
      <c r="AK59" s="1859"/>
      <c r="AL59" s="1806" t="s">
        <v>1139</v>
      </c>
      <c r="AM59" s="1807"/>
      <c r="AN59" s="1807"/>
      <c r="AO59" s="1807"/>
      <c r="AP59" s="1807"/>
      <c r="AQ59" s="1807"/>
      <c r="AR59" s="1807"/>
      <c r="AS59" s="1807"/>
      <c r="AT59" s="1807"/>
      <c r="AU59" s="1807"/>
      <c r="AV59" s="1807"/>
      <c r="AW59" s="1807"/>
      <c r="AX59" s="1807"/>
      <c r="AY59" s="1807"/>
      <c r="AZ59" s="1808"/>
      <c r="BA59" s="1856"/>
      <c r="BB59" s="1857"/>
      <c r="BC59" s="1857"/>
      <c r="BD59" s="1857"/>
      <c r="BE59" s="1858"/>
      <c r="BF59" s="553"/>
    </row>
    <row r="60" spans="1:58" ht="21.95" customHeight="1">
      <c r="A60" s="1742"/>
      <c r="B60" s="1841"/>
      <c r="C60" s="1842"/>
      <c r="D60" s="1842"/>
      <c r="E60" s="1842"/>
      <c r="F60" s="1842"/>
      <c r="G60" s="1842"/>
      <c r="H60" s="1842"/>
      <c r="I60" s="1842"/>
      <c r="J60" s="1843"/>
      <c r="K60" s="1841"/>
      <c r="L60" s="1842"/>
      <c r="M60" s="1842"/>
      <c r="N60" s="1843"/>
      <c r="O60" s="1841"/>
      <c r="P60" s="1842"/>
      <c r="Q60" s="1842"/>
      <c r="R60" s="1842"/>
      <c r="S60" s="1842"/>
      <c r="T60" s="1843"/>
      <c r="U60" s="1841"/>
      <c r="V60" s="1842"/>
      <c r="W60" s="1842"/>
      <c r="X60" s="1842"/>
      <c r="Y60" s="1842"/>
      <c r="Z60" s="1843"/>
      <c r="AA60" s="1841"/>
      <c r="AB60" s="1842"/>
      <c r="AC60" s="1842"/>
      <c r="AD60" s="1842"/>
      <c r="AE60" s="1843"/>
      <c r="AF60" s="1792" t="s">
        <v>1176</v>
      </c>
      <c r="AG60" s="1792"/>
      <c r="AH60" s="1792"/>
      <c r="AI60" s="1792"/>
      <c r="AJ60" s="1792"/>
      <c r="AK60" s="1793"/>
      <c r="AL60" s="1806" t="s">
        <v>1177</v>
      </c>
      <c r="AM60" s="1807"/>
      <c r="AN60" s="1807"/>
      <c r="AO60" s="1807"/>
      <c r="AP60" s="1807"/>
      <c r="AQ60" s="1807"/>
      <c r="AR60" s="1807"/>
      <c r="AS60" s="1807"/>
      <c r="AT60" s="1807"/>
      <c r="AU60" s="1807"/>
      <c r="AV60" s="1807"/>
      <c r="AW60" s="1807"/>
      <c r="AX60" s="1807"/>
      <c r="AY60" s="1807"/>
      <c r="AZ60" s="1808"/>
      <c r="BA60" s="1746"/>
      <c r="BB60" s="1746"/>
      <c r="BC60" s="1746"/>
      <c r="BD60" s="1746"/>
      <c r="BE60" s="1797"/>
      <c r="BF60" s="550"/>
    </row>
    <row r="61" spans="1:58" ht="21.95" customHeight="1">
      <c r="A61" s="1742"/>
      <c r="B61" s="1841"/>
      <c r="C61" s="1842"/>
      <c r="D61" s="1842"/>
      <c r="E61" s="1842"/>
      <c r="F61" s="1842"/>
      <c r="G61" s="1842"/>
      <c r="H61" s="1842"/>
      <c r="I61" s="1842"/>
      <c r="J61" s="1843"/>
      <c r="K61" s="1841"/>
      <c r="L61" s="1842"/>
      <c r="M61" s="1842"/>
      <c r="N61" s="1843"/>
      <c r="O61" s="1841"/>
      <c r="P61" s="1842"/>
      <c r="Q61" s="1842"/>
      <c r="R61" s="1842"/>
      <c r="S61" s="1842"/>
      <c r="T61" s="1843"/>
      <c r="U61" s="1841"/>
      <c r="V61" s="1842"/>
      <c r="W61" s="1842"/>
      <c r="X61" s="1842"/>
      <c r="Y61" s="1842"/>
      <c r="Z61" s="1843"/>
      <c r="AA61" s="1841"/>
      <c r="AB61" s="1842"/>
      <c r="AC61" s="1842"/>
      <c r="AD61" s="1842"/>
      <c r="AE61" s="1843"/>
      <c r="AF61" s="1856" t="s">
        <v>1178</v>
      </c>
      <c r="AG61" s="1857"/>
      <c r="AH61" s="1857"/>
      <c r="AI61" s="1857"/>
      <c r="AJ61" s="1857"/>
      <c r="AK61" s="1859"/>
      <c r="AL61" s="1806" t="s">
        <v>1139</v>
      </c>
      <c r="AM61" s="1807"/>
      <c r="AN61" s="1807"/>
      <c r="AO61" s="1807"/>
      <c r="AP61" s="1807"/>
      <c r="AQ61" s="1807"/>
      <c r="AR61" s="1807"/>
      <c r="AS61" s="1807"/>
      <c r="AT61" s="1807"/>
      <c r="AU61" s="1807"/>
      <c r="AV61" s="1807"/>
      <c r="AW61" s="1807"/>
      <c r="AX61" s="1807"/>
      <c r="AY61" s="1807"/>
      <c r="AZ61" s="1808"/>
      <c r="BA61" s="1856"/>
      <c r="BB61" s="1857"/>
      <c r="BC61" s="1857"/>
      <c r="BD61" s="1857"/>
      <c r="BE61" s="1858"/>
      <c r="BF61" s="550"/>
    </row>
    <row r="62" spans="1:58" ht="21.95" customHeight="1">
      <c r="A62" s="1742"/>
      <c r="B62" s="1841"/>
      <c r="C62" s="1842"/>
      <c r="D62" s="1842"/>
      <c r="E62" s="1842"/>
      <c r="F62" s="1842"/>
      <c r="G62" s="1842"/>
      <c r="H62" s="1842"/>
      <c r="I62" s="1842"/>
      <c r="J62" s="1843"/>
      <c r="K62" s="1841"/>
      <c r="L62" s="1842"/>
      <c r="M62" s="1842"/>
      <c r="N62" s="1843"/>
      <c r="O62" s="1841"/>
      <c r="P62" s="1842"/>
      <c r="Q62" s="1842"/>
      <c r="R62" s="1842"/>
      <c r="S62" s="1842"/>
      <c r="T62" s="1843"/>
      <c r="U62" s="1841"/>
      <c r="V62" s="1842"/>
      <c r="W62" s="1842"/>
      <c r="X62" s="1842"/>
      <c r="Y62" s="1842"/>
      <c r="Z62" s="1843"/>
      <c r="AA62" s="1841"/>
      <c r="AB62" s="1842"/>
      <c r="AC62" s="1842"/>
      <c r="AD62" s="1842"/>
      <c r="AE62" s="1843"/>
      <c r="AF62" s="1809" t="s">
        <v>1151</v>
      </c>
      <c r="AG62" s="1792"/>
      <c r="AH62" s="1792"/>
      <c r="AI62" s="1792"/>
      <c r="AJ62" s="1792"/>
      <c r="AK62" s="1793"/>
      <c r="AL62" s="1806" t="s">
        <v>1179</v>
      </c>
      <c r="AM62" s="1807"/>
      <c r="AN62" s="1807"/>
      <c r="AO62" s="1807"/>
      <c r="AP62" s="1807"/>
      <c r="AQ62" s="1807"/>
      <c r="AR62" s="1807"/>
      <c r="AS62" s="1807"/>
      <c r="AT62" s="1807"/>
      <c r="AU62" s="1807"/>
      <c r="AV62" s="1807"/>
      <c r="AW62" s="1807"/>
      <c r="AX62" s="1807"/>
      <c r="AY62" s="1807"/>
      <c r="AZ62" s="1808"/>
      <c r="BA62" s="1856"/>
      <c r="BB62" s="1857"/>
      <c r="BC62" s="1857"/>
      <c r="BD62" s="1857"/>
      <c r="BE62" s="1858"/>
      <c r="BF62" s="550"/>
    </row>
    <row r="63" spans="1:58" ht="21.95" customHeight="1">
      <c r="A63" s="1742"/>
      <c r="B63" s="1841"/>
      <c r="C63" s="1842"/>
      <c r="D63" s="1842"/>
      <c r="E63" s="1842"/>
      <c r="F63" s="1842"/>
      <c r="G63" s="1842"/>
      <c r="H63" s="1842"/>
      <c r="I63" s="1842"/>
      <c r="J63" s="1843"/>
      <c r="K63" s="1841"/>
      <c r="L63" s="1842"/>
      <c r="M63" s="1842"/>
      <c r="N63" s="1843"/>
      <c r="O63" s="1841"/>
      <c r="P63" s="1842"/>
      <c r="Q63" s="1842"/>
      <c r="R63" s="1842"/>
      <c r="S63" s="1842"/>
      <c r="T63" s="1843"/>
      <c r="U63" s="1841"/>
      <c r="V63" s="1842"/>
      <c r="W63" s="1842"/>
      <c r="X63" s="1842"/>
      <c r="Y63" s="1842"/>
      <c r="Z63" s="1843"/>
      <c r="AA63" s="1841"/>
      <c r="AB63" s="1842"/>
      <c r="AC63" s="1842"/>
      <c r="AD63" s="1842"/>
      <c r="AE63" s="1843"/>
      <c r="AF63" s="1809" t="s">
        <v>1138</v>
      </c>
      <c r="AG63" s="1792"/>
      <c r="AH63" s="1792"/>
      <c r="AI63" s="1792"/>
      <c r="AJ63" s="1792"/>
      <c r="AK63" s="1793"/>
      <c r="AL63" s="1806" t="s">
        <v>1139</v>
      </c>
      <c r="AM63" s="1807"/>
      <c r="AN63" s="1807"/>
      <c r="AO63" s="1807"/>
      <c r="AP63" s="1807"/>
      <c r="AQ63" s="1807"/>
      <c r="AR63" s="1807"/>
      <c r="AS63" s="1807"/>
      <c r="AT63" s="1807"/>
      <c r="AU63" s="1807"/>
      <c r="AV63" s="1807"/>
      <c r="AW63" s="1807"/>
      <c r="AX63" s="1807"/>
      <c r="AY63" s="1807"/>
      <c r="AZ63" s="1808"/>
      <c r="BA63" s="1856"/>
      <c r="BB63" s="1857"/>
      <c r="BC63" s="1857"/>
      <c r="BD63" s="1857"/>
      <c r="BE63" s="1858"/>
      <c r="BF63" s="550"/>
    </row>
    <row r="64" spans="1:58" ht="21.95" customHeight="1">
      <c r="A64" s="1742"/>
      <c r="B64" s="1841"/>
      <c r="C64" s="1842"/>
      <c r="D64" s="1842"/>
      <c r="E64" s="1842"/>
      <c r="F64" s="1842"/>
      <c r="G64" s="1842"/>
      <c r="H64" s="1842"/>
      <c r="I64" s="1842"/>
      <c r="J64" s="1843"/>
      <c r="K64" s="1841"/>
      <c r="L64" s="1842"/>
      <c r="M64" s="1842"/>
      <c r="N64" s="1843"/>
      <c r="O64" s="1841"/>
      <c r="P64" s="1842"/>
      <c r="Q64" s="1842"/>
      <c r="R64" s="1842"/>
      <c r="S64" s="1842"/>
      <c r="T64" s="1843"/>
      <c r="U64" s="1841"/>
      <c r="V64" s="1842"/>
      <c r="W64" s="1842"/>
      <c r="X64" s="1842"/>
      <c r="Y64" s="1842"/>
      <c r="Z64" s="1843"/>
      <c r="AA64" s="1841"/>
      <c r="AB64" s="1842"/>
      <c r="AC64" s="1842"/>
      <c r="AD64" s="1842"/>
      <c r="AE64" s="1843"/>
      <c r="AF64" s="1792" t="s">
        <v>1140</v>
      </c>
      <c r="AG64" s="1792"/>
      <c r="AH64" s="1792"/>
      <c r="AI64" s="1792"/>
      <c r="AJ64" s="1792"/>
      <c r="AK64" s="1793"/>
      <c r="AL64" s="1794" t="s">
        <v>1139</v>
      </c>
      <c r="AM64" s="1795"/>
      <c r="AN64" s="1795"/>
      <c r="AO64" s="1795"/>
      <c r="AP64" s="1795"/>
      <c r="AQ64" s="1795"/>
      <c r="AR64" s="1795"/>
      <c r="AS64" s="1795"/>
      <c r="AT64" s="1795"/>
      <c r="AU64" s="1795"/>
      <c r="AV64" s="1795"/>
      <c r="AW64" s="1795"/>
      <c r="AX64" s="1795"/>
      <c r="AY64" s="1795"/>
      <c r="AZ64" s="1796"/>
      <c r="BA64" s="1746"/>
      <c r="BB64" s="1746"/>
      <c r="BC64" s="1746"/>
      <c r="BD64" s="1746"/>
      <c r="BE64" s="1797"/>
      <c r="BF64" s="550"/>
    </row>
    <row r="65" spans="1:58" ht="21.95" customHeight="1">
      <c r="A65" s="1742"/>
      <c r="B65" s="1841"/>
      <c r="C65" s="1842"/>
      <c r="D65" s="1842"/>
      <c r="E65" s="1842"/>
      <c r="F65" s="1842"/>
      <c r="G65" s="1842"/>
      <c r="H65" s="1842"/>
      <c r="I65" s="1842"/>
      <c r="J65" s="1843"/>
      <c r="K65" s="1841"/>
      <c r="L65" s="1842"/>
      <c r="M65" s="1842"/>
      <c r="N65" s="1843"/>
      <c r="O65" s="1841"/>
      <c r="P65" s="1842"/>
      <c r="Q65" s="1842"/>
      <c r="R65" s="1842"/>
      <c r="S65" s="1842"/>
      <c r="T65" s="1843"/>
      <c r="U65" s="1841"/>
      <c r="V65" s="1842"/>
      <c r="W65" s="1842"/>
      <c r="X65" s="1842"/>
      <c r="Y65" s="1842"/>
      <c r="Z65" s="1843"/>
      <c r="AA65" s="1841"/>
      <c r="AB65" s="1842"/>
      <c r="AC65" s="1842"/>
      <c r="AD65" s="1842"/>
      <c r="AE65" s="1843"/>
      <c r="AF65" s="1792" t="s">
        <v>1141</v>
      </c>
      <c r="AG65" s="1792"/>
      <c r="AH65" s="1792"/>
      <c r="AI65" s="1792"/>
      <c r="AJ65" s="1792"/>
      <c r="AK65" s="1793"/>
      <c r="AL65" s="1794" t="s">
        <v>1139</v>
      </c>
      <c r="AM65" s="1795"/>
      <c r="AN65" s="1795"/>
      <c r="AO65" s="1795"/>
      <c r="AP65" s="1795"/>
      <c r="AQ65" s="1795"/>
      <c r="AR65" s="1795"/>
      <c r="AS65" s="1795"/>
      <c r="AT65" s="1795"/>
      <c r="AU65" s="1795"/>
      <c r="AV65" s="1795"/>
      <c r="AW65" s="1795"/>
      <c r="AX65" s="1795"/>
      <c r="AY65" s="1795"/>
      <c r="AZ65" s="1796"/>
      <c r="BA65" s="1746"/>
      <c r="BB65" s="1746"/>
      <c r="BC65" s="1746"/>
      <c r="BD65" s="1746"/>
      <c r="BE65" s="1797"/>
      <c r="BF65" s="550"/>
    </row>
    <row r="66" spans="1:58" ht="21.95" customHeight="1">
      <c r="A66" s="1742"/>
      <c r="B66" s="1841"/>
      <c r="C66" s="1842"/>
      <c r="D66" s="1842"/>
      <c r="E66" s="1842"/>
      <c r="F66" s="1842"/>
      <c r="G66" s="1842"/>
      <c r="H66" s="1842"/>
      <c r="I66" s="1842"/>
      <c r="J66" s="1843"/>
      <c r="K66" s="1841"/>
      <c r="L66" s="1842"/>
      <c r="M66" s="1842"/>
      <c r="N66" s="1843"/>
      <c r="O66" s="1841"/>
      <c r="P66" s="1842"/>
      <c r="Q66" s="1842"/>
      <c r="R66" s="1842"/>
      <c r="S66" s="1842"/>
      <c r="T66" s="1843"/>
      <c r="U66" s="1841"/>
      <c r="V66" s="1842"/>
      <c r="W66" s="1842"/>
      <c r="X66" s="1842"/>
      <c r="Y66" s="1842"/>
      <c r="Z66" s="1843"/>
      <c r="AA66" s="1841"/>
      <c r="AB66" s="1842"/>
      <c r="AC66" s="1842"/>
      <c r="AD66" s="1842"/>
      <c r="AE66" s="1843"/>
      <c r="AF66" s="1793" t="s">
        <v>1164</v>
      </c>
      <c r="AG66" s="1746"/>
      <c r="AH66" s="1746"/>
      <c r="AI66" s="1746"/>
      <c r="AJ66" s="1746"/>
      <c r="AK66" s="1746"/>
      <c r="AL66" s="1806" t="s">
        <v>1139</v>
      </c>
      <c r="AM66" s="1807"/>
      <c r="AN66" s="1807"/>
      <c r="AO66" s="1807"/>
      <c r="AP66" s="1807"/>
      <c r="AQ66" s="1807"/>
      <c r="AR66" s="1807"/>
      <c r="AS66" s="1807"/>
      <c r="AT66" s="1807"/>
      <c r="AU66" s="1807"/>
      <c r="AV66" s="1807"/>
      <c r="AW66" s="1807"/>
      <c r="AX66" s="1807"/>
      <c r="AY66" s="1807"/>
      <c r="AZ66" s="1808"/>
      <c r="BA66" s="1746"/>
      <c r="BB66" s="1746"/>
      <c r="BC66" s="1746"/>
      <c r="BD66" s="1746"/>
      <c r="BE66" s="1797"/>
      <c r="BF66" s="550"/>
    </row>
    <row r="67" spans="1:58" ht="21.95" customHeight="1">
      <c r="A67" s="1742"/>
      <c r="B67" s="1841"/>
      <c r="C67" s="1842"/>
      <c r="D67" s="1842"/>
      <c r="E67" s="1842"/>
      <c r="F67" s="1842"/>
      <c r="G67" s="1842"/>
      <c r="H67" s="1842"/>
      <c r="I67" s="1842"/>
      <c r="J67" s="1843"/>
      <c r="K67" s="1841"/>
      <c r="L67" s="1842"/>
      <c r="M67" s="1842"/>
      <c r="N67" s="1843"/>
      <c r="O67" s="1841"/>
      <c r="P67" s="1842"/>
      <c r="Q67" s="1842"/>
      <c r="R67" s="1842"/>
      <c r="S67" s="1842"/>
      <c r="T67" s="1843"/>
      <c r="U67" s="1841"/>
      <c r="V67" s="1842"/>
      <c r="W67" s="1842"/>
      <c r="X67" s="1842"/>
      <c r="Y67" s="1842"/>
      <c r="Z67" s="1843"/>
      <c r="AA67" s="1841"/>
      <c r="AB67" s="1842"/>
      <c r="AC67" s="1842"/>
      <c r="AD67" s="1842"/>
      <c r="AE67" s="1843"/>
      <c r="AF67" s="1793" t="s">
        <v>1180</v>
      </c>
      <c r="AG67" s="1746"/>
      <c r="AH67" s="1746"/>
      <c r="AI67" s="1746"/>
      <c r="AJ67" s="1746"/>
      <c r="AK67" s="1746"/>
      <c r="AL67" s="1806" t="s">
        <v>1181</v>
      </c>
      <c r="AM67" s="1807"/>
      <c r="AN67" s="1807"/>
      <c r="AO67" s="1807"/>
      <c r="AP67" s="1807"/>
      <c r="AQ67" s="1807"/>
      <c r="AR67" s="1807"/>
      <c r="AS67" s="1807"/>
      <c r="AT67" s="1807"/>
      <c r="AU67" s="1807"/>
      <c r="AV67" s="1807"/>
      <c r="AW67" s="1807"/>
      <c r="AX67" s="1807"/>
      <c r="AY67" s="1807"/>
      <c r="AZ67" s="1808"/>
      <c r="BA67" s="1746"/>
      <c r="BB67" s="1746"/>
      <c r="BC67" s="1746"/>
      <c r="BD67" s="1746"/>
      <c r="BE67" s="1797"/>
      <c r="BF67" s="550"/>
    </row>
    <row r="68" spans="1:58" ht="21.95" customHeight="1">
      <c r="A68" s="1742"/>
      <c r="B68" s="1841"/>
      <c r="C68" s="1842"/>
      <c r="D68" s="1842"/>
      <c r="E68" s="1842"/>
      <c r="F68" s="1842"/>
      <c r="G68" s="1842"/>
      <c r="H68" s="1842"/>
      <c r="I68" s="1842"/>
      <c r="J68" s="1843"/>
      <c r="K68" s="1841"/>
      <c r="L68" s="1842"/>
      <c r="M68" s="1842"/>
      <c r="N68" s="1843"/>
      <c r="O68" s="1841"/>
      <c r="P68" s="1842"/>
      <c r="Q68" s="1842"/>
      <c r="R68" s="1842"/>
      <c r="S68" s="1842"/>
      <c r="T68" s="1843"/>
      <c r="U68" s="1841"/>
      <c r="V68" s="1842"/>
      <c r="W68" s="1842"/>
      <c r="X68" s="1842"/>
      <c r="Y68" s="1842"/>
      <c r="Z68" s="1843"/>
      <c r="AA68" s="1841"/>
      <c r="AB68" s="1842"/>
      <c r="AC68" s="1842"/>
      <c r="AD68" s="1842"/>
      <c r="AE68" s="1843"/>
      <c r="AF68" s="1793" t="s">
        <v>1182</v>
      </c>
      <c r="AG68" s="1746"/>
      <c r="AH68" s="1746"/>
      <c r="AI68" s="1746"/>
      <c r="AJ68" s="1746"/>
      <c r="AK68" s="1746"/>
      <c r="AL68" s="1860" t="s">
        <v>1139</v>
      </c>
      <c r="AM68" s="1807"/>
      <c r="AN68" s="1807"/>
      <c r="AO68" s="1807"/>
      <c r="AP68" s="1807"/>
      <c r="AQ68" s="1807"/>
      <c r="AR68" s="1807"/>
      <c r="AS68" s="1807"/>
      <c r="AT68" s="1807"/>
      <c r="AU68" s="1807"/>
      <c r="AV68" s="1807"/>
      <c r="AW68" s="1807"/>
      <c r="AX68" s="1807"/>
      <c r="AY68" s="1807"/>
      <c r="AZ68" s="1808"/>
      <c r="BA68" s="1746"/>
      <c r="BB68" s="1746"/>
      <c r="BC68" s="1746"/>
      <c r="BD68" s="1746"/>
      <c r="BE68" s="1797"/>
      <c r="BF68" s="553"/>
    </row>
    <row r="69" spans="1:58" ht="21.95" customHeight="1">
      <c r="A69" s="1742"/>
      <c r="B69" s="1841"/>
      <c r="C69" s="1842"/>
      <c r="D69" s="1842"/>
      <c r="E69" s="1842"/>
      <c r="F69" s="1842"/>
      <c r="G69" s="1842"/>
      <c r="H69" s="1842"/>
      <c r="I69" s="1842"/>
      <c r="J69" s="1843"/>
      <c r="K69" s="1841"/>
      <c r="L69" s="1842"/>
      <c r="M69" s="1842"/>
      <c r="N69" s="1843"/>
      <c r="O69" s="1841"/>
      <c r="P69" s="1842"/>
      <c r="Q69" s="1842"/>
      <c r="R69" s="1842"/>
      <c r="S69" s="1842"/>
      <c r="T69" s="1843"/>
      <c r="U69" s="1841"/>
      <c r="V69" s="1842"/>
      <c r="W69" s="1842"/>
      <c r="X69" s="1842"/>
      <c r="Y69" s="1842"/>
      <c r="Z69" s="1843"/>
      <c r="AA69" s="1841"/>
      <c r="AB69" s="1842"/>
      <c r="AC69" s="1842"/>
      <c r="AD69" s="1842"/>
      <c r="AE69" s="1843"/>
      <c r="AF69" s="1793" t="s">
        <v>1183</v>
      </c>
      <c r="AG69" s="1746"/>
      <c r="AH69" s="1746"/>
      <c r="AI69" s="1746"/>
      <c r="AJ69" s="1746"/>
      <c r="AK69" s="1746"/>
      <c r="AL69" s="1860" t="s">
        <v>1184</v>
      </c>
      <c r="AM69" s="1807"/>
      <c r="AN69" s="1807"/>
      <c r="AO69" s="1807"/>
      <c r="AP69" s="1807"/>
      <c r="AQ69" s="1807"/>
      <c r="AR69" s="1807"/>
      <c r="AS69" s="1807"/>
      <c r="AT69" s="1807"/>
      <c r="AU69" s="1807"/>
      <c r="AV69" s="1807"/>
      <c r="AW69" s="1807"/>
      <c r="AX69" s="1807"/>
      <c r="AY69" s="1807"/>
      <c r="AZ69" s="1808"/>
      <c r="BA69" s="1746"/>
      <c r="BB69" s="1746"/>
      <c r="BC69" s="1746"/>
      <c r="BD69" s="1746"/>
      <c r="BE69" s="1797"/>
      <c r="BF69" s="553"/>
    </row>
    <row r="70" spans="1:58" ht="21.95" customHeight="1">
      <c r="A70" s="1742"/>
      <c r="B70" s="1841"/>
      <c r="C70" s="1842"/>
      <c r="D70" s="1842"/>
      <c r="E70" s="1842"/>
      <c r="F70" s="1842"/>
      <c r="G70" s="1842"/>
      <c r="H70" s="1842"/>
      <c r="I70" s="1842"/>
      <c r="J70" s="1843"/>
      <c r="K70" s="1841"/>
      <c r="L70" s="1842"/>
      <c r="M70" s="1842"/>
      <c r="N70" s="1843"/>
      <c r="O70" s="1841"/>
      <c r="P70" s="1842"/>
      <c r="Q70" s="1842"/>
      <c r="R70" s="1842"/>
      <c r="S70" s="1842"/>
      <c r="T70" s="1843"/>
      <c r="U70" s="1841"/>
      <c r="V70" s="1842"/>
      <c r="W70" s="1842"/>
      <c r="X70" s="1842"/>
      <c r="Y70" s="1842"/>
      <c r="Z70" s="1843"/>
      <c r="AA70" s="1841"/>
      <c r="AB70" s="1842"/>
      <c r="AC70" s="1842"/>
      <c r="AD70" s="1842"/>
      <c r="AE70" s="1843"/>
      <c r="AF70" s="1793" t="s">
        <v>1185</v>
      </c>
      <c r="AG70" s="1746"/>
      <c r="AH70" s="1746"/>
      <c r="AI70" s="1746"/>
      <c r="AJ70" s="1746"/>
      <c r="AK70" s="1746"/>
      <c r="AL70" s="1806" t="s">
        <v>1186</v>
      </c>
      <c r="AM70" s="1807"/>
      <c r="AN70" s="1807"/>
      <c r="AO70" s="1807"/>
      <c r="AP70" s="1807"/>
      <c r="AQ70" s="1807"/>
      <c r="AR70" s="1807"/>
      <c r="AS70" s="1807"/>
      <c r="AT70" s="1807"/>
      <c r="AU70" s="1807"/>
      <c r="AV70" s="1807"/>
      <c r="AW70" s="1807"/>
      <c r="AX70" s="1807"/>
      <c r="AY70" s="1807"/>
      <c r="AZ70" s="1808"/>
      <c r="BA70" s="1746"/>
      <c r="BB70" s="1746"/>
      <c r="BC70" s="1746"/>
      <c r="BD70" s="1746"/>
      <c r="BE70" s="1797"/>
      <c r="BF70" s="550"/>
    </row>
    <row r="71" spans="1:58" ht="21.95" customHeight="1">
      <c r="A71" s="1742"/>
      <c r="B71" s="1841"/>
      <c r="C71" s="1842"/>
      <c r="D71" s="1842"/>
      <c r="E71" s="1842"/>
      <c r="F71" s="1842"/>
      <c r="G71" s="1842"/>
      <c r="H71" s="1842"/>
      <c r="I71" s="1842"/>
      <c r="J71" s="1843"/>
      <c r="K71" s="1841"/>
      <c r="L71" s="1842"/>
      <c r="M71" s="1842"/>
      <c r="N71" s="1843"/>
      <c r="O71" s="1841"/>
      <c r="P71" s="1842"/>
      <c r="Q71" s="1842"/>
      <c r="R71" s="1842"/>
      <c r="S71" s="1842"/>
      <c r="T71" s="1843"/>
      <c r="U71" s="1841"/>
      <c r="V71" s="1842"/>
      <c r="W71" s="1842"/>
      <c r="X71" s="1842"/>
      <c r="Y71" s="1842"/>
      <c r="Z71" s="1843"/>
      <c r="AA71" s="1841"/>
      <c r="AB71" s="1842"/>
      <c r="AC71" s="1842"/>
      <c r="AD71" s="1842"/>
      <c r="AE71" s="1843"/>
      <c r="AF71" s="1792" t="s">
        <v>1187</v>
      </c>
      <c r="AG71" s="1792"/>
      <c r="AH71" s="1792"/>
      <c r="AI71" s="1792"/>
      <c r="AJ71" s="1792"/>
      <c r="AK71" s="1793"/>
      <c r="AL71" s="1794" t="s">
        <v>1139</v>
      </c>
      <c r="AM71" s="1795"/>
      <c r="AN71" s="1795"/>
      <c r="AO71" s="1795"/>
      <c r="AP71" s="1795"/>
      <c r="AQ71" s="1795"/>
      <c r="AR71" s="1795"/>
      <c r="AS71" s="1795"/>
      <c r="AT71" s="1795"/>
      <c r="AU71" s="1795"/>
      <c r="AV71" s="1795"/>
      <c r="AW71" s="1795"/>
      <c r="AX71" s="1795"/>
      <c r="AY71" s="1795"/>
      <c r="AZ71" s="1796"/>
      <c r="BA71" s="1746"/>
      <c r="BB71" s="1746"/>
      <c r="BC71" s="1746"/>
      <c r="BD71" s="1746"/>
      <c r="BE71" s="1797"/>
      <c r="BF71" s="553"/>
    </row>
    <row r="72" spans="1:58" ht="21.95" customHeight="1">
      <c r="A72" s="1742"/>
      <c r="B72" s="1841"/>
      <c r="C72" s="1842"/>
      <c r="D72" s="1842"/>
      <c r="E72" s="1842"/>
      <c r="F72" s="1842"/>
      <c r="G72" s="1842"/>
      <c r="H72" s="1842"/>
      <c r="I72" s="1842"/>
      <c r="J72" s="1843"/>
      <c r="K72" s="1841"/>
      <c r="L72" s="1842"/>
      <c r="M72" s="1842"/>
      <c r="N72" s="1843"/>
      <c r="O72" s="1841"/>
      <c r="P72" s="1842"/>
      <c r="Q72" s="1842"/>
      <c r="R72" s="1842"/>
      <c r="S72" s="1842"/>
      <c r="T72" s="1843"/>
      <c r="U72" s="1841"/>
      <c r="V72" s="1842"/>
      <c r="W72" s="1842"/>
      <c r="X72" s="1842"/>
      <c r="Y72" s="1842"/>
      <c r="Z72" s="1843"/>
      <c r="AA72" s="1841"/>
      <c r="AB72" s="1842"/>
      <c r="AC72" s="1842"/>
      <c r="AD72" s="1842"/>
      <c r="AE72" s="1843"/>
      <c r="AF72" s="1792" t="s">
        <v>1188</v>
      </c>
      <c r="AG72" s="1792"/>
      <c r="AH72" s="1792"/>
      <c r="AI72" s="1792"/>
      <c r="AJ72" s="1792"/>
      <c r="AK72" s="1793"/>
      <c r="AL72" s="1794" t="s">
        <v>1139</v>
      </c>
      <c r="AM72" s="1795"/>
      <c r="AN72" s="1795"/>
      <c r="AO72" s="1795"/>
      <c r="AP72" s="1795"/>
      <c r="AQ72" s="1795"/>
      <c r="AR72" s="1795"/>
      <c r="AS72" s="1795"/>
      <c r="AT72" s="1795"/>
      <c r="AU72" s="1795"/>
      <c r="AV72" s="1795"/>
      <c r="AW72" s="1795"/>
      <c r="AX72" s="1795"/>
      <c r="AY72" s="1795"/>
      <c r="AZ72" s="1796"/>
      <c r="BA72" s="1746"/>
      <c r="BB72" s="1746"/>
      <c r="BC72" s="1746"/>
      <c r="BD72" s="1746"/>
      <c r="BE72" s="1797"/>
      <c r="BF72" s="553"/>
    </row>
    <row r="73" spans="1:58" ht="21.95" customHeight="1">
      <c r="A73" s="1742"/>
      <c r="B73" s="1841"/>
      <c r="C73" s="1842"/>
      <c r="D73" s="1842"/>
      <c r="E73" s="1842"/>
      <c r="F73" s="1842"/>
      <c r="G73" s="1842"/>
      <c r="H73" s="1842"/>
      <c r="I73" s="1842"/>
      <c r="J73" s="1843"/>
      <c r="K73" s="1841"/>
      <c r="L73" s="1842"/>
      <c r="M73" s="1842"/>
      <c r="N73" s="1843"/>
      <c r="O73" s="1841"/>
      <c r="P73" s="1842"/>
      <c r="Q73" s="1842"/>
      <c r="R73" s="1842"/>
      <c r="S73" s="1842"/>
      <c r="T73" s="1843"/>
      <c r="U73" s="1841"/>
      <c r="V73" s="1842"/>
      <c r="W73" s="1842"/>
      <c r="X73" s="1842"/>
      <c r="Y73" s="1842"/>
      <c r="Z73" s="1843"/>
      <c r="AA73" s="1841"/>
      <c r="AB73" s="1842"/>
      <c r="AC73" s="1842"/>
      <c r="AD73" s="1842"/>
      <c r="AE73" s="1843"/>
      <c r="AF73" s="1793" t="s">
        <v>1189</v>
      </c>
      <c r="AG73" s="1746"/>
      <c r="AH73" s="1746"/>
      <c r="AI73" s="1746"/>
      <c r="AJ73" s="1746"/>
      <c r="AK73" s="1746"/>
      <c r="AL73" s="1806" t="s">
        <v>1139</v>
      </c>
      <c r="AM73" s="1807"/>
      <c r="AN73" s="1807"/>
      <c r="AO73" s="1807"/>
      <c r="AP73" s="1807"/>
      <c r="AQ73" s="1807"/>
      <c r="AR73" s="1807"/>
      <c r="AS73" s="1807"/>
      <c r="AT73" s="1807"/>
      <c r="AU73" s="1807"/>
      <c r="AV73" s="1807"/>
      <c r="AW73" s="1807"/>
      <c r="AX73" s="1807"/>
      <c r="AY73" s="1807"/>
      <c r="AZ73" s="1808"/>
      <c r="BA73" s="1746"/>
      <c r="BB73" s="1746"/>
      <c r="BC73" s="1746"/>
      <c r="BD73" s="1746"/>
      <c r="BE73" s="1797"/>
      <c r="BF73" s="550"/>
    </row>
    <row r="74" spans="1:58" ht="21.95" customHeight="1">
      <c r="A74" s="1742"/>
      <c r="B74" s="1841"/>
      <c r="C74" s="1842"/>
      <c r="D74" s="1842"/>
      <c r="E74" s="1842"/>
      <c r="F74" s="1842"/>
      <c r="G74" s="1842"/>
      <c r="H74" s="1842"/>
      <c r="I74" s="1842"/>
      <c r="J74" s="1843"/>
      <c r="K74" s="1841"/>
      <c r="L74" s="1842"/>
      <c r="M74" s="1842"/>
      <c r="N74" s="1843"/>
      <c r="O74" s="1841"/>
      <c r="P74" s="1842"/>
      <c r="Q74" s="1842"/>
      <c r="R74" s="1842"/>
      <c r="S74" s="1842"/>
      <c r="T74" s="1843"/>
      <c r="U74" s="1841"/>
      <c r="V74" s="1842"/>
      <c r="W74" s="1842"/>
      <c r="X74" s="1842"/>
      <c r="Y74" s="1842"/>
      <c r="Z74" s="1843"/>
      <c r="AA74" s="1841"/>
      <c r="AB74" s="1842"/>
      <c r="AC74" s="1842"/>
      <c r="AD74" s="1842"/>
      <c r="AE74" s="1843"/>
      <c r="AF74" s="1793" t="s">
        <v>1190</v>
      </c>
      <c r="AG74" s="1746"/>
      <c r="AH74" s="1746"/>
      <c r="AI74" s="1746"/>
      <c r="AJ74" s="1746"/>
      <c r="AK74" s="1746"/>
      <c r="AL74" s="1806" t="s">
        <v>1139</v>
      </c>
      <c r="AM74" s="1807"/>
      <c r="AN74" s="1807"/>
      <c r="AO74" s="1807"/>
      <c r="AP74" s="1807"/>
      <c r="AQ74" s="1807"/>
      <c r="AR74" s="1807"/>
      <c r="AS74" s="1807"/>
      <c r="AT74" s="1807"/>
      <c r="AU74" s="1807"/>
      <c r="AV74" s="1807"/>
      <c r="AW74" s="1807"/>
      <c r="AX74" s="1807"/>
      <c r="AY74" s="1807"/>
      <c r="AZ74" s="1808"/>
      <c r="BA74" s="1746"/>
      <c r="BB74" s="1746"/>
      <c r="BC74" s="1746"/>
      <c r="BD74" s="1746"/>
      <c r="BE74" s="1797"/>
      <c r="BF74" s="550"/>
    </row>
    <row r="75" spans="1:58" ht="21.95" customHeight="1">
      <c r="A75" s="1742"/>
      <c r="B75" s="1841"/>
      <c r="C75" s="1842"/>
      <c r="D75" s="1842"/>
      <c r="E75" s="1842"/>
      <c r="F75" s="1842"/>
      <c r="G75" s="1842"/>
      <c r="H75" s="1842"/>
      <c r="I75" s="1842"/>
      <c r="J75" s="1843"/>
      <c r="K75" s="1841"/>
      <c r="L75" s="1842"/>
      <c r="M75" s="1842"/>
      <c r="N75" s="1843"/>
      <c r="O75" s="1841"/>
      <c r="P75" s="1842"/>
      <c r="Q75" s="1842"/>
      <c r="R75" s="1842"/>
      <c r="S75" s="1842"/>
      <c r="T75" s="1843"/>
      <c r="U75" s="1841"/>
      <c r="V75" s="1842"/>
      <c r="W75" s="1842"/>
      <c r="X75" s="1842"/>
      <c r="Y75" s="1842"/>
      <c r="Z75" s="1843"/>
      <c r="AA75" s="1841"/>
      <c r="AB75" s="1842"/>
      <c r="AC75" s="1842"/>
      <c r="AD75" s="1842"/>
      <c r="AE75" s="1843"/>
      <c r="AF75" s="1793" t="s">
        <v>1191</v>
      </c>
      <c r="AG75" s="1746"/>
      <c r="AH75" s="1746"/>
      <c r="AI75" s="1746"/>
      <c r="AJ75" s="1746"/>
      <c r="AK75" s="1746"/>
      <c r="AL75" s="1806" t="s">
        <v>1139</v>
      </c>
      <c r="AM75" s="1807"/>
      <c r="AN75" s="1807"/>
      <c r="AO75" s="1807"/>
      <c r="AP75" s="1807"/>
      <c r="AQ75" s="1807"/>
      <c r="AR75" s="1807"/>
      <c r="AS75" s="1807"/>
      <c r="AT75" s="1807"/>
      <c r="AU75" s="1807"/>
      <c r="AV75" s="1807"/>
      <c r="AW75" s="1807"/>
      <c r="AX75" s="1807"/>
      <c r="AY75" s="1807"/>
      <c r="AZ75" s="1808"/>
      <c r="BA75" s="1746"/>
      <c r="BB75" s="1746"/>
      <c r="BC75" s="1746"/>
      <c r="BD75" s="1746"/>
      <c r="BE75" s="1797"/>
      <c r="BF75" s="550"/>
    </row>
    <row r="76" spans="1:58" ht="21.95" customHeight="1">
      <c r="A76" s="1742"/>
      <c r="B76" s="1841"/>
      <c r="C76" s="1842"/>
      <c r="D76" s="1842"/>
      <c r="E76" s="1842"/>
      <c r="F76" s="1842"/>
      <c r="G76" s="1842"/>
      <c r="H76" s="1842"/>
      <c r="I76" s="1842"/>
      <c r="J76" s="1843"/>
      <c r="K76" s="1841"/>
      <c r="L76" s="1842"/>
      <c r="M76" s="1842"/>
      <c r="N76" s="1843"/>
      <c r="O76" s="1841"/>
      <c r="P76" s="1842"/>
      <c r="Q76" s="1842"/>
      <c r="R76" s="1842"/>
      <c r="S76" s="1842"/>
      <c r="T76" s="1843"/>
      <c r="U76" s="1841"/>
      <c r="V76" s="1842"/>
      <c r="W76" s="1842"/>
      <c r="X76" s="1842"/>
      <c r="Y76" s="1842"/>
      <c r="Z76" s="1843"/>
      <c r="AA76" s="1841"/>
      <c r="AB76" s="1842"/>
      <c r="AC76" s="1842"/>
      <c r="AD76" s="1842"/>
      <c r="AE76" s="1843"/>
      <c r="AF76" s="1793" t="s">
        <v>1192</v>
      </c>
      <c r="AG76" s="1746"/>
      <c r="AH76" s="1746"/>
      <c r="AI76" s="1746"/>
      <c r="AJ76" s="1746"/>
      <c r="AK76" s="1746"/>
      <c r="AL76" s="1806" t="s">
        <v>1193</v>
      </c>
      <c r="AM76" s="1807"/>
      <c r="AN76" s="1807"/>
      <c r="AO76" s="1807"/>
      <c r="AP76" s="1807"/>
      <c r="AQ76" s="1807"/>
      <c r="AR76" s="1807"/>
      <c r="AS76" s="1807"/>
      <c r="AT76" s="1807"/>
      <c r="AU76" s="1807"/>
      <c r="AV76" s="1807"/>
      <c r="AW76" s="1807"/>
      <c r="AX76" s="1807"/>
      <c r="AY76" s="1807"/>
      <c r="AZ76" s="1808"/>
      <c r="BA76" s="1746"/>
      <c r="BB76" s="1746"/>
      <c r="BC76" s="1746"/>
      <c r="BD76" s="1746"/>
      <c r="BE76" s="1797"/>
      <c r="BF76" s="550"/>
    </row>
    <row r="77" spans="1:58" ht="21.95" customHeight="1">
      <c r="A77" s="1742"/>
      <c r="B77" s="1841"/>
      <c r="C77" s="1842"/>
      <c r="D77" s="1842"/>
      <c r="E77" s="1842"/>
      <c r="F77" s="1842"/>
      <c r="G77" s="1842"/>
      <c r="H77" s="1842"/>
      <c r="I77" s="1842"/>
      <c r="J77" s="1843"/>
      <c r="K77" s="1841"/>
      <c r="L77" s="1842"/>
      <c r="M77" s="1842"/>
      <c r="N77" s="1843"/>
      <c r="O77" s="1841"/>
      <c r="P77" s="1842"/>
      <c r="Q77" s="1842"/>
      <c r="R77" s="1842"/>
      <c r="S77" s="1842"/>
      <c r="T77" s="1843"/>
      <c r="U77" s="1841"/>
      <c r="V77" s="1842"/>
      <c r="W77" s="1842"/>
      <c r="X77" s="1842"/>
      <c r="Y77" s="1842"/>
      <c r="Z77" s="1843"/>
      <c r="AA77" s="1841"/>
      <c r="AB77" s="1842"/>
      <c r="AC77" s="1842"/>
      <c r="AD77" s="1842"/>
      <c r="AE77" s="1843"/>
      <c r="AF77" s="1793" t="s">
        <v>1194</v>
      </c>
      <c r="AG77" s="1746"/>
      <c r="AH77" s="1746"/>
      <c r="AI77" s="1746"/>
      <c r="AJ77" s="1746"/>
      <c r="AK77" s="1746"/>
      <c r="AL77" s="1806" t="s">
        <v>1139</v>
      </c>
      <c r="AM77" s="1807"/>
      <c r="AN77" s="1807"/>
      <c r="AO77" s="1807"/>
      <c r="AP77" s="1807"/>
      <c r="AQ77" s="1807"/>
      <c r="AR77" s="1807"/>
      <c r="AS77" s="1807"/>
      <c r="AT77" s="1807"/>
      <c r="AU77" s="1807"/>
      <c r="AV77" s="1807"/>
      <c r="AW77" s="1807"/>
      <c r="AX77" s="1807"/>
      <c r="AY77" s="1807"/>
      <c r="AZ77" s="1808"/>
      <c r="BA77" s="1746"/>
      <c r="BB77" s="1746"/>
      <c r="BC77" s="1746"/>
      <c r="BD77" s="1746"/>
      <c r="BE77" s="1797"/>
      <c r="BF77" s="550"/>
    </row>
    <row r="78" spans="1:58" ht="21.95" customHeight="1">
      <c r="A78" s="1742"/>
      <c r="B78" s="1841"/>
      <c r="C78" s="1842"/>
      <c r="D78" s="1842"/>
      <c r="E78" s="1842"/>
      <c r="F78" s="1842"/>
      <c r="G78" s="1842"/>
      <c r="H78" s="1842"/>
      <c r="I78" s="1842"/>
      <c r="J78" s="1843"/>
      <c r="K78" s="1841"/>
      <c r="L78" s="1842"/>
      <c r="M78" s="1842"/>
      <c r="N78" s="1843"/>
      <c r="O78" s="1841"/>
      <c r="P78" s="1842"/>
      <c r="Q78" s="1842"/>
      <c r="R78" s="1842"/>
      <c r="S78" s="1842"/>
      <c r="T78" s="1843"/>
      <c r="U78" s="1841"/>
      <c r="V78" s="1842"/>
      <c r="W78" s="1842"/>
      <c r="X78" s="1842"/>
      <c r="Y78" s="1842"/>
      <c r="Z78" s="1843"/>
      <c r="AA78" s="1841"/>
      <c r="AB78" s="1842"/>
      <c r="AC78" s="1842"/>
      <c r="AD78" s="1842"/>
      <c r="AE78" s="1843"/>
      <c r="AF78" s="1856" t="s">
        <v>1195</v>
      </c>
      <c r="AG78" s="1857"/>
      <c r="AH78" s="1857"/>
      <c r="AI78" s="1857"/>
      <c r="AJ78" s="1857"/>
      <c r="AK78" s="1859"/>
      <c r="AL78" s="1806" t="s">
        <v>1139</v>
      </c>
      <c r="AM78" s="1807"/>
      <c r="AN78" s="1807"/>
      <c r="AO78" s="1807"/>
      <c r="AP78" s="1807"/>
      <c r="AQ78" s="1807"/>
      <c r="AR78" s="1807"/>
      <c r="AS78" s="1807"/>
      <c r="AT78" s="1807"/>
      <c r="AU78" s="1807"/>
      <c r="AV78" s="1807"/>
      <c r="AW78" s="1807"/>
      <c r="AX78" s="1807"/>
      <c r="AY78" s="1807"/>
      <c r="AZ78" s="1808"/>
      <c r="BA78" s="1856"/>
      <c r="BB78" s="1857"/>
      <c r="BC78" s="1857"/>
      <c r="BD78" s="1857"/>
      <c r="BE78" s="1858"/>
      <c r="BF78" s="553"/>
    </row>
    <row r="79" spans="1:58" ht="21.95" customHeight="1">
      <c r="A79" s="1742"/>
      <c r="B79" s="1841"/>
      <c r="C79" s="1842"/>
      <c r="D79" s="1842"/>
      <c r="E79" s="1842"/>
      <c r="F79" s="1842"/>
      <c r="G79" s="1842"/>
      <c r="H79" s="1842"/>
      <c r="I79" s="1842"/>
      <c r="J79" s="1843"/>
      <c r="K79" s="1841"/>
      <c r="L79" s="1842"/>
      <c r="M79" s="1842"/>
      <c r="N79" s="1843"/>
      <c r="O79" s="1841"/>
      <c r="P79" s="1842"/>
      <c r="Q79" s="1842"/>
      <c r="R79" s="1842"/>
      <c r="S79" s="1842"/>
      <c r="T79" s="1843"/>
      <c r="U79" s="1841"/>
      <c r="V79" s="1842"/>
      <c r="W79" s="1842"/>
      <c r="X79" s="1842"/>
      <c r="Y79" s="1842"/>
      <c r="Z79" s="1843"/>
      <c r="AA79" s="1841"/>
      <c r="AB79" s="1842"/>
      <c r="AC79" s="1842"/>
      <c r="AD79" s="1842"/>
      <c r="AE79" s="1843"/>
      <c r="AF79" s="1856" t="s">
        <v>1196</v>
      </c>
      <c r="AG79" s="1857"/>
      <c r="AH79" s="1857"/>
      <c r="AI79" s="1857"/>
      <c r="AJ79" s="1857"/>
      <c r="AK79" s="1859"/>
      <c r="AL79" s="1806" t="s">
        <v>1197</v>
      </c>
      <c r="AM79" s="1807"/>
      <c r="AN79" s="1807"/>
      <c r="AO79" s="1807"/>
      <c r="AP79" s="1807"/>
      <c r="AQ79" s="1807"/>
      <c r="AR79" s="1807"/>
      <c r="AS79" s="1807"/>
      <c r="AT79" s="1807"/>
      <c r="AU79" s="1807"/>
      <c r="AV79" s="1807"/>
      <c r="AW79" s="1807"/>
      <c r="AX79" s="1807"/>
      <c r="AY79" s="1807"/>
      <c r="AZ79" s="1808"/>
      <c r="BA79" s="1856"/>
      <c r="BB79" s="1857"/>
      <c r="BC79" s="1857"/>
      <c r="BD79" s="1857"/>
      <c r="BE79" s="1858"/>
      <c r="BF79" s="553"/>
    </row>
    <row r="80" spans="1:58" ht="21.95" customHeight="1">
      <c r="A80" s="1742"/>
      <c r="B80" s="1841"/>
      <c r="C80" s="1842"/>
      <c r="D80" s="1842"/>
      <c r="E80" s="1842"/>
      <c r="F80" s="1842"/>
      <c r="G80" s="1842"/>
      <c r="H80" s="1842"/>
      <c r="I80" s="1842"/>
      <c r="J80" s="1843"/>
      <c r="K80" s="1841"/>
      <c r="L80" s="1842"/>
      <c r="M80" s="1842"/>
      <c r="N80" s="1843"/>
      <c r="O80" s="1841"/>
      <c r="P80" s="1842"/>
      <c r="Q80" s="1842"/>
      <c r="R80" s="1842"/>
      <c r="S80" s="1842"/>
      <c r="T80" s="1843"/>
      <c r="U80" s="1841"/>
      <c r="V80" s="1842"/>
      <c r="W80" s="1842"/>
      <c r="X80" s="1842"/>
      <c r="Y80" s="1842"/>
      <c r="Z80" s="1843"/>
      <c r="AA80" s="1841"/>
      <c r="AB80" s="1842"/>
      <c r="AC80" s="1842"/>
      <c r="AD80" s="1842"/>
      <c r="AE80" s="1843"/>
      <c r="AF80" s="1856" t="s">
        <v>1198</v>
      </c>
      <c r="AG80" s="1857"/>
      <c r="AH80" s="1857"/>
      <c r="AI80" s="1857"/>
      <c r="AJ80" s="1857"/>
      <c r="AK80" s="1859"/>
      <c r="AL80" s="1806" t="s">
        <v>1137</v>
      </c>
      <c r="AM80" s="1807"/>
      <c r="AN80" s="1807"/>
      <c r="AO80" s="1807"/>
      <c r="AP80" s="1807"/>
      <c r="AQ80" s="1807"/>
      <c r="AR80" s="1807"/>
      <c r="AS80" s="1807"/>
      <c r="AT80" s="1807"/>
      <c r="AU80" s="1807"/>
      <c r="AV80" s="1807"/>
      <c r="AW80" s="1807"/>
      <c r="AX80" s="1807"/>
      <c r="AY80" s="1807"/>
      <c r="AZ80" s="1808"/>
      <c r="BA80" s="1856"/>
      <c r="BB80" s="1857"/>
      <c r="BC80" s="1857"/>
      <c r="BD80" s="1857"/>
      <c r="BE80" s="1858"/>
      <c r="BF80" s="553"/>
    </row>
    <row r="81" spans="1:58" ht="21.95" customHeight="1">
      <c r="A81" s="1742"/>
      <c r="B81" s="1841"/>
      <c r="C81" s="1842"/>
      <c r="D81" s="1842"/>
      <c r="E81" s="1842"/>
      <c r="F81" s="1842"/>
      <c r="G81" s="1842"/>
      <c r="H81" s="1842"/>
      <c r="I81" s="1842"/>
      <c r="J81" s="1843"/>
      <c r="K81" s="1841"/>
      <c r="L81" s="1842"/>
      <c r="M81" s="1842"/>
      <c r="N81" s="1843"/>
      <c r="O81" s="1841"/>
      <c r="P81" s="1842"/>
      <c r="Q81" s="1842"/>
      <c r="R81" s="1842"/>
      <c r="S81" s="1842"/>
      <c r="T81" s="1843"/>
      <c r="U81" s="1841"/>
      <c r="V81" s="1842"/>
      <c r="W81" s="1842"/>
      <c r="X81" s="1842"/>
      <c r="Y81" s="1842"/>
      <c r="Z81" s="1843"/>
      <c r="AA81" s="1841"/>
      <c r="AB81" s="1842"/>
      <c r="AC81" s="1842"/>
      <c r="AD81" s="1842"/>
      <c r="AE81" s="1843"/>
      <c r="AF81" s="1856" t="s">
        <v>1199</v>
      </c>
      <c r="AG81" s="1857"/>
      <c r="AH81" s="1857"/>
      <c r="AI81" s="1857"/>
      <c r="AJ81" s="1857"/>
      <c r="AK81" s="1859"/>
      <c r="AL81" s="1806" t="s">
        <v>1137</v>
      </c>
      <c r="AM81" s="1807"/>
      <c r="AN81" s="1807"/>
      <c r="AO81" s="1807"/>
      <c r="AP81" s="1807"/>
      <c r="AQ81" s="1807"/>
      <c r="AR81" s="1807"/>
      <c r="AS81" s="1807"/>
      <c r="AT81" s="1807"/>
      <c r="AU81" s="1807"/>
      <c r="AV81" s="1807"/>
      <c r="AW81" s="1807"/>
      <c r="AX81" s="1807"/>
      <c r="AY81" s="1807"/>
      <c r="AZ81" s="1808"/>
      <c r="BA81" s="1856"/>
      <c r="BB81" s="1857"/>
      <c r="BC81" s="1857"/>
      <c r="BD81" s="1857"/>
      <c r="BE81" s="1858"/>
      <c r="BF81" s="553"/>
    </row>
    <row r="82" spans="1:58" ht="35.1" customHeight="1">
      <c r="A82" s="1742"/>
      <c r="B82" s="1841"/>
      <c r="C82" s="1842"/>
      <c r="D82" s="1842"/>
      <c r="E82" s="1842"/>
      <c r="F82" s="1842"/>
      <c r="G82" s="1842"/>
      <c r="H82" s="1842"/>
      <c r="I82" s="1842"/>
      <c r="J82" s="1843"/>
      <c r="K82" s="1841"/>
      <c r="L82" s="1842"/>
      <c r="M82" s="1842"/>
      <c r="N82" s="1843"/>
      <c r="O82" s="1841"/>
      <c r="P82" s="1842"/>
      <c r="Q82" s="1842"/>
      <c r="R82" s="1842"/>
      <c r="S82" s="1842"/>
      <c r="T82" s="1843"/>
      <c r="U82" s="1841"/>
      <c r="V82" s="1842"/>
      <c r="W82" s="1842"/>
      <c r="X82" s="1842"/>
      <c r="Y82" s="1842"/>
      <c r="Z82" s="1843"/>
      <c r="AA82" s="1841"/>
      <c r="AB82" s="1842"/>
      <c r="AC82" s="1842"/>
      <c r="AD82" s="1842"/>
      <c r="AE82" s="1843"/>
      <c r="AF82" s="1798" t="s">
        <v>1200</v>
      </c>
      <c r="AG82" s="1798"/>
      <c r="AH82" s="1798"/>
      <c r="AI82" s="1798"/>
      <c r="AJ82" s="1798"/>
      <c r="AK82" s="1799"/>
      <c r="AL82" s="1800" t="s">
        <v>1147</v>
      </c>
      <c r="AM82" s="1801"/>
      <c r="AN82" s="1801"/>
      <c r="AO82" s="1801"/>
      <c r="AP82" s="1801"/>
      <c r="AQ82" s="1801"/>
      <c r="AR82" s="1801"/>
      <c r="AS82" s="1801"/>
      <c r="AT82" s="1801"/>
      <c r="AU82" s="1801"/>
      <c r="AV82" s="1801"/>
      <c r="AW82" s="1801"/>
      <c r="AX82" s="1801"/>
      <c r="AY82" s="1801"/>
      <c r="AZ82" s="1802"/>
      <c r="BA82" s="1746"/>
      <c r="BB82" s="1746"/>
      <c r="BC82" s="1746"/>
      <c r="BD82" s="1746"/>
      <c r="BE82" s="1797"/>
      <c r="BF82" s="550"/>
    </row>
    <row r="83" spans="1:58" ht="21.95" customHeight="1">
      <c r="A83" s="1742"/>
      <c r="B83" s="1841"/>
      <c r="C83" s="1842"/>
      <c r="D83" s="1842"/>
      <c r="E83" s="1842"/>
      <c r="F83" s="1842"/>
      <c r="G83" s="1842"/>
      <c r="H83" s="1842"/>
      <c r="I83" s="1842"/>
      <c r="J83" s="1843"/>
      <c r="K83" s="1841"/>
      <c r="L83" s="1842"/>
      <c r="M83" s="1842"/>
      <c r="N83" s="1843"/>
      <c r="O83" s="1841"/>
      <c r="P83" s="1842"/>
      <c r="Q83" s="1842"/>
      <c r="R83" s="1842"/>
      <c r="S83" s="1842"/>
      <c r="T83" s="1843"/>
      <c r="U83" s="1841"/>
      <c r="V83" s="1842"/>
      <c r="W83" s="1842"/>
      <c r="X83" s="1842"/>
      <c r="Y83" s="1842"/>
      <c r="Z83" s="1843"/>
      <c r="AA83" s="1841"/>
      <c r="AB83" s="1842"/>
      <c r="AC83" s="1842"/>
      <c r="AD83" s="1842"/>
      <c r="AE83" s="1843"/>
      <c r="AF83" s="1792" t="s">
        <v>1165</v>
      </c>
      <c r="AG83" s="1792"/>
      <c r="AH83" s="1792"/>
      <c r="AI83" s="1792"/>
      <c r="AJ83" s="1792"/>
      <c r="AK83" s="1793"/>
      <c r="AL83" s="1794" t="s">
        <v>1149</v>
      </c>
      <c r="AM83" s="1795"/>
      <c r="AN83" s="1795"/>
      <c r="AO83" s="1795"/>
      <c r="AP83" s="1795"/>
      <c r="AQ83" s="1795"/>
      <c r="AR83" s="1795"/>
      <c r="AS83" s="1795"/>
      <c r="AT83" s="1795"/>
      <c r="AU83" s="1795"/>
      <c r="AV83" s="1795"/>
      <c r="AW83" s="1795"/>
      <c r="AX83" s="1795"/>
      <c r="AY83" s="1795"/>
      <c r="AZ83" s="1796"/>
      <c r="BA83" s="1746"/>
      <c r="BB83" s="1746"/>
      <c r="BC83" s="1746"/>
      <c r="BD83" s="1746"/>
      <c r="BE83" s="1797"/>
      <c r="BF83" s="550"/>
    </row>
    <row r="84" spans="1:58" ht="21.95" customHeight="1">
      <c r="A84" s="1742"/>
      <c r="B84" s="1841"/>
      <c r="C84" s="1842"/>
      <c r="D84" s="1842"/>
      <c r="E84" s="1842"/>
      <c r="F84" s="1842"/>
      <c r="G84" s="1842"/>
      <c r="H84" s="1842"/>
      <c r="I84" s="1842"/>
      <c r="J84" s="1843"/>
      <c r="K84" s="1841"/>
      <c r="L84" s="1842"/>
      <c r="M84" s="1842"/>
      <c r="N84" s="1843"/>
      <c r="O84" s="1841"/>
      <c r="P84" s="1842"/>
      <c r="Q84" s="1842"/>
      <c r="R84" s="1842"/>
      <c r="S84" s="1842"/>
      <c r="T84" s="1843"/>
      <c r="U84" s="1841"/>
      <c r="V84" s="1842"/>
      <c r="W84" s="1842"/>
      <c r="X84" s="1842"/>
      <c r="Y84" s="1842"/>
      <c r="Z84" s="1843"/>
      <c r="AA84" s="1841"/>
      <c r="AB84" s="1842"/>
      <c r="AC84" s="1842"/>
      <c r="AD84" s="1842"/>
      <c r="AE84" s="1843"/>
      <c r="AF84" s="1792" t="s">
        <v>1148</v>
      </c>
      <c r="AG84" s="1792"/>
      <c r="AH84" s="1792"/>
      <c r="AI84" s="1792"/>
      <c r="AJ84" s="1792"/>
      <c r="AK84" s="1793"/>
      <c r="AL84" s="1794" t="s">
        <v>1149</v>
      </c>
      <c r="AM84" s="1795"/>
      <c r="AN84" s="1795"/>
      <c r="AO84" s="1795"/>
      <c r="AP84" s="1795"/>
      <c r="AQ84" s="1795"/>
      <c r="AR84" s="1795"/>
      <c r="AS84" s="1795"/>
      <c r="AT84" s="1795"/>
      <c r="AU84" s="1795"/>
      <c r="AV84" s="1795"/>
      <c r="AW84" s="1795"/>
      <c r="AX84" s="1795"/>
      <c r="AY84" s="1795"/>
      <c r="AZ84" s="1796"/>
      <c r="BA84" s="1746"/>
      <c r="BB84" s="1746"/>
      <c r="BC84" s="1746"/>
      <c r="BD84" s="1746"/>
      <c r="BE84" s="1797"/>
      <c r="BF84" s="553"/>
    </row>
    <row r="85" spans="1:58" ht="21.95" customHeight="1">
      <c r="A85" s="1742"/>
      <c r="B85" s="1841"/>
      <c r="C85" s="1842"/>
      <c r="D85" s="1842"/>
      <c r="E85" s="1842"/>
      <c r="F85" s="1842"/>
      <c r="G85" s="1842"/>
      <c r="H85" s="1842"/>
      <c r="I85" s="1842"/>
      <c r="J85" s="1843"/>
      <c r="K85" s="1841"/>
      <c r="L85" s="1842"/>
      <c r="M85" s="1842"/>
      <c r="N85" s="1843"/>
      <c r="O85" s="1841"/>
      <c r="P85" s="1842"/>
      <c r="Q85" s="1842"/>
      <c r="R85" s="1842"/>
      <c r="S85" s="1842"/>
      <c r="T85" s="1843"/>
      <c r="U85" s="1841"/>
      <c r="V85" s="1842"/>
      <c r="W85" s="1842"/>
      <c r="X85" s="1842"/>
      <c r="Y85" s="1842"/>
      <c r="Z85" s="1843"/>
      <c r="AA85" s="1841"/>
      <c r="AB85" s="1842"/>
      <c r="AC85" s="1842"/>
      <c r="AD85" s="1842"/>
      <c r="AE85" s="1843"/>
      <c r="AF85" s="1792" t="s">
        <v>1201</v>
      </c>
      <c r="AG85" s="1792"/>
      <c r="AH85" s="1792"/>
      <c r="AI85" s="1792"/>
      <c r="AJ85" s="1792"/>
      <c r="AK85" s="1793"/>
      <c r="AL85" s="1794" t="s">
        <v>1139</v>
      </c>
      <c r="AM85" s="1795"/>
      <c r="AN85" s="1795"/>
      <c r="AO85" s="1795"/>
      <c r="AP85" s="1795"/>
      <c r="AQ85" s="1795"/>
      <c r="AR85" s="1795"/>
      <c r="AS85" s="1795"/>
      <c r="AT85" s="1795"/>
      <c r="AU85" s="1795"/>
      <c r="AV85" s="1795"/>
      <c r="AW85" s="1795"/>
      <c r="AX85" s="1795"/>
      <c r="AY85" s="1795"/>
      <c r="AZ85" s="1796"/>
      <c r="BA85" s="1746"/>
      <c r="BB85" s="1746"/>
      <c r="BC85" s="1746"/>
      <c r="BD85" s="1746"/>
      <c r="BE85" s="1797"/>
      <c r="BF85" s="553"/>
    </row>
    <row r="86" spans="1:58" ht="21.95" customHeight="1">
      <c r="A86" s="1742"/>
      <c r="B86" s="1841"/>
      <c r="C86" s="1842"/>
      <c r="D86" s="1842"/>
      <c r="E86" s="1842"/>
      <c r="F86" s="1842"/>
      <c r="G86" s="1842"/>
      <c r="H86" s="1842"/>
      <c r="I86" s="1842"/>
      <c r="J86" s="1843"/>
      <c r="K86" s="1841"/>
      <c r="L86" s="1842"/>
      <c r="M86" s="1842"/>
      <c r="N86" s="1843"/>
      <c r="O86" s="1841"/>
      <c r="P86" s="1842"/>
      <c r="Q86" s="1842"/>
      <c r="R86" s="1842"/>
      <c r="S86" s="1842"/>
      <c r="T86" s="1843"/>
      <c r="U86" s="1841"/>
      <c r="V86" s="1842"/>
      <c r="W86" s="1842"/>
      <c r="X86" s="1842"/>
      <c r="Y86" s="1842"/>
      <c r="Z86" s="1843"/>
      <c r="AA86" s="1841"/>
      <c r="AB86" s="1842"/>
      <c r="AC86" s="1842"/>
      <c r="AD86" s="1842"/>
      <c r="AE86" s="1843"/>
      <c r="AF86" s="1809" t="s">
        <v>1150</v>
      </c>
      <c r="AG86" s="1792"/>
      <c r="AH86" s="1792"/>
      <c r="AI86" s="1792"/>
      <c r="AJ86" s="1792"/>
      <c r="AK86" s="1793"/>
      <c r="AL86" s="1806" t="s">
        <v>1149</v>
      </c>
      <c r="AM86" s="1807"/>
      <c r="AN86" s="1807"/>
      <c r="AO86" s="1807"/>
      <c r="AP86" s="1807"/>
      <c r="AQ86" s="1807"/>
      <c r="AR86" s="1807"/>
      <c r="AS86" s="1807"/>
      <c r="AT86" s="1807"/>
      <c r="AU86" s="1807"/>
      <c r="AV86" s="1807"/>
      <c r="AW86" s="1807"/>
      <c r="AX86" s="1807"/>
      <c r="AY86" s="1807"/>
      <c r="AZ86" s="1808"/>
      <c r="BA86" s="1746"/>
      <c r="BB86" s="1810"/>
      <c r="BC86" s="1810"/>
      <c r="BD86" s="1810"/>
      <c r="BE86" s="1811"/>
      <c r="BF86" s="554"/>
    </row>
    <row r="87" spans="1:58" ht="21.95" customHeight="1">
      <c r="A87" s="1742"/>
      <c r="B87" s="1841"/>
      <c r="C87" s="1842"/>
      <c r="D87" s="1842"/>
      <c r="E87" s="1842"/>
      <c r="F87" s="1842"/>
      <c r="G87" s="1842"/>
      <c r="H87" s="1842"/>
      <c r="I87" s="1842"/>
      <c r="J87" s="1843"/>
      <c r="K87" s="1841"/>
      <c r="L87" s="1842"/>
      <c r="M87" s="1842"/>
      <c r="N87" s="1843"/>
      <c r="O87" s="1841"/>
      <c r="P87" s="1842"/>
      <c r="Q87" s="1842"/>
      <c r="R87" s="1842"/>
      <c r="S87" s="1842"/>
      <c r="T87" s="1843"/>
      <c r="U87" s="1841"/>
      <c r="V87" s="1842"/>
      <c r="W87" s="1842"/>
      <c r="X87" s="1842"/>
      <c r="Y87" s="1842"/>
      <c r="Z87" s="1843"/>
      <c r="AA87" s="1841"/>
      <c r="AB87" s="1842"/>
      <c r="AC87" s="1842"/>
      <c r="AD87" s="1842"/>
      <c r="AE87" s="1843"/>
      <c r="AF87" s="1809" t="s">
        <v>1202</v>
      </c>
      <c r="AG87" s="1792"/>
      <c r="AH87" s="1792"/>
      <c r="AI87" s="1792"/>
      <c r="AJ87" s="1792"/>
      <c r="AK87" s="1793"/>
      <c r="AL87" s="1806" t="s">
        <v>1137</v>
      </c>
      <c r="AM87" s="1807"/>
      <c r="AN87" s="1807"/>
      <c r="AO87" s="1807"/>
      <c r="AP87" s="1807"/>
      <c r="AQ87" s="1807"/>
      <c r="AR87" s="1807"/>
      <c r="AS87" s="1807"/>
      <c r="AT87" s="1807"/>
      <c r="AU87" s="1807"/>
      <c r="AV87" s="1807"/>
      <c r="AW87" s="1807"/>
      <c r="AX87" s="1807"/>
      <c r="AY87" s="1807"/>
      <c r="AZ87" s="1808"/>
      <c r="BA87" s="1746"/>
      <c r="BB87" s="1810"/>
      <c r="BC87" s="1810"/>
      <c r="BD87" s="1810"/>
      <c r="BE87" s="1811"/>
      <c r="BF87" s="554"/>
    </row>
    <row r="88" spans="1:58" ht="21.95" customHeight="1">
      <c r="A88" s="1742"/>
      <c r="B88" s="1844"/>
      <c r="C88" s="1845"/>
      <c r="D88" s="1845"/>
      <c r="E88" s="1845"/>
      <c r="F88" s="1845"/>
      <c r="G88" s="1845"/>
      <c r="H88" s="1845"/>
      <c r="I88" s="1845"/>
      <c r="J88" s="1846"/>
      <c r="K88" s="1844"/>
      <c r="L88" s="1845"/>
      <c r="M88" s="1845"/>
      <c r="N88" s="1846"/>
      <c r="O88" s="1844"/>
      <c r="P88" s="1845"/>
      <c r="Q88" s="1845"/>
      <c r="R88" s="1845"/>
      <c r="S88" s="1845"/>
      <c r="T88" s="1846"/>
      <c r="U88" s="1844"/>
      <c r="V88" s="1845"/>
      <c r="W88" s="1845"/>
      <c r="X88" s="1845"/>
      <c r="Y88" s="1845"/>
      <c r="Z88" s="1846"/>
      <c r="AA88" s="1844"/>
      <c r="AB88" s="1845"/>
      <c r="AC88" s="1845"/>
      <c r="AD88" s="1845"/>
      <c r="AE88" s="1846"/>
      <c r="AF88" s="1809" t="s">
        <v>1203</v>
      </c>
      <c r="AG88" s="1792"/>
      <c r="AH88" s="1792"/>
      <c r="AI88" s="1792"/>
      <c r="AJ88" s="1792"/>
      <c r="AK88" s="1793"/>
      <c r="AL88" s="1806" t="s">
        <v>1137</v>
      </c>
      <c r="AM88" s="1807"/>
      <c r="AN88" s="1807"/>
      <c r="AO88" s="1807"/>
      <c r="AP88" s="1807"/>
      <c r="AQ88" s="1807"/>
      <c r="AR88" s="1807"/>
      <c r="AS88" s="1807"/>
      <c r="AT88" s="1807"/>
      <c r="AU88" s="1807"/>
      <c r="AV88" s="1807"/>
      <c r="AW88" s="1807"/>
      <c r="AX88" s="1807"/>
      <c r="AY88" s="1807"/>
      <c r="AZ88" s="1808"/>
      <c r="BA88" s="1746"/>
      <c r="BB88" s="1810"/>
      <c r="BC88" s="1810"/>
      <c r="BD88" s="1810"/>
      <c r="BE88" s="1811"/>
      <c r="BF88" s="554"/>
    </row>
    <row r="89" spans="1:58" ht="21.95" customHeight="1">
      <c r="A89" s="1742"/>
      <c r="B89" s="1823" t="s">
        <v>1109</v>
      </c>
      <c r="C89" s="1824"/>
      <c r="D89" s="1824"/>
      <c r="E89" s="1824"/>
      <c r="F89" s="1824"/>
      <c r="G89" s="1824"/>
      <c r="H89" s="1824"/>
      <c r="I89" s="1824"/>
      <c r="J89" s="1825"/>
      <c r="K89" s="1823"/>
      <c r="L89" s="1824"/>
      <c r="M89" s="1824"/>
      <c r="N89" s="1825"/>
      <c r="O89" s="1864"/>
      <c r="P89" s="1865"/>
      <c r="Q89" s="1865"/>
      <c r="R89" s="1865"/>
      <c r="S89" s="1865"/>
      <c r="T89" s="1866"/>
      <c r="U89" s="1864"/>
      <c r="V89" s="1865"/>
      <c r="W89" s="1865"/>
      <c r="X89" s="1865"/>
      <c r="Y89" s="1865"/>
      <c r="Z89" s="1866"/>
      <c r="AA89" s="1864"/>
      <c r="AB89" s="1865"/>
      <c r="AC89" s="1865"/>
      <c r="AD89" s="1865"/>
      <c r="AE89" s="1866"/>
      <c r="AF89" s="1746" t="s">
        <v>1170</v>
      </c>
      <c r="AG89" s="1746"/>
      <c r="AH89" s="1746"/>
      <c r="AI89" s="1746"/>
      <c r="AJ89" s="1746"/>
      <c r="AK89" s="1746"/>
      <c r="AL89" s="1806" t="s">
        <v>1204</v>
      </c>
      <c r="AM89" s="1807"/>
      <c r="AN89" s="1807"/>
      <c r="AO89" s="1807"/>
      <c r="AP89" s="1807"/>
      <c r="AQ89" s="1807"/>
      <c r="AR89" s="1807"/>
      <c r="AS89" s="1807"/>
      <c r="AT89" s="1807"/>
      <c r="AU89" s="1807"/>
      <c r="AV89" s="1807"/>
      <c r="AW89" s="1807"/>
      <c r="AX89" s="1807"/>
      <c r="AY89" s="1807"/>
      <c r="AZ89" s="1808"/>
      <c r="BA89" s="1746"/>
      <c r="BB89" s="1746"/>
      <c r="BC89" s="1746"/>
      <c r="BD89" s="1746"/>
      <c r="BE89" s="1797"/>
      <c r="BF89" s="553"/>
    </row>
    <row r="90" spans="1:58" ht="21.95" customHeight="1">
      <c r="A90" s="1742"/>
      <c r="B90" s="1826"/>
      <c r="C90" s="1827"/>
      <c r="D90" s="1827"/>
      <c r="E90" s="1827"/>
      <c r="F90" s="1827"/>
      <c r="G90" s="1827"/>
      <c r="H90" s="1827"/>
      <c r="I90" s="1827"/>
      <c r="J90" s="1828"/>
      <c r="K90" s="1826"/>
      <c r="L90" s="1827"/>
      <c r="M90" s="1827"/>
      <c r="N90" s="1828"/>
      <c r="O90" s="1867"/>
      <c r="P90" s="1868"/>
      <c r="Q90" s="1868"/>
      <c r="R90" s="1868"/>
      <c r="S90" s="1868"/>
      <c r="T90" s="1869"/>
      <c r="U90" s="1867"/>
      <c r="V90" s="1868"/>
      <c r="W90" s="1868"/>
      <c r="X90" s="1868"/>
      <c r="Y90" s="1868"/>
      <c r="Z90" s="1869"/>
      <c r="AA90" s="1867"/>
      <c r="AB90" s="1868"/>
      <c r="AC90" s="1868"/>
      <c r="AD90" s="1868"/>
      <c r="AE90" s="1869"/>
      <c r="AF90" s="1793" t="s">
        <v>1205</v>
      </c>
      <c r="AG90" s="1746"/>
      <c r="AH90" s="1746"/>
      <c r="AI90" s="1746"/>
      <c r="AJ90" s="1746"/>
      <c r="AK90" s="1746"/>
      <c r="AL90" s="1794" t="s">
        <v>1139</v>
      </c>
      <c r="AM90" s="1795"/>
      <c r="AN90" s="1795"/>
      <c r="AO90" s="1795"/>
      <c r="AP90" s="1795"/>
      <c r="AQ90" s="1795"/>
      <c r="AR90" s="1795"/>
      <c r="AS90" s="1795"/>
      <c r="AT90" s="1795"/>
      <c r="AU90" s="1795"/>
      <c r="AV90" s="1795"/>
      <c r="AW90" s="1795"/>
      <c r="AX90" s="1795"/>
      <c r="AY90" s="1795"/>
      <c r="AZ90" s="1796"/>
      <c r="BA90" s="1746"/>
      <c r="BB90" s="1746"/>
      <c r="BC90" s="1746"/>
      <c r="BD90" s="1746"/>
      <c r="BE90" s="1797"/>
      <c r="BF90" s="550"/>
    </row>
    <row r="91" spans="1:58" ht="21.95" customHeight="1">
      <c r="A91" s="1742"/>
      <c r="B91" s="1826"/>
      <c r="C91" s="1827"/>
      <c r="D91" s="1827"/>
      <c r="E91" s="1827"/>
      <c r="F91" s="1827"/>
      <c r="G91" s="1827"/>
      <c r="H91" s="1827"/>
      <c r="I91" s="1827"/>
      <c r="J91" s="1828"/>
      <c r="K91" s="1826"/>
      <c r="L91" s="1827"/>
      <c r="M91" s="1827"/>
      <c r="N91" s="1828"/>
      <c r="O91" s="1867"/>
      <c r="P91" s="1868"/>
      <c r="Q91" s="1868"/>
      <c r="R91" s="1868"/>
      <c r="S91" s="1868"/>
      <c r="T91" s="1869"/>
      <c r="U91" s="1867"/>
      <c r="V91" s="1868"/>
      <c r="W91" s="1868"/>
      <c r="X91" s="1868"/>
      <c r="Y91" s="1868"/>
      <c r="Z91" s="1869"/>
      <c r="AA91" s="1867"/>
      <c r="AB91" s="1868"/>
      <c r="AC91" s="1868"/>
      <c r="AD91" s="1868"/>
      <c r="AE91" s="1869"/>
      <c r="AF91" s="1792" t="s">
        <v>1206</v>
      </c>
      <c r="AG91" s="1792"/>
      <c r="AH91" s="1792"/>
      <c r="AI91" s="1792"/>
      <c r="AJ91" s="1792"/>
      <c r="AK91" s="1793"/>
      <c r="AL91" s="1794" t="s">
        <v>1139</v>
      </c>
      <c r="AM91" s="1795"/>
      <c r="AN91" s="1795"/>
      <c r="AO91" s="1795"/>
      <c r="AP91" s="1795"/>
      <c r="AQ91" s="1795"/>
      <c r="AR91" s="1795"/>
      <c r="AS91" s="1795"/>
      <c r="AT91" s="1795"/>
      <c r="AU91" s="1795"/>
      <c r="AV91" s="1795"/>
      <c r="AW91" s="1795"/>
      <c r="AX91" s="1795"/>
      <c r="AY91" s="1795"/>
      <c r="AZ91" s="1796"/>
      <c r="BA91" s="1746"/>
      <c r="BB91" s="1746"/>
      <c r="BC91" s="1746"/>
      <c r="BD91" s="1746"/>
      <c r="BE91" s="1797"/>
      <c r="BF91" s="550"/>
    </row>
    <row r="92" spans="1:58" ht="21.95" customHeight="1">
      <c r="A92" s="1742"/>
      <c r="B92" s="1826"/>
      <c r="C92" s="1827"/>
      <c r="D92" s="1827"/>
      <c r="E92" s="1827"/>
      <c r="F92" s="1827"/>
      <c r="G92" s="1827"/>
      <c r="H92" s="1827"/>
      <c r="I92" s="1827"/>
      <c r="J92" s="1828"/>
      <c r="K92" s="1826"/>
      <c r="L92" s="1827"/>
      <c r="M92" s="1827"/>
      <c r="N92" s="1828"/>
      <c r="O92" s="1867"/>
      <c r="P92" s="1868"/>
      <c r="Q92" s="1868"/>
      <c r="R92" s="1868"/>
      <c r="S92" s="1868"/>
      <c r="T92" s="1869"/>
      <c r="U92" s="1867"/>
      <c r="V92" s="1868"/>
      <c r="W92" s="1868"/>
      <c r="X92" s="1868"/>
      <c r="Y92" s="1868"/>
      <c r="Z92" s="1869"/>
      <c r="AA92" s="1867"/>
      <c r="AB92" s="1868"/>
      <c r="AC92" s="1868"/>
      <c r="AD92" s="1868"/>
      <c r="AE92" s="1869"/>
      <c r="AF92" s="1809" t="s">
        <v>1207</v>
      </c>
      <c r="AG92" s="1792"/>
      <c r="AH92" s="1792"/>
      <c r="AI92" s="1792"/>
      <c r="AJ92" s="1792"/>
      <c r="AK92" s="1793"/>
      <c r="AL92" s="1806" t="s">
        <v>1139</v>
      </c>
      <c r="AM92" s="1807"/>
      <c r="AN92" s="1807"/>
      <c r="AO92" s="1807"/>
      <c r="AP92" s="1807"/>
      <c r="AQ92" s="1807"/>
      <c r="AR92" s="1807"/>
      <c r="AS92" s="1807"/>
      <c r="AT92" s="1807"/>
      <c r="AU92" s="1807"/>
      <c r="AV92" s="1807"/>
      <c r="AW92" s="1807"/>
      <c r="AX92" s="1807"/>
      <c r="AY92" s="1807"/>
      <c r="AZ92" s="1808"/>
      <c r="BA92" s="1806"/>
      <c r="BB92" s="1807"/>
      <c r="BC92" s="1807"/>
      <c r="BD92" s="1807"/>
      <c r="BE92" s="1873"/>
      <c r="BF92" s="553"/>
    </row>
    <row r="93" spans="1:58" ht="21.95" customHeight="1">
      <c r="A93" s="1742"/>
      <c r="B93" s="1826"/>
      <c r="C93" s="1827"/>
      <c r="D93" s="1827"/>
      <c r="E93" s="1827"/>
      <c r="F93" s="1827"/>
      <c r="G93" s="1827"/>
      <c r="H93" s="1827"/>
      <c r="I93" s="1827"/>
      <c r="J93" s="1828"/>
      <c r="K93" s="1826"/>
      <c r="L93" s="1827"/>
      <c r="M93" s="1827"/>
      <c r="N93" s="1828"/>
      <c r="O93" s="1867"/>
      <c r="P93" s="1868"/>
      <c r="Q93" s="1868"/>
      <c r="R93" s="1868"/>
      <c r="S93" s="1868"/>
      <c r="T93" s="1869"/>
      <c r="U93" s="1867"/>
      <c r="V93" s="1868"/>
      <c r="W93" s="1868"/>
      <c r="X93" s="1868"/>
      <c r="Y93" s="1868"/>
      <c r="Z93" s="1869"/>
      <c r="AA93" s="1867"/>
      <c r="AB93" s="1868"/>
      <c r="AC93" s="1868"/>
      <c r="AD93" s="1868"/>
      <c r="AE93" s="1869"/>
      <c r="AF93" s="1809" t="s">
        <v>1151</v>
      </c>
      <c r="AG93" s="1792"/>
      <c r="AH93" s="1792"/>
      <c r="AI93" s="1792"/>
      <c r="AJ93" s="1792"/>
      <c r="AK93" s="1793"/>
      <c r="AL93" s="1806" t="s">
        <v>1137</v>
      </c>
      <c r="AM93" s="1807"/>
      <c r="AN93" s="1807"/>
      <c r="AO93" s="1807"/>
      <c r="AP93" s="1807"/>
      <c r="AQ93" s="1807"/>
      <c r="AR93" s="1807"/>
      <c r="AS93" s="1807"/>
      <c r="AT93" s="1807"/>
      <c r="AU93" s="1807"/>
      <c r="AV93" s="1807"/>
      <c r="AW93" s="1807"/>
      <c r="AX93" s="1807"/>
      <c r="AY93" s="1807"/>
      <c r="AZ93" s="1808"/>
      <c r="BA93" s="1856"/>
      <c r="BB93" s="1857"/>
      <c r="BC93" s="1857"/>
      <c r="BD93" s="1857"/>
      <c r="BE93" s="1858"/>
      <c r="BF93" s="550"/>
    </row>
    <row r="94" spans="1:58" ht="21.95" customHeight="1">
      <c r="A94" s="1742"/>
      <c r="B94" s="1826"/>
      <c r="C94" s="1827"/>
      <c r="D94" s="1827"/>
      <c r="E94" s="1827"/>
      <c r="F94" s="1827"/>
      <c r="G94" s="1827"/>
      <c r="H94" s="1827"/>
      <c r="I94" s="1827"/>
      <c r="J94" s="1828"/>
      <c r="K94" s="1826"/>
      <c r="L94" s="1827"/>
      <c r="M94" s="1827"/>
      <c r="N94" s="1828"/>
      <c r="O94" s="1867"/>
      <c r="P94" s="1868"/>
      <c r="Q94" s="1868"/>
      <c r="R94" s="1868"/>
      <c r="S94" s="1868"/>
      <c r="T94" s="1869"/>
      <c r="U94" s="1867"/>
      <c r="V94" s="1868"/>
      <c r="W94" s="1868"/>
      <c r="X94" s="1868"/>
      <c r="Y94" s="1868"/>
      <c r="Z94" s="1869"/>
      <c r="AA94" s="1867"/>
      <c r="AB94" s="1868"/>
      <c r="AC94" s="1868"/>
      <c r="AD94" s="1868"/>
      <c r="AE94" s="1869"/>
      <c r="AF94" s="1809" t="s">
        <v>1138</v>
      </c>
      <c r="AG94" s="1792"/>
      <c r="AH94" s="1792"/>
      <c r="AI94" s="1792"/>
      <c r="AJ94" s="1792"/>
      <c r="AK94" s="1793"/>
      <c r="AL94" s="1806" t="s">
        <v>1139</v>
      </c>
      <c r="AM94" s="1807"/>
      <c r="AN94" s="1807"/>
      <c r="AO94" s="1807"/>
      <c r="AP94" s="1807"/>
      <c r="AQ94" s="1807"/>
      <c r="AR94" s="1807"/>
      <c r="AS94" s="1807"/>
      <c r="AT94" s="1807"/>
      <c r="AU94" s="1807"/>
      <c r="AV94" s="1807"/>
      <c r="AW94" s="1807"/>
      <c r="AX94" s="1807"/>
      <c r="AY94" s="1807"/>
      <c r="AZ94" s="1808"/>
      <c r="BA94" s="1856"/>
      <c r="BB94" s="1857"/>
      <c r="BC94" s="1857"/>
      <c r="BD94" s="1857"/>
      <c r="BE94" s="1858"/>
      <c r="BF94" s="550"/>
    </row>
    <row r="95" spans="1:58" ht="21.95" customHeight="1">
      <c r="A95" s="1742"/>
      <c r="B95" s="1826"/>
      <c r="C95" s="1827"/>
      <c r="D95" s="1827"/>
      <c r="E95" s="1827"/>
      <c r="F95" s="1827"/>
      <c r="G95" s="1827"/>
      <c r="H95" s="1827"/>
      <c r="I95" s="1827"/>
      <c r="J95" s="1828"/>
      <c r="K95" s="1826"/>
      <c r="L95" s="1827"/>
      <c r="M95" s="1827"/>
      <c r="N95" s="1828"/>
      <c r="O95" s="1867"/>
      <c r="P95" s="1868"/>
      <c r="Q95" s="1868"/>
      <c r="R95" s="1868"/>
      <c r="S95" s="1868"/>
      <c r="T95" s="1869"/>
      <c r="U95" s="1867"/>
      <c r="V95" s="1868"/>
      <c r="W95" s="1868"/>
      <c r="X95" s="1868"/>
      <c r="Y95" s="1868"/>
      <c r="Z95" s="1869"/>
      <c r="AA95" s="1867"/>
      <c r="AB95" s="1868"/>
      <c r="AC95" s="1868"/>
      <c r="AD95" s="1868"/>
      <c r="AE95" s="1869"/>
      <c r="AF95" s="1792" t="s">
        <v>1140</v>
      </c>
      <c r="AG95" s="1792"/>
      <c r="AH95" s="1792"/>
      <c r="AI95" s="1792"/>
      <c r="AJ95" s="1792"/>
      <c r="AK95" s="1793"/>
      <c r="AL95" s="1794" t="s">
        <v>1139</v>
      </c>
      <c r="AM95" s="1795"/>
      <c r="AN95" s="1795"/>
      <c r="AO95" s="1795"/>
      <c r="AP95" s="1795"/>
      <c r="AQ95" s="1795"/>
      <c r="AR95" s="1795"/>
      <c r="AS95" s="1795"/>
      <c r="AT95" s="1795"/>
      <c r="AU95" s="1795"/>
      <c r="AV95" s="1795"/>
      <c r="AW95" s="1795"/>
      <c r="AX95" s="1795"/>
      <c r="AY95" s="1795"/>
      <c r="AZ95" s="1796"/>
      <c r="BA95" s="1746"/>
      <c r="BB95" s="1746"/>
      <c r="BC95" s="1746"/>
      <c r="BD95" s="1746"/>
      <c r="BE95" s="1797"/>
      <c r="BF95" s="550"/>
    </row>
    <row r="96" spans="1:58" ht="21.95" customHeight="1">
      <c r="A96" s="1742"/>
      <c r="B96" s="1826"/>
      <c r="C96" s="1827"/>
      <c r="D96" s="1827"/>
      <c r="E96" s="1827"/>
      <c r="F96" s="1827"/>
      <c r="G96" s="1827"/>
      <c r="H96" s="1827"/>
      <c r="I96" s="1827"/>
      <c r="J96" s="1828"/>
      <c r="K96" s="1826"/>
      <c r="L96" s="1827"/>
      <c r="M96" s="1827"/>
      <c r="N96" s="1828"/>
      <c r="O96" s="1867"/>
      <c r="P96" s="1868"/>
      <c r="Q96" s="1868"/>
      <c r="R96" s="1868"/>
      <c r="S96" s="1868"/>
      <c r="T96" s="1869"/>
      <c r="U96" s="1867"/>
      <c r="V96" s="1868"/>
      <c r="W96" s="1868"/>
      <c r="X96" s="1868"/>
      <c r="Y96" s="1868"/>
      <c r="Z96" s="1869"/>
      <c r="AA96" s="1867"/>
      <c r="AB96" s="1868"/>
      <c r="AC96" s="1868"/>
      <c r="AD96" s="1868"/>
      <c r="AE96" s="1869"/>
      <c r="AF96" s="1792" t="s">
        <v>1141</v>
      </c>
      <c r="AG96" s="1792"/>
      <c r="AH96" s="1792"/>
      <c r="AI96" s="1792"/>
      <c r="AJ96" s="1792"/>
      <c r="AK96" s="1793"/>
      <c r="AL96" s="1794" t="s">
        <v>1139</v>
      </c>
      <c r="AM96" s="1795"/>
      <c r="AN96" s="1795"/>
      <c r="AO96" s="1795"/>
      <c r="AP96" s="1795"/>
      <c r="AQ96" s="1795"/>
      <c r="AR96" s="1795"/>
      <c r="AS96" s="1795"/>
      <c r="AT96" s="1795"/>
      <c r="AU96" s="1795"/>
      <c r="AV96" s="1795"/>
      <c r="AW96" s="1795"/>
      <c r="AX96" s="1795"/>
      <c r="AY96" s="1795"/>
      <c r="AZ96" s="1796"/>
      <c r="BA96" s="1746"/>
      <c r="BB96" s="1746"/>
      <c r="BC96" s="1746"/>
      <c r="BD96" s="1746"/>
      <c r="BE96" s="1797"/>
      <c r="BF96" s="550"/>
    </row>
    <row r="97" spans="1:58" ht="21.95" customHeight="1">
      <c r="A97" s="1742"/>
      <c r="B97" s="1826"/>
      <c r="C97" s="1827"/>
      <c r="D97" s="1827"/>
      <c r="E97" s="1827"/>
      <c r="F97" s="1827"/>
      <c r="G97" s="1827"/>
      <c r="H97" s="1827"/>
      <c r="I97" s="1827"/>
      <c r="J97" s="1828"/>
      <c r="K97" s="1826"/>
      <c r="L97" s="1827"/>
      <c r="M97" s="1827"/>
      <c r="N97" s="1828"/>
      <c r="O97" s="1867"/>
      <c r="P97" s="1868"/>
      <c r="Q97" s="1868"/>
      <c r="R97" s="1868"/>
      <c r="S97" s="1868"/>
      <c r="T97" s="1869"/>
      <c r="U97" s="1867"/>
      <c r="V97" s="1868"/>
      <c r="W97" s="1868"/>
      <c r="X97" s="1868"/>
      <c r="Y97" s="1868"/>
      <c r="Z97" s="1869"/>
      <c r="AA97" s="1867"/>
      <c r="AB97" s="1868"/>
      <c r="AC97" s="1868"/>
      <c r="AD97" s="1868"/>
      <c r="AE97" s="1869"/>
      <c r="AF97" s="1793" t="s">
        <v>1182</v>
      </c>
      <c r="AG97" s="1746"/>
      <c r="AH97" s="1746"/>
      <c r="AI97" s="1746"/>
      <c r="AJ97" s="1746"/>
      <c r="AK97" s="1746"/>
      <c r="AL97" s="1860" t="s">
        <v>1139</v>
      </c>
      <c r="AM97" s="1807"/>
      <c r="AN97" s="1807"/>
      <c r="AO97" s="1807"/>
      <c r="AP97" s="1807"/>
      <c r="AQ97" s="1807"/>
      <c r="AR97" s="1807"/>
      <c r="AS97" s="1807"/>
      <c r="AT97" s="1807"/>
      <c r="AU97" s="1807"/>
      <c r="AV97" s="1807"/>
      <c r="AW97" s="1807"/>
      <c r="AX97" s="1807"/>
      <c r="AY97" s="1807"/>
      <c r="AZ97" s="1808"/>
      <c r="BA97" s="1746"/>
      <c r="BB97" s="1746"/>
      <c r="BC97" s="1746"/>
      <c r="BD97" s="1746"/>
      <c r="BE97" s="1797"/>
      <c r="BF97" s="553"/>
    </row>
    <row r="98" spans="1:58" ht="21.95" customHeight="1">
      <c r="A98" s="1742"/>
      <c r="B98" s="1826"/>
      <c r="C98" s="1827"/>
      <c r="D98" s="1827"/>
      <c r="E98" s="1827"/>
      <c r="F98" s="1827"/>
      <c r="G98" s="1827"/>
      <c r="H98" s="1827"/>
      <c r="I98" s="1827"/>
      <c r="J98" s="1828"/>
      <c r="K98" s="1826"/>
      <c r="L98" s="1827"/>
      <c r="M98" s="1827"/>
      <c r="N98" s="1828"/>
      <c r="O98" s="1867"/>
      <c r="P98" s="1868"/>
      <c r="Q98" s="1868"/>
      <c r="R98" s="1868"/>
      <c r="S98" s="1868"/>
      <c r="T98" s="1869"/>
      <c r="U98" s="1867"/>
      <c r="V98" s="1868"/>
      <c r="W98" s="1868"/>
      <c r="X98" s="1868"/>
      <c r="Y98" s="1868"/>
      <c r="Z98" s="1869"/>
      <c r="AA98" s="1867"/>
      <c r="AB98" s="1868"/>
      <c r="AC98" s="1868"/>
      <c r="AD98" s="1868"/>
      <c r="AE98" s="1869"/>
      <c r="AF98" s="1792" t="s">
        <v>1208</v>
      </c>
      <c r="AG98" s="1792"/>
      <c r="AH98" s="1792"/>
      <c r="AI98" s="1792"/>
      <c r="AJ98" s="1792"/>
      <c r="AK98" s="1793"/>
      <c r="AL98" s="1794" t="s">
        <v>1139</v>
      </c>
      <c r="AM98" s="1795"/>
      <c r="AN98" s="1795"/>
      <c r="AO98" s="1795"/>
      <c r="AP98" s="1795"/>
      <c r="AQ98" s="1795"/>
      <c r="AR98" s="1795"/>
      <c r="AS98" s="1795"/>
      <c r="AT98" s="1795"/>
      <c r="AU98" s="1795"/>
      <c r="AV98" s="1795"/>
      <c r="AW98" s="1795"/>
      <c r="AX98" s="1795"/>
      <c r="AY98" s="1795"/>
      <c r="AZ98" s="1796"/>
      <c r="BA98" s="1746"/>
      <c r="BB98" s="1746"/>
      <c r="BC98" s="1746"/>
      <c r="BD98" s="1746"/>
      <c r="BE98" s="1797"/>
      <c r="BF98" s="550"/>
    </row>
    <row r="99" spans="1:58" ht="21.95" customHeight="1">
      <c r="A99" s="1742"/>
      <c r="B99" s="1826"/>
      <c r="C99" s="1827"/>
      <c r="D99" s="1827"/>
      <c r="E99" s="1827"/>
      <c r="F99" s="1827"/>
      <c r="G99" s="1827"/>
      <c r="H99" s="1827"/>
      <c r="I99" s="1827"/>
      <c r="J99" s="1828"/>
      <c r="K99" s="1826"/>
      <c r="L99" s="1827"/>
      <c r="M99" s="1827"/>
      <c r="N99" s="1828"/>
      <c r="O99" s="1867"/>
      <c r="P99" s="1868"/>
      <c r="Q99" s="1868"/>
      <c r="R99" s="1868"/>
      <c r="S99" s="1868"/>
      <c r="T99" s="1869"/>
      <c r="U99" s="1867"/>
      <c r="V99" s="1868"/>
      <c r="W99" s="1868"/>
      <c r="X99" s="1868"/>
      <c r="Y99" s="1868"/>
      <c r="Z99" s="1869"/>
      <c r="AA99" s="1867"/>
      <c r="AB99" s="1868"/>
      <c r="AC99" s="1868"/>
      <c r="AD99" s="1868"/>
      <c r="AE99" s="1869"/>
      <c r="AF99" s="1793" t="s">
        <v>1209</v>
      </c>
      <c r="AG99" s="1746"/>
      <c r="AH99" s="1746"/>
      <c r="AI99" s="1746"/>
      <c r="AJ99" s="1746"/>
      <c r="AK99" s="1746"/>
      <c r="AL99" s="1794" t="s">
        <v>1139</v>
      </c>
      <c r="AM99" s="1795"/>
      <c r="AN99" s="1795"/>
      <c r="AO99" s="1795"/>
      <c r="AP99" s="1795"/>
      <c r="AQ99" s="1795"/>
      <c r="AR99" s="1795"/>
      <c r="AS99" s="1795"/>
      <c r="AT99" s="1795"/>
      <c r="AU99" s="1795"/>
      <c r="AV99" s="1795"/>
      <c r="AW99" s="1795"/>
      <c r="AX99" s="1795"/>
      <c r="AY99" s="1795"/>
      <c r="AZ99" s="1796"/>
      <c r="BA99" s="1746"/>
      <c r="BB99" s="1746"/>
      <c r="BC99" s="1746"/>
      <c r="BD99" s="1746"/>
      <c r="BE99" s="1797"/>
      <c r="BF99" s="550"/>
    </row>
    <row r="100" spans="1:58" ht="21.95" customHeight="1">
      <c r="A100" s="1742"/>
      <c r="B100" s="1826"/>
      <c r="C100" s="1827"/>
      <c r="D100" s="1827"/>
      <c r="E100" s="1827"/>
      <c r="F100" s="1827"/>
      <c r="G100" s="1827"/>
      <c r="H100" s="1827"/>
      <c r="I100" s="1827"/>
      <c r="J100" s="1828"/>
      <c r="K100" s="1826"/>
      <c r="L100" s="1827"/>
      <c r="M100" s="1827"/>
      <c r="N100" s="1828"/>
      <c r="O100" s="1867"/>
      <c r="P100" s="1868"/>
      <c r="Q100" s="1868"/>
      <c r="R100" s="1868"/>
      <c r="S100" s="1868"/>
      <c r="T100" s="1869"/>
      <c r="U100" s="1867"/>
      <c r="V100" s="1868"/>
      <c r="W100" s="1868"/>
      <c r="X100" s="1868"/>
      <c r="Y100" s="1868"/>
      <c r="Z100" s="1869"/>
      <c r="AA100" s="1867"/>
      <c r="AB100" s="1868"/>
      <c r="AC100" s="1868"/>
      <c r="AD100" s="1868"/>
      <c r="AE100" s="1869"/>
      <c r="AF100" s="1793" t="s">
        <v>1210</v>
      </c>
      <c r="AG100" s="1746"/>
      <c r="AH100" s="1746"/>
      <c r="AI100" s="1746"/>
      <c r="AJ100" s="1746"/>
      <c r="AK100" s="1746"/>
      <c r="AL100" s="1806" t="s">
        <v>1139</v>
      </c>
      <c r="AM100" s="1807"/>
      <c r="AN100" s="1807"/>
      <c r="AO100" s="1807"/>
      <c r="AP100" s="1807"/>
      <c r="AQ100" s="1807"/>
      <c r="AR100" s="1807"/>
      <c r="AS100" s="1807"/>
      <c r="AT100" s="1807"/>
      <c r="AU100" s="1807"/>
      <c r="AV100" s="1807"/>
      <c r="AW100" s="1807"/>
      <c r="AX100" s="1807"/>
      <c r="AY100" s="1807"/>
      <c r="AZ100" s="1808"/>
      <c r="BA100" s="1746"/>
      <c r="BB100" s="1746"/>
      <c r="BC100" s="1746"/>
      <c r="BD100" s="1746"/>
      <c r="BE100" s="1797"/>
      <c r="BF100" s="553"/>
    </row>
    <row r="101" spans="1:58" ht="21.95" customHeight="1">
      <c r="A101" s="1742"/>
      <c r="B101" s="1826"/>
      <c r="C101" s="1827"/>
      <c r="D101" s="1827"/>
      <c r="E101" s="1827"/>
      <c r="F101" s="1827"/>
      <c r="G101" s="1827"/>
      <c r="H101" s="1827"/>
      <c r="I101" s="1827"/>
      <c r="J101" s="1828"/>
      <c r="K101" s="1826"/>
      <c r="L101" s="1827"/>
      <c r="M101" s="1827"/>
      <c r="N101" s="1828"/>
      <c r="O101" s="1867"/>
      <c r="P101" s="1868"/>
      <c r="Q101" s="1868"/>
      <c r="R101" s="1868"/>
      <c r="S101" s="1868"/>
      <c r="T101" s="1869"/>
      <c r="U101" s="1867"/>
      <c r="V101" s="1868"/>
      <c r="W101" s="1868"/>
      <c r="X101" s="1868"/>
      <c r="Y101" s="1868"/>
      <c r="Z101" s="1869"/>
      <c r="AA101" s="1867"/>
      <c r="AB101" s="1868"/>
      <c r="AC101" s="1868"/>
      <c r="AD101" s="1868"/>
      <c r="AE101" s="1869"/>
      <c r="AF101" s="1793" t="s">
        <v>1211</v>
      </c>
      <c r="AG101" s="1746"/>
      <c r="AH101" s="1746"/>
      <c r="AI101" s="1746"/>
      <c r="AJ101" s="1746"/>
      <c r="AK101" s="1746"/>
      <c r="AL101" s="1874" t="s">
        <v>1212</v>
      </c>
      <c r="AM101" s="1875"/>
      <c r="AN101" s="1875"/>
      <c r="AO101" s="1875"/>
      <c r="AP101" s="1875"/>
      <c r="AQ101" s="1875"/>
      <c r="AR101" s="1875"/>
      <c r="AS101" s="1875"/>
      <c r="AT101" s="1875"/>
      <c r="AU101" s="1875"/>
      <c r="AV101" s="1875"/>
      <c r="AW101" s="1875"/>
      <c r="AX101" s="1875"/>
      <c r="AY101" s="1875"/>
      <c r="AZ101" s="1876"/>
      <c r="BA101" s="1746"/>
      <c r="BB101" s="1746"/>
      <c r="BC101" s="1746"/>
      <c r="BD101" s="1746"/>
      <c r="BE101" s="1797"/>
      <c r="BF101" s="550"/>
    </row>
    <row r="102" spans="1:58" ht="21.95" customHeight="1">
      <c r="A102" s="1742"/>
      <c r="B102" s="1826"/>
      <c r="C102" s="1827"/>
      <c r="D102" s="1827"/>
      <c r="E102" s="1827"/>
      <c r="F102" s="1827"/>
      <c r="G102" s="1827"/>
      <c r="H102" s="1827"/>
      <c r="I102" s="1827"/>
      <c r="J102" s="1828"/>
      <c r="K102" s="1826"/>
      <c r="L102" s="1827"/>
      <c r="M102" s="1827"/>
      <c r="N102" s="1828"/>
      <c r="O102" s="1867"/>
      <c r="P102" s="1868"/>
      <c r="Q102" s="1868"/>
      <c r="R102" s="1868"/>
      <c r="S102" s="1868"/>
      <c r="T102" s="1869"/>
      <c r="U102" s="1867"/>
      <c r="V102" s="1868"/>
      <c r="W102" s="1868"/>
      <c r="X102" s="1868"/>
      <c r="Y102" s="1868"/>
      <c r="Z102" s="1869"/>
      <c r="AA102" s="1867"/>
      <c r="AB102" s="1868"/>
      <c r="AC102" s="1868"/>
      <c r="AD102" s="1868"/>
      <c r="AE102" s="1869"/>
      <c r="AF102" s="1793" t="s">
        <v>1190</v>
      </c>
      <c r="AG102" s="1746"/>
      <c r="AH102" s="1746"/>
      <c r="AI102" s="1746"/>
      <c r="AJ102" s="1746"/>
      <c r="AK102" s="1746"/>
      <c r="AL102" s="1794" t="s">
        <v>1139</v>
      </c>
      <c r="AM102" s="1795"/>
      <c r="AN102" s="1795"/>
      <c r="AO102" s="1795"/>
      <c r="AP102" s="1795"/>
      <c r="AQ102" s="1795"/>
      <c r="AR102" s="1795"/>
      <c r="AS102" s="1795"/>
      <c r="AT102" s="1795"/>
      <c r="AU102" s="1795"/>
      <c r="AV102" s="1795"/>
      <c r="AW102" s="1795"/>
      <c r="AX102" s="1795"/>
      <c r="AY102" s="1795"/>
      <c r="AZ102" s="1796"/>
      <c r="BA102" s="1746"/>
      <c r="BB102" s="1746"/>
      <c r="BC102" s="1746"/>
      <c r="BD102" s="1746"/>
      <c r="BE102" s="1797"/>
      <c r="BF102" s="550"/>
    </row>
    <row r="103" spans="1:58" ht="21.95" customHeight="1">
      <c r="A103" s="1742"/>
      <c r="B103" s="1826"/>
      <c r="C103" s="1827"/>
      <c r="D103" s="1827"/>
      <c r="E103" s="1827"/>
      <c r="F103" s="1827"/>
      <c r="G103" s="1827"/>
      <c r="H103" s="1827"/>
      <c r="I103" s="1827"/>
      <c r="J103" s="1828"/>
      <c r="K103" s="1826"/>
      <c r="L103" s="1827"/>
      <c r="M103" s="1827"/>
      <c r="N103" s="1828"/>
      <c r="O103" s="1867"/>
      <c r="P103" s="1868"/>
      <c r="Q103" s="1868"/>
      <c r="R103" s="1868"/>
      <c r="S103" s="1868"/>
      <c r="T103" s="1869"/>
      <c r="U103" s="1867"/>
      <c r="V103" s="1868"/>
      <c r="W103" s="1868"/>
      <c r="X103" s="1868"/>
      <c r="Y103" s="1868"/>
      <c r="Z103" s="1869"/>
      <c r="AA103" s="1867"/>
      <c r="AB103" s="1868"/>
      <c r="AC103" s="1868"/>
      <c r="AD103" s="1868"/>
      <c r="AE103" s="1869"/>
      <c r="AF103" s="1793" t="s">
        <v>1192</v>
      </c>
      <c r="AG103" s="1746"/>
      <c r="AH103" s="1746"/>
      <c r="AI103" s="1746"/>
      <c r="AJ103" s="1746"/>
      <c r="AK103" s="1746"/>
      <c r="AL103" s="1806" t="s">
        <v>1139</v>
      </c>
      <c r="AM103" s="1807"/>
      <c r="AN103" s="1807"/>
      <c r="AO103" s="1807"/>
      <c r="AP103" s="1807"/>
      <c r="AQ103" s="1807"/>
      <c r="AR103" s="1807"/>
      <c r="AS103" s="1807"/>
      <c r="AT103" s="1807"/>
      <c r="AU103" s="1807"/>
      <c r="AV103" s="1807"/>
      <c r="AW103" s="1807"/>
      <c r="AX103" s="1807"/>
      <c r="AY103" s="1807"/>
      <c r="AZ103" s="1808"/>
      <c r="BA103" s="1746"/>
      <c r="BB103" s="1746"/>
      <c r="BC103" s="1746"/>
      <c r="BD103" s="1746"/>
      <c r="BE103" s="1797"/>
      <c r="BF103" s="550"/>
    </row>
    <row r="104" spans="1:58" ht="21.95" customHeight="1">
      <c r="A104" s="1742"/>
      <c r="B104" s="1826"/>
      <c r="C104" s="1827"/>
      <c r="D104" s="1827"/>
      <c r="E104" s="1827"/>
      <c r="F104" s="1827"/>
      <c r="G104" s="1827"/>
      <c r="H104" s="1827"/>
      <c r="I104" s="1827"/>
      <c r="J104" s="1828"/>
      <c r="K104" s="1826"/>
      <c r="L104" s="1827"/>
      <c r="M104" s="1827"/>
      <c r="N104" s="1828"/>
      <c r="O104" s="1867"/>
      <c r="P104" s="1868"/>
      <c r="Q104" s="1868"/>
      <c r="R104" s="1868"/>
      <c r="S104" s="1868"/>
      <c r="T104" s="1869"/>
      <c r="U104" s="1867"/>
      <c r="V104" s="1868"/>
      <c r="W104" s="1868"/>
      <c r="X104" s="1868"/>
      <c r="Y104" s="1868"/>
      <c r="Z104" s="1869"/>
      <c r="AA104" s="1867"/>
      <c r="AB104" s="1868"/>
      <c r="AC104" s="1868"/>
      <c r="AD104" s="1868"/>
      <c r="AE104" s="1869"/>
      <c r="AF104" s="1793" t="s">
        <v>1213</v>
      </c>
      <c r="AG104" s="1746"/>
      <c r="AH104" s="1746"/>
      <c r="AI104" s="1746"/>
      <c r="AJ104" s="1746"/>
      <c r="AK104" s="1746"/>
      <c r="AL104" s="1806" t="s">
        <v>1139</v>
      </c>
      <c r="AM104" s="1807"/>
      <c r="AN104" s="1807"/>
      <c r="AO104" s="1807"/>
      <c r="AP104" s="1807"/>
      <c r="AQ104" s="1807"/>
      <c r="AR104" s="1807"/>
      <c r="AS104" s="1807"/>
      <c r="AT104" s="1807"/>
      <c r="AU104" s="1807"/>
      <c r="AV104" s="1807"/>
      <c r="AW104" s="1807"/>
      <c r="AX104" s="1807"/>
      <c r="AY104" s="1807"/>
      <c r="AZ104" s="1808"/>
      <c r="BA104" s="1746"/>
      <c r="BB104" s="1746"/>
      <c r="BC104" s="1746"/>
      <c r="BD104" s="1746"/>
      <c r="BE104" s="1797"/>
      <c r="BF104" s="550"/>
    </row>
    <row r="105" spans="1:58" ht="35.1" customHeight="1">
      <c r="A105" s="1742"/>
      <c r="B105" s="1826"/>
      <c r="C105" s="1827"/>
      <c r="D105" s="1827"/>
      <c r="E105" s="1827"/>
      <c r="F105" s="1827"/>
      <c r="G105" s="1827"/>
      <c r="H105" s="1827"/>
      <c r="I105" s="1827"/>
      <c r="J105" s="1828"/>
      <c r="K105" s="1826"/>
      <c r="L105" s="1827"/>
      <c r="M105" s="1827"/>
      <c r="N105" s="1828"/>
      <c r="O105" s="1867"/>
      <c r="P105" s="1868"/>
      <c r="Q105" s="1868"/>
      <c r="R105" s="1868"/>
      <c r="S105" s="1868"/>
      <c r="T105" s="1869"/>
      <c r="U105" s="1867"/>
      <c r="V105" s="1868"/>
      <c r="W105" s="1868"/>
      <c r="X105" s="1868"/>
      <c r="Y105" s="1868"/>
      <c r="Z105" s="1869"/>
      <c r="AA105" s="1867"/>
      <c r="AB105" s="1868"/>
      <c r="AC105" s="1868"/>
      <c r="AD105" s="1868"/>
      <c r="AE105" s="1869"/>
      <c r="AF105" s="1798" t="s">
        <v>1146</v>
      </c>
      <c r="AG105" s="1798"/>
      <c r="AH105" s="1798"/>
      <c r="AI105" s="1798"/>
      <c r="AJ105" s="1798"/>
      <c r="AK105" s="1799"/>
      <c r="AL105" s="1877" t="s">
        <v>1214</v>
      </c>
      <c r="AM105" s="1801"/>
      <c r="AN105" s="1801"/>
      <c r="AO105" s="1801"/>
      <c r="AP105" s="1801"/>
      <c r="AQ105" s="1801"/>
      <c r="AR105" s="1801"/>
      <c r="AS105" s="1801"/>
      <c r="AT105" s="1801"/>
      <c r="AU105" s="1801"/>
      <c r="AV105" s="1801"/>
      <c r="AW105" s="1801"/>
      <c r="AX105" s="1801"/>
      <c r="AY105" s="1801"/>
      <c r="AZ105" s="1802"/>
      <c r="BA105" s="1746"/>
      <c r="BB105" s="1746"/>
      <c r="BC105" s="1746"/>
      <c r="BD105" s="1746"/>
      <c r="BE105" s="1797"/>
      <c r="BF105" s="550"/>
    </row>
    <row r="106" spans="1:58" ht="21.95" customHeight="1">
      <c r="A106" s="1742"/>
      <c r="B106" s="1826"/>
      <c r="C106" s="1827"/>
      <c r="D106" s="1827"/>
      <c r="E106" s="1827"/>
      <c r="F106" s="1827"/>
      <c r="G106" s="1827"/>
      <c r="H106" s="1827"/>
      <c r="I106" s="1827"/>
      <c r="J106" s="1828"/>
      <c r="K106" s="1826"/>
      <c r="L106" s="1827"/>
      <c r="M106" s="1827"/>
      <c r="N106" s="1828"/>
      <c r="O106" s="1867"/>
      <c r="P106" s="1868"/>
      <c r="Q106" s="1868"/>
      <c r="R106" s="1868"/>
      <c r="S106" s="1868"/>
      <c r="T106" s="1869"/>
      <c r="U106" s="1867"/>
      <c r="V106" s="1868"/>
      <c r="W106" s="1868"/>
      <c r="X106" s="1868"/>
      <c r="Y106" s="1868"/>
      <c r="Z106" s="1869"/>
      <c r="AA106" s="1867"/>
      <c r="AB106" s="1868"/>
      <c r="AC106" s="1868"/>
      <c r="AD106" s="1868"/>
      <c r="AE106" s="1869"/>
      <c r="AF106" s="1792" t="s">
        <v>1165</v>
      </c>
      <c r="AG106" s="1792"/>
      <c r="AH106" s="1792"/>
      <c r="AI106" s="1792"/>
      <c r="AJ106" s="1792"/>
      <c r="AK106" s="1793"/>
      <c r="AL106" s="1794" t="s">
        <v>1149</v>
      </c>
      <c r="AM106" s="1795"/>
      <c r="AN106" s="1795"/>
      <c r="AO106" s="1795"/>
      <c r="AP106" s="1795"/>
      <c r="AQ106" s="1795"/>
      <c r="AR106" s="1795"/>
      <c r="AS106" s="1795"/>
      <c r="AT106" s="1795"/>
      <c r="AU106" s="1795"/>
      <c r="AV106" s="1795"/>
      <c r="AW106" s="1795"/>
      <c r="AX106" s="1795"/>
      <c r="AY106" s="1795"/>
      <c r="AZ106" s="1796"/>
      <c r="BA106" s="1746"/>
      <c r="BB106" s="1746"/>
      <c r="BC106" s="1746"/>
      <c r="BD106" s="1746"/>
      <c r="BE106" s="1797"/>
      <c r="BF106" s="550"/>
    </row>
    <row r="107" spans="1:58" ht="21.95" customHeight="1">
      <c r="A107" s="1742"/>
      <c r="B107" s="1826"/>
      <c r="C107" s="1827"/>
      <c r="D107" s="1827"/>
      <c r="E107" s="1827"/>
      <c r="F107" s="1827"/>
      <c r="G107" s="1827"/>
      <c r="H107" s="1827"/>
      <c r="I107" s="1827"/>
      <c r="J107" s="1828"/>
      <c r="K107" s="1826"/>
      <c r="L107" s="1827"/>
      <c r="M107" s="1827"/>
      <c r="N107" s="1828"/>
      <c r="O107" s="1867"/>
      <c r="P107" s="1868"/>
      <c r="Q107" s="1868"/>
      <c r="R107" s="1868"/>
      <c r="S107" s="1868"/>
      <c r="T107" s="1869"/>
      <c r="U107" s="1867"/>
      <c r="V107" s="1868"/>
      <c r="W107" s="1868"/>
      <c r="X107" s="1868"/>
      <c r="Y107" s="1868"/>
      <c r="Z107" s="1869"/>
      <c r="AA107" s="1867"/>
      <c r="AB107" s="1868"/>
      <c r="AC107" s="1868"/>
      <c r="AD107" s="1868"/>
      <c r="AE107" s="1869"/>
      <c r="AF107" s="1792" t="s">
        <v>1148</v>
      </c>
      <c r="AG107" s="1792"/>
      <c r="AH107" s="1792"/>
      <c r="AI107" s="1792"/>
      <c r="AJ107" s="1792"/>
      <c r="AK107" s="1793"/>
      <c r="AL107" s="1794" t="s">
        <v>1149</v>
      </c>
      <c r="AM107" s="1795"/>
      <c r="AN107" s="1795"/>
      <c r="AO107" s="1795"/>
      <c r="AP107" s="1795"/>
      <c r="AQ107" s="1795"/>
      <c r="AR107" s="1795"/>
      <c r="AS107" s="1795"/>
      <c r="AT107" s="1795"/>
      <c r="AU107" s="1795"/>
      <c r="AV107" s="1795"/>
      <c r="AW107" s="1795"/>
      <c r="AX107" s="1795"/>
      <c r="AY107" s="1795"/>
      <c r="AZ107" s="1796"/>
      <c r="BA107" s="1746"/>
      <c r="BB107" s="1746"/>
      <c r="BC107" s="1746"/>
      <c r="BD107" s="1746"/>
      <c r="BE107" s="1797"/>
      <c r="BF107" s="553"/>
    </row>
    <row r="108" spans="1:58" ht="21.95" customHeight="1">
      <c r="A108" s="1742"/>
      <c r="B108" s="1826"/>
      <c r="C108" s="1827"/>
      <c r="D108" s="1827"/>
      <c r="E108" s="1827"/>
      <c r="F108" s="1827"/>
      <c r="G108" s="1827"/>
      <c r="H108" s="1827"/>
      <c r="I108" s="1827"/>
      <c r="J108" s="1828"/>
      <c r="K108" s="1826"/>
      <c r="L108" s="1827"/>
      <c r="M108" s="1827"/>
      <c r="N108" s="1828"/>
      <c r="O108" s="1867"/>
      <c r="P108" s="1868"/>
      <c r="Q108" s="1868"/>
      <c r="R108" s="1868"/>
      <c r="S108" s="1868"/>
      <c r="T108" s="1869"/>
      <c r="U108" s="1867"/>
      <c r="V108" s="1868"/>
      <c r="W108" s="1868"/>
      <c r="X108" s="1868"/>
      <c r="Y108" s="1868"/>
      <c r="Z108" s="1869"/>
      <c r="AA108" s="1867"/>
      <c r="AB108" s="1868"/>
      <c r="AC108" s="1868"/>
      <c r="AD108" s="1868"/>
      <c r="AE108" s="1869"/>
      <c r="AF108" s="1792" t="s">
        <v>1215</v>
      </c>
      <c r="AG108" s="1792"/>
      <c r="AH108" s="1792"/>
      <c r="AI108" s="1792"/>
      <c r="AJ108" s="1792"/>
      <c r="AK108" s="1793"/>
      <c r="AL108" s="1794" t="s">
        <v>1216</v>
      </c>
      <c r="AM108" s="1795"/>
      <c r="AN108" s="1795"/>
      <c r="AO108" s="1795"/>
      <c r="AP108" s="1795"/>
      <c r="AQ108" s="1795"/>
      <c r="AR108" s="1795"/>
      <c r="AS108" s="1795"/>
      <c r="AT108" s="1795"/>
      <c r="AU108" s="1795"/>
      <c r="AV108" s="1795"/>
      <c r="AW108" s="1795"/>
      <c r="AX108" s="1795"/>
      <c r="AY108" s="1795"/>
      <c r="AZ108" s="1796"/>
      <c r="BA108" s="1746"/>
      <c r="BB108" s="1746"/>
      <c r="BC108" s="1746"/>
      <c r="BD108" s="1746"/>
      <c r="BE108" s="1797"/>
      <c r="BF108" s="553"/>
    </row>
    <row r="109" spans="1:58" ht="21.95" customHeight="1">
      <c r="A109" s="1742"/>
      <c r="B109" s="1826"/>
      <c r="C109" s="1827"/>
      <c r="D109" s="1827"/>
      <c r="E109" s="1827"/>
      <c r="F109" s="1827"/>
      <c r="G109" s="1827"/>
      <c r="H109" s="1827"/>
      <c r="I109" s="1827"/>
      <c r="J109" s="1828"/>
      <c r="K109" s="1826"/>
      <c r="L109" s="1827"/>
      <c r="M109" s="1827"/>
      <c r="N109" s="1828"/>
      <c r="O109" s="1867"/>
      <c r="P109" s="1868"/>
      <c r="Q109" s="1868"/>
      <c r="R109" s="1868"/>
      <c r="S109" s="1868"/>
      <c r="T109" s="1869"/>
      <c r="U109" s="1867"/>
      <c r="V109" s="1868"/>
      <c r="W109" s="1868"/>
      <c r="X109" s="1868"/>
      <c r="Y109" s="1868"/>
      <c r="Z109" s="1869"/>
      <c r="AA109" s="1867"/>
      <c r="AB109" s="1868"/>
      <c r="AC109" s="1868"/>
      <c r="AD109" s="1868"/>
      <c r="AE109" s="1869"/>
      <c r="AF109" s="1792" t="s">
        <v>1150</v>
      </c>
      <c r="AG109" s="1792"/>
      <c r="AH109" s="1792"/>
      <c r="AI109" s="1792"/>
      <c r="AJ109" s="1792"/>
      <c r="AK109" s="1793"/>
      <c r="AL109" s="1794" t="s">
        <v>1149</v>
      </c>
      <c r="AM109" s="1795"/>
      <c r="AN109" s="1795"/>
      <c r="AO109" s="1795"/>
      <c r="AP109" s="1795"/>
      <c r="AQ109" s="1795"/>
      <c r="AR109" s="1795"/>
      <c r="AS109" s="1795"/>
      <c r="AT109" s="1795"/>
      <c r="AU109" s="1795"/>
      <c r="AV109" s="1795"/>
      <c r="AW109" s="1795"/>
      <c r="AX109" s="1795"/>
      <c r="AY109" s="1795"/>
      <c r="AZ109" s="1796"/>
      <c r="BA109" s="1746"/>
      <c r="BB109" s="1810"/>
      <c r="BC109" s="1810"/>
      <c r="BD109" s="1810"/>
      <c r="BE109" s="1811"/>
      <c r="BF109" s="554"/>
    </row>
    <row r="110" spans="1:58" ht="21.95" customHeight="1">
      <c r="A110" s="1742"/>
      <c r="B110" s="1820"/>
      <c r="C110" s="1821"/>
      <c r="D110" s="1821"/>
      <c r="E110" s="1821"/>
      <c r="F110" s="1821"/>
      <c r="G110" s="1821"/>
      <c r="H110" s="1821"/>
      <c r="I110" s="1821"/>
      <c r="J110" s="1822"/>
      <c r="K110" s="1861"/>
      <c r="L110" s="1862"/>
      <c r="M110" s="1862"/>
      <c r="N110" s="1863"/>
      <c r="O110" s="1870"/>
      <c r="P110" s="1871"/>
      <c r="Q110" s="1871"/>
      <c r="R110" s="1871"/>
      <c r="S110" s="1871"/>
      <c r="T110" s="1872"/>
      <c r="U110" s="1870"/>
      <c r="V110" s="1871"/>
      <c r="W110" s="1871"/>
      <c r="X110" s="1871"/>
      <c r="Y110" s="1871"/>
      <c r="Z110" s="1872"/>
      <c r="AA110" s="1870"/>
      <c r="AB110" s="1871"/>
      <c r="AC110" s="1871"/>
      <c r="AD110" s="1871"/>
      <c r="AE110" s="1872"/>
      <c r="AF110" s="1809" t="s">
        <v>1202</v>
      </c>
      <c r="AG110" s="1792"/>
      <c r="AH110" s="1792"/>
      <c r="AI110" s="1792"/>
      <c r="AJ110" s="1792"/>
      <c r="AK110" s="1793"/>
      <c r="AL110" s="1806" t="s">
        <v>1137</v>
      </c>
      <c r="AM110" s="1807"/>
      <c r="AN110" s="1807"/>
      <c r="AO110" s="1807"/>
      <c r="AP110" s="1807"/>
      <c r="AQ110" s="1807"/>
      <c r="AR110" s="1807"/>
      <c r="AS110" s="1807"/>
      <c r="AT110" s="1807"/>
      <c r="AU110" s="1807"/>
      <c r="AV110" s="1807"/>
      <c r="AW110" s="1807"/>
      <c r="AX110" s="1807"/>
      <c r="AY110" s="1807"/>
      <c r="AZ110" s="1808"/>
      <c r="BA110" s="1746"/>
      <c r="BB110" s="1810"/>
      <c r="BC110" s="1810"/>
      <c r="BD110" s="1810"/>
      <c r="BE110" s="1811"/>
      <c r="BF110" s="554"/>
    </row>
    <row r="111" spans="1:58" ht="21.95" customHeight="1">
      <c r="A111" s="1742"/>
      <c r="B111" s="1823" t="s">
        <v>1110</v>
      </c>
      <c r="C111" s="1830"/>
      <c r="D111" s="1830"/>
      <c r="E111" s="1830"/>
      <c r="F111" s="1830"/>
      <c r="G111" s="1830"/>
      <c r="H111" s="1830"/>
      <c r="I111" s="1830"/>
      <c r="J111" s="1831"/>
      <c r="K111" s="1878"/>
      <c r="L111" s="1879"/>
      <c r="M111" s="1879"/>
      <c r="N111" s="1880"/>
      <c r="O111" s="1887"/>
      <c r="P111" s="1865"/>
      <c r="Q111" s="1865"/>
      <c r="R111" s="1865"/>
      <c r="S111" s="1865"/>
      <c r="T111" s="1866"/>
      <c r="U111" s="1864"/>
      <c r="V111" s="1865"/>
      <c r="W111" s="1865"/>
      <c r="X111" s="1865"/>
      <c r="Y111" s="1865"/>
      <c r="Z111" s="1866"/>
      <c r="AA111" s="1878"/>
      <c r="AB111" s="1879"/>
      <c r="AC111" s="1879"/>
      <c r="AD111" s="1879"/>
      <c r="AE111" s="1880"/>
      <c r="AF111" s="1809" t="s">
        <v>1151</v>
      </c>
      <c r="AG111" s="1792"/>
      <c r="AH111" s="1792"/>
      <c r="AI111" s="1792"/>
      <c r="AJ111" s="1792"/>
      <c r="AK111" s="1793"/>
      <c r="AL111" s="1806" t="s">
        <v>1137</v>
      </c>
      <c r="AM111" s="1807"/>
      <c r="AN111" s="1807"/>
      <c r="AO111" s="1807"/>
      <c r="AP111" s="1807"/>
      <c r="AQ111" s="1807"/>
      <c r="AR111" s="1807"/>
      <c r="AS111" s="1807"/>
      <c r="AT111" s="1807"/>
      <c r="AU111" s="1807"/>
      <c r="AV111" s="1807"/>
      <c r="AW111" s="1807"/>
      <c r="AX111" s="1807"/>
      <c r="AY111" s="1807"/>
      <c r="AZ111" s="1808"/>
      <c r="BA111" s="1809"/>
      <c r="BB111" s="1792"/>
      <c r="BC111" s="1792"/>
      <c r="BD111" s="1792"/>
      <c r="BE111" s="1812"/>
      <c r="BF111" s="550"/>
    </row>
    <row r="112" spans="1:58" ht="21.95" customHeight="1">
      <c r="A112" s="1742"/>
      <c r="B112" s="1826"/>
      <c r="C112" s="1833"/>
      <c r="D112" s="1833"/>
      <c r="E112" s="1833"/>
      <c r="F112" s="1833"/>
      <c r="G112" s="1833"/>
      <c r="H112" s="1833"/>
      <c r="I112" s="1833"/>
      <c r="J112" s="1834"/>
      <c r="K112" s="1881"/>
      <c r="L112" s="1882"/>
      <c r="M112" s="1882"/>
      <c r="N112" s="1883"/>
      <c r="O112" s="1888"/>
      <c r="P112" s="1868"/>
      <c r="Q112" s="1868"/>
      <c r="R112" s="1868"/>
      <c r="S112" s="1868"/>
      <c r="T112" s="1869"/>
      <c r="U112" s="1867"/>
      <c r="V112" s="1868"/>
      <c r="W112" s="1868"/>
      <c r="X112" s="1868"/>
      <c r="Y112" s="1868"/>
      <c r="Z112" s="1869"/>
      <c r="AA112" s="1881"/>
      <c r="AB112" s="1882"/>
      <c r="AC112" s="1882"/>
      <c r="AD112" s="1882"/>
      <c r="AE112" s="1883"/>
      <c r="AF112" s="1809" t="s">
        <v>1217</v>
      </c>
      <c r="AG112" s="1792"/>
      <c r="AH112" s="1792"/>
      <c r="AI112" s="1792"/>
      <c r="AJ112" s="1792"/>
      <c r="AK112" s="1793"/>
      <c r="AL112" s="1806" t="s">
        <v>1139</v>
      </c>
      <c r="AM112" s="1807"/>
      <c r="AN112" s="1807"/>
      <c r="AO112" s="1807"/>
      <c r="AP112" s="1807"/>
      <c r="AQ112" s="1807"/>
      <c r="AR112" s="1807"/>
      <c r="AS112" s="1807"/>
      <c r="AT112" s="1807"/>
      <c r="AU112" s="1807"/>
      <c r="AV112" s="1807"/>
      <c r="AW112" s="1807"/>
      <c r="AX112" s="1807"/>
      <c r="AY112" s="1807"/>
      <c r="AZ112" s="1808"/>
      <c r="BA112" s="1746"/>
      <c r="BB112" s="1746"/>
      <c r="BC112" s="1746"/>
      <c r="BD112" s="1746"/>
      <c r="BE112" s="1797"/>
      <c r="BF112" s="550"/>
    </row>
    <row r="113" spans="1:58" ht="21.95" customHeight="1">
      <c r="A113" s="1742"/>
      <c r="B113" s="1826"/>
      <c r="C113" s="1833"/>
      <c r="D113" s="1833"/>
      <c r="E113" s="1833"/>
      <c r="F113" s="1833"/>
      <c r="G113" s="1833"/>
      <c r="H113" s="1833"/>
      <c r="I113" s="1833"/>
      <c r="J113" s="1834"/>
      <c r="K113" s="1881"/>
      <c r="L113" s="1882"/>
      <c r="M113" s="1882"/>
      <c r="N113" s="1883"/>
      <c r="O113" s="1888"/>
      <c r="P113" s="1868"/>
      <c r="Q113" s="1868"/>
      <c r="R113" s="1868"/>
      <c r="S113" s="1868"/>
      <c r="T113" s="1869"/>
      <c r="U113" s="1867"/>
      <c r="V113" s="1868"/>
      <c r="W113" s="1868"/>
      <c r="X113" s="1868"/>
      <c r="Y113" s="1868"/>
      <c r="Z113" s="1869"/>
      <c r="AA113" s="1881"/>
      <c r="AB113" s="1882"/>
      <c r="AC113" s="1882"/>
      <c r="AD113" s="1882"/>
      <c r="AE113" s="1883"/>
      <c r="AF113" s="1804" t="s">
        <v>1140</v>
      </c>
      <c r="AG113" s="1804"/>
      <c r="AH113" s="1804"/>
      <c r="AI113" s="1804"/>
      <c r="AJ113" s="1804"/>
      <c r="AK113" s="1805"/>
      <c r="AL113" s="1794" t="s">
        <v>1139</v>
      </c>
      <c r="AM113" s="1795"/>
      <c r="AN113" s="1795"/>
      <c r="AO113" s="1795"/>
      <c r="AP113" s="1795"/>
      <c r="AQ113" s="1795"/>
      <c r="AR113" s="1795"/>
      <c r="AS113" s="1795"/>
      <c r="AT113" s="1795"/>
      <c r="AU113" s="1795"/>
      <c r="AV113" s="1795"/>
      <c r="AW113" s="1795"/>
      <c r="AX113" s="1795"/>
      <c r="AY113" s="1795"/>
      <c r="AZ113" s="1796"/>
      <c r="BA113" s="1746"/>
      <c r="BB113" s="1746"/>
      <c r="BC113" s="1746"/>
      <c r="BD113" s="1746"/>
      <c r="BE113" s="1797"/>
      <c r="BF113" s="550"/>
    </row>
    <row r="114" spans="1:58" ht="21.95" customHeight="1">
      <c r="A114" s="1742"/>
      <c r="B114" s="1826"/>
      <c r="C114" s="1833"/>
      <c r="D114" s="1833"/>
      <c r="E114" s="1833"/>
      <c r="F114" s="1833"/>
      <c r="G114" s="1833"/>
      <c r="H114" s="1833"/>
      <c r="I114" s="1833"/>
      <c r="J114" s="1834"/>
      <c r="K114" s="1881"/>
      <c r="L114" s="1882"/>
      <c r="M114" s="1882"/>
      <c r="N114" s="1883"/>
      <c r="O114" s="1888"/>
      <c r="P114" s="1868"/>
      <c r="Q114" s="1868"/>
      <c r="R114" s="1868"/>
      <c r="S114" s="1868"/>
      <c r="T114" s="1869"/>
      <c r="U114" s="1867"/>
      <c r="V114" s="1868"/>
      <c r="W114" s="1868"/>
      <c r="X114" s="1868"/>
      <c r="Y114" s="1868"/>
      <c r="Z114" s="1869"/>
      <c r="AA114" s="1881"/>
      <c r="AB114" s="1882"/>
      <c r="AC114" s="1882"/>
      <c r="AD114" s="1882"/>
      <c r="AE114" s="1883"/>
      <c r="AF114" s="1792" t="s">
        <v>1141</v>
      </c>
      <c r="AG114" s="1792"/>
      <c r="AH114" s="1792"/>
      <c r="AI114" s="1792"/>
      <c r="AJ114" s="1792"/>
      <c r="AK114" s="1793"/>
      <c r="AL114" s="1794" t="s">
        <v>1139</v>
      </c>
      <c r="AM114" s="1795"/>
      <c r="AN114" s="1795"/>
      <c r="AO114" s="1795"/>
      <c r="AP114" s="1795"/>
      <c r="AQ114" s="1795"/>
      <c r="AR114" s="1795"/>
      <c r="AS114" s="1795"/>
      <c r="AT114" s="1795"/>
      <c r="AU114" s="1795"/>
      <c r="AV114" s="1795"/>
      <c r="AW114" s="1795"/>
      <c r="AX114" s="1795"/>
      <c r="AY114" s="1795"/>
      <c r="AZ114" s="1796"/>
      <c r="BA114" s="1746"/>
      <c r="BB114" s="1746"/>
      <c r="BC114" s="1746"/>
      <c r="BD114" s="1746"/>
      <c r="BE114" s="1797"/>
      <c r="BF114" s="550"/>
    </row>
    <row r="115" spans="1:58" ht="21.95" customHeight="1">
      <c r="A115" s="1742"/>
      <c r="B115" s="1826"/>
      <c r="C115" s="1833"/>
      <c r="D115" s="1833"/>
      <c r="E115" s="1833"/>
      <c r="F115" s="1833"/>
      <c r="G115" s="1833"/>
      <c r="H115" s="1833"/>
      <c r="I115" s="1833"/>
      <c r="J115" s="1834"/>
      <c r="K115" s="1881"/>
      <c r="L115" s="1882"/>
      <c r="M115" s="1882"/>
      <c r="N115" s="1883"/>
      <c r="O115" s="1888"/>
      <c r="P115" s="1868"/>
      <c r="Q115" s="1868"/>
      <c r="R115" s="1868"/>
      <c r="S115" s="1868"/>
      <c r="T115" s="1869"/>
      <c r="U115" s="1867"/>
      <c r="V115" s="1868"/>
      <c r="W115" s="1868"/>
      <c r="X115" s="1868"/>
      <c r="Y115" s="1868"/>
      <c r="Z115" s="1869"/>
      <c r="AA115" s="1881"/>
      <c r="AB115" s="1882"/>
      <c r="AC115" s="1882"/>
      <c r="AD115" s="1882"/>
      <c r="AE115" s="1883"/>
      <c r="AF115" s="1809" t="s">
        <v>1218</v>
      </c>
      <c r="AG115" s="1792"/>
      <c r="AH115" s="1792"/>
      <c r="AI115" s="1792"/>
      <c r="AJ115" s="1792"/>
      <c r="AK115" s="1793"/>
      <c r="AL115" s="1806" t="s">
        <v>1139</v>
      </c>
      <c r="AM115" s="1807"/>
      <c r="AN115" s="1807"/>
      <c r="AO115" s="1807"/>
      <c r="AP115" s="1807"/>
      <c r="AQ115" s="1807"/>
      <c r="AR115" s="1807"/>
      <c r="AS115" s="1807"/>
      <c r="AT115" s="1807"/>
      <c r="AU115" s="1807"/>
      <c r="AV115" s="1807"/>
      <c r="AW115" s="1807"/>
      <c r="AX115" s="1807"/>
      <c r="AY115" s="1807"/>
      <c r="AZ115" s="1808"/>
      <c r="BA115" s="1809"/>
      <c r="BB115" s="1792"/>
      <c r="BC115" s="1792"/>
      <c r="BD115" s="1792"/>
      <c r="BE115" s="1812"/>
      <c r="BF115" s="550"/>
    </row>
    <row r="116" spans="1:58" ht="21.95" customHeight="1">
      <c r="A116" s="1742"/>
      <c r="B116" s="1826"/>
      <c r="C116" s="1833"/>
      <c r="D116" s="1833"/>
      <c r="E116" s="1833"/>
      <c r="F116" s="1833"/>
      <c r="G116" s="1833"/>
      <c r="H116" s="1833"/>
      <c r="I116" s="1833"/>
      <c r="J116" s="1834"/>
      <c r="K116" s="1881"/>
      <c r="L116" s="1882"/>
      <c r="M116" s="1882"/>
      <c r="N116" s="1883"/>
      <c r="O116" s="1888"/>
      <c r="P116" s="1868"/>
      <c r="Q116" s="1868"/>
      <c r="R116" s="1868"/>
      <c r="S116" s="1868"/>
      <c r="T116" s="1869"/>
      <c r="U116" s="1867"/>
      <c r="V116" s="1868"/>
      <c r="W116" s="1868"/>
      <c r="X116" s="1868"/>
      <c r="Y116" s="1868"/>
      <c r="Z116" s="1869"/>
      <c r="AA116" s="1881"/>
      <c r="AB116" s="1882"/>
      <c r="AC116" s="1882"/>
      <c r="AD116" s="1882"/>
      <c r="AE116" s="1883"/>
      <c r="AF116" s="1809" t="s">
        <v>1219</v>
      </c>
      <c r="AG116" s="1792"/>
      <c r="AH116" s="1792"/>
      <c r="AI116" s="1792"/>
      <c r="AJ116" s="1792"/>
      <c r="AK116" s="1793"/>
      <c r="AL116" s="1806" t="s">
        <v>1139</v>
      </c>
      <c r="AM116" s="1807"/>
      <c r="AN116" s="1807"/>
      <c r="AO116" s="1807"/>
      <c r="AP116" s="1807"/>
      <c r="AQ116" s="1807"/>
      <c r="AR116" s="1807"/>
      <c r="AS116" s="1807"/>
      <c r="AT116" s="1807"/>
      <c r="AU116" s="1807"/>
      <c r="AV116" s="1807"/>
      <c r="AW116" s="1807"/>
      <c r="AX116" s="1807"/>
      <c r="AY116" s="1807"/>
      <c r="AZ116" s="1808"/>
      <c r="BA116" s="1809"/>
      <c r="BB116" s="1792"/>
      <c r="BC116" s="1792"/>
      <c r="BD116" s="1792"/>
      <c r="BE116" s="1812"/>
      <c r="BF116" s="550"/>
    </row>
    <row r="117" spans="1:58" ht="21.95" customHeight="1">
      <c r="A117" s="1742"/>
      <c r="B117" s="1826"/>
      <c r="C117" s="1833"/>
      <c r="D117" s="1833"/>
      <c r="E117" s="1833"/>
      <c r="F117" s="1833"/>
      <c r="G117" s="1833"/>
      <c r="H117" s="1833"/>
      <c r="I117" s="1833"/>
      <c r="J117" s="1834"/>
      <c r="K117" s="1881"/>
      <c r="L117" s="1882"/>
      <c r="M117" s="1882"/>
      <c r="N117" s="1883"/>
      <c r="O117" s="1888"/>
      <c r="P117" s="1868"/>
      <c r="Q117" s="1868"/>
      <c r="R117" s="1868"/>
      <c r="S117" s="1868"/>
      <c r="T117" s="1869"/>
      <c r="U117" s="1867"/>
      <c r="V117" s="1868"/>
      <c r="W117" s="1868"/>
      <c r="X117" s="1868"/>
      <c r="Y117" s="1868"/>
      <c r="Z117" s="1869"/>
      <c r="AA117" s="1881"/>
      <c r="AB117" s="1882"/>
      <c r="AC117" s="1882"/>
      <c r="AD117" s="1882"/>
      <c r="AE117" s="1883"/>
      <c r="AF117" s="1809" t="s">
        <v>1220</v>
      </c>
      <c r="AG117" s="1792"/>
      <c r="AH117" s="1792"/>
      <c r="AI117" s="1792"/>
      <c r="AJ117" s="1792"/>
      <c r="AK117" s="1793"/>
      <c r="AL117" s="1806" t="s">
        <v>1139</v>
      </c>
      <c r="AM117" s="1807"/>
      <c r="AN117" s="1807"/>
      <c r="AO117" s="1807"/>
      <c r="AP117" s="1807"/>
      <c r="AQ117" s="1807"/>
      <c r="AR117" s="1807"/>
      <c r="AS117" s="1807"/>
      <c r="AT117" s="1807"/>
      <c r="AU117" s="1807"/>
      <c r="AV117" s="1807"/>
      <c r="AW117" s="1807"/>
      <c r="AX117" s="1807"/>
      <c r="AY117" s="1807"/>
      <c r="AZ117" s="1808"/>
      <c r="BA117" s="1809"/>
      <c r="BB117" s="1792"/>
      <c r="BC117" s="1792"/>
      <c r="BD117" s="1792"/>
      <c r="BE117" s="1812"/>
      <c r="BF117" s="550"/>
    </row>
    <row r="118" spans="1:58" ht="21.95" customHeight="1">
      <c r="A118" s="1742"/>
      <c r="B118" s="1826"/>
      <c r="C118" s="1833"/>
      <c r="D118" s="1833"/>
      <c r="E118" s="1833"/>
      <c r="F118" s="1833"/>
      <c r="G118" s="1833"/>
      <c r="H118" s="1833"/>
      <c r="I118" s="1833"/>
      <c r="J118" s="1834"/>
      <c r="K118" s="1881"/>
      <c r="L118" s="1882"/>
      <c r="M118" s="1882"/>
      <c r="N118" s="1883"/>
      <c r="O118" s="1888"/>
      <c r="P118" s="1868"/>
      <c r="Q118" s="1868"/>
      <c r="R118" s="1868"/>
      <c r="S118" s="1868"/>
      <c r="T118" s="1869"/>
      <c r="U118" s="1867"/>
      <c r="V118" s="1868"/>
      <c r="W118" s="1868"/>
      <c r="X118" s="1868"/>
      <c r="Y118" s="1868"/>
      <c r="Z118" s="1869"/>
      <c r="AA118" s="1881"/>
      <c r="AB118" s="1882"/>
      <c r="AC118" s="1882"/>
      <c r="AD118" s="1882"/>
      <c r="AE118" s="1883"/>
      <c r="AF118" s="1809" t="s">
        <v>1221</v>
      </c>
      <c r="AG118" s="1792"/>
      <c r="AH118" s="1792"/>
      <c r="AI118" s="1792"/>
      <c r="AJ118" s="1792"/>
      <c r="AK118" s="1793"/>
      <c r="AL118" s="1806" t="s">
        <v>1139</v>
      </c>
      <c r="AM118" s="1807"/>
      <c r="AN118" s="1807"/>
      <c r="AO118" s="1807"/>
      <c r="AP118" s="1807"/>
      <c r="AQ118" s="1807"/>
      <c r="AR118" s="1807"/>
      <c r="AS118" s="1807"/>
      <c r="AT118" s="1807"/>
      <c r="AU118" s="1807"/>
      <c r="AV118" s="1807"/>
      <c r="AW118" s="1807"/>
      <c r="AX118" s="1807"/>
      <c r="AY118" s="1807"/>
      <c r="AZ118" s="1808"/>
      <c r="BA118" s="1809"/>
      <c r="BB118" s="1792"/>
      <c r="BC118" s="1792"/>
      <c r="BD118" s="1792"/>
      <c r="BE118" s="1812"/>
      <c r="BF118" s="550"/>
    </row>
    <row r="119" spans="1:58" ht="35.1" customHeight="1">
      <c r="A119" s="1742"/>
      <c r="B119" s="1826"/>
      <c r="C119" s="1833"/>
      <c r="D119" s="1833"/>
      <c r="E119" s="1833"/>
      <c r="F119" s="1833"/>
      <c r="G119" s="1833"/>
      <c r="H119" s="1833"/>
      <c r="I119" s="1833"/>
      <c r="J119" s="1834"/>
      <c r="K119" s="1881"/>
      <c r="L119" s="1882"/>
      <c r="M119" s="1882"/>
      <c r="N119" s="1883"/>
      <c r="O119" s="1888"/>
      <c r="P119" s="1868"/>
      <c r="Q119" s="1868"/>
      <c r="R119" s="1868"/>
      <c r="S119" s="1868"/>
      <c r="T119" s="1869"/>
      <c r="U119" s="1867"/>
      <c r="V119" s="1868"/>
      <c r="W119" s="1868"/>
      <c r="X119" s="1868"/>
      <c r="Y119" s="1868"/>
      <c r="Z119" s="1869"/>
      <c r="AA119" s="1881"/>
      <c r="AB119" s="1882"/>
      <c r="AC119" s="1882"/>
      <c r="AD119" s="1882"/>
      <c r="AE119" s="1883"/>
      <c r="AF119" s="1798" t="s">
        <v>1146</v>
      </c>
      <c r="AG119" s="1798"/>
      <c r="AH119" s="1798"/>
      <c r="AI119" s="1798"/>
      <c r="AJ119" s="1798"/>
      <c r="AK119" s="1799"/>
      <c r="AL119" s="1877" t="s">
        <v>1214</v>
      </c>
      <c r="AM119" s="1801"/>
      <c r="AN119" s="1801"/>
      <c r="AO119" s="1801"/>
      <c r="AP119" s="1801"/>
      <c r="AQ119" s="1801"/>
      <c r="AR119" s="1801"/>
      <c r="AS119" s="1801"/>
      <c r="AT119" s="1801"/>
      <c r="AU119" s="1801"/>
      <c r="AV119" s="1801"/>
      <c r="AW119" s="1801"/>
      <c r="AX119" s="1801"/>
      <c r="AY119" s="1801"/>
      <c r="AZ119" s="1802"/>
      <c r="BA119" s="1746"/>
      <c r="BB119" s="1746"/>
      <c r="BC119" s="1746"/>
      <c r="BD119" s="1746"/>
      <c r="BE119" s="1797"/>
      <c r="BF119" s="550"/>
    </row>
    <row r="120" spans="1:58" ht="21.95" customHeight="1">
      <c r="A120" s="1742"/>
      <c r="B120" s="1826"/>
      <c r="C120" s="1833"/>
      <c r="D120" s="1833"/>
      <c r="E120" s="1833"/>
      <c r="F120" s="1833"/>
      <c r="G120" s="1833"/>
      <c r="H120" s="1833"/>
      <c r="I120" s="1833"/>
      <c r="J120" s="1834"/>
      <c r="K120" s="1881"/>
      <c r="L120" s="1882"/>
      <c r="M120" s="1882"/>
      <c r="N120" s="1883"/>
      <c r="O120" s="1888"/>
      <c r="P120" s="1868"/>
      <c r="Q120" s="1868"/>
      <c r="R120" s="1868"/>
      <c r="S120" s="1868"/>
      <c r="T120" s="1869"/>
      <c r="U120" s="1867"/>
      <c r="V120" s="1868"/>
      <c r="W120" s="1868"/>
      <c r="X120" s="1868"/>
      <c r="Y120" s="1868"/>
      <c r="Z120" s="1869"/>
      <c r="AA120" s="1881"/>
      <c r="AB120" s="1882"/>
      <c r="AC120" s="1882"/>
      <c r="AD120" s="1882"/>
      <c r="AE120" s="1883"/>
      <c r="AF120" s="1792" t="s">
        <v>1165</v>
      </c>
      <c r="AG120" s="1792"/>
      <c r="AH120" s="1792"/>
      <c r="AI120" s="1792"/>
      <c r="AJ120" s="1792"/>
      <c r="AK120" s="1793"/>
      <c r="AL120" s="1794" t="s">
        <v>1149</v>
      </c>
      <c r="AM120" s="1795"/>
      <c r="AN120" s="1795"/>
      <c r="AO120" s="1795"/>
      <c r="AP120" s="1795"/>
      <c r="AQ120" s="1795"/>
      <c r="AR120" s="1795"/>
      <c r="AS120" s="1795"/>
      <c r="AT120" s="1795"/>
      <c r="AU120" s="1795"/>
      <c r="AV120" s="1795"/>
      <c r="AW120" s="1795"/>
      <c r="AX120" s="1795"/>
      <c r="AY120" s="1795"/>
      <c r="AZ120" s="1796"/>
      <c r="BA120" s="1746"/>
      <c r="BB120" s="1746"/>
      <c r="BC120" s="1746"/>
      <c r="BD120" s="1746"/>
      <c r="BE120" s="1797"/>
      <c r="BF120" s="550"/>
    </row>
    <row r="121" spans="1:58" ht="21.95" customHeight="1">
      <c r="A121" s="1742"/>
      <c r="B121" s="1835"/>
      <c r="C121" s="1836"/>
      <c r="D121" s="1836"/>
      <c r="E121" s="1836"/>
      <c r="F121" s="1836"/>
      <c r="G121" s="1836"/>
      <c r="H121" s="1836"/>
      <c r="I121" s="1836"/>
      <c r="J121" s="1837"/>
      <c r="K121" s="1884"/>
      <c r="L121" s="1885"/>
      <c r="M121" s="1885"/>
      <c r="N121" s="1886"/>
      <c r="O121" s="1853"/>
      <c r="P121" s="1854"/>
      <c r="Q121" s="1854"/>
      <c r="R121" s="1854"/>
      <c r="S121" s="1854"/>
      <c r="T121" s="1855"/>
      <c r="U121" s="1853"/>
      <c r="V121" s="1854"/>
      <c r="W121" s="1854"/>
      <c r="X121" s="1854"/>
      <c r="Y121" s="1854"/>
      <c r="Z121" s="1855"/>
      <c r="AA121" s="1884"/>
      <c r="AB121" s="1885"/>
      <c r="AC121" s="1885"/>
      <c r="AD121" s="1885"/>
      <c r="AE121" s="1886"/>
      <c r="AF121" s="1809" t="s">
        <v>1150</v>
      </c>
      <c r="AG121" s="1792"/>
      <c r="AH121" s="1792"/>
      <c r="AI121" s="1792"/>
      <c r="AJ121" s="1792"/>
      <c r="AK121" s="1793"/>
      <c r="AL121" s="1806" t="s">
        <v>1149</v>
      </c>
      <c r="AM121" s="1807"/>
      <c r="AN121" s="1807"/>
      <c r="AO121" s="1807"/>
      <c r="AP121" s="1807"/>
      <c r="AQ121" s="1807"/>
      <c r="AR121" s="1807"/>
      <c r="AS121" s="1807"/>
      <c r="AT121" s="1807"/>
      <c r="AU121" s="1807"/>
      <c r="AV121" s="1807"/>
      <c r="AW121" s="1807"/>
      <c r="AX121" s="1807"/>
      <c r="AY121" s="1807"/>
      <c r="AZ121" s="1808"/>
      <c r="BA121" s="1746"/>
      <c r="BB121" s="1810"/>
      <c r="BC121" s="1810"/>
      <c r="BD121" s="1810"/>
      <c r="BE121" s="1811"/>
      <c r="BF121" s="554"/>
    </row>
    <row r="122" spans="1:58" ht="21.95" customHeight="1">
      <c r="A122" s="1742"/>
      <c r="B122" s="1823" t="s">
        <v>1111</v>
      </c>
      <c r="C122" s="1824"/>
      <c r="D122" s="1824"/>
      <c r="E122" s="1824"/>
      <c r="F122" s="1824"/>
      <c r="G122" s="1824"/>
      <c r="H122" s="1824"/>
      <c r="I122" s="1824"/>
      <c r="J122" s="1825"/>
      <c r="K122" s="1823"/>
      <c r="L122" s="1824"/>
      <c r="M122" s="1824"/>
      <c r="N122" s="1825"/>
      <c r="O122" s="1838" t="s">
        <v>1222</v>
      </c>
      <c r="P122" s="1824"/>
      <c r="Q122" s="1824"/>
      <c r="R122" s="1824"/>
      <c r="S122" s="1824"/>
      <c r="T122" s="1825"/>
      <c r="U122" s="1838" t="s">
        <v>1222</v>
      </c>
      <c r="V122" s="1824"/>
      <c r="W122" s="1824"/>
      <c r="X122" s="1824"/>
      <c r="Y122" s="1824"/>
      <c r="Z122" s="1825"/>
      <c r="AA122" s="1864"/>
      <c r="AB122" s="1865"/>
      <c r="AC122" s="1865"/>
      <c r="AD122" s="1865"/>
      <c r="AE122" s="1866"/>
      <c r="AF122" s="1809" t="s">
        <v>1159</v>
      </c>
      <c r="AG122" s="1792"/>
      <c r="AH122" s="1792"/>
      <c r="AI122" s="1792"/>
      <c r="AJ122" s="1792"/>
      <c r="AK122" s="1793"/>
      <c r="AL122" s="1806" t="s">
        <v>1139</v>
      </c>
      <c r="AM122" s="1807"/>
      <c r="AN122" s="1807"/>
      <c r="AO122" s="1807"/>
      <c r="AP122" s="1807"/>
      <c r="AQ122" s="1807"/>
      <c r="AR122" s="1807"/>
      <c r="AS122" s="1807"/>
      <c r="AT122" s="1807"/>
      <c r="AU122" s="1807"/>
      <c r="AV122" s="1807"/>
      <c r="AW122" s="1807"/>
      <c r="AX122" s="1807"/>
      <c r="AY122" s="1807"/>
      <c r="AZ122" s="1808"/>
      <c r="BA122" s="1746"/>
      <c r="BB122" s="1746"/>
      <c r="BC122" s="1746"/>
      <c r="BD122" s="1746"/>
      <c r="BE122" s="1797"/>
      <c r="BF122" s="550"/>
    </row>
    <row r="123" spans="1:58" ht="21.95" customHeight="1">
      <c r="A123" s="1742"/>
      <c r="B123" s="1826"/>
      <c r="C123" s="1827"/>
      <c r="D123" s="1827"/>
      <c r="E123" s="1827"/>
      <c r="F123" s="1827"/>
      <c r="G123" s="1827"/>
      <c r="H123" s="1827"/>
      <c r="I123" s="1827"/>
      <c r="J123" s="1828"/>
      <c r="K123" s="1826"/>
      <c r="L123" s="1827"/>
      <c r="M123" s="1827"/>
      <c r="N123" s="1828"/>
      <c r="O123" s="1826"/>
      <c r="P123" s="1827"/>
      <c r="Q123" s="1827"/>
      <c r="R123" s="1827"/>
      <c r="S123" s="1827"/>
      <c r="T123" s="1828"/>
      <c r="U123" s="1826"/>
      <c r="V123" s="1827"/>
      <c r="W123" s="1827"/>
      <c r="X123" s="1827"/>
      <c r="Y123" s="1827"/>
      <c r="Z123" s="1828"/>
      <c r="AA123" s="1867"/>
      <c r="AB123" s="1868"/>
      <c r="AC123" s="1868"/>
      <c r="AD123" s="1868"/>
      <c r="AE123" s="1869"/>
      <c r="AF123" s="1792" t="s">
        <v>1160</v>
      </c>
      <c r="AG123" s="1792"/>
      <c r="AH123" s="1792"/>
      <c r="AI123" s="1792"/>
      <c r="AJ123" s="1792"/>
      <c r="AK123" s="1793"/>
      <c r="AL123" s="1806" t="s">
        <v>1139</v>
      </c>
      <c r="AM123" s="1807"/>
      <c r="AN123" s="1807"/>
      <c r="AO123" s="1807"/>
      <c r="AP123" s="1807"/>
      <c r="AQ123" s="1807"/>
      <c r="AR123" s="1807"/>
      <c r="AS123" s="1807"/>
      <c r="AT123" s="1807"/>
      <c r="AU123" s="1807"/>
      <c r="AV123" s="1807"/>
      <c r="AW123" s="1807"/>
      <c r="AX123" s="1807"/>
      <c r="AY123" s="1807"/>
      <c r="AZ123" s="1808"/>
      <c r="BA123" s="1806"/>
      <c r="BB123" s="1807"/>
      <c r="BC123" s="1807"/>
      <c r="BD123" s="1807"/>
      <c r="BE123" s="1873"/>
      <c r="BF123" s="550"/>
    </row>
    <row r="124" spans="1:58" ht="21.95" customHeight="1">
      <c r="A124" s="1742"/>
      <c r="B124" s="1826"/>
      <c r="C124" s="1827"/>
      <c r="D124" s="1827"/>
      <c r="E124" s="1827"/>
      <c r="F124" s="1827"/>
      <c r="G124" s="1827"/>
      <c r="H124" s="1827"/>
      <c r="I124" s="1827"/>
      <c r="J124" s="1828"/>
      <c r="K124" s="1826"/>
      <c r="L124" s="1827"/>
      <c r="M124" s="1827"/>
      <c r="N124" s="1828"/>
      <c r="O124" s="1826"/>
      <c r="P124" s="1827"/>
      <c r="Q124" s="1827"/>
      <c r="R124" s="1827"/>
      <c r="S124" s="1827"/>
      <c r="T124" s="1828"/>
      <c r="U124" s="1826"/>
      <c r="V124" s="1827"/>
      <c r="W124" s="1827"/>
      <c r="X124" s="1827"/>
      <c r="Y124" s="1827"/>
      <c r="Z124" s="1828"/>
      <c r="AA124" s="1867"/>
      <c r="AB124" s="1868"/>
      <c r="AC124" s="1868"/>
      <c r="AD124" s="1868"/>
      <c r="AE124" s="1869"/>
      <c r="AF124" s="1856" t="s">
        <v>1223</v>
      </c>
      <c r="AG124" s="1857"/>
      <c r="AH124" s="1857"/>
      <c r="AI124" s="1857"/>
      <c r="AJ124" s="1857"/>
      <c r="AK124" s="1859"/>
      <c r="AL124" s="1874" t="s">
        <v>1224</v>
      </c>
      <c r="AM124" s="1875"/>
      <c r="AN124" s="1875"/>
      <c r="AO124" s="1875"/>
      <c r="AP124" s="1875"/>
      <c r="AQ124" s="1875"/>
      <c r="AR124" s="1875"/>
      <c r="AS124" s="1875"/>
      <c r="AT124" s="1875"/>
      <c r="AU124" s="1875"/>
      <c r="AV124" s="1875"/>
      <c r="AW124" s="1875"/>
      <c r="AX124" s="1875"/>
      <c r="AY124" s="1875"/>
      <c r="AZ124" s="1876"/>
      <c r="BA124" s="1809"/>
      <c r="BB124" s="1792"/>
      <c r="BC124" s="1792"/>
      <c r="BD124" s="1792"/>
      <c r="BE124" s="1812"/>
      <c r="BF124" s="550"/>
    </row>
    <row r="125" spans="1:58" ht="21.95" customHeight="1">
      <c r="A125" s="1742"/>
      <c r="B125" s="1826"/>
      <c r="C125" s="1827"/>
      <c r="D125" s="1827"/>
      <c r="E125" s="1827"/>
      <c r="F125" s="1827"/>
      <c r="G125" s="1827"/>
      <c r="H125" s="1827"/>
      <c r="I125" s="1827"/>
      <c r="J125" s="1828"/>
      <c r="K125" s="1826"/>
      <c r="L125" s="1827"/>
      <c r="M125" s="1827"/>
      <c r="N125" s="1828"/>
      <c r="O125" s="1826"/>
      <c r="P125" s="1827"/>
      <c r="Q125" s="1827"/>
      <c r="R125" s="1827"/>
      <c r="S125" s="1827"/>
      <c r="T125" s="1828"/>
      <c r="U125" s="1826"/>
      <c r="V125" s="1827"/>
      <c r="W125" s="1827"/>
      <c r="X125" s="1827"/>
      <c r="Y125" s="1827"/>
      <c r="Z125" s="1828"/>
      <c r="AA125" s="1867"/>
      <c r="AB125" s="1868"/>
      <c r="AC125" s="1868"/>
      <c r="AD125" s="1868"/>
      <c r="AE125" s="1869"/>
      <c r="AF125" s="1809" t="s">
        <v>1151</v>
      </c>
      <c r="AG125" s="1792"/>
      <c r="AH125" s="1792"/>
      <c r="AI125" s="1792"/>
      <c r="AJ125" s="1792"/>
      <c r="AK125" s="1793"/>
      <c r="AL125" s="1806" t="s">
        <v>1137</v>
      </c>
      <c r="AM125" s="1807"/>
      <c r="AN125" s="1807"/>
      <c r="AO125" s="1807"/>
      <c r="AP125" s="1807"/>
      <c r="AQ125" s="1807"/>
      <c r="AR125" s="1807"/>
      <c r="AS125" s="1807"/>
      <c r="AT125" s="1807"/>
      <c r="AU125" s="1807"/>
      <c r="AV125" s="1807"/>
      <c r="AW125" s="1807"/>
      <c r="AX125" s="1807"/>
      <c r="AY125" s="1807"/>
      <c r="AZ125" s="1808"/>
      <c r="BA125" s="1856"/>
      <c r="BB125" s="1857"/>
      <c r="BC125" s="1857"/>
      <c r="BD125" s="1857"/>
      <c r="BE125" s="1858"/>
      <c r="BF125" s="550"/>
    </row>
    <row r="126" spans="1:58" ht="21.95" customHeight="1">
      <c r="A126" s="1742"/>
      <c r="B126" s="1826"/>
      <c r="C126" s="1827"/>
      <c r="D126" s="1827"/>
      <c r="E126" s="1827"/>
      <c r="F126" s="1827"/>
      <c r="G126" s="1827"/>
      <c r="H126" s="1827"/>
      <c r="I126" s="1827"/>
      <c r="J126" s="1828"/>
      <c r="K126" s="1826"/>
      <c r="L126" s="1827"/>
      <c r="M126" s="1827"/>
      <c r="N126" s="1828"/>
      <c r="O126" s="1826"/>
      <c r="P126" s="1827"/>
      <c r="Q126" s="1827"/>
      <c r="R126" s="1827"/>
      <c r="S126" s="1827"/>
      <c r="T126" s="1828"/>
      <c r="U126" s="1826"/>
      <c r="V126" s="1827"/>
      <c r="W126" s="1827"/>
      <c r="X126" s="1827"/>
      <c r="Y126" s="1827"/>
      <c r="Z126" s="1828"/>
      <c r="AA126" s="1867"/>
      <c r="AB126" s="1868"/>
      <c r="AC126" s="1868"/>
      <c r="AD126" s="1868"/>
      <c r="AE126" s="1869"/>
      <c r="AF126" s="1809" t="s">
        <v>1138</v>
      </c>
      <c r="AG126" s="1792"/>
      <c r="AH126" s="1792"/>
      <c r="AI126" s="1792"/>
      <c r="AJ126" s="1792"/>
      <c r="AK126" s="1793"/>
      <c r="AL126" s="1806" t="s">
        <v>1139</v>
      </c>
      <c r="AM126" s="1807"/>
      <c r="AN126" s="1807"/>
      <c r="AO126" s="1807"/>
      <c r="AP126" s="1807"/>
      <c r="AQ126" s="1807"/>
      <c r="AR126" s="1807"/>
      <c r="AS126" s="1807"/>
      <c r="AT126" s="1807"/>
      <c r="AU126" s="1807"/>
      <c r="AV126" s="1807"/>
      <c r="AW126" s="1807"/>
      <c r="AX126" s="1807"/>
      <c r="AY126" s="1807"/>
      <c r="AZ126" s="1808"/>
      <c r="BA126" s="1856"/>
      <c r="BB126" s="1857"/>
      <c r="BC126" s="1857"/>
      <c r="BD126" s="1857"/>
      <c r="BE126" s="1858"/>
      <c r="BF126" s="550"/>
    </row>
    <row r="127" spans="1:58" ht="21.95" customHeight="1">
      <c r="A127" s="1742"/>
      <c r="B127" s="1826"/>
      <c r="C127" s="1827"/>
      <c r="D127" s="1827"/>
      <c r="E127" s="1827"/>
      <c r="F127" s="1827"/>
      <c r="G127" s="1827"/>
      <c r="H127" s="1827"/>
      <c r="I127" s="1827"/>
      <c r="J127" s="1828"/>
      <c r="K127" s="1826"/>
      <c r="L127" s="1827"/>
      <c r="M127" s="1827"/>
      <c r="N127" s="1828"/>
      <c r="O127" s="1826"/>
      <c r="P127" s="1827"/>
      <c r="Q127" s="1827"/>
      <c r="R127" s="1827"/>
      <c r="S127" s="1827"/>
      <c r="T127" s="1828"/>
      <c r="U127" s="1826"/>
      <c r="V127" s="1827"/>
      <c r="W127" s="1827"/>
      <c r="X127" s="1827"/>
      <c r="Y127" s="1827"/>
      <c r="Z127" s="1828"/>
      <c r="AA127" s="1867"/>
      <c r="AB127" s="1868"/>
      <c r="AC127" s="1868"/>
      <c r="AD127" s="1868"/>
      <c r="AE127" s="1869"/>
      <c r="AF127" s="1792" t="s">
        <v>1140</v>
      </c>
      <c r="AG127" s="1792"/>
      <c r="AH127" s="1792"/>
      <c r="AI127" s="1792"/>
      <c r="AJ127" s="1792"/>
      <c r="AK127" s="1793"/>
      <c r="AL127" s="1794" t="s">
        <v>1139</v>
      </c>
      <c r="AM127" s="1795"/>
      <c r="AN127" s="1795"/>
      <c r="AO127" s="1795"/>
      <c r="AP127" s="1795"/>
      <c r="AQ127" s="1795"/>
      <c r="AR127" s="1795"/>
      <c r="AS127" s="1795"/>
      <c r="AT127" s="1795"/>
      <c r="AU127" s="1795"/>
      <c r="AV127" s="1795"/>
      <c r="AW127" s="1795"/>
      <c r="AX127" s="1795"/>
      <c r="AY127" s="1795"/>
      <c r="AZ127" s="1796"/>
      <c r="BA127" s="1746"/>
      <c r="BB127" s="1746"/>
      <c r="BC127" s="1746"/>
      <c r="BD127" s="1746"/>
      <c r="BE127" s="1797"/>
      <c r="BF127" s="550"/>
    </row>
    <row r="128" spans="1:58" ht="21.95" customHeight="1">
      <c r="A128" s="1742"/>
      <c r="B128" s="1826"/>
      <c r="C128" s="1827"/>
      <c r="D128" s="1827"/>
      <c r="E128" s="1827"/>
      <c r="F128" s="1827"/>
      <c r="G128" s="1827"/>
      <c r="H128" s="1827"/>
      <c r="I128" s="1827"/>
      <c r="J128" s="1828"/>
      <c r="K128" s="1826"/>
      <c r="L128" s="1827"/>
      <c r="M128" s="1827"/>
      <c r="N128" s="1828"/>
      <c r="O128" s="1826"/>
      <c r="P128" s="1827"/>
      <c r="Q128" s="1827"/>
      <c r="R128" s="1827"/>
      <c r="S128" s="1827"/>
      <c r="T128" s="1828"/>
      <c r="U128" s="1826"/>
      <c r="V128" s="1827"/>
      <c r="W128" s="1827"/>
      <c r="X128" s="1827"/>
      <c r="Y128" s="1827"/>
      <c r="Z128" s="1828"/>
      <c r="AA128" s="1867"/>
      <c r="AB128" s="1868"/>
      <c r="AC128" s="1868"/>
      <c r="AD128" s="1868"/>
      <c r="AE128" s="1869"/>
      <c r="AF128" s="1792" t="s">
        <v>1141</v>
      </c>
      <c r="AG128" s="1792"/>
      <c r="AH128" s="1792"/>
      <c r="AI128" s="1792"/>
      <c r="AJ128" s="1792"/>
      <c r="AK128" s="1793"/>
      <c r="AL128" s="1794" t="s">
        <v>1139</v>
      </c>
      <c r="AM128" s="1795"/>
      <c r="AN128" s="1795"/>
      <c r="AO128" s="1795"/>
      <c r="AP128" s="1795"/>
      <c r="AQ128" s="1795"/>
      <c r="AR128" s="1795"/>
      <c r="AS128" s="1795"/>
      <c r="AT128" s="1795"/>
      <c r="AU128" s="1795"/>
      <c r="AV128" s="1795"/>
      <c r="AW128" s="1795"/>
      <c r="AX128" s="1795"/>
      <c r="AY128" s="1795"/>
      <c r="AZ128" s="1796"/>
      <c r="BA128" s="1746"/>
      <c r="BB128" s="1746"/>
      <c r="BC128" s="1746"/>
      <c r="BD128" s="1746"/>
      <c r="BE128" s="1797"/>
      <c r="BF128" s="550"/>
    </row>
    <row r="129" spans="1:58" ht="21.95" customHeight="1">
      <c r="A129" s="1742"/>
      <c r="B129" s="1826"/>
      <c r="C129" s="1827"/>
      <c r="D129" s="1827"/>
      <c r="E129" s="1827"/>
      <c r="F129" s="1827"/>
      <c r="G129" s="1827"/>
      <c r="H129" s="1827"/>
      <c r="I129" s="1827"/>
      <c r="J129" s="1828"/>
      <c r="K129" s="1826"/>
      <c r="L129" s="1827"/>
      <c r="M129" s="1827"/>
      <c r="N129" s="1828"/>
      <c r="O129" s="1826"/>
      <c r="P129" s="1827"/>
      <c r="Q129" s="1827"/>
      <c r="R129" s="1827"/>
      <c r="S129" s="1827"/>
      <c r="T129" s="1828"/>
      <c r="U129" s="1826"/>
      <c r="V129" s="1827"/>
      <c r="W129" s="1827"/>
      <c r="X129" s="1827"/>
      <c r="Y129" s="1827"/>
      <c r="Z129" s="1828"/>
      <c r="AA129" s="1867"/>
      <c r="AB129" s="1868"/>
      <c r="AC129" s="1868"/>
      <c r="AD129" s="1868"/>
      <c r="AE129" s="1869"/>
      <c r="AF129" s="1804" t="s">
        <v>1225</v>
      </c>
      <c r="AG129" s="1804"/>
      <c r="AH129" s="1804"/>
      <c r="AI129" s="1804"/>
      <c r="AJ129" s="1804"/>
      <c r="AK129" s="1805"/>
      <c r="AL129" s="1794" t="s">
        <v>1139</v>
      </c>
      <c r="AM129" s="1795"/>
      <c r="AN129" s="1795"/>
      <c r="AO129" s="1795"/>
      <c r="AP129" s="1795"/>
      <c r="AQ129" s="1795"/>
      <c r="AR129" s="1795"/>
      <c r="AS129" s="1795"/>
      <c r="AT129" s="1795"/>
      <c r="AU129" s="1795"/>
      <c r="AV129" s="1795"/>
      <c r="AW129" s="1795"/>
      <c r="AX129" s="1795"/>
      <c r="AY129" s="1795"/>
      <c r="AZ129" s="1796"/>
      <c r="BA129" s="1746"/>
      <c r="BB129" s="1746"/>
      <c r="BC129" s="1746"/>
      <c r="BD129" s="1746"/>
      <c r="BE129" s="1797"/>
      <c r="BF129" s="550"/>
    </row>
    <row r="130" spans="1:58" ht="21.95" customHeight="1">
      <c r="A130" s="1742"/>
      <c r="B130" s="1826"/>
      <c r="C130" s="1827"/>
      <c r="D130" s="1827"/>
      <c r="E130" s="1827"/>
      <c r="F130" s="1827"/>
      <c r="G130" s="1827"/>
      <c r="H130" s="1827"/>
      <c r="I130" s="1827"/>
      <c r="J130" s="1828"/>
      <c r="K130" s="1826"/>
      <c r="L130" s="1827"/>
      <c r="M130" s="1827"/>
      <c r="N130" s="1828"/>
      <c r="O130" s="1826"/>
      <c r="P130" s="1827"/>
      <c r="Q130" s="1827"/>
      <c r="R130" s="1827"/>
      <c r="S130" s="1827"/>
      <c r="T130" s="1828"/>
      <c r="U130" s="1826"/>
      <c r="V130" s="1827"/>
      <c r="W130" s="1827"/>
      <c r="X130" s="1827"/>
      <c r="Y130" s="1827"/>
      <c r="Z130" s="1828"/>
      <c r="AA130" s="1867"/>
      <c r="AB130" s="1868"/>
      <c r="AC130" s="1868"/>
      <c r="AD130" s="1868"/>
      <c r="AE130" s="1869"/>
      <c r="AF130" s="1792" t="s">
        <v>1226</v>
      </c>
      <c r="AG130" s="1792"/>
      <c r="AH130" s="1792"/>
      <c r="AI130" s="1792"/>
      <c r="AJ130" s="1792"/>
      <c r="AK130" s="1793"/>
      <c r="AL130" s="1794" t="s">
        <v>1139</v>
      </c>
      <c r="AM130" s="1795"/>
      <c r="AN130" s="1795"/>
      <c r="AO130" s="1795"/>
      <c r="AP130" s="1795"/>
      <c r="AQ130" s="1795"/>
      <c r="AR130" s="1795"/>
      <c r="AS130" s="1795"/>
      <c r="AT130" s="1795"/>
      <c r="AU130" s="1795"/>
      <c r="AV130" s="1795"/>
      <c r="AW130" s="1795"/>
      <c r="AX130" s="1795"/>
      <c r="AY130" s="1795"/>
      <c r="AZ130" s="1796"/>
      <c r="BA130" s="1746"/>
      <c r="BB130" s="1746"/>
      <c r="BC130" s="1746"/>
      <c r="BD130" s="1746"/>
      <c r="BE130" s="1797"/>
      <c r="BF130" s="550"/>
    </row>
    <row r="131" spans="1:58" ht="21.95" customHeight="1">
      <c r="A131" s="1742"/>
      <c r="B131" s="1826"/>
      <c r="C131" s="1827"/>
      <c r="D131" s="1827"/>
      <c r="E131" s="1827"/>
      <c r="F131" s="1827"/>
      <c r="G131" s="1827"/>
      <c r="H131" s="1827"/>
      <c r="I131" s="1827"/>
      <c r="J131" s="1828"/>
      <c r="K131" s="1826"/>
      <c r="L131" s="1827"/>
      <c r="M131" s="1827"/>
      <c r="N131" s="1828"/>
      <c r="O131" s="1826"/>
      <c r="P131" s="1827"/>
      <c r="Q131" s="1827"/>
      <c r="R131" s="1827"/>
      <c r="S131" s="1827"/>
      <c r="T131" s="1828"/>
      <c r="U131" s="1826"/>
      <c r="V131" s="1827"/>
      <c r="W131" s="1827"/>
      <c r="X131" s="1827"/>
      <c r="Y131" s="1827"/>
      <c r="Z131" s="1828"/>
      <c r="AA131" s="1867"/>
      <c r="AB131" s="1868"/>
      <c r="AC131" s="1868"/>
      <c r="AD131" s="1868"/>
      <c r="AE131" s="1869"/>
      <c r="AF131" s="1792" t="s">
        <v>1187</v>
      </c>
      <c r="AG131" s="1792"/>
      <c r="AH131" s="1792"/>
      <c r="AI131" s="1792"/>
      <c r="AJ131" s="1792"/>
      <c r="AK131" s="1793"/>
      <c r="AL131" s="1794" t="s">
        <v>1139</v>
      </c>
      <c r="AM131" s="1795"/>
      <c r="AN131" s="1795"/>
      <c r="AO131" s="1795"/>
      <c r="AP131" s="1795"/>
      <c r="AQ131" s="1795"/>
      <c r="AR131" s="1795"/>
      <c r="AS131" s="1795"/>
      <c r="AT131" s="1795"/>
      <c r="AU131" s="1795"/>
      <c r="AV131" s="1795"/>
      <c r="AW131" s="1795"/>
      <c r="AX131" s="1795"/>
      <c r="AY131" s="1795"/>
      <c r="AZ131" s="1796"/>
      <c r="BA131" s="1746"/>
      <c r="BB131" s="1746"/>
      <c r="BC131" s="1746"/>
      <c r="BD131" s="1746"/>
      <c r="BE131" s="1797"/>
      <c r="BF131" s="550"/>
    </row>
    <row r="132" spans="1:58" ht="21.95" customHeight="1">
      <c r="A132" s="1742"/>
      <c r="B132" s="1826"/>
      <c r="C132" s="1827"/>
      <c r="D132" s="1827"/>
      <c r="E132" s="1827"/>
      <c r="F132" s="1827"/>
      <c r="G132" s="1827"/>
      <c r="H132" s="1827"/>
      <c r="I132" s="1827"/>
      <c r="J132" s="1828"/>
      <c r="K132" s="1826"/>
      <c r="L132" s="1827"/>
      <c r="M132" s="1827"/>
      <c r="N132" s="1828"/>
      <c r="O132" s="1826"/>
      <c r="P132" s="1827"/>
      <c r="Q132" s="1827"/>
      <c r="R132" s="1827"/>
      <c r="S132" s="1827"/>
      <c r="T132" s="1828"/>
      <c r="U132" s="1826"/>
      <c r="V132" s="1827"/>
      <c r="W132" s="1827"/>
      <c r="X132" s="1827"/>
      <c r="Y132" s="1827"/>
      <c r="Z132" s="1828"/>
      <c r="AA132" s="1867"/>
      <c r="AB132" s="1868"/>
      <c r="AC132" s="1868"/>
      <c r="AD132" s="1868"/>
      <c r="AE132" s="1869"/>
      <c r="AF132" s="1792" t="s">
        <v>1227</v>
      </c>
      <c r="AG132" s="1792"/>
      <c r="AH132" s="1792"/>
      <c r="AI132" s="1792"/>
      <c r="AJ132" s="1792"/>
      <c r="AK132" s="1793"/>
      <c r="AL132" s="1794" t="s">
        <v>1139</v>
      </c>
      <c r="AM132" s="1795"/>
      <c r="AN132" s="1795"/>
      <c r="AO132" s="1795"/>
      <c r="AP132" s="1795"/>
      <c r="AQ132" s="1795"/>
      <c r="AR132" s="1795"/>
      <c r="AS132" s="1795"/>
      <c r="AT132" s="1795"/>
      <c r="AU132" s="1795"/>
      <c r="AV132" s="1795"/>
      <c r="AW132" s="1795"/>
      <c r="AX132" s="1795"/>
      <c r="AY132" s="1795"/>
      <c r="AZ132" s="1796"/>
      <c r="BA132" s="1746"/>
      <c r="BB132" s="1746"/>
      <c r="BC132" s="1746"/>
      <c r="BD132" s="1746"/>
      <c r="BE132" s="1797"/>
      <c r="BF132" s="550"/>
    </row>
    <row r="133" spans="1:58" ht="21.95" customHeight="1">
      <c r="A133" s="1742"/>
      <c r="B133" s="1826"/>
      <c r="C133" s="1827"/>
      <c r="D133" s="1827"/>
      <c r="E133" s="1827"/>
      <c r="F133" s="1827"/>
      <c r="G133" s="1827"/>
      <c r="H133" s="1827"/>
      <c r="I133" s="1827"/>
      <c r="J133" s="1828"/>
      <c r="K133" s="1826"/>
      <c r="L133" s="1827"/>
      <c r="M133" s="1827"/>
      <c r="N133" s="1828"/>
      <c r="O133" s="1826"/>
      <c r="P133" s="1827"/>
      <c r="Q133" s="1827"/>
      <c r="R133" s="1827"/>
      <c r="S133" s="1827"/>
      <c r="T133" s="1828"/>
      <c r="U133" s="1826"/>
      <c r="V133" s="1827"/>
      <c r="W133" s="1827"/>
      <c r="X133" s="1827"/>
      <c r="Y133" s="1827"/>
      <c r="Z133" s="1828"/>
      <c r="AA133" s="1867"/>
      <c r="AB133" s="1868"/>
      <c r="AC133" s="1868"/>
      <c r="AD133" s="1868"/>
      <c r="AE133" s="1869"/>
      <c r="AF133" s="1792" t="s">
        <v>1188</v>
      </c>
      <c r="AG133" s="1792"/>
      <c r="AH133" s="1792"/>
      <c r="AI133" s="1792"/>
      <c r="AJ133" s="1792"/>
      <c r="AK133" s="1793"/>
      <c r="AL133" s="1794" t="s">
        <v>1139</v>
      </c>
      <c r="AM133" s="1795"/>
      <c r="AN133" s="1795"/>
      <c r="AO133" s="1795"/>
      <c r="AP133" s="1795"/>
      <c r="AQ133" s="1795"/>
      <c r="AR133" s="1795"/>
      <c r="AS133" s="1795"/>
      <c r="AT133" s="1795"/>
      <c r="AU133" s="1795"/>
      <c r="AV133" s="1795"/>
      <c r="AW133" s="1795"/>
      <c r="AX133" s="1795"/>
      <c r="AY133" s="1795"/>
      <c r="AZ133" s="1796"/>
      <c r="BA133" s="1746"/>
      <c r="BB133" s="1746"/>
      <c r="BC133" s="1746"/>
      <c r="BD133" s="1746"/>
      <c r="BE133" s="1797"/>
      <c r="BF133" s="550"/>
    </row>
    <row r="134" spans="1:58" ht="21.95" customHeight="1">
      <c r="A134" s="1742"/>
      <c r="B134" s="1826"/>
      <c r="C134" s="1827"/>
      <c r="D134" s="1827"/>
      <c r="E134" s="1827"/>
      <c r="F134" s="1827"/>
      <c r="G134" s="1827"/>
      <c r="H134" s="1827"/>
      <c r="I134" s="1827"/>
      <c r="J134" s="1828"/>
      <c r="K134" s="1826"/>
      <c r="L134" s="1827"/>
      <c r="M134" s="1827"/>
      <c r="N134" s="1828"/>
      <c r="O134" s="1826"/>
      <c r="P134" s="1827"/>
      <c r="Q134" s="1827"/>
      <c r="R134" s="1827"/>
      <c r="S134" s="1827"/>
      <c r="T134" s="1828"/>
      <c r="U134" s="1826"/>
      <c r="V134" s="1827"/>
      <c r="W134" s="1827"/>
      <c r="X134" s="1827"/>
      <c r="Y134" s="1827"/>
      <c r="Z134" s="1828"/>
      <c r="AA134" s="1867"/>
      <c r="AB134" s="1868"/>
      <c r="AC134" s="1868"/>
      <c r="AD134" s="1868"/>
      <c r="AE134" s="1869"/>
      <c r="AF134" s="1793" t="s">
        <v>1185</v>
      </c>
      <c r="AG134" s="1746"/>
      <c r="AH134" s="1746"/>
      <c r="AI134" s="1746"/>
      <c r="AJ134" s="1746"/>
      <c r="AK134" s="1746"/>
      <c r="AL134" s="1806" t="s">
        <v>1186</v>
      </c>
      <c r="AM134" s="1807"/>
      <c r="AN134" s="1807"/>
      <c r="AO134" s="1807"/>
      <c r="AP134" s="1807"/>
      <c r="AQ134" s="1807"/>
      <c r="AR134" s="1807"/>
      <c r="AS134" s="1807"/>
      <c r="AT134" s="1807"/>
      <c r="AU134" s="1807"/>
      <c r="AV134" s="1807"/>
      <c r="AW134" s="1807"/>
      <c r="AX134" s="1807"/>
      <c r="AY134" s="1807"/>
      <c r="AZ134" s="1808"/>
      <c r="BA134" s="1746"/>
      <c r="BB134" s="1746"/>
      <c r="BC134" s="1746"/>
      <c r="BD134" s="1746"/>
      <c r="BE134" s="1797"/>
      <c r="BF134" s="550"/>
    </row>
    <row r="135" spans="1:58" ht="21.95" customHeight="1">
      <c r="A135" s="1742"/>
      <c r="B135" s="1826"/>
      <c r="C135" s="1827"/>
      <c r="D135" s="1827"/>
      <c r="E135" s="1827"/>
      <c r="F135" s="1827"/>
      <c r="G135" s="1827"/>
      <c r="H135" s="1827"/>
      <c r="I135" s="1827"/>
      <c r="J135" s="1828"/>
      <c r="K135" s="1826"/>
      <c r="L135" s="1827"/>
      <c r="M135" s="1827"/>
      <c r="N135" s="1828"/>
      <c r="O135" s="1826"/>
      <c r="P135" s="1827"/>
      <c r="Q135" s="1827"/>
      <c r="R135" s="1827"/>
      <c r="S135" s="1827"/>
      <c r="T135" s="1828"/>
      <c r="U135" s="1826"/>
      <c r="V135" s="1827"/>
      <c r="W135" s="1827"/>
      <c r="X135" s="1827"/>
      <c r="Y135" s="1827"/>
      <c r="Z135" s="1828"/>
      <c r="AA135" s="1867"/>
      <c r="AB135" s="1868"/>
      <c r="AC135" s="1868"/>
      <c r="AD135" s="1868"/>
      <c r="AE135" s="1869"/>
      <c r="AF135" s="1792" t="s">
        <v>1228</v>
      </c>
      <c r="AG135" s="1792"/>
      <c r="AH135" s="1792"/>
      <c r="AI135" s="1792"/>
      <c r="AJ135" s="1792"/>
      <c r="AK135" s="1793"/>
      <c r="AL135" s="1794" t="s">
        <v>1154</v>
      </c>
      <c r="AM135" s="1795"/>
      <c r="AN135" s="1795"/>
      <c r="AO135" s="1795"/>
      <c r="AP135" s="1795"/>
      <c r="AQ135" s="1795"/>
      <c r="AR135" s="1795"/>
      <c r="AS135" s="1795"/>
      <c r="AT135" s="1795"/>
      <c r="AU135" s="1795"/>
      <c r="AV135" s="1795"/>
      <c r="AW135" s="1795"/>
      <c r="AX135" s="1795"/>
      <c r="AY135" s="1795"/>
      <c r="AZ135" s="1796"/>
      <c r="BA135" s="1746"/>
      <c r="BB135" s="1746"/>
      <c r="BC135" s="1746"/>
      <c r="BD135" s="1746"/>
      <c r="BE135" s="1797"/>
      <c r="BF135" s="550"/>
    </row>
    <row r="136" spans="1:58" ht="21.95" customHeight="1">
      <c r="A136" s="1742"/>
      <c r="B136" s="1826"/>
      <c r="C136" s="1827"/>
      <c r="D136" s="1827"/>
      <c r="E136" s="1827"/>
      <c r="F136" s="1827"/>
      <c r="G136" s="1827"/>
      <c r="H136" s="1827"/>
      <c r="I136" s="1827"/>
      <c r="J136" s="1828"/>
      <c r="K136" s="1826"/>
      <c r="L136" s="1827"/>
      <c r="M136" s="1827"/>
      <c r="N136" s="1828"/>
      <c r="O136" s="1826"/>
      <c r="P136" s="1827"/>
      <c r="Q136" s="1827"/>
      <c r="R136" s="1827"/>
      <c r="S136" s="1827"/>
      <c r="T136" s="1828"/>
      <c r="U136" s="1826"/>
      <c r="V136" s="1827"/>
      <c r="W136" s="1827"/>
      <c r="X136" s="1827"/>
      <c r="Y136" s="1827"/>
      <c r="Z136" s="1828"/>
      <c r="AA136" s="1867"/>
      <c r="AB136" s="1868"/>
      <c r="AC136" s="1868"/>
      <c r="AD136" s="1868"/>
      <c r="AE136" s="1869"/>
      <c r="AF136" s="1809" t="s">
        <v>1229</v>
      </c>
      <c r="AG136" s="1792"/>
      <c r="AH136" s="1792"/>
      <c r="AI136" s="1792"/>
      <c r="AJ136" s="1792"/>
      <c r="AK136" s="1793"/>
      <c r="AL136" s="1806" t="s">
        <v>1230</v>
      </c>
      <c r="AM136" s="1807"/>
      <c r="AN136" s="1807"/>
      <c r="AO136" s="1807"/>
      <c r="AP136" s="1807"/>
      <c r="AQ136" s="1807"/>
      <c r="AR136" s="1807"/>
      <c r="AS136" s="1807"/>
      <c r="AT136" s="1807"/>
      <c r="AU136" s="1807"/>
      <c r="AV136" s="1807"/>
      <c r="AW136" s="1807"/>
      <c r="AX136" s="1807"/>
      <c r="AY136" s="1807"/>
      <c r="AZ136" s="1808"/>
      <c r="BA136" s="1806"/>
      <c r="BB136" s="1807"/>
      <c r="BC136" s="1807"/>
      <c r="BD136" s="1807"/>
      <c r="BE136" s="1873"/>
      <c r="BF136" s="550"/>
    </row>
    <row r="137" spans="1:58" ht="21.95" customHeight="1">
      <c r="A137" s="1742"/>
      <c r="B137" s="1826"/>
      <c r="C137" s="1827"/>
      <c r="D137" s="1827"/>
      <c r="E137" s="1827"/>
      <c r="F137" s="1827"/>
      <c r="G137" s="1827"/>
      <c r="H137" s="1827"/>
      <c r="I137" s="1827"/>
      <c r="J137" s="1828"/>
      <c r="K137" s="1826"/>
      <c r="L137" s="1827"/>
      <c r="M137" s="1827"/>
      <c r="N137" s="1828"/>
      <c r="O137" s="1826"/>
      <c r="P137" s="1827"/>
      <c r="Q137" s="1827"/>
      <c r="R137" s="1827"/>
      <c r="S137" s="1827"/>
      <c r="T137" s="1828"/>
      <c r="U137" s="1826"/>
      <c r="V137" s="1827"/>
      <c r="W137" s="1827"/>
      <c r="X137" s="1827"/>
      <c r="Y137" s="1827"/>
      <c r="Z137" s="1828"/>
      <c r="AA137" s="1867"/>
      <c r="AB137" s="1868"/>
      <c r="AC137" s="1868"/>
      <c r="AD137" s="1868"/>
      <c r="AE137" s="1869"/>
      <c r="AF137" s="1792" t="s">
        <v>1231</v>
      </c>
      <c r="AG137" s="1792"/>
      <c r="AH137" s="1792"/>
      <c r="AI137" s="1792"/>
      <c r="AJ137" s="1792"/>
      <c r="AK137" s="1793"/>
      <c r="AL137" s="1794" t="s">
        <v>1139</v>
      </c>
      <c r="AM137" s="1795"/>
      <c r="AN137" s="1795"/>
      <c r="AO137" s="1795"/>
      <c r="AP137" s="1795"/>
      <c r="AQ137" s="1795"/>
      <c r="AR137" s="1795"/>
      <c r="AS137" s="1795"/>
      <c r="AT137" s="1795"/>
      <c r="AU137" s="1795"/>
      <c r="AV137" s="1795"/>
      <c r="AW137" s="1795"/>
      <c r="AX137" s="1795"/>
      <c r="AY137" s="1795"/>
      <c r="AZ137" s="1796"/>
      <c r="BA137" s="1746"/>
      <c r="BB137" s="1746"/>
      <c r="BC137" s="1746"/>
      <c r="BD137" s="1746"/>
      <c r="BE137" s="1797"/>
      <c r="BF137" s="550"/>
    </row>
    <row r="138" spans="1:58" ht="21.95" customHeight="1">
      <c r="A138" s="1742"/>
      <c r="B138" s="1826"/>
      <c r="C138" s="1827"/>
      <c r="D138" s="1827"/>
      <c r="E138" s="1827"/>
      <c r="F138" s="1827"/>
      <c r="G138" s="1827"/>
      <c r="H138" s="1827"/>
      <c r="I138" s="1827"/>
      <c r="J138" s="1828"/>
      <c r="K138" s="1826"/>
      <c r="L138" s="1827"/>
      <c r="M138" s="1827"/>
      <c r="N138" s="1828"/>
      <c r="O138" s="1826"/>
      <c r="P138" s="1827"/>
      <c r="Q138" s="1827"/>
      <c r="R138" s="1827"/>
      <c r="S138" s="1827"/>
      <c r="T138" s="1828"/>
      <c r="U138" s="1826"/>
      <c r="V138" s="1827"/>
      <c r="W138" s="1827"/>
      <c r="X138" s="1827"/>
      <c r="Y138" s="1827"/>
      <c r="Z138" s="1828"/>
      <c r="AA138" s="1867"/>
      <c r="AB138" s="1868"/>
      <c r="AC138" s="1868"/>
      <c r="AD138" s="1868"/>
      <c r="AE138" s="1869"/>
      <c r="AF138" s="1792" t="s">
        <v>1232</v>
      </c>
      <c r="AG138" s="1792"/>
      <c r="AH138" s="1792"/>
      <c r="AI138" s="1792"/>
      <c r="AJ138" s="1792"/>
      <c r="AK138" s="1793"/>
      <c r="AL138" s="1794" t="s">
        <v>1139</v>
      </c>
      <c r="AM138" s="1795"/>
      <c r="AN138" s="1795"/>
      <c r="AO138" s="1795"/>
      <c r="AP138" s="1795"/>
      <c r="AQ138" s="1795"/>
      <c r="AR138" s="1795"/>
      <c r="AS138" s="1795"/>
      <c r="AT138" s="1795"/>
      <c r="AU138" s="1795"/>
      <c r="AV138" s="1795"/>
      <c r="AW138" s="1795"/>
      <c r="AX138" s="1795"/>
      <c r="AY138" s="1795"/>
      <c r="AZ138" s="1796"/>
      <c r="BA138" s="1746"/>
      <c r="BB138" s="1746"/>
      <c r="BC138" s="1746"/>
      <c r="BD138" s="1746"/>
      <c r="BE138" s="1797"/>
      <c r="BF138" s="550"/>
    </row>
    <row r="139" spans="1:58" ht="35.1" customHeight="1">
      <c r="A139" s="1742"/>
      <c r="B139" s="1826"/>
      <c r="C139" s="1827"/>
      <c r="D139" s="1827"/>
      <c r="E139" s="1827"/>
      <c r="F139" s="1827"/>
      <c r="G139" s="1827"/>
      <c r="H139" s="1827"/>
      <c r="I139" s="1827"/>
      <c r="J139" s="1828"/>
      <c r="K139" s="1826"/>
      <c r="L139" s="1827"/>
      <c r="M139" s="1827"/>
      <c r="N139" s="1828"/>
      <c r="O139" s="1826"/>
      <c r="P139" s="1827"/>
      <c r="Q139" s="1827"/>
      <c r="R139" s="1827"/>
      <c r="S139" s="1827"/>
      <c r="T139" s="1828"/>
      <c r="U139" s="1826"/>
      <c r="V139" s="1827"/>
      <c r="W139" s="1827"/>
      <c r="X139" s="1827"/>
      <c r="Y139" s="1827"/>
      <c r="Z139" s="1828"/>
      <c r="AA139" s="1867"/>
      <c r="AB139" s="1868"/>
      <c r="AC139" s="1868"/>
      <c r="AD139" s="1868"/>
      <c r="AE139" s="1869"/>
      <c r="AF139" s="1804" t="s">
        <v>1146</v>
      </c>
      <c r="AG139" s="1804"/>
      <c r="AH139" s="1804"/>
      <c r="AI139" s="1804"/>
      <c r="AJ139" s="1804"/>
      <c r="AK139" s="1805"/>
      <c r="AL139" s="1877" t="s">
        <v>1214</v>
      </c>
      <c r="AM139" s="1801"/>
      <c r="AN139" s="1801"/>
      <c r="AO139" s="1801"/>
      <c r="AP139" s="1801"/>
      <c r="AQ139" s="1801"/>
      <c r="AR139" s="1801"/>
      <c r="AS139" s="1801"/>
      <c r="AT139" s="1801"/>
      <c r="AU139" s="1801"/>
      <c r="AV139" s="1801"/>
      <c r="AW139" s="1801"/>
      <c r="AX139" s="1801"/>
      <c r="AY139" s="1801"/>
      <c r="AZ139" s="1802"/>
      <c r="BA139" s="1746"/>
      <c r="BB139" s="1746"/>
      <c r="BC139" s="1746"/>
      <c r="BD139" s="1746"/>
      <c r="BE139" s="1797"/>
      <c r="BF139" s="550"/>
    </row>
    <row r="140" spans="1:58" ht="21.95" customHeight="1">
      <c r="A140" s="1742"/>
      <c r="B140" s="1826"/>
      <c r="C140" s="1827"/>
      <c r="D140" s="1827"/>
      <c r="E140" s="1827"/>
      <c r="F140" s="1827"/>
      <c r="G140" s="1827"/>
      <c r="H140" s="1827"/>
      <c r="I140" s="1827"/>
      <c r="J140" s="1828"/>
      <c r="K140" s="1832"/>
      <c r="L140" s="1833"/>
      <c r="M140" s="1833"/>
      <c r="N140" s="1834"/>
      <c r="O140" s="1826"/>
      <c r="P140" s="1827"/>
      <c r="Q140" s="1827"/>
      <c r="R140" s="1827"/>
      <c r="S140" s="1827"/>
      <c r="T140" s="1828"/>
      <c r="U140" s="1826"/>
      <c r="V140" s="1827"/>
      <c r="W140" s="1827"/>
      <c r="X140" s="1827"/>
      <c r="Y140" s="1827"/>
      <c r="Z140" s="1828"/>
      <c r="AA140" s="1867"/>
      <c r="AB140" s="1868"/>
      <c r="AC140" s="1868"/>
      <c r="AD140" s="1868"/>
      <c r="AE140" s="1869"/>
      <c r="AF140" s="1809" t="s">
        <v>1165</v>
      </c>
      <c r="AG140" s="1792"/>
      <c r="AH140" s="1792"/>
      <c r="AI140" s="1792"/>
      <c r="AJ140" s="1792"/>
      <c r="AK140" s="1793"/>
      <c r="AL140" s="1806" t="s">
        <v>1149</v>
      </c>
      <c r="AM140" s="1807"/>
      <c r="AN140" s="1807"/>
      <c r="AO140" s="1807"/>
      <c r="AP140" s="1807"/>
      <c r="AQ140" s="1807"/>
      <c r="AR140" s="1807"/>
      <c r="AS140" s="1807"/>
      <c r="AT140" s="1807"/>
      <c r="AU140" s="1807"/>
      <c r="AV140" s="1807"/>
      <c r="AW140" s="1807"/>
      <c r="AX140" s="1807"/>
      <c r="AY140" s="1807"/>
      <c r="AZ140" s="1808"/>
      <c r="BA140" s="1809"/>
      <c r="BB140" s="1792"/>
      <c r="BC140" s="1792"/>
      <c r="BD140" s="1792"/>
      <c r="BE140" s="1812"/>
      <c r="BF140" s="550"/>
    </row>
    <row r="141" spans="1:58" ht="21.95" customHeight="1">
      <c r="A141" s="1742"/>
      <c r="B141" s="1826"/>
      <c r="C141" s="1827"/>
      <c r="D141" s="1827"/>
      <c r="E141" s="1827"/>
      <c r="F141" s="1827"/>
      <c r="G141" s="1827"/>
      <c r="H141" s="1827"/>
      <c r="I141" s="1827"/>
      <c r="J141" s="1828"/>
      <c r="K141" s="1832"/>
      <c r="L141" s="1833"/>
      <c r="M141" s="1833"/>
      <c r="N141" s="1834"/>
      <c r="O141" s="1826"/>
      <c r="P141" s="1827"/>
      <c r="Q141" s="1827"/>
      <c r="R141" s="1827"/>
      <c r="S141" s="1827"/>
      <c r="T141" s="1828"/>
      <c r="U141" s="1826"/>
      <c r="V141" s="1827"/>
      <c r="W141" s="1827"/>
      <c r="X141" s="1827"/>
      <c r="Y141" s="1827"/>
      <c r="Z141" s="1828"/>
      <c r="AA141" s="1867"/>
      <c r="AB141" s="1868"/>
      <c r="AC141" s="1868"/>
      <c r="AD141" s="1868"/>
      <c r="AE141" s="1869"/>
      <c r="AF141" s="1809" t="s">
        <v>1150</v>
      </c>
      <c r="AG141" s="1792"/>
      <c r="AH141" s="1792"/>
      <c r="AI141" s="1792"/>
      <c r="AJ141" s="1792"/>
      <c r="AK141" s="1793"/>
      <c r="AL141" s="1806" t="s">
        <v>1149</v>
      </c>
      <c r="AM141" s="1807"/>
      <c r="AN141" s="1807"/>
      <c r="AO141" s="1807"/>
      <c r="AP141" s="1807"/>
      <c r="AQ141" s="1807"/>
      <c r="AR141" s="1807"/>
      <c r="AS141" s="1807"/>
      <c r="AT141" s="1807"/>
      <c r="AU141" s="1807"/>
      <c r="AV141" s="1807"/>
      <c r="AW141" s="1807"/>
      <c r="AX141" s="1807"/>
      <c r="AY141" s="1807"/>
      <c r="AZ141" s="1808"/>
      <c r="BA141" s="1746"/>
      <c r="BB141" s="1810"/>
      <c r="BC141" s="1810"/>
      <c r="BD141" s="1810"/>
      <c r="BE141" s="1811"/>
      <c r="BF141" s="554"/>
    </row>
    <row r="142" spans="1:58" ht="21.95" customHeight="1">
      <c r="A142" s="1742"/>
      <c r="B142" s="1826"/>
      <c r="C142" s="1827"/>
      <c r="D142" s="1827"/>
      <c r="E142" s="1827"/>
      <c r="F142" s="1827"/>
      <c r="G142" s="1827"/>
      <c r="H142" s="1827"/>
      <c r="I142" s="1827"/>
      <c r="J142" s="1828"/>
      <c r="K142" s="1832"/>
      <c r="L142" s="1833"/>
      <c r="M142" s="1833"/>
      <c r="N142" s="1834"/>
      <c r="O142" s="1826"/>
      <c r="P142" s="1827"/>
      <c r="Q142" s="1827"/>
      <c r="R142" s="1827"/>
      <c r="S142" s="1827"/>
      <c r="T142" s="1828"/>
      <c r="U142" s="1826"/>
      <c r="V142" s="1827"/>
      <c r="W142" s="1827"/>
      <c r="X142" s="1827"/>
      <c r="Y142" s="1827"/>
      <c r="Z142" s="1828"/>
      <c r="AA142" s="1867"/>
      <c r="AB142" s="1868"/>
      <c r="AC142" s="1868"/>
      <c r="AD142" s="1868"/>
      <c r="AE142" s="1869"/>
      <c r="AF142" s="1809" t="s">
        <v>1233</v>
      </c>
      <c r="AG142" s="1792"/>
      <c r="AH142" s="1792"/>
      <c r="AI142" s="1792"/>
      <c r="AJ142" s="1792"/>
      <c r="AK142" s="1793"/>
      <c r="AL142" s="1806" t="s">
        <v>1137</v>
      </c>
      <c r="AM142" s="1807"/>
      <c r="AN142" s="1807"/>
      <c r="AO142" s="1807"/>
      <c r="AP142" s="1807"/>
      <c r="AQ142" s="1807"/>
      <c r="AR142" s="1807"/>
      <c r="AS142" s="1807"/>
      <c r="AT142" s="1807"/>
      <c r="AU142" s="1807"/>
      <c r="AV142" s="1807"/>
      <c r="AW142" s="1807"/>
      <c r="AX142" s="1807"/>
      <c r="AY142" s="1807"/>
      <c r="AZ142" s="1808"/>
      <c r="BA142" s="1746"/>
      <c r="BB142" s="1810"/>
      <c r="BC142" s="1810"/>
      <c r="BD142" s="1810"/>
      <c r="BE142" s="1811"/>
      <c r="BF142" s="554"/>
    </row>
    <row r="143" spans="1:58" ht="21.95" customHeight="1">
      <c r="A143" s="1742"/>
      <c r="B143" s="1826"/>
      <c r="C143" s="1827"/>
      <c r="D143" s="1827"/>
      <c r="E143" s="1827"/>
      <c r="F143" s="1827"/>
      <c r="G143" s="1827"/>
      <c r="H143" s="1827"/>
      <c r="I143" s="1827"/>
      <c r="J143" s="1828"/>
      <c r="K143" s="1832"/>
      <c r="L143" s="1833"/>
      <c r="M143" s="1833"/>
      <c r="N143" s="1834"/>
      <c r="O143" s="1826"/>
      <c r="P143" s="1827"/>
      <c r="Q143" s="1827"/>
      <c r="R143" s="1827"/>
      <c r="S143" s="1827"/>
      <c r="T143" s="1828"/>
      <c r="U143" s="1826"/>
      <c r="V143" s="1827"/>
      <c r="W143" s="1827"/>
      <c r="X143" s="1827"/>
      <c r="Y143" s="1827"/>
      <c r="Z143" s="1828"/>
      <c r="AA143" s="1867"/>
      <c r="AB143" s="1868"/>
      <c r="AC143" s="1868"/>
      <c r="AD143" s="1868"/>
      <c r="AE143" s="1869"/>
      <c r="AF143" s="1856" t="s">
        <v>1234</v>
      </c>
      <c r="AG143" s="1857"/>
      <c r="AH143" s="1857"/>
      <c r="AI143" s="1857"/>
      <c r="AJ143" s="1857"/>
      <c r="AK143" s="1859"/>
      <c r="AL143" s="1806" t="s">
        <v>1235</v>
      </c>
      <c r="AM143" s="1807"/>
      <c r="AN143" s="1807"/>
      <c r="AO143" s="1807"/>
      <c r="AP143" s="1807"/>
      <c r="AQ143" s="1807"/>
      <c r="AR143" s="1807"/>
      <c r="AS143" s="1807"/>
      <c r="AT143" s="1807"/>
      <c r="AU143" s="1807"/>
      <c r="AV143" s="1807"/>
      <c r="AW143" s="1807"/>
      <c r="AX143" s="1807"/>
      <c r="AY143" s="1807"/>
      <c r="AZ143" s="1808"/>
      <c r="BA143" s="1856"/>
      <c r="BB143" s="1857"/>
      <c r="BC143" s="1857"/>
      <c r="BD143" s="1857"/>
      <c r="BE143" s="1858"/>
      <c r="BF143" s="553"/>
    </row>
    <row r="144" spans="1:58" ht="21.95" customHeight="1">
      <c r="A144" s="1742"/>
      <c r="B144" s="1826"/>
      <c r="C144" s="1827"/>
      <c r="D144" s="1827"/>
      <c r="E144" s="1827"/>
      <c r="F144" s="1827"/>
      <c r="G144" s="1827"/>
      <c r="H144" s="1827"/>
      <c r="I144" s="1827"/>
      <c r="J144" s="1828"/>
      <c r="K144" s="1832"/>
      <c r="L144" s="1833"/>
      <c r="M144" s="1833"/>
      <c r="N144" s="1834"/>
      <c r="O144" s="1826"/>
      <c r="P144" s="1827"/>
      <c r="Q144" s="1827"/>
      <c r="R144" s="1827"/>
      <c r="S144" s="1827"/>
      <c r="T144" s="1828"/>
      <c r="U144" s="1826"/>
      <c r="V144" s="1827"/>
      <c r="W144" s="1827"/>
      <c r="X144" s="1827"/>
      <c r="Y144" s="1827"/>
      <c r="Z144" s="1828"/>
      <c r="AA144" s="1867"/>
      <c r="AB144" s="1868"/>
      <c r="AC144" s="1868"/>
      <c r="AD144" s="1868"/>
      <c r="AE144" s="1869"/>
      <c r="AF144" s="1856" t="s">
        <v>1236</v>
      </c>
      <c r="AG144" s="1857"/>
      <c r="AH144" s="1857"/>
      <c r="AI144" s="1857"/>
      <c r="AJ144" s="1857"/>
      <c r="AK144" s="1859"/>
      <c r="AL144" s="1806" t="s">
        <v>1237</v>
      </c>
      <c r="AM144" s="1807"/>
      <c r="AN144" s="1807"/>
      <c r="AO144" s="1807"/>
      <c r="AP144" s="1807"/>
      <c r="AQ144" s="1807"/>
      <c r="AR144" s="1807"/>
      <c r="AS144" s="1807"/>
      <c r="AT144" s="1807"/>
      <c r="AU144" s="1807"/>
      <c r="AV144" s="1807"/>
      <c r="AW144" s="1807"/>
      <c r="AX144" s="1807"/>
      <c r="AY144" s="1807"/>
      <c r="AZ144" s="1808"/>
      <c r="BA144" s="1856"/>
      <c r="BB144" s="1857"/>
      <c r="BC144" s="1857"/>
      <c r="BD144" s="1857"/>
      <c r="BE144" s="1858"/>
      <c r="BF144" s="553"/>
    </row>
    <row r="145" spans="1:58" ht="21.95" customHeight="1">
      <c r="A145" s="1742"/>
      <c r="B145" s="1826"/>
      <c r="C145" s="1827"/>
      <c r="D145" s="1827"/>
      <c r="E145" s="1827"/>
      <c r="F145" s="1827"/>
      <c r="G145" s="1827"/>
      <c r="H145" s="1827"/>
      <c r="I145" s="1827"/>
      <c r="J145" s="1828"/>
      <c r="K145" s="1832"/>
      <c r="L145" s="1833"/>
      <c r="M145" s="1833"/>
      <c r="N145" s="1834"/>
      <c r="O145" s="1826"/>
      <c r="P145" s="1827"/>
      <c r="Q145" s="1827"/>
      <c r="R145" s="1827"/>
      <c r="S145" s="1827"/>
      <c r="T145" s="1828"/>
      <c r="U145" s="1826"/>
      <c r="V145" s="1827"/>
      <c r="W145" s="1827"/>
      <c r="X145" s="1827"/>
      <c r="Y145" s="1827"/>
      <c r="Z145" s="1828"/>
      <c r="AA145" s="1867"/>
      <c r="AB145" s="1868"/>
      <c r="AC145" s="1868"/>
      <c r="AD145" s="1868"/>
      <c r="AE145" s="1869"/>
      <c r="AF145" s="1809" t="s">
        <v>1202</v>
      </c>
      <c r="AG145" s="1792"/>
      <c r="AH145" s="1792"/>
      <c r="AI145" s="1792"/>
      <c r="AJ145" s="1792"/>
      <c r="AK145" s="1793"/>
      <c r="AL145" s="1806" t="s">
        <v>1137</v>
      </c>
      <c r="AM145" s="1807"/>
      <c r="AN145" s="1807"/>
      <c r="AO145" s="1807"/>
      <c r="AP145" s="1807"/>
      <c r="AQ145" s="1807"/>
      <c r="AR145" s="1807"/>
      <c r="AS145" s="1807"/>
      <c r="AT145" s="1807"/>
      <c r="AU145" s="1807"/>
      <c r="AV145" s="1807"/>
      <c r="AW145" s="1807"/>
      <c r="AX145" s="1807"/>
      <c r="AY145" s="1807"/>
      <c r="AZ145" s="1808"/>
      <c r="BA145" s="1746"/>
      <c r="BB145" s="1810"/>
      <c r="BC145" s="1810"/>
      <c r="BD145" s="1810"/>
      <c r="BE145" s="1811"/>
      <c r="BF145" s="554"/>
    </row>
    <row r="146" spans="1:58" ht="21.95" customHeight="1">
      <c r="A146" s="1743"/>
      <c r="B146" s="1820"/>
      <c r="C146" s="1821"/>
      <c r="D146" s="1821"/>
      <c r="E146" s="1821"/>
      <c r="F146" s="1821"/>
      <c r="G146" s="1821"/>
      <c r="H146" s="1821"/>
      <c r="I146" s="1821"/>
      <c r="J146" s="1822"/>
      <c r="K146" s="1861"/>
      <c r="L146" s="1862"/>
      <c r="M146" s="1862"/>
      <c r="N146" s="1863"/>
      <c r="O146" s="1820"/>
      <c r="P146" s="1821"/>
      <c r="Q146" s="1821"/>
      <c r="R146" s="1821"/>
      <c r="S146" s="1821"/>
      <c r="T146" s="1822"/>
      <c r="U146" s="1820"/>
      <c r="V146" s="1821"/>
      <c r="W146" s="1821"/>
      <c r="X146" s="1821"/>
      <c r="Y146" s="1821"/>
      <c r="Z146" s="1822"/>
      <c r="AA146" s="1889"/>
      <c r="AB146" s="1890"/>
      <c r="AC146" s="1890"/>
      <c r="AD146" s="1890"/>
      <c r="AE146" s="1891"/>
      <c r="AF146" s="1809" t="s">
        <v>1203</v>
      </c>
      <c r="AG146" s="1792"/>
      <c r="AH146" s="1792"/>
      <c r="AI146" s="1792"/>
      <c r="AJ146" s="1792"/>
      <c r="AK146" s="1793"/>
      <c r="AL146" s="1806" t="s">
        <v>1137</v>
      </c>
      <c r="AM146" s="1807"/>
      <c r="AN146" s="1807"/>
      <c r="AO146" s="1807"/>
      <c r="AP146" s="1807"/>
      <c r="AQ146" s="1807"/>
      <c r="AR146" s="1807"/>
      <c r="AS146" s="1807"/>
      <c r="AT146" s="1807"/>
      <c r="AU146" s="1807"/>
      <c r="AV146" s="1807"/>
      <c r="AW146" s="1807"/>
      <c r="AX146" s="1807"/>
      <c r="AY146" s="1807"/>
      <c r="AZ146" s="1808"/>
      <c r="BA146" s="1746"/>
      <c r="BB146" s="1810"/>
      <c r="BC146" s="1810"/>
      <c r="BD146" s="1810"/>
      <c r="BE146" s="1811"/>
      <c r="BF146" s="554"/>
    </row>
    <row r="147" spans="1:58" ht="21.95" customHeight="1">
      <c r="A147" s="1948" t="s">
        <v>1112</v>
      </c>
      <c r="B147" s="1823" t="s">
        <v>1238</v>
      </c>
      <c r="C147" s="1824"/>
      <c r="D147" s="1824"/>
      <c r="E147" s="1824"/>
      <c r="F147" s="1824"/>
      <c r="G147" s="1824"/>
      <c r="H147" s="1824"/>
      <c r="I147" s="1824"/>
      <c r="J147" s="1825"/>
      <c r="K147" s="1903"/>
      <c r="L147" s="1904"/>
      <c r="M147" s="1904"/>
      <c r="N147" s="1905"/>
      <c r="O147" s="1838" t="s">
        <v>1239</v>
      </c>
      <c r="P147" s="1839"/>
      <c r="Q147" s="1839"/>
      <c r="R147" s="1839"/>
      <c r="S147" s="1839"/>
      <c r="T147" s="1840"/>
      <c r="U147" s="1838" t="s">
        <v>1239</v>
      </c>
      <c r="V147" s="1839"/>
      <c r="W147" s="1839"/>
      <c r="X147" s="1839"/>
      <c r="Y147" s="1839"/>
      <c r="Z147" s="1840"/>
      <c r="AA147" s="1878"/>
      <c r="AB147" s="1879"/>
      <c r="AC147" s="1879"/>
      <c r="AD147" s="1879"/>
      <c r="AE147" s="1880"/>
      <c r="AF147" s="1746" t="s">
        <v>1170</v>
      </c>
      <c r="AG147" s="1746"/>
      <c r="AH147" s="1746"/>
      <c r="AI147" s="1746"/>
      <c r="AJ147" s="1746"/>
      <c r="AK147" s="1746"/>
      <c r="AL147" s="1806" t="s">
        <v>1240</v>
      </c>
      <c r="AM147" s="1807"/>
      <c r="AN147" s="1807"/>
      <c r="AO147" s="1807"/>
      <c r="AP147" s="1807"/>
      <c r="AQ147" s="1807"/>
      <c r="AR147" s="1807"/>
      <c r="AS147" s="1807"/>
      <c r="AT147" s="1807"/>
      <c r="AU147" s="1807"/>
      <c r="AV147" s="1807"/>
      <c r="AW147" s="1807"/>
      <c r="AX147" s="1807"/>
      <c r="AY147" s="1807"/>
      <c r="AZ147" s="1808"/>
      <c r="BA147" s="1746"/>
      <c r="BB147" s="1746"/>
      <c r="BC147" s="1746"/>
      <c r="BD147" s="1746"/>
      <c r="BE147" s="1797"/>
      <c r="BF147" s="550"/>
    </row>
    <row r="148" spans="1:58" ht="21.95" customHeight="1">
      <c r="A148" s="1931"/>
      <c r="B148" s="1826"/>
      <c r="C148" s="1827"/>
      <c r="D148" s="1827"/>
      <c r="E148" s="1827"/>
      <c r="F148" s="1827"/>
      <c r="G148" s="1827"/>
      <c r="H148" s="1827"/>
      <c r="I148" s="1827"/>
      <c r="J148" s="1828"/>
      <c r="K148" s="1906"/>
      <c r="L148" s="1907"/>
      <c r="M148" s="1907"/>
      <c r="N148" s="1908"/>
      <c r="O148" s="1841"/>
      <c r="P148" s="1842"/>
      <c r="Q148" s="1842"/>
      <c r="R148" s="1842"/>
      <c r="S148" s="1842"/>
      <c r="T148" s="1843"/>
      <c r="U148" s="1841"/>
      <c r="V148" s="1842"/>
      <c r="W148" s="1842"/>
      <c r="X148" s="1842"/>
      <c r="Y148" s="1842"/>
      <c r="Z148" s="1843"/>
      <c r="AA148" s="1881"/>
      <c r="AB148" s="1882"/>
      <c r="AC148" s="1882"/>
      <c r="AD148" s="1882"/>
      <c r="AE148" s="1883"/>
      <c r="AF148" s="1793" t="s">
        <v>1241</v>
      </c>
      <c r="AG148" s="1746"/>
      <c r="AH148" s="1746"/>
      <c r="AI148" s="1746"/>
      <c r="AJ148" s="1746"/>
      <c r="AK148" s="1746"/>
      <c r="AL148" s="1794" t="s">
        <v>1242</v>
      </c>
      <c r="AM148" s="1795"/>
      <c r="AN148" s="1795"/>
      <c r="AO148" s="1795"/>
      <c r="AP148" s="1795"/>
      <c r="AQ148" s="1795"/>
      <c r="AR148" s="1795"/>
      <c r="AS148" s="1795"/>
      <c r="AT148" s="1795"/>
      <c r="AU148" s="1795"/>
      <c r="AV148" s="1795"/>
      <c r="AW148" s="1795"/>
      <c r="AX148" s="1795"/>
      <c r="AY148" s="1795"/>
      <c r="AZ148" s="1796"/>
      <c r="BA148" s="1746"/>
      <c r="BB148" s="1746"/>
      <c r="BC148" s="1746"/>
      <c r="BD148" s="1746"/>
      <c r="BE148" s="1797"/>
      <c r="BF148" s="550"/>
    </row>
    <row r="149" spans="1:58" ht="21.95" customHeight="1">
      <c r="A149" s="1931"/>
      <c r="B149" s="1826"/>
      <c r="C149" s="1827"/>
      <c r="D149" s="1827"/>
      <c r="E149" s="1827"/>
      <c r="F149" s="1827"/>
      <c r="G149" s="1827"/>
      <c r="H149" s="1827"/>
      <c r="I149" s="1827"/>
      <c r="J149" s="1828"/>
      <c r="K149" s="1906"/>
      <c r="L149" s="1907"/>
      <c r="M149" s="1907"/>
      <c r="N149" s="1908"/>
      <c r="O149" s="1841"/>
      <c r="P149" s="1842"/>
      <c r="Q149" s="1842"/>
      <c r="R149" s="1842"/>
      <c r="S149" s="1842"/>
      <c r="T149" s="1843"/>
      <c r="U149" s="1841"/>
      <c r="V149" s="1842"/>
      <c r="W149" s="1842"/>
      <c r="X149" s="1842"/>
      <c r="Y149" s="1842"/>
      <c r="Z149" s="1843"/>
      <c r="AA149" s="1881"/>
      <c r="AB149" s="1882"/>
      <c r="AC149" s="1882"/>
      <c r="AD149" s="1882"/>
      <c r="AE149" s="1883"/>
      <c r="AF149" s="1892" t="s">
        <v>1243</v>
      </c>
      <c r="AG149" s="1892"/>
      <c r="AH149" s="1892"/>
      <c r="AI149" s="1892"/>
      <c r="AJ149" s="1892"/>
      <c r="AK149" s="1893"/>
      <c r="AL149" s="1794" t="s">
        <v>1242</v>
      </c>
      <c r="AM149" s="1795"/>
      <c r="AN149" s="1795"/>
      <c r="AO149" s="1795"/>
      <c r="AP149" s="1795"/>
      <c r="AQ149" s="1795"/>
      <c r="AR149" s="1795"/>
      <c r="AS149" s="1795"/>
      <c r="AT149" s="1795"/>
      <c r="AU149" s="1795"/>
      <c r="AV149" s="1795"/>
      <c r="AW149" s="1795"/>
      <c r="AX149" s="1795"/>
      <c r="AY149" s="1795"/>
      <c r="AZ149" s="1796"/>
      <c r="BA149" s="1746"/>
      <c r="BB149" s="1810"/>
      <c r="BC149" s="1810"/>
      <c r="BD149" s="1810"/>
      <c r="BE149" s="1811"/>
      <c r="BF149" s="550"/>
    </row>
    <row r="150" spans="1:58" ht="21.95" customHeight="1">
      <c r="A150" s="1931"/>
      <c r="B150" s="1826"/>
      <c r="C150" s="1827"/>
      <c r="D150" s="1827"/>
      <c r="E150" s="1827"/>
      <c r="F150" s="1827"/>
      <c r="G150" s="1827"/>
      <c r="H150" s="1827"/>
      <c r="I150" s="1827"/>
      <c r="J150" s="1828"/>
      <c r="K150" s="1906"/>
      <c r="L150" s="1907"/>
      <c r="M150" s="1907"/>
      <c r="N150" s="1908"/>
      <c r="O150" s="1841"/>
      <c r="P150" s="1842"/>
      <c r="Q150" s="1842"/>
      <c r="R150" s="1842"/>
      <c r="S150" s="1842"/>
      <c r="T150" s="1843"/>
      <c r="U150" s="1841"/>
      <c r="V150" s="1842"/>
      <c r="W150" s="1842"/>
      <c r="X150" s="1842"/>
      <c r="Y150" s="1842"/>
      <c r="Z150" s="1843"/>
      <c r="AA150" s="1881"/>
      <c r="AB150" s="1882"/>
      <c r="AC150" s="1882"/>
      <c r="AD150" s="1882"/>
      <c r="AE150" s="1883"/>
      <c r="AF150" s="1792" t="s">
        <v>1159</v>
      </c>
      <c r="AG150" s="1792"/>
      <c r="AH150" s="1792"/>
      <c r="AI150" s="1792"/>
      <c r="AJ150" s="1792"/>
      <c r="AK150" s="1793"/>
      <c r="AL150" s="1794" t="s">
        <v>1139</v>
      </c>
      <c r="AM150" s="1795"/>
      <c r="AN150" s="1795"/>
      <c r="AO150" s="1795"/>
      <c r="AP150" s="1795"/>
      <c r="AQ150" s="1795"/>
      <c r="AR150" s="1795"/>
      <c r="AS150" s="1795"/>
      <c r="AT150" s="1795"/>
      <c r="AU150" s="1795"/>
      <c r="AV150" s="1795"/>
      <c r="AW150" s="1795"/>
      <c r="AX150" s="1795"/>
      <c r="AY150" s="1795"/>
      <c r="AZ150" s="1796"/>
      <c r="BA150" s="1746"/>
      <c r="BB150" s="1746"/>
      <c r="BC150" s="1746"/>
      <c r="BD150" s="1746"/>
      <c r="BE150" s="1797"/>
      <c r="BF150" s="550"/>
    </row>
    <row r="151" spans="1:58" ht="21.95" customHeight="1">
      <c r="A151" s="1931"/>
      <c r="B151" s="1826"/>
      <c r="C151" s="1827"/>
      <c r="D151" s="1827"/>
      <c r="E151" s="1827"/>
      <c r="F151" s="1827"/>
      <c r="G151" s="1827"/>
      <c r="H151" s="1827"/>
      <c r="I151" s="1827"/>
      <c r="J151" s="1828"/>
      <c r="K151" s="1906"/>
      <c r="L151" s="1907"/>
      <c r="M151" s="1907"/>
      <c r="N151" s="1908"/>
      <c r="O151" s="1841"/>
      <c r="P151" s="1842"/>
      <c r="Q151" s="1842"/>
      <c r="R151" s="1842"/>
      <c r="S151" s="1842"/>
      <c r="T151" s="1843"/>
      <c r="U151" s="1841"/>
      <c r="V151" s="1842"/>
      <c r="W151" s="1842"/>
      <c r="X151" s="1842"/>
      <c r="Y151" s="1842"/>
      <c r="Z151" s="1843"/>
      <c r="AA151" s="1881"/>
      <c r="AB151" s="1882"/>
      <c r="AC151" s="1882"/>
      <c r="AD151" s="1882"/>
      <c r="AE151" s="1883"/>
      <c r="AF151" s="1793" t="s">
        <v>1160</v>
      </c>
      <c r="AG151" s="1746"/>
      <c r="AH151" s="1746"/>
      <c r="AI151" s="1746"/>
      <c r="AJ151" s="1746"/>
      <c r="AK151" s="1746"/>
      <c r="AL151" s="1794" t="s">
        <v>1139</v>
      </c>
      <c r="AM151" s="1795"/>
      <c r="AN151" s="1795"/>
      <c r="AO151" s="1795"/>
      <c r="AP151" s="1795"/>
      <c r="AQ151" s="1795"/>
      <c r="AR151" s="1795"/>
      <c r="AS151" s="1795"/>
      <c r="AT151" s="1795"/>
      <c r="AU151" s="1795"/>
      <c r="AV151" s="1795"/>
      <c r="AW151" s="1795"/>
      <c r="AX151" s="1795"/>
      <c r="AY151" s="1795"/>
      <c r="AZ151" s="1796"/>
      <c r="BA151" s="1746"/>
      <c r="BB151" s="1746"/>
      <c r="BC151" s="1746"/>
      <c r="BD151" s="1746"/>
      <c r="BE151" s="1797"/>
      <c r="BF151" s="550"/>
    </row>
    <row r="152" spans="1:58" ht="21.95" customHeight="1">
      <c r="A152" s="1931"/>
      <c r="B152" s="1826"/>
      <c r="C152" s="1827"/>
      <c r="D152" s="1827"/>
      <c r="E152" s="1827"/>
      <c r="F152" s="1827"/>
      <c r="G152" s="1827"/>
      <c r="H152" s="1827"/>
      <c r="I152" s="1827"/>
      <c r="J152" s="1828"/>
      <c r="K152" s="1906"/>
      <c r="L152" s="1907"/>
      <c r="M152" s="1907"/>
      <c r="N152" s="1908"/>
      <c r="O152" s="1841"/>
      <c r="P152" s="1842"/>
      <c r="Q152" s="1842"/>
      <c r="R152" s="1842"/>
      <c r="S152" s="1842"/>
      <c r="T152" s="1843"/>
      <c r="U152" s="1841"/>
      <c r="V152" s="1842"/>
      <c r="W152" s="1842"/>
      <c r="X152" s="1842"/>
      <c r="Y152" s="1842"/>
      <c r="Z152" s="1843"/>
      <c r="AA152" s="1881"/>
      <c r="AB152" s="1882"/>
      <c r="AC152" s="1882"/>
      <c r="AD152" s="1882"/>
      <c r="AE152" s="1883"/>
      <c r="AF152" s="1793" t="s">
        <v>1161</v>
      </c>
      <c r="AG152" s="1746"/>
      <c r="AH152" s="1746"/>
      <c r="AI152" s="1746"/>
      <c r="AJ152" s="1746"/>
      <c r="AK152" s="1746"/>
      <c r="AL152" s="1806" t="s">
        <v>1139</v>
      </c>
      <c r="AM152" s="1807"/>
      <c r="AN152" s="1807"/>
      <c r="AO152" s="1807"/>
      <c r="AP152" s="1807"/>
      <c r="AQ152" s="1807"/>
      <c r="AR152" s="1807"/>
      <c r="AS152" s="1807"/>
      <c r="AT152" s="1807"/>
      <c r="AU152" s="1807"/>
      <c r="AV152" s="1807"/>
      <c r="AW152" s="1807"/>
      <c r="AX152" s="1807"/>
      <c r="AY152" s="1807"/>
      <c r="AZ152" s="1808"/>
      <c r="BA152" s="1746"/>
      <c r="BB152" s="1746"/>
      <c r="BC152" s="1746"/>
      <c r="BD152" s="1746"/>
      <c r="BE152" s="1797"/>
      <c r="BF152" s="554"/>
    </row>
    <row r="153" spans="1:58" ht="21.95" customHeight="1">
      <c r="A153" s="1931"/>
      <c r="B153" s="1826"/>
      <c r="C153" s="1827"/>
      <c r="D153" s="1827"/>
      <c r="E153" s="1827"/>
      <c r="F153" s="1827"/>
      <c r="G153" s="1827"/>
      <c r="H153" s="1827"/>
      <c r="I153" s="1827"/>
      <c r="J153" s="1828"/>
      <c r="K153" s="1906"/>
      <c r="L153" s="1907"/>
      <c r="M153" s="1907"/>
      <c r="N153" s="1908"/>
      <c r="O153" s="1841"/>
      <c r="P153" s="1842"/>
      <c r="Q153" s="1842"/>
      <c r="R153" s="1842"/>
      <c r="S153" s="1842"/>
      <c r="T153" s="1843"/>
      <c r="U153" s="1841"/>
      <c r="V153" s="1842"/>
      <c r="W153" s="1842"/>
      <c r="X153" s="1842"/>
      <c r="Y153" s="1842"/>
      <c r="Z153" s="1843"/>
      <c r="AA153" s="1881"/>
      <c r="AB153" s="1882"/>
      <c r="AC153" s="1882"/>
      <c r="AD153" s="1882"/>
      <c r="AE153" s="1883"/>
      <c r="AF153" s="1793" t="s">
        <v>1244</v>
      </c>
      <c r="AG153" s="1746"/>
      <c r="AH153" s="1746"/>
      <c r="AI153" s="1746"/>
      <c r="AJ153" s="1746"/>
      <c r="AK153" s="1746"/>
      <c r="AL153" s="1806" t="s">
        <v>1245</v>
      </c>
      <c r="AM153" s="1807"/>
      <c r="AN153" s="1807"/>
      <c r="AO153" s="1807"/>
      <c r="AP153" s="1807"/>
      <c r="AQ153" s="1807"/>
      <c r="AR153" s="1807"/>
      <c r="AS153" s="1807"/>
      <c r="AT153" s="1807"/>
      <c r="AU153" s="1807"/>
      <c r="AV153" s="1807"/>
      <c r="AW153" s="1807"/>
      <c r="AX153" s="1807"/>
      <c r="AY153" s="1807"/>
      <c r="AZ153" s="1808"/>
      <c r="BA153" s="1746"/>
      <c r="BB153" s="1746"/>
      <c r="BC153" s="1746"/>
      <c r="BD153" s="1746"/>
      <c r="BE153" s="1797"/>
      <c r="BF153" s="550"/>
    </row>
    <row r="154" spans="1:58" ht="21.95" customHeight="1">
      <c r="A154" s="1931"/>
      <c r="B154" s="1826"/>
      <c r="C154" s="1827"/>
      <c r="D154" s="1827"/>
      <c r="E154" s="1827"/>
      <c r="F154" s="1827"/>
      <c r="G154" s="1827"/>
      <c r="H154" s="1827"/>
      <c r="I154" s="1827"/>
      <c r="J154" s="1828"/>
      <c r="K154" s="1906"/>
      <c r="L154" s="1907"/>
      <c r="M154" s="1907"/>
      <c r="N154" s="1908"/>
      <c r="O154" s="1841"/>
      <c r="P154" s="1842"/>
      <c r="Q154" s="1842"/>
      <c r="R154" s="1842"/>
      <c r="S154" s="1842"/>
      <c r="T154" s="1843"/>
      <c r="U154" s="1841"/>
      <c r="V154" s="1842"/>
      <c r="W154" s="1842"/>
      <c r="X154" s="1842"/>
      <c r="Y154" s="1842"/>
      <c r="Z154" s="1843"/>
      <c r="AA154" s="1881"/>
      <c r="AB154" s="1882"/>
      <c r="AC154" s="1882"/>
      <c r="AD154" s="1882"/>
      <c r="AE154" s="1883"/>
      <c r="AF154" s="1809" t="s">
        <v>1246</v>
      </c>
      <c r="AG154" s="1792"/>
      <c r="AH154" s="1792"/>
      <c r="AI154" s="1792"/>
      <c r="AJ154" s="1792"/>
      <c r="AK154" s="1793"/>
      <c r="AL154" s="1806" t="s">
        <v>1179</v>
      </c>
      <c r="AM154" s="1807"/>
      <c r="AN154" s="1807"/>
      <c r="AO154" s="1807"/>
      <c r="AP154" s="1807"/>
      <c r="AQ154" s="1807"/>
      <c r="AR154" s="1807"/>
      <c r="AS154" s="1807"/>
      <c r="AT154" s="1807"/>
      <c r="AU154" s="1807"/>
      <c r="AV154" s="1807"/>
      <c r="AW154" s="1807"/>
      <c r="AX154" s="1807"/>
      <c r="AY154" s="1807"/>
      <c r="AZ154" s="1808"/>
      <c r="BA154" s="1856"/>
      <c r="BB154" s="1857"/>
      <c r="BC154" s="1857"/>
      <c r="BD154" s="1857"/>
      <c r="BE154" s="1858"/>
      <c r="BF154" s="550"/>
    </row>
    <row r="155" spans="1:58" ht="21.95" customHeight="1">
      <c r="A155" s="1931"/>
      <c r="B155" s="1826"/>
      <c r="C155" s="1827"/>
      <c r="D155" s="1827"/>
      <c r="E155" s="1827"/>
      <c r="F155" s="1827"/>
      <c r="G155" s="1827"/>
      <c r="H155" s="1827"/>
      <c r="I155" s="1827"/>
      <c r="J155" s="1828"/>
      <c r="K155" s="1906"/>
      <c r="L155" s="1907"/>
      <c r="M155" s="1907"/>
      <c r="N155" s="1908"/>
      <c r="O155" s="1841"/>
      <c r="P155" s="1842"/>
      <c r="Q155" s="1842"/>
      <c r="R155" s="1842"/>
      <c r="S155" s="1842"/>
      <c r="T155" s="1843"/>
      <c r="U155" s="1841"/>
      <c r="V155" s="1842"/>
      <c r="W155" s="1842"/>
      <c r="X155" s="1842"/>
      <c r="Y155" s="1842"/>
      <c r="Z155" s="1843"/>
      <c r="AA155" s="1881"/>
      <c r="AB155" s="1882"/>
      <c r="AC155" s="1882"/>
      <c r="AD155" s="1882"/>
      <c r="AE155" s="1883"/>
      <c r="AF155" s="1809" t="s">
        <v>1138</v>
      </c>
      <c r="AG155" s="1792"/>
      <c r="AH155" s="1792"/>
      <c r="AI155" s="1792"/>
      <c r="AJ155" s="1792"/>
      <c r="AK155" s="1793"/>
      <c r="AL155" s="1806" t="s">
        <v>1139</v>
      </c>
      <c r="AM155" s="1807"/>
      <c r="AN155" s="1807"/>
      <c r="AO155" s="1807"/>
      <c r="AP155" s="1807"/>
      <c r="AQ155" s="1807"/>
      <c r="AR155" s="1807"/>
      <c r="AS155" s="1807"/>
      <c r="AT155" s="1807"/>
      <c r="AU155" s="1807"/>
      <c r="AV155" s="1807"/>
      <c r="AW155" s="1807"/>
      <c r="AX155" s="1807"/>
      <c r="AY155" s="1807"/>
      <c r="AZ155" s="1808"/>
      <c r="BA155" s="1856"/>
      <c r="BB155" s="1857"/>
      <c r="BC155" s="1857"/>
      <c r="BD155" s="1857"/>
      <c r="BE155" s="1858"/>
      <c r="BF155" s="550"/>
    </row>
    <row r="156" spans="1:58" ht="21.95" customHeight="1">
      <c r="A156" s="1931"/>
      <c r="B156" s="1826"/>
      <c r="C156" s="1827"/>
      <c r="D156" s="1827"/>
      <c r="E156" s="1827"/>
      <c r="F156" s="1827"/>
      <c r="G156" s="1827"/>
      <c r="H156" s="1827"/>
      <c r="I156" s="1827"/>
      <c r="J156" s="1828"/>
      <c r="K156" s="1906"/>
      <c r="L156" s="1907"/>
      <c r="M156" s="1907"/>
      <c r="N156" s="1908"/>
      <c r="O156" s="1841"/>
      <c r="P156" s="1842"/>
      <c r="Q156" s="1842"/>
      <c r="R156" s="1842"/>
      <c r="S156" s="1842"/>
      <c r="T156" s="1843"/>
      <c r="U156" s="1841"/>
      <c r="V156" s="1842"/>
      <c r="W156" s="1842"/>
      <c r="X156" s="1842"/>
      <c r="Y156" s="1842"/>
      <c r="Z156" s="1843"/>
      <c r="AA156" s="1881"/>
      <c r="AB156" s="1882"/>
      <c r="AC156" s="1882"/>
      <c r="AD156" s="1882"/>
      <c r="AE156" s="1883"/>
      <c r="AF156" s="1792" t="s">
        <v>1140</v>
      </c>
      <c r="AG156" s="1792"/>
      <c r="AH156" s="1792"/>
      <c r="AI156" s="1792"/>
      <c r="AJ156" s="1792"/>
      <c r="AK156" s="1793"/>
      <c r="AL156" s="1794" t="s">
        <v>1139</v>
      </c>
      <c r="AM156" s="1795"/>
      <c r="AN156" s="1795"/>
      <c r="AO156" s="1795"/>
      <c r="AP156" s="1795"/>
      <c r="AQ156" s="1795"/>
      <c r="AR156" s="1795"/>
      <c r="AS156" s="1795"/>
      <c r="AT156" s="1795"/>
      <c r="AU156" s="1795"/>
      <c r="AV156" s="1795"/>
      <c r="AW156" s="1795"/>
      <c r="AX156" s="1795"/>
      <c r="AY156" s="1795"/>
      <c r="AZ156" s="1796"/>
      <c r="BA156" s="1746"/>
      <c r="BB156" s="1746"/>
      <c r="BC156" s="1746"/>
      <c r="BD156" s="1746"/>
      <c r="BE156" s="1797"/>
      <c r="BF156" s="550"/>
    </row>
    <row r="157" spans="1:58" ht="21.95" customHeight="1">
      <c r="A157" s="1931"/>
      <c r="B157" s="1826"/>
      <c r="C157" s="1827"/>
      <c r="D157" s="1827"/>
      <c r="E157" s="1827"/>
      <c r="F157" s="1827"/>
      <c r="G157" s="1827"/>
      <c r="H157" s="1827"/>
      <c r="I157" s="1827"/>
      <c r="J157" s="1828"/>
      <c r="K157" s="1906"/>
      <c r="L157" s="1907"/>
      <c r="M157" s="1907"/>
      <c r="N157" s="1908"/>
      <c r="O157" s="1841"/>
      <c r="P157" s="1842"/>
      <c r="Q157" s="1842"/>
      <c r="R157" s="1842"/>
      <c r="S157" s="1842"/>
      <c r="T157" s="1843"/>
      <c r="U157" s="1841"/>
      <c r="V157" s="1842"/>
      <c r="W157" s="1842"/>
      <c r="X157" s="1842"/>
      <c r="Y157" s="1842"/>
      <c r="Z157" s="1843"/>
      <c r="AA157" s="1881"/>
      <c r="AB157" s="1882"/>
      <c r="AC157" s="1882"/>
      <c r="AD157" s="1882"/>
      <c r="AE157" s="1883"/>
      <c r="AF157" s="1792" t="s">
        <v>1141</v>
      </c>
      <c r="AG157" s="1792"/>
      <c r="AH157" s="1792"/>
      <c r="AI157" s="1792"/>
      <c r="AJ157" s="1792"/>
      <c r="AK157" s="1793"/>
      <c r="AL157" s="1794" t="s">
        <v>1139</v>
      </c>
      <c r="AM157" s="1795"/>
      <c r="AN157" s="1795"/>
      <c r="AO157" s="1795"/>
      <c r="AP157" s="1795"/>
      <c r="AQ157" s="1795"/>
      <c r="AR157" s="1795"/>
      <c r="AS157" s="1795"/>
      <c r="AT157" s="1795"/>
      <c r="AU157" s="1795"/>
      <c r="AV157" s="1795"/>
      <c r="AW157" s="1795"/>
      <c r="AX157" s="1795"/>
      <c r="AY157" s="1795"/>
      <c r="AZ157" s="1796"/>
      <c r="BA157" s="1746"/>
      <c r="BB157" s="1746"/>
      <c r="BC157" s="1746"/>
      <c r="BD157" s="1746"/>
      <c r="BE157" s="1797"/>
      <c r="BF157" s="550"/>
    </row>
    <row r="158" spans="1:58" ht="21.95" customHeight="1">
      <c r="A158" s="1931"/>
      <c r="B158" s="1826"/>
      <c r="C158" s="1827"/>
      <c r="D158" s="1827"/>
      <c r="E158" s="1827"/>
      <c r="F158" s="1827"/>
      <c r="G158" s="1827"/>
      <c r="H158" s="1827"/>
      <c r="I158" s="1827"/>
      <c r="J158" s="1828"/>
      <c r="K158" s="1906"/>
      <c r="L158" s="1907"/>
      <c r="M158" s="1907"/>
      <c r="N158" s="1908"/>
      <c r="O158" s="1841"/>
      <c r="P158" s="1842"/>
      <c r="Q158" s="1842"/>
      <c r="R158" s="1842"/>
      <c r="S158" s="1842"/>
      <c r="T158" s="1843"/>
      <c r="U158" s="1841"/>
      <c r="V158" s="1842"/>
      <c r="W158" s="1842"/>
      <c r="X158" s="1842"/>
      <c r="Y158" s="1842"/>
      <c r="Z158" s="1843"/>
      <c r="AA158" s="1881"/>
      <c r="AB158" s="1882"/>
      <c r="AC158" s="1882"/>
      <c r="AD158" s="1882"/>
      <c r="AE158" s="1883"/>
      <c r="AF158" s="1793" t="s">
        <v>1180</v>
      </c>
      <c r="AG158" s="1746"/>
      <c r="AH158" s="1746"/>
      <c r="AI158" s="1746"/>
      <c r="AJ158" s="1746"/>
      <c r="AK158" s="1746"/>
      <c r="AL158" s="1806" t="s">
        <v>1163</v>
      </c>
      <c r="AM158" s="1807"/>
      <c r="AN158" s="1807"/>
      <c r="AO158" s="1807"/>
      <c r="AP158" s="1807"/>
      <c r="AQ158" s="1807"/>
      <c r="AR158" s="1807"/>
      <c r="AS158" s="1807"/>
      <c r="AT158" s="1807"/>
      <c r="AU158" s="1807"/>
      <c r="AV158" s="1807"/>
      <c r="AW158" s="1807"/>
      <c r="AX158" s="1807"/>
      <c r="AY158" s="1807"/>
      <c r="AZ158" s="1808"/>
      <c r="BA158" s="1746"/>
      <c r="BB158" s="1746"/>
      <c r="BC158" s="1746"/>
      <c r="BD158" s="1746"/>
      <c r="BE158" s="1797"/>
      <c r="BF158" s="550"/>
    </row>
    <row r="159" spans="1:58" ht="21.95" customHeight="1">
      <c r="A159" s="1931"/>
      <c r="B159" s="1826"/>
      <c r="C159" s="1827"/>
      <c r="D159" s="1827"/>
      <c r="E159" s="1827"/>
      <c r="F159" s="1827"/>
      <c r="G159" s="1827"/>
      <c r="H159" s="1827"/>
      <c r="I159" s="1827"/>
      <c r="J159" s="1828"/>
      <c r="K159" s="1906"/>
      <c r="L159" s="1907"/>
      <c r="M159" s="1907"/>
      <c r="N159" s="1908"/>
      <c r="O159" s="1841"/>
      <c r="P159" s="1842"/>
      <c r="Q159" s="1842"/>
      <c r="R159" s="1842"/>
      <c r="S159" s="1842"/>
      <c r="T159" s="1843"/>
      <c r="U159" s="1841"/>
      <c r="V159" s="1842"/>
      <c r="W159" s="1842"/>
      <c r="X159" s="1842"/>
      <c r="Y159" s="1842"/>
      <c r="Z159" s="1843"/>
      <c r="AA159" s="1881"/>
      <c r="AB159" s="1882"/>
      <c r="AC159" s="1882"/>
      <c r="AD159" s="1882"/>
      <c r="AE159" s="1883"/>
      <c r="AF159" s="1793" t="s">
        <v>1185</v>
      </c>
      <c r="AG159" s="1746"/>
      <c r="AH159" s="1746"/>
      <c r="AI159" s="1746"/>
      <c r="AJ159" s="1746"/>
      <c r="AK159" s="1746"/>
      <c r="AL159" s="1806" t="s">
        <v>1186</v>
      </c>
      <c r="AM159" s="1807"/>
      <c r="AN159" s="1807"/>
      <c r="AO159" s="1807"/>
      <c r="AP159" s="1807"/>
      <c r="AQ159" s="1807"/>
      <c r="AR159" s="1807"/>
      <c r="AS159" s="1807"/>
      <c r="AT159" s="1807"/>
      <c r="AU159" s="1807"/>
      <c r="AV159" s="1807"/>
      <c r="AW159" s="1807"/>
      <c r="AX159" s="1807"/>
      <c r="AY159" s="1807"/>
      <c r="AZ159" s="1808"/>
      <c r="BA159" s="1746"/>
      <c r="BB159" s="1746"/>
      <c r="BC159" s="1746"/>
      <c r="BD159" s="1746"/>
      <c r="BE159" s="1797"/>
      <c r="BF159" s="550"/>
    </row>
    <row r="160" spans="1:58" ht="21.95" customHeight="1">
      <c r="A160" s="1931"/>
      <c r="B160" s="1826"/>
      <c r="C160" s="1827"/>
      <c r="D160" s="1827"/>
      <c r="E160" s="1827"/>
      <c r="F160" s="1827"/>
      <c r="G160" s="1827"/>
      <c r="H160" s="1827"/>
      <c r="I160" s="1827"/>
      <c r="J160" s="1828"/>
      <c r="K160" s="1906"/>
      <c r="L160" s="1907"/>
      <c r="M160" s="1907"/>
      <c r="N160" s="1908"/>
      <c r="O160" s="1841"/>
      <c r="P160" s="1842"/>
      <c r="Q160" s="1842"/>
      <c r="R160" s="1842"/>
      <c r="S160" s="1842"/>
      <c r="T160" s="1843"/>
      <c r="U160" s="1841"/>
      <c r="V160" s="1842"/>
      <c r="W160" s="1842"/>
      <c r="X160" s="1842"/>
      <c r="Y160" s="1842"/>
      <c r="Z160" s="1843"/>
      <c r="AA160" s="1881"/>
      <c r="AB160" s="1882"/>
      <c r="AC160" s="1882"/>
      <c r="AD160" s="1882"/>
      <c r="AE160" s="1883"/>
      <c r="AF160" s="1792" t="s">
        <v>1247</v>
      </c>
      <c r="AG160" s="1792"/>
      <c r="AH160" s="1792"/>
      <c r="AI160" s="1792"/>
      <c r="AJ160" s="1792"/>
      <c r="AK160" s="1793"/>
      <c r="AL160" s="1794" t="s">
        <v>1242</v>
      </c>
      <c r="AM160" s="1795"/>
      <c r="AN160" s="1795"/>
      <c r="AO160" s="1795"/>
      <c r="AP160" s="1795"/>
      <c r="AQ160" s="1795"/>
      <c r="AR160" s="1795"/>
      <c r="AS160" s="1795"/>
      <c r="AT160" s="1795"/>
      <c r="AU160" s="1795"/>
      <c r="AV160" s="1795"/>
      <c r="AW160" s="1795"/>
      <c r="AX160" s="1795"/>
      <c r="AY160" s="1795"/>
      <c r="AZ160" s="1796"/>
      <c r="BA160" s="1806"/>
      <c r="BB160" s="1807"/>
      <c r="BC160" s="1807"/>
      <c r="BD160" s="1807"/>
      <c r="BE160" s="1873"/>
      <c r="BF160" s="550"/>
    </row>
    <row r="161" spans="1:58" ht="21.95" customHeight="1">
      <c r="A161" s="1931"/>
      <c r="B161" s="1826"/>
      <c r="C161" s="1827"/>
      <c r="D161" s="1827"/>
      <c r="E161" s="1827"/>
      <c r="F161" s="1827"/>
      <c r="G161" s="1827"/>
      <c r="H161" s="1827"/>
      <c r="I161" s="1827"/>
      <c r="J161" s="1828"/>
      <c r="K161" s="1906"/>
      <c r="L161" s="1907"/>
      <c r="M161" s="1907"/>
      <c r="N161" s="1908"/>
      <c r="O161" s="1841"/>
      <c r="P161" s="1842"/>
      <c r="Q161" s="1842"/>
      <c r="R161" s="1842"/>
      <c r="S161" s="1842"/>
      <c r="T161" s="1843"/>
      <c r="U161" s="1841"/>
      <c r="V161" s="1842"/>
      <c r="W161" s="1842"/>
      <c r="X161" s="1842"/>
      <c r="Y161" s="1842"/>
      <c r="Z161" s="1843"/>
      <c r="AA161" s="1881"/>
      <c r="AB161" s="1882"/>
      <c r="AC161" s="1882"/>
      <c r="AD161" s="1882"/>
      <c r="AE161" s="1883"/>
      <c r="AF161" s="1793" t="s">
        <v>1189</v>
      </c>
      <c r="AG161" s="1746"/>
      <c r="AH161" s="1746"/>
      <c r="AI161" s="1746"/>
      <c r="AJ161" s="1746"/>
      <c r="AK161" s="1746"/>
      <c r="AL161" s="1794" t="s">
        <v>1139</v>
      </c>
      <c r="AM161" s="1795"/>
      <c r="AN161" s="1795"/>
      <c r="AO161" s="1795"/>
      <c r="AP161" s="1795"/>
      <c r="AQ161" s="1795"/>
      <c r="AR161" s="1795"/>
      <c r="AS161" s="1795"/>
      <c r="AT161" s="1795"/>
      <c r="AU161" s="1795"/>
      <c r="AV161" s="1795"/>
      <c r="AW161" s="1795"/>
      <c r="AX161" s="1795"/>
      <c r="AY161" s="1795"/>
      <c r="AZ161" s="1796"/>
      <c r="BA161" s="1746"/>
      <c r="BB161" s="1746"/>
      <c r="BC161" s="1746"/>
      <c r="BD161" s="1746"/>
      <c r="BE161" s="1797"/>
      <c r="BF161" s="553"/>
    </row>
    <row r="162" spans="1:58" ht="21.95" customHeight="1">
      <c r="A162" s="1931"/>
      <c r="B162" s="1826"/>
      <c r="C162" s="1827"/>
      <c r="D162" s="1827"/>
      <c r="E162" s="1827"/>
      <c r="F162" s="1827"/>
      <c r="G162" s="1827"/>
      <c r="H162" s="1827"/>
      <c r="I162" s="1827"/>
      <c r="J162" s="1828"/>
      <c r="K162" s="1906"/>
      <c r="L162" s="1907"/>
      <c r="M162" s="1907"/>
      <c r="N162" s="1908"/>
      <c r="O162" s="1841"/>
      <c r="P162" s="1842"/>
      <c r="Q162" s="1842"/>
      <c r="R162" s="1842"/>
      <c r="S162" s="1842"/>
      <c r="T162" s="1843"/>
      <c r="U162" s="1841"/>
      <c r="V162" s="1842"/>
      <c r="W162" s="1842"/>
      <c r="X162" s="1842"/>
      <c r="Y162" s="1842"/>
      <c r="Z162" s="1843"/>
      <c r="AA162" s="1881"/>
      <c r="AB162" s="1882"/>
      <c r="AC162" s="1882"/>
      <c r="AD162" s="1882"/>
      <c r="AE162" s="1883"/>
      <c r="AF162" s="1793" t="s">
        <v>1248</v>
      </c>
      <c r="AG162" s="1746"/>
      <c r="AH162" s="1746"/>
      <c r="AI162" s="1746"/>
      <c r="AJ162" s="1746"/>
      <c r="AK162" s="1746"/>
      <c r="AL162" s="1806" t="s">
        <v>1139</v>
      </c>
      <c r="AM162" s="1807"/>
      <c r="AN162" s="1807"/>
      <c r="AO162" s="1807"/>
      <c r="AP162" s="1807"/>
      <c r="AQ162" s="1807"/>
      <c r="AR162" s="1807"/>
      <c r="AS162" s="1807"/>
      <c r="AT162" s="1807"/>
      <c r="AU162" s="1807"/>
      <c r="AV162" s="1807"/>
      <c r="AW162" s="1807"/>
      <c r="AX162" s="1807"/>
      <c r="AY162" s="1807"/>
      <c r="AZ162" s="1808"/>
      <c r="BA162" s="1746"/>
      <c r="BB162" s="1746"/>
      <c r="BC162" s="1746"/>
      <c r="BD162" s="1746"/>
      <c r="BE162" s="1797"/>
      <c r="BF162" s="550"/>
    </row>
    <row r="163" spans="1:58" ht="21.95" customHeight="1">
      <c r="A163" s="1931"/>
      <c r="B163" s="1826"/>
      <c r="C163" s="1827"/>
      <c r="D163" s="1827"/>
      <c r="E163" s="1827"/>
      <c r="F163" s="1827"/>
      <c r="G163" s="1827"/>
      <c r="H163" s="1827"/>
      <c r="I163" s="1827"/>
      <c r="J163" s="1828"/>
      <c r="K163" s="1906"/>
      <c r="L163" s="1907"/>
      <c r="M163" s="1907"/>
      <c r="N163" s="1908"/>
      <c r="O163" s="1841"/>
      <c r="P163" s="1842"/>
      <c r="Q163" s="1842"/>
      <c r="R163" s="1842"/>
      <c r="S163" s="1842"/>
      <c r="T163" s="1843"/>
      <c r="U163" s="1841"/>
      <c r="V163" s="1842"/>
      <c r="W163" s="1842"/>
      <c r="X163" s="1842"/>
      <c r="Y163" s="1842"/>
      <c r="Z163" s="1843"/>
      <c r="AA163" s="1881"/>
      <c r="AB163" s="1882"/>
      <c r="AC163" s="1882"/>
      <c r="AD163" s="1882"/>
      <c r="AE163" s="1883"/>
      <c r="AF163" s="1793" t="s">
        <v>1249</v>
      </c>
      <c r="AG163" s="1746"/>
      <c r="AH163" s="1746"/>
      <c r="AI163" s="1746"/>
      <c r="AJ163" s="1746"/>
      <c r="AK163" s="1746"/>
      <c r="AL163" s="1806" t="s">
        <v>1250</v>
      </c>
      <c r="AM163" s="1807"/>
      <c r="AN163" s="1807"/>
      <c r="AO163" s="1807"/>
      <c r="AP163" s="1807"/>
      <c r="AQ163" s="1807"/>
      <c r="AR163" s="1807"/>
      <c r="AS163" s="1807"/>
      <c r="AT163" s="1807"/>
      <c r="AU163" s="1807"/>
      <c r="AV163" s="1807"/>
      <c r="AW163" s="1807"/>
      <c r="AX163" s="1807"/>
      <c r="AY163" s="1807"/>
      <c r="AZ163" s="1808"/>
      <c r="BA163" s="1746"/>
      <c r="BB163" s="1746"/>
      <c r="BC163" s="1746"/>
      <c r="BD163" s="1746"/>
      <c r="BE163" s="1797"/>
      <c r="BF163" s="550"/>
    </row>
    <row r="164" spans="1:58" ht="21.95" customHeight="1">
      <c r="A164" s="1931"/>
      <c r="B164" s="1826"/>
      <c r="C164" s="1827"/>
      <c r="D164" s="1827"/>
      <c r="E164" s="1827"/>
      <c r="F164" s="1827"/>
      <c r="G164" s="1827"/>
      <c r="H164" s="1827"/>
      <c r="I164" s="1827"/>
      <c r="J164" s="1828"/>
      <c r="K164" s="1906"/>
      <c r="L164" s="1907"/>
      <c r="M164" s="1907"/>
      <c r="N164" s="1908"/>
      <c r="O164" s="1841"/>
      <c r="P164" s="1842"/>
      <c r="Q164" s="1842"/>
      <c r="R164" s="1842"/>
      <c r="S164" s="1842"/>
      <c r="T164" s="1843"/>
      <c r="U164" s="1841"/>
      <c r="V164" s="1842"/>
      <c r="W164" s="1842"/>
      <c r="X164" s="1842"/>
      <c r="Y164" s="1842"/>
      <c r="Z164" s="1843"/>
      <c r="AA164" s="1881"/>
      <c r="AB164" s="1882"/>
      <c r="AC164" s="1882"/>
      <c r="AD164" s="1882"/>
      <c r="AE164" s="1883"/>
      <c r="AF164" s="1793" t="s">
        <v>1251</v>
      </c>
      <c r="AG164" s="1746"/>
      <c r="AH164" s="1746"/>
      <c r="AI164" s="1746"/>
      <c r="AJ164" s="1746"/>
      <c r="AK164" s="1746"/>
      <c r="AL164" s="1806" t="s">
        <v>1252</v>
      </c>
      <c r="AM164" s="1807"/>
      <c r="AN164" s="1807"/>
      <c r="AO164" s="1807"/>
      <c r="AP164" s="1807"/>
      <c r="AQ164" s="1807"/>
      <c r="AR164" s="1807"/>
      <c r="AS164" s="1807"/>
      <c r="AT164" s="1807"/>
      <c r="AU164" s="1807"/>
      <c r="AV164" s="1807"/>
      <c r="AW164" s="1807"/>
      <c r="AX164" s="1807"/>
      <c r="AY164" s="1807"/>
      <c r="AZ164" s="1808"/>
      <c r="BA164" s="1746"/>
      <c r="BB164" s="1810"/>
      <c r="BC164" s="1810"/>
      <c r="BD164" s="1810"/>
      <c r="BE164" s="1811"/>
      <c r="BF164" s="550"/>
    </row>
    <row r="165" spans="1:58" ht="21.95" customHeight="1">
      <c r="A165" s="1931"/>
      <c r="B165" s="1826"/>
      <c r="C165" s="1827"/>
      <c r="D165" s="1827"/>
      <c r="E165" s="1827"/>
      <c r="F165" s="1827"/>
      <c r="G165" s="1827"/>
      <c r="H165" s="1827"/>
      <c r="I165" s="1827"/>
      <c r="J165" s="1828"/>
      <c r="K165" s="1906"/>
      <c r="L165" s="1907"/>
      <c r="M165" s="1907"/>
      <c r="N165" s="1908"/>
      <c r="O165" s="1841"/>
      <c r="P165" s="1842"/>
      <c r="Q165" s="1842"/>
      <c r="R165" s="1842"/>
      <c r="S165" s="1842"/>
      <c r="T165" s="1843"/>
      <c r="U165" s="1841"/>
      <c r="V165" s="1842"/>
      <c r="W165" s="1842"/>
      <c r="X165" s="1842"/>
      <c r="Y165" s="1842"/>
      <c r="Z165" s="1843"/>
      <c r="AA165" s="1881"/>
      <c r="AB165" s="1882"/>
      <c r="AC165" s="1882"/>
      <c r="AD165" s="1882"/>
      <c r="AE165" s="1883"/>
      <c r="AF165" s="1792" t="s">
        <v>1253</v>
      </c>
      <c r="AG165" s="1792"/>
      <c r="AH165" s="1792"/>
      <c r="AI165" s="1792"/>
      <c r="AJ165" s="1792"/>
      <c r="AK165" s="1793"/>
      <c r="AL165" s="1806" t="s">
        <v>1242</v>
      </c>
      <c r="AM165" s="1807"/>
      <c r="AN165" s="1807"/>
      <c r="AO165" s="1807"/>
      <c r="AP165" s="1807"/>
      <c r="AQ165" s="1807"/>
      <c r="AR165" s="1807"/>
      <c r="AS165" s="1807"/>
      <c r="AT165" s="1807"/>
      <c r="AU165" s="1807"/>
      <c r="AV165" s="1807"/>
      <c r="AW165" s="1807"/>
      <c r="AX165" s="1807"/>
      <c r="AY165" s="1807"/>
      <c r="AZ165" s="1808"/>
      <c r="BA165" s="1746"/>
      <c r="BB165" s="1746"/>
      <c r="BC165" s="1746"/>
      <c r="BD165" s="1746"/>
      <c r="BE165" s="1797"/>
      <c r="BF165" s="550"/>
    </row>
    <row r="166" spans="1:58" ht="21.95" customHeight="1">
      <c r="A166" s="1931"/>
      <c r="B166" s="1826"/>
      <c r="C166" s="1827"/>
      <c r="D166" s="1827"/>
      <c r="E166" s="1827"/>
      <c r="F166" s="1827"/>
      <c r="G166" s="1827"/>
      <c r="H166" s="1827"/>
      <c r="I166" s="1827"/>
      <c r="J166" s="1828"/>
      <c r="K166" s="1906"/>
      <c r="L166" s="1907"/>
      <c r="M166" s="1907"/>
      <c r="N166" s="1908"/>
      <c r="O166" s="1841"/>
      <c r="P166" s="1842"/>
      <c r="Q166" s="1842"/>
      <c r="R166" s="1842"/>
      <c r="S166" s="1842"/>
      <c r="T166" s="1843"/>
      <c r="U166" s="1841"/>
      <c r="V166" s="1842"/>
      <c r="W166" s="1842"/>
      <c r="X166" s="1842"/>
      <c r="Y166" s="1842"/>
      <c r="Z166" s="1843"/>
      <c r="AA166" s="1881"/>
      <c r="AB166" s="1882"/>
      <c r="AC166" s="1882"/>
      <c r="AD166" s="1882"/>
      <c r="AE166" s="1883"/>
      <c r="AF166" s="1792" t="s">
        <v>1231</v>
      </c>
      <c r="AG166" s="1792"/>
      <c r="AH166" s="1792"/>
      <c r="AI166" s="1792"/>
      <c r="AJ166" s="1792"/>
      <c r="AK166" s="1793"/>
      <c r="AL166" s="1806" t="s">
        <v>1242</v>
      </c>
      <c r="AM166" s="1807"/>
      <c r="AN166" s="1807"/>
      <c r="AO166" s="1807"/>
      <c r="AP166" s="1807"/>
      <c r="AQ166" s="1807"/>
      <c r="AR166" s="1807"/>
      <c r="AS166" s="1807"/>
      <c r="AT166" s="1807"/>
      <c r="AU166" s="1807"/>
      <c r="AV166" s="1807"/>
      <c r="AW166" s="1807"/>
      <c r="AX166" s="1807"/>
      <c r="AY166" s="1807"/>
      <c r="AZ166" s="1808"/>
      <c r="BA166" s="1746"/>
      <c r="BB166" s="1746"/>
      <c r="BC166" s="1746"/>
      <c r="BD166" s="1746"/>
      <c r="BE166" s="1797"/>
      <c r="BF166" s="550"/>
    </row>
    <row r="167" spans="1:58" ht="21.95" customHeight="1">
      <c r="A167" s="1931"/>
      <c r="B167" s="1826"/>
      <c r="C167" s="1827"/>
      <c r="D167" s="1827"/>
      <c r="E167" s="1827"/>
      <c r="F167" s="1827"/>
      <c r="G167" s="1827"/>
      <c r="H167" s="1827"/>
      <c r="I167" s="1827"/>
      <c r="J167" s="1828"/>
      <c r="K167" s="1906"/>
      <c r="L167" s="1907"/>
      <c r="M167" s="1907"/>
      <c r="N167" s="1908"/>
      <c r="O167" s="1841"/>
      <c r="P167" s="1842"/>
      <c r="Q167" s="1842"/>
      <c r="R167" s="1842"/>
      <c r="S167" s="1842"/>
      <c r="T167" s="1843"/>
      <c r="U167" s="1841"/>
      <c r="V167" s="1842"/>
      <c r="W167" s="1842"/>
      <c r="X167" s="1842"/>
      <c r="Y167" s="1842"/>
      <c r="Z167" s="1843"/>
      <c r="AA167" s="1881"/>
      <c r="AB167" s="1882"/>
      <c r="AC167" s="1882"/>
      <c r="AD167" s="1882"/>
      <c r="AE167" s="1883"/>
      <c r="AF167" s="1809" t="s">
        <v>1254</v>
      </c>
      <c r="AG167" s="1792"/>
      <c r="AH167" s="1792"/>
      <c r="AI167" s="1792"/>
      <c r="AJ167" s="1792"/>
      <c r="AK167" s="1793"/>
      <c r="AL167" s="1806" t="s">
        <v>1139</v>
      </c>
      <c r="AM167" s="1807"/>
      <c r="AN167" s="1807"/>
      <c r="AO167" s="1807"/>
      <c r="AP167" s="1807"/>
      <c r="AQ167" s="1807"/>
      <c r="AR167" s="1807"/>
      <c r="AS167" s="1807"/>
      <c r="AT167" s="1807"/>
      <c r="AU167" s="1807"/>
      <c r="AV167" s="1807"/>
      <c r="AW167" s="1807"/>
      <c r="AX167" s="1807"/>
      <c r="AY167" s="1807"/>
      <c r="AZ167" s="1808"/>
      <c r="BA167" s="1806"/>
      <c r="BB167" s="1807"/>
      <c r="BC167" s="1807"/>
      <c r="BD167" s="1807"/>
      <c r="BE167" s="1873"/>
      <c r="BF167" s="553"/>
    </row>
    <row r="168" spans="1:58" ht="21.95" customHeight="1">
      <c r="A168" s="1931"/>
      <c r="B168" s="1826"/>
      <c r="C168" s="1827"/>
      <c r="D168" s="1827"/>
      <c r="E168" s="1827"/>
      <c r="F168" s="1827"/>
      <c r="G168" s="1827"/>
      <c r="H168" s="1827"/>
      <c r="I168" s="1827"/>
      <c r="J168" s="1828"/>
      <c r="K168" s="1906"/>
      <c r="L168" s="1907"/>
      <c r="M168" s="1907"/>
      <c r="N168" s="1908"/>
      <c r="O168" s="1841"/>
      <c r="P168" s="1842"/>
      <c r="Q168" s="1842"/>
      <c r="R168" s="1842"/>
      <c r="S168" s="1842"/>
      <c r="T168" s="1843"/>
      <c r="U168" s="1841"/>
      <c r="V168" s="1842"/>
      <c r="W168" s="1842"/>
      <c r="X168" s="1842"/>
      <c r="Y168" s="1842"/>
      <c r="Z168" s="1843"/>
      <c r="AA168" s="1881"/>
      <c r="AB168" s="1882"/>
      <c r="AC168" s="1882"/>
      <c r="AD168" s="1882"/>
      <c r="AE168" s="1883"/>
      <c r="AF168" s="1809" t="s">
        <v>1255</v>
      </c>
      <c r="AG168" s="1792"/>
      <c r="AH168" s="1792"/>
      <c r="AI168" s="1792"/>
      <c r="AJ168" s="1792"/>
      <c r="AK168" s="1793"/>
      <c r="AL168" s="1806" t="s">
        <v>1139</v>
      </c>
      <c r="AM168" s="1807"/>
      <c r="AN168" s="1807"/>
      <c r="AO168" s="1807"/>
      <c r="AP168" s="1807"/>
      <c r="AQ168" s="1807"/>
      <c r="AR168" s="1807"/>
      <c r="AS168" s="1807"/>
      <c r="AT168" s="1807"/>
      <c r="AU168" s="1807"/>
      <c r="AV168" s="1807"/>
      <c r="AW168" s="1807"/>
      <c r="AX168" s="1807"/>
      <c r="AY168" s="1807"/>
      <c r="AZ168" s="1808"/>
      <c r="BA168" s="1806"/>
      <c r="BB168" s="1807"/>
      <c r="BC168" s="1807"/>
      <c r="BD168" s="1807"/>
      <c r="BE168" s="1873"/>
      <c r="BF168" s="553"/>
    </row>
    <row r="169" spans="1:58" ht="21.95" customHeight="1">
      <c r="A169" s="1931"/>
      <c r="B169" s="1826"/>
      <c r="C169" s="1827"/>
      <c r="D169" s="1827"/>
      <c r="E169" s="1827"/>
      <c r="F169" s="1827"/>
      <c r="G169" s="1827"/>
      <c r="H169" s="1827"/>
      <c r="I169" s="1827"/>
      <c r="J169" s="1828"/>
      <c r="K169" s="1906"/>
      <c r="L169" s="1907"/>
      <c r="M169" s="1907"/>
      <c r="N169" s="1908"/>
      <c r="O169" s="1841"/>
      <c r="P169" s="1842"/>
      <c r="Q169" s="1842"/>
      <c r="R169" s="1842"/>
      <c r="S169" s="1842"/>
      <c r="T169" s="1843"/>
      <c r="U169" s="1841"/>
      <c r="V169" s="1842"/>
      <c r="W169" s="1842"/>
      <c r="X169" s="1842"/>
      <c r="Y169" s="1842"/>
      <c r="Z169" s="1843"/>
      <c r="AA169" s="1881"/>
      <c r="AB169" s="1882"/>
      <c r="AC169" s="1882"/>
      <c r="AD169" s="1882"/>
      <c r="AE169" s="1883"/>
      <c r="AF169" s="1793" t="s">
        <v>1190</v>
      </c>
      <c r="AG169" s="1746"/>
      <c r="AH169" s="1746"/>
      <c r="AI169" s="1746"/>
      <c r="AJ169" s="1746"/>
      <c r="AK169" s="1746"/>
      <c r="AL169" s="1794" t="s">
        <v>1242</v>
      </c>
      <c r="AM169" s="1795"/>
      <c r="AN169" s="1795"/>
      <c r="AO169" s="1795"/>
      <c r="AP169" s="1795"/>
      <c r="AQ169" s="1795"/>
      <c r="AR169" s="1795"/>
      <c r="AS169" s="1795"/>
      <c r="AT169" s="1795"/>
      <c r="AU169" s="1795"/>
      <c r="AV169" s="1795"/>
      <c r="AW169" s="1795"/>
      <c r="AX169" s="1795"/>
      <c r="AY169" s="1795"/>
      <c r="AZ169" s="1796"/>
      <c r="BA169" s="1746"/>
      <c r="BB169" s="1746"/>
      <c r="BC169" s="1746"/>
      <c r="BD169" s="1746"/>
      <c r="BE169" s="1797"/>
      <c r="BF169" s="550"/>
    </row>
    <row r="170" spans="1:58" ht="21.95" customHeight="1">
      <c r="A170" s="1931"/>
      <c r="B170" s="1826"/>
      <c r="C170" s="1827"/>
      <c r="D170" s="1827"/>
      <c r="E170" s="1827"/>
      <c r="F170" s="1827"/>
      <c r="G170" s="1827"/>
      <c r="H170" s="1827"/>
      <c r="I170" s="1827"/>
      <c r="J170" s="1828"/>
      <c r="K170" s="1906"/>
      <c r="L170" s="1907"/>
      <c r="M170" s="1907"/>
      <c r="N170" s="1908"/>
      <c r="O170" s="1841"/>
      <c r="P170" s="1842"/>
      <c r="Q170" s="1842"/>
      <c r="R170" s="1842"/>
      <c r="S170" s="1842"/>
      <c r="T170" s="1843"/>
      <c r="U170" s="1841"/>
      <c r="V170" s="1842"/>
      <c r="W170" s="1842"/>
      <c r="X170" s="1842"/>
      <c r="Y170" s="1842"/>
      <c r="Z170" s="1843"/>
      <c r="AA170" s="1881"/>
      <c r="AB170" s="1882"/>
      <c r="AC170" s="1882"/>
      <c r="AD170" s="1882"/>
      <c r="AE170" s="1883"/>
      <c r="AF170" s="1793" t="s">
        <v>1256</v>
      </c>
      <c r="AG170" s="1746"/>
      <c r="AH170" s="1746"/>
      <c r="AI170" s="1746"/>
      <c r="AJ170" s="1746"/>
      <c r="AK170" s="1746"/>
      <c r="AL170" s="1794" t="s">
        <v>1242</v>
      </c>
      <c r="AM170" s="1795"/>
      <c r="AN170" s="1795"/>
      <c r="AO170" s="1795"/>
      <c r="AP170" s="1795"/>
      <c r="AQ170" s="1795"/>
      <c r="AR170" s="1795"/>
      <c r="AS170" s="1795"/>
      <c r="AT170" s="1795"/>
      <c r="AU170" s="1795"/>
      <c r="AV170" s="1795"/>
      <c r="AW170" s="1795"/>
      <c r="AX170" s="1795"/>
      <c r="AY170" s="1795"/>
      <c r="AZ170" s="1796"/>
      <c r="BA170" s="1746"/>
      <c r="BB170" s="1746"/>
      <c r="BC170" s="1746"/>
      <c r="BD170" s="1746"/>
      <c r="BE170" s="1797"/>
      <c r="BF170" s="550"/>
    </row>
    <row r="171" spans="1:58" ht="21.95" customHeight="1">
      <c r="A171" s="1931"/>
      <c r="B171" s="1826"/>
      <c r="C171" s="1827"/>
      <c r="D171" s="1827"/>
      <c r="E171" s="1827"/>
      <c r="F171" s="1827"/>
      <c r="G171" s="1827"/>
      <c r="H171" s="1827"/>
      <c r="I171" s="1827"/>
      <c r="J171" s="1828"/>
      <c r="K171" s="1906"/>
      <c r="L171" s="1907"/>
      <c r="M171" s="1907"/>
      <c r="N171" s="1908"/>
      <c r="O171" s="1841"/>
      <c r="P171" s="1842"/>
      <c r="Q171" s="1842"/>
      <c r="R171" s="1842"/>
      <c r="S171" s="1842"/>
      <c r="T171" s="1843"/>
      <c r="U171" s="1841"/>
      <c r="V171" s="1842"/>
      <c r="W171" s="1842"/>
      <c r="X171" s="1842"/>
      <c r="Y171" s="1842"/>
      <c r="Z171" s="1843"/>
      <c r="AA171" s="1881"/>
      <c r="AB171" s="1882"/>
      <c r="AC171" s="1882"/>
      <c r="AD171" s="1882"/>
      <c r="AE171" s="1883"/>
      <c r="AF171" s="1793" t="s">
        <v>1192</v>
      </c>
      <c r="AG171" s="1746"/>
      <c r="AH171" s="1746"/>
      <c r="AI171" s="1746"/>
      <c r="AJ171" s="1746"/>
      <c r="AK171" s="1746"/>
      <c r="AL171" s="1806" t="s">
        <v>1193</v>
      </c>
      <c r="AM171" s="1807"/>
      <c r="AN171" s="1807"/>
      <c r="AO171" s="1807"/>
      <c r="AP171" s="1807"/>
      <c r="AQ171" s="1807"/>
      <c r="AR171" s="1807"/>
      <c r="AS171" s="1807"/>
      <c r="AT171" s="1807"/>
      <c r="AU171" s="1807"/>
      <c r="AV171" s="1807"/>
      <c r="AW171" s="1807"/>
      <c r="AX171" s="1807"/>
      <c r="AY171" s="1807"/>
      <c r="AZ171" s="1808"/>
      <c r="BA171" s="1746"/>
      <c r="BB171" s="1746"/>
      <c r="BC171" s="1746"/>
      <c r="BD171" s="1746"/>
      <c r="BE171" s="1797"/>
      <c r="BF171" s="550"/>
    </row>
    <row r="172" spans="1:58" ht="44.1" customHeight="1">
      <c r="A172" s="1931"/>
      <c r="B172" s="1826"/>
      <c r="C172" s="1827"/>
      <c r="D172" s="1827"/>
      <c r="E172" s="1827"/>
      <c r="F172" s="1827"/>
      <c r="G172" s="1827"/>
      <c r="H172" s="1827"/>
      <c r="I172" s="1827"/>
      <c r="J172" s="1828"/>
      <c r="K172" s="1906"/>
      <c r="L172" s="1907"/>
      <c r="M172" s="1907"/>
      <c r="N172" s="1908"/>
      <c r="O172" s="1841"/>
      <c r="P172" s="1842"/>
      <c r="Q172" s="1842"/>
      <c r="R172" s="1842"/>
      <c r="S172" s="1842"/>
      <c r="T172" s="1843"/>
      <c r="U172" s="1841"/>
      <c r="V172" s="1842"/>
      <c r="W172" s="1842"/>
      <c r="X172" s="1842"/>
      <c r="Y172" s="1842"/>
      <c r="Z172" s="1843"/>
      <c r="AA172" s="1881"/>
      <c r="AB172" s="1882"/>
      <c r="AC172" s="1882"/>
      <c r="AD172" s="1882"/>
      <c r="AE172" s="1883"/>
      <c r="AF172" s="1792" t="s">
        <v>1257</v>
      </c>
      <c r="AG172" s="1792"/>
      <c r="AH172" s="1792"/>
      <c r="AI172" s="1792"/>
      <c r="AJ172" s="1792"/>
      <c r="AK172" s="1793"/>
      <c r="AL172" s="1895" t="s">
        <v>1258</v>
      </c>
      <c r="AM172" s="1792"/>
      <c r="AN172" s="1792"/>
      <c r="AO172" s="1792"/>
      <c r="AP172" s="1792"/>
      <c r="AQ172" s="1792"/>
      <c r="AR172" s="1792"/>
      <c r="AS172" s="1792"/>
      <c r="AT172" s="1792"/>
      <c r="AU172" s="1792"/>
      <c r="AV172" s="1792"/>
      <c r="AW172" s="1792"/>
      <c r="AX172" s="1792"/>
      <c r="AY172" s="1792"/>
      <c r="AZ172" s="1793"/>
      <c r="BA172" s="1745"/>
      <c r="BB172" s="1745"/>
      <c r="BC172" s="1745"/>
      <c r="BD172" s="1745"/>
      <c r="BE172" s="1896"/>
      <c r="BF172" s="550"/>
    </row>
    <row r="173" spans="1:58" ht="21.95" customHeight="1">
      <c r="A173" s="1931"/>
      <c r="B173" s="1826"/>
      <c r="C173" s="1827"/>
      <c r="D173" s="1827"/>
      <c r="E173" s="1827"/>
      <c r="F173" s="1827"/>
      <c r="G173" s="1827"/>
      <c r="H173" s="1827"/>
      <c r="I173" s="1827"/>
      <c r="J173" s="1828"/>
      <c r="K173" s="1906"/>
      <c r="L173" s="1907"/>
      <c r="M173" s="1907"/>
      <c r="N173" s="1908"/>
      <c r="O173" s="1841"/>
      <c r="P173" s="1842"/>
      <c r="Q173" s="1842"/>
      <c r="R173" s="1842"/>
      <c r="S173" s="1842"/>
      <c r="T173" s="1843"/>
      <c r="U173" s="1841"/>
      <c r="V173" s="1842"/>
      <c r="W173" s="1842"/>
      <c r="X173" s="1842"/>
      <c r="Y173" s="1842"/>
      <c r="Z173" s="1843"/>
      <c r="AA173" s="1881"/>
      <c r="AB173" s="1882"/>
      <c r="AC173" s="1882"/>
      <c r="AD173" s="1882"/>
      <c r="AE173" s="1883"/>
      <c r="AF173" s="1894" t="s">
        <v>1259</v>
      </c>
      <c r="AG173" s="1792"/>
      <c r="AH173" s="1792"/>
      <c r="AI173" s="1792"/>
      <c r="AJ173" s="1792"/>
      <c r="AK173" s="1793"/>
      <c r="AL173" s="1794" t="s">
        <v>1139</v>
      </c>
      <c r="AM173" s="1795"/>
      <c r="AN173" s="1795"/>
      <c r="AO173" s="1795"/>
      <c r="AP173" s="1795"/>
      <c r="AQ173" s="1795"/>
      <c r="AR173" s="1795"/>
      <c r="AS173" s="1795"/>
      <c r="AT173" s="1795"/>
      <c r="AU173" s="1795"/>
      <c r="AV173" s="1795"/>
      <c r="AW173" s="1795"/>
      <c r="AX173" s="1795"/>
      <c r="AY173" s="1795"/>
      <c r="AZ173" s="1796"/>
      <c r="BA173" s="1746"/>
      <c r="BB173" s="1746"/>
      <c r="BC173" s="1746"/>
      <c r="BD173" s="1746"/>
      <c r="BE173" s="1797"/>
      <c r="BF173" s="553"/>
    </row>
    <row r="174" spans="1:58" ht="21.95" customHeight="1">
      <c r="A174" s="1931"/>
      <c r="B174" s="1826"/>
      <c r="C174" s="1827"/>
      <c r="D174" s="1827"/>
      <c r="E174" s="1827"/>
      <c r="F174" s="1827"/>
      <c r="G174" s="1827"/>
      <c r="H174" s="1827"/>
      <c r="I174" s="1827"/>
      <c r="J174" s="1828"/>
      <c r="K174" s="1906"/>
      <c r="L174" s="1907"/>
      <c r="M174" s="1907"/>
      <c r="N174" s="1908"/>
      <c r="O174" s="1841"/>
      <c r="P174" s="1842"/>
      <c r="Q174" s="1842"/>
      <c r="R174" s="1842"/>
      <c r="S174" s="1842"/>
      <c r="T174" s="1843"/>
      <c r="U174" s="1841"/>
      <c r="V174" s="1842"/>
      <c r="W174" s="1842"/>
      <c r="X174" s="1842"/>
      <c r="Y174" s="1842"/>
      <c r="Z174" s="1843"/>
      <c r="AA174" s="1881"/>
      <c r="AB174" s="1882"/>
      <c r="AC174" s="1882"/>
      <c r="AD174" s="1882"/>
      <c r="AE174" s="1883"/>
      <c r="AF174" s="1856" t="s">
        <v>1195</v>
      </c>
      <c r="AG174" s="1857"/>
      <c r="AH174" s="1857"/>
      <c r="AI174" s="1857"/>
      <c r="AJ174" s="1857"/>
      <c r="AK174" s="1859"/>
      <c r="AL174" s="1806" t="s">
        <v>1139</v>
      </c>
      <c r="AM174" s="1807"/>
      <c r="AN174" s="1807"/>
      <c r="AO174" s="1807"/>
      <c r="AP174" s="1807"/>
      <c r="AQ174" s="1807"/>
      <c r="AR174" s="1807"/>
      <c r="AS174" s="1807"/>
      <c r="AT174" s="1807"/>
      <c r="AU174" s="1807"/>
      <c r="AV174" s="1807"/>
      <c r="AW174" s="1807"/>
      <c r="AX174" s="1807"/>
      <c r="AY174" s="1807"/>
      <c r="AZ174" s="1808"/>
      <c r="BA174" s="1856"/>
      <c r="BB174" s="1857"/>
      <c r="BC174" s="1857"/>
      <c r="BD174" s="1857"/>
      <c r="BE174" s="1858"/>
      <c r="BF174" s="553"/>
    </row>
    <row r="175" spans="1:58" ht="21.95" customHeight="1">
      <c r="A175" s="1931"/>
      <c r="B175" s="1826"/>
      <c r="C175" s="1827"/>
      <c r="D175" s="1827"/>
      <c r="E175" s="1827"/>
      <c r="F175" s="1827"/>
      <c r="G175" s="1827"/>
      <c r="H175" s="1827"/>
      <c r="I175" s="1827"/>
      <c r="J175" s="1828"/>
      <c r="K175" s="1906"/>
      <c r="L175" s="1907"/>
      <c r="M175" s="1907"/>
      <c r="N175" s="1908"/>
      <c r="O175" s="1841"/>
      <c r="P175" s="1842"/>
      <c r="Q175" s="1842"/>
      <c r="R175" s="1842"/>
      <c r="S175" s="1842"/>
      <c r="T175" s="1843"/>
      <c r="U175" s="1841"/>
      <c r="V175" s="1842"/>
      <c r="W175" s="1842"/>
      <c r="X175" s="1842"/>
      <c r="Y175" s="1842"/>
      <c r="Z175" s="1843"/>
      <c r="AA175" s="1881"/>
      <c r="AB175" s="1882"/>
      <c r="AC175" s="1882"/>
      <c r="AD175" s="1882"/>
      <c r="AE175" s="1883"/>
      <c r="AF175" s="1856" t="s">
        <v>1196</v>
      </c>
      <c r="AG175" s="1857"/>
      <c r="AH175" s="1857"/>
      <c r="AI175" s="1857"/>
      <c r="AJ175" s="1857"/>
      <c r="AK175" s="1859"/>
      <c r="AL175" s="1806" t="s">
        <v>1197</v>
      </c>
      <c r="AM175" s="1807"/>
      <c r="AN175" s="1807"/>
      <c r="AO175" s="1807"/>
      <c r="AP175" s="1807"/>
      <c r="AQ175" s="1807"/>
      <c r="AR175" s="1807"/>
      <c r="AS175" s="1807"/>
      <c r="AT175" s="1807"/>
      <c r="AU175" s="1807"/>
      <c r="AV175" s="1807"/>
      <c r="AW175" s="1807"/>
      <c r="AX175" s="1807"/>
      <c r="AY175" s="1807"/>
      <c r="AZ175" s="1808"/>
      <c r="BA175" s="1856"/>
      <c r="BB175" s="1857"/>
      <c r="BC175" s="1857"/>
      <c r="BD175" s="1857"/>
      <c r="BE175" s="1858"/>
      <c r="BF175" s="553"/>
    </row>
    <row r="176" spans="1:58" ht="35.1" customHeight="1">
      <c r="A176" s="1931"/>
      <c r="B176" s="1826"/>
      <c r="C176" s="1827"/>
      <c r="D176" s="1827"/>
      <c r="E176" s="1827"/>
      <c r="F176" s="1827"/>
      <c r="G176" s="1827"/>
      <c r="H176" s="1827"/>
      <c r="I176" s="1827"/>
      <c r="J176" s="1828"/>
      <c r="K176" s="1906"/>
      <c r="L176" s="1907"/>
      <c r="M176" s="1907"/>
      <c r="N176" s="1908"/>
      <c r="O176" s="1841"/>
      <c r="P176" s="1842"/>
      <c r="Q176" s="1842"/>
      <c r="R176" s="1842"/>
      <c r="S176" s="1842"/>
      <c r="T176" s="1843"/>
      <c r="U176" s="1841"/>
      <c r="V176" s="1842"/>
      <c r="W176" s="1842"/>
      <c r="X176" s="1842"/>
      <c r="Y176" s="1842"/>
      <c r="Z176" s="1843"/>
      <c r="AA176" s="1881"/>
      <c r="AB176" s="1882"/>
      <c r="AC176" s="1882"/>
      <c r="AD176" s="1882"/>
      <c r="AE176" s="1883"/>
      <c r="AF176" s="1798" t="s">
        <v>1200</v>
      </c>
      <c r="AG176" s="1798"/>
      <c r="AH176" s="1798"/>
      <c r="AI176" s="1798"/>
      <c r="AJ176" s="1798"/>
      <c r="AK176" s="1799"/>
      <c r="AL176" s="1800" t="s">
        <v>1147</v>
      </c>
      <c r="AM176" s="1801"/>
      <c r="AN176" s="1801"/>
      <c r="AO176" s="1801"/>
      <c r="AP176" s="1801"/>
      <c r="AQ176" s="1801"/>
      <c r="AR176" s="1801"/>
      <c r="AS176" s="1801"/>
      <c r="AT176" s="1801"/>
      <c r="AU176" s="1801"/>
      <c r="AV176" s="1801"/>
      <c r="AW176" s="1801"/>
      <c r="AX176" s="1801"/>
      <c r="AY176" s="1801"/>
      <c r="AZ176" s="1802"/>
      <c r="BA176" s="1746"/>
      <c r="BB176" s="1746"/>
      <c r="BC176" s="1746"/>
      <c r="BD176" s="1746"/>
      <c r="BE176" s="1797"/>
      <c r="BF176" s="550"/>
    </row>
    <row r="177" spans="1:58" ht="21.95" customHeight="1">
      <c r="A177" s="1931"/>
      <c r="B177" s="1826"/>
      <c r="C177" s="1827"/>
      <c r="D177" s="1827"/>
      <c r="E177" s="1827"/>
      <c r="F177" s="1827"/>
      <c r="G177" s="1827"/>
      <c r="H177" s="1827"/>
      <c r="I177" s="1827"/>
      <c r="J177" s="1828"/>
      <c r="K177" s="1906"/>
      <c r="L177" s="1907"/>
      <c r="M177" s="1907"/>
      <c r="N177" s="1908"/>
      <c r="O177" s="1841"/>
      <c r="P177" s="1842"/>
      <c r="Q177" s="1842"/>
      <c r="R177" s="1842"/>
      <c r="S177" s="1842"/>
      <c r="T177" s="1843"/>
      <c r="U177" s="1841"/>
      <c r="V177" s="1842"/>
      <c r="W177" s="1842"/>
      <c r="X177" s="1842"/>
      <c r="Y177" s="1842"/>
      <c r="Z177" s="1843"/>
      <c r="AA177" s="1881"/>
      <c r="AB177" s="1882"/>
      <c r="AC177" s="1882"/>
      <c r="AD177" s="1882"/>
      <c r="AE177" s="1883"/>
      <c r="AF177" s="1792" t="s">
        <v>1165</v>
      </c>
      <c r="AG177" s="1792"/>
      <c r="AH177" s="1792"/>
      <c r="AI177" s="1792"/>
      <c r="AJ177" s="1792"/>
      <c r="AK177" s="1793"/>
      <c r="AL177" s="1794" t="s">
        <v>1149</v>
      </c>
      <c r="AM177" s="1795"/>
      <c r="AN177" s="1795"/>
      <c r="AO177" s="1795"/>
      <c r="AP177" s="1795"/>
      <c r="AQ177" s="1795"/>
      <c r="AR177" s="1795"/>
      <c r="AS177" s="1795"/>
      <c r="AT177" s="1795"/>
      <c r="AU177" s="1795"/>
      <c r="AV177" s="1795"/>
      <c r="AW177" s="1795"/>
      <c r="AX177" s="1795"/>
      <c r="AY177" s="1795"/>
      <c r="AZ177" s="1796"/>
      <c r="BA177" s="1746"/>
      <c r="BB177" s="1746"/>
      <c r="BC177" s="1746"/>
      <c r="BD177" s="1746"/>
      <c r="BE177" s="1797"/>
      <c r="BF177" s="550"/>
    </row>
    <row r="178" spans="1:58" ht="21.95" customHeight="1">
      <c r="A178" s="1931"/>
      <c r="B178" s="1826"/>
      <c r="C178" s="1827"/>
      <c r="D178" s="1827"/>
      <c r="E178" s="1827"/>
      <c r="F178" s="1827"/>
      <c r="G178" s="1827"/>
      <c r="H178" s="1827"/>
      <c r="I178" s="1827"/>
      <c r="J178" s="1828"/>
      <c r="K178" s="1906"/>
      <c r="L178" s="1907"/>
      <c r="M178" s="1907"/>
      <c r="N178" s="1908"/>
      <c r="O178" s="1841"/>
      <c r="P178" s="1842"/>
      <c r="Q178" s="1842"/>
      <c r="R178" s="1842"/>
      <c r="S178" s="1842"/>
      <c r="T178" s="1843"/>
      <c r="U178" s="1841"/>
      <c r="V178" s="1842"/>
      <c r="W178" s="1842"/>
      <c r="X178" s="1842"/>
      <c r="Y178" s="1842"/>
      <c r="Z178" s="1843"/>
      <c r="AA178" s="1881"/>
      <c r="AB178" s="1882"/>
      <c r="AC178" s="1882"/>
      <c r="AD178" s="1882"/>
      <c r="AE178" s="1883"/>
      <c r="AF178" s="1792" t="s">
        <v>1260</v>
      </c>
      <c r="AG178" s="1792"/>
      <c r="AH178" s="1792"/>
      <c r="AI178" s="1792"/>
      <c r="AJ178" s="1792"/>
      <c r="AK178" s="1793"/>
      <c r="AL178" s="1860" t="s">
        <v>1139</v>
      </c>
      <c r="AM178" s="1897"/>
      <c r="AN178" s="1897"/>
      <c r="AO178" s="1897"/>
      <c r="AP178" s="1897"/>
      <c r="AQ178" s="1897"/>
      <c r="AR178" s="1897"/>
      <c r="AS178" s="1897"/>
      <c r="AT178" s="1897"/>
      <c r="AU178" s="1897"/>
      <c r="AV178" s="1897"/>
      <c r="AW178" s="1897"/>
      <c r="AX178" s="1897"/>
      <c r="AY178" s="1897"/>
      <c r="AZ178" s="1898"/>
      <c r="BA178" s="1746"/>
      <c r="BB178" s="1810"/>
      <c r="BC178" s="1810"/>
      <c r="BD178" s="1810"/>
      <c r="BE178" s="1811"/>
      <c r="BF178" s="554"/>
    </row>
    <row r="179" spans="1:58" ht="21.95" customHeight="1">
      <c r="A179" s="1931"/>
      <c r="B179" s="1826"/>
      <c r="C179" s="1827"/>
      <c r="D179" s="1827"/>
      <c r="E179" s="1827"/>
      <c r="F179" s="1827"/>
      <c r="G179" s="1827"/>
      <c r="H179" s="1827"/>
      <c r="I179" s="1827"/>
      <c r="J179" s="1828"/>
      <c r="K179" s="1906"/>
      <c r="L179" s="1907"/>
      <c r="M179" s="1907"/>
      <c r="N179" s="1908"/>
      <c r="O179" s="1841"/>
      <c r="P179" s="1842"/>
      <c r="Q179" s="1842"/>
      <c r="R179" s="1842"/>
      <c r="S179" s="1842"/>
      <c r="T179" s="1843"/>
      <c r="U179" s="1841"/>
      <c r="V179" s="1842"/>
      <c r="W179" s="1842"/>
      <c r="X179" s="1842"/>
      <c r="Y179" s="1842"/>
      <c r="Z179" s="1843"/>
      <c r="AA179" s="1881"/>
      <c r="AB179" s="1882"/>
      <c r="AC179" s="1882"/>
      <c r="AD179" s="1882"/>
      <c r="AE179" s="1883"/>
      <c r="AF179" s="1792" t="s">
        <v>1148</v>
      </c>
      <c r="AG179" s="1792"/>
      <c r="AH179" s="1792"/>
      <c r="AI179" s="1792"/>
      <c r="AJ179" s="1792"/>
      <c r="AK179" s="1793"/>
      <c r="AL179" s="1794" t="s">
        <v>1149</v>
      </c>
      <c r="AM179" s="1795"/>
      <c r="AN179" s="1795"/>
      <c r="AO179" s="1795"/>
      <c r="AP179" s="1795"/>
      <c r="AQ179" s="1795"/>
      <c r="AR179" s="1795"/>
      <c r="AS179" s="1795"/>
      <c r="AT179" s="1795"/>
      <c r="AU179" s="1795"/>
      <c r="AV179" s="1795"/>
      <c r="AW179" s="1795"/>
      <c r="AX179" s="1795"/>
      <c r="AY179" s="1795"/>
      <c r="AZ179" s="1796"/>
      <c r="BA179" s="1746"/>
      <c r="BB179" s="1746"/>
      <c r="BC179" s="1746"/>
      <c r="BD179" s="1746"/>
      <c r="BE179" s="1797"/>
      <c r="BF179" s="553"/>
    </row>
    <row r="180" spans="1:58" ht="21.95" customHeight="1">
      <c r="A180" s="1931"/>
      <c r="B180" s="1826"/>
      <c r="C180" s="1827"/>
      <c r="D180" s="1827"/>
      <c r="E180" s="1827"/>
      <c r="F180" s="1827"/>
      <c r="G180" s="1827"/>
      <c r="H180" s="1827"/>
      <c r="I180" s="1827"/>
      <c r="J180" s="1828"/>
      <c r="K180" s="1906"/>
      <c r="L180" s="1907"/>
      <c r="M180" s="1907"/>
      <c r="N180" s="1908"/>
      <c r="O180" s="1841"/>
      <c r="P180" s="1842"/>
      <c r="Q180" s="1842"/>
      <c r="R180" s="1842"/>
      <c r="S180" s="1842"/>
      <c r="T180" s="1843"/>
      <c r="U180" s="1841"/>
      <c r="V180" s="1842"/>
      <c r="W180" s="1842"/>
      <c r="X180" s="1842"/>
      <c r="Y180" s="1842"/>
      <c r="Z180" s="1843"/>
      <c r="AA180" s="1881"/>
      <c r="AB180" s="1882"/>
      <c r="AC180" s="1882"/>
      <c r="AD180" s="1882"/>
      <c r="AE180" s="1883"/>
      <c r="AF180" s="1792" t="s">
        <v>1201</v>
      </c>
      <c r="AG180" s="1792"/>
      <c r="AH180" s="1792"/>
      <c r="AI180" s="1792"/>
      <c r="AJ180" s="1792"/>
      <c r="AK180" s="1793"/>
      <c r="AL180" s="1794" t="s">
        <v>1139</v>
      </c>
      <c r="AM180" s="1795"/>
      <c r="AN180" s="1795"/>
      <c r="AO180" s="1795"/>
      <c r="AP180" s="1795"/>
      <c r="AQ180" s="1795"/>
      <c r="AR180" s="1795"/>
      <c r="AS180" s="1795"/>
      <c r="AT180" s="1795"/>
      <c r="AU180" s="1795"/>
      <c r="AV180" s="1795"/>
      <c r="AW180" s="1795"/>
      <c r="AX180" s="1795"/>
      <c r="AY180" s="1795"/>
      <c r="AZ180" s="1796"/>
      <c r="BA180" s="1746"/>
      <c r="BB180" s="1746"/>
      <c r="BC180" s="1746"/>
      <c r="BD180" s="1746"/>
      <c r="BE180" s="1797"/>
      <c r="BF180" s="553"/>
    </row>
    <row r="181" spans="1:58" ht="21.95" customHeight="1">
      <c r="A181" s="1931"/>
      <c r="B181" s="1826"/>
      <c r="C181" s="1827"/>
      <c r="D181" s="1827"/>
      <c r="E181" s="1827"/>
      <c r="F181" s="1827"/>
      <c r="G181" s="1827"/>
      <c r="H181" s="1827"/>
      <c r="I181" s="1827"/>
      <c r="J181" s="1828"/>
      <c r="K181" s="1906"/>
      <c r="L181" s="1907"/>
      <c r="M181" s="1907"/>
      <c r="N181" s="1908"/>
      <c r="O181" s="1841"/>
      <c r="P181" s="1842"/>
      <c r="Q181" s="1842"/>
      <c r="R181" s="1842"/>
      <c r="S181" s="1842"/>
      <c r="T181" s="1843"/>
      <c r="U181" s="1841"/>
      <c r="V181" s="1842"/>
      <c r="W181" s="1842"/>
      <c r="X181" s="1842"/>
      <c r="Y181" s="1842"/>
      <c r="Z181" s="1843"/>
      <c r="AA181" s="1881"/>
      <c r="AB181" s="1882"/>
      <c r="AC181" s="1882"/>
      <c r="AD181" s="1882"/>
      <c r="AE181" s="1883"/>
      <c r="AF181" s="1809" t="s">
        <v>1150</v>
      </c>
      <c r="AG181" s="1792"/>
      <c r="AH181" s="1792"/>
      <c r="AI181" s="1792"/>
      <c r="AJ181" s="1792"/>
      <c r="AK181" s="1793"/>
      <c r="AL181" s="1806" t="s">
        <v>1149</v>
      </c>
      <c r="AM181" s="1807"/>
      <c r="AN181" s="1807"/>
      <c r="AO181" s="1807"/>
      <c r="AP181" s="1807"/>
      <c r="AQ181" s="1807"/>
      <c r="AR181" s="1807"/>
      <c r="AS181" s="1807"/>
      <c r="AT181" s="1807"/>
      <c r="AU181" s="1807"/>
      <c r="AV181" s="1807"/>
      <c r="AW181" s="1807"/>
      <c r="AX181" s="1807"/>
      <c r="AY181" s="1807"/>
      <c r="AZ181" s="1808"/>
      <c r="BA181" s="1746"/>
      <c r="BB181" s="1810"/>
      <c r="BC181" s="1810"/>
      <c r="BD181" s="1810"/>
      <c r="BE181" s="1811"/>
      <c r="BF181" s="554"/>
    </row>
    <row r="182" spans="1:58" ht="21.95" customHeight="1">
      <c r="A182" s="1931"/>
      <c r="B182" s="1820"/>
      <c r="C182" s="1821"/>
      <c r="D182" s="1821"/>
      <c r="E182" s="1821"/>
      <c r="F182" s="1821"/>
      <c r="G182" s="1821"/>
      <c r="H182" s="1821"/>
      <c r="I182" s="1821"/>
      <c r="J182" s="1822"/>
      <c r="K182" s="1794"/>
      <c r="L182" s="1795"/>
      <c r="M182" s="1795"/>
      <c r="N182" s="1796"/>
      <c r="O182" s="1844"/>
      <c r="P182" s="1845"/>
      <c r="Q182" s="1845"/>
      <c r="R182" s="1845"/>
      <c r="S182" s="1845"/>
      <c r="T182" s="1846"/>
      <c r="U182" s="1844"/>
      <c r="V182" s="1845"/>
      <c r="W182" s="1845"/>
      <c r="X182" s="1845"/>
      <c r="Y182" s="1845"/>
      <c r="Z182" s="1846"/>
      <c r="AA182" s="1899"/>
      <c r="AB182" s="1900"/>
      <c r="AC182" s="1900"/>
      <c r="AD182" s="1900"/>
      <c r="AE182" s="1901"/>
      <c r="AF182" s="1809" t="s">
        <v>1203</v>
      </c>
      <c r="AG182" s="1792"/>
      <c r="AH182" s="1792"/>
      <c r="AI182" s="1792"/>
      <c r="AJ182" s="1792"/>
      <c r="AK182" s="1793"/>
      <c r="AL182" s="1806" t="s">
        <v>1137</v>
      </c>
      <c r="AM182" s="1807"/>
      <c r="AN182" s="1807"/>
      <c r="AO182" s="1807"/>
      <c r="AP182" s="1807"/>
      <c r="AQ182" s="1807"/>
      <c r="AR182" s="1807"/>
      <c r="AS182" s="1807"/>
      <c r="AT182" s="1807"/>
      <c r="AU182" s="1807"/>
      <c r="AV182" s="1807"/>
      <c r="AW182" s="1807"/>
      <c r="AX182" s="1807"/>
      <c r="AY182" s="1807"/>
      <c r="AZ182" s="1808"/>
      <c r="BA182" s="1746"/>
      <c r="BB182" s="1810"/>
      <c r="BC182" s="1810"/>
      <c r="BD182" s="1810"/>
      <c r="BE182" s="1811"/>
      <c r="BF182" s="554"/>
    </row>
    <row r="183" spans="1:58" ht="21.95" customHeight="1">
      <c r="A183" s="1931"/>
      <c r="B183" s="1823" t="s">
        <v>1261</v>
      </c>
      <c r="C183" s="1824"/>
      <c r="D183" s="1824"/>
      <c r="E183" s="1824"/>
      <c r="F183" s="1824"/>
      <c r="G183" s="1824"/>
      <c r="H183" s="1824"/>
      <c r="I183" s="1824"/>
      <c r="J183" s="1825"/>
      <c r="K183" s="1903"/>
      <c r="L183" s="1904"/>
      <c r="M183" s="1904"/>
      <c r="N183" s="1905"/>
      <c r="O183" s="1887"/>
      <c r="P183" s="1909"/>
      <c r="Q183" s="1909"/>
      <c r="R183" s="1909"/>
      <c r="S183" s="1909"/>
      <c r="T183" s="1910"/>
      <c r="U183" s="1887"/>
      <c r="V183" s="1909"/>
      <c r="W183" s="1909"/>
      <c r="X183" s="1909"/>
      <c r="Y183" s="1909"/>
      <c r="Z183" s="1910"/>
      <c r="AA183" s="1878"/>
      <c r="AB183" s="1879"/>
      <c r="AC183" s="1879"/>
      <c r="AD183" s="1879"/>
      <c r="AE183" s="1880"/>
      <c r="AF183" s="1792" t="s">
        <v>1159</v>
      </c>
      <c r="AG183" s="1792"/>
      <c r="AH183" s="1792"/>
      <c r="AI183" s="1792"/>
      <c r="AJ183" s="1792"/>
      <c r="AK183" s="1793"/>
      <c r="AL183" s="1794" t="s">
        <v>1139</v>
      </c>
      <c r="AM183" s="1795"/>
      <c r="AN183" s="1795"/>
      <c r="AO183" s="1795"/>
      <c r="AP183" s="1795"/>
      <c r="AQ183" s="1795"/>
      <c r="AR183" s="1795"/>
      <c r="AS183" s="1795"/>
      <c r="AT183" s="1795"/>
      <c r="AU183" s="1795"/>
      <c r="AV183" s="1795"/>
      <c r="AW183" s="1795"/>
      <c r="AX183" s="1795"/>
      <c r="AY183" s="1795"/>
      <c r="AZ183" s="1796"/>
      <c r="BA183" s="1806"/>
      <c r="BB183" s="1807"/>
      <c r="BC183" s="1807"/>
      <c r="BD183" s="1807"/>
      <c r="BE183" s="1873"/>
      <c r="BF183" s="554"/>
    </row>
    <row r="184" spans="1:58" ht="21.95" customHeight="1">
      <c r="A184" s="1931"/>
      <c r="B184" s="1826"/>
      <c r="C184" s="1827"/>
      <c r="D184" s="1827"/>
      <c r="E184" s="1827"/>
      <c r="F184" s="1827"/>
      <c r="G184" s="1827"/>
      <c r="H184" s="1827"/>
      <c r="I184" s="1827"/>
      <c r="J184" s="1828"/>
      <c r="K184" s="1906"/>
      <c r="L184" s="1907"/>
      <c r="M184" s="1907"/>
      <c r="N184" s="1908"/>
      <c r="O184" s="1888"/>
      <c r="P184" s="1911"/>
      <c r="Q184" s="1911"/>
      <c r="R184" s="1911"/>
      <c r="S184" s="1911"/>
      <c r="T184" s="1912"/>
      <c r="U184" s="1888"/>
      <c r="V184" s="1911"/>
      <c r="W184" s="1911"/>
      <c r="X184" s="1911"/>
      <c r="Y184" s="1911"/>
      <c r="Z184" s="1912"/>
      <c r="AA184" s="1881"/>
      <c r="AB184" s="1882"/>
      <c r="AC184" s="1882"/>
      <c r="AD184" s="1882"/>
      <c r="AE184" s="1883"/>
      <c r="AF184" s="1793" t="s">
        <v>1160</v>
      </c>
      <c r="AG184" s="1746"/>
      <c r="AH184" s="1746"/>
      <c r="AI184" s="1746"/>
      <c r="AJ184" s="1746"/>
      <c r="AK184" s="1746"/>
      <c r="AL184" s="1794" t="s">
        <v>1139</v>
      </c>
      <c r="AM184" s="1795"/>
      <c r="AN184" s="1795"/>
      <c r="AO184" s="1795"/>
      <c r="AP184" s="1795"/>
      <c r="AQ184" s="1795"/>
      <c r="AR184" s="1795"/>
      <c r="AS184" s="1795"/>
      <c r="AT184" s="1795"/>
      <c r="AU184" s="1795"/>
      <c r="AV184" s="1795"/>
      <c r="AW184" s="1795"/>
      <c r="AX184" s="1795"/>
      <c r="AY184" s="1795"/>
      <c r="AZ184" s="1796"/>
      <c r="BA184" s="1806"/>
      <c r="BB184" s="1807"/>
      <c r="BC184" s="1807"/>
      <c r="BD184" s="1807"/>
      <c r="BE184" s="1873"/>
      <c r="BF184" s="554"/>
    </row>
    <row r="185" spans="1:58" ht="21.95" customHeight="1">
      <c r="A185" s="1931"/>
      <c r="B185" s="1826"/>
      <c r="C185" s="1827"/>
      <c r="D185" s="1827"/>
      <c r="E185" s="1827"/>
      <c r="F185" s="1827"/>
      <c r="G185" s="1827"/>
      <c r="H185" s="1827"/>
      <c r="I185" s="1827"/>
      <c r="J185" s="1828"/>
      <c r="K185" s="1906"/>
      <c r="L185" s="1907"/>
      <c r="M185" s="1907"/>
      <c r="N185" s="1908"/>
      <c r="O185" s="1888"/>
      <c r="P185" s="1911"/>
      <c r="Q185" s="1911"/>
      <c r="R185" s="1911"/>
      <c r="S185" s="1911"/>
      <c r="T185" s="1912"/>
      <c r="U185" s="1888"/>
      <c r="V185" s="1911"/>
      <c r="W185" s="1911"/>
      <c r="X185" s="1911"/>
      <c r="Y185" s="1911"/>
      <c r="Z185" s="1912"/>
      <c r="AA185" s="1881"/>
      <c r="AB185" s="1882"/>
      <c r="AC185" s="1882"/>
      <c r="AD185" s="1882"/>
      <c r="AE185" s="1883"/>
      <c r="AF185" s="1809" t="s">
        <v>1151</v>
      </c>
      <c r="AG185" s="1792"/>
      <c r="AH185" s="1792"/>
      <c r="AI185" s="1792"/>
      <c r="AJ185" s="1792"/>
      <c r="AK185" s="1793"/>
      <c r="AL185" s="1806" t="s">
        <v>1262</v>
      </c>
      <c r="AM185" s="1807"/>
      <c r="AN185" s="1807"/>
      <c r="AO185" s="1807"/>
      <c r="AP185" s="1807"/>
      <c r="AQ185" s="1807"/>
      <c r="AR185" s="1807"/>
      <c r="AS185" s="1807"/>
      <c r="AT185" s="1807"/>
      <c r="AU185" s="1807"/>
      <c r="AV185" s="1807"/>
      <c r="AW185" s="1807"/>
      <c r="AX185" s="1807"/>
      <c r="AY185" s="1807"/>
      <c r="AZ185" s="1808"/>
      <c r="BA185" s="1806"/>
      <c r="BB185" s="1807"/>
      <c r="BC185" s="1807"/>
      <c r="BD185" s="1807"/>
      <c r="BE185" s="1873"/>
      <c r="BF185" s="554"/>
    </row>
    <row r="186" spans="1:58" ht="21.95" customHeight="1">
      <c r="A186" s="1931"/>
      <c r="B186" s="1826"/>
      <c r="C186" s="1827"/>
      <c r="D186" s="1827"/>
      <c r="E186" s="1827"/>
      <c r="F186" s="1827"/>
      <c r="G186" s="1827"/>
      <c r="H186" s="1827"/>
      <c r="I186" s="1827"/>
      <c r="J186" s="1828"/>
      <c r="K186" s="1906"/>
      <c r="L186" s="1907"/>
      <c r="M186" s="1907"/>
      <c r="N186" s="1908"/>
      <c r="O186" s="1888"/>
      <c r="P186" s="1911"/>
      <c r="Q186" s="1911"/>
      <c r="R186" s="1911"/>
      <c r="S186" s="1911"/>
      <c r="T186" s="1912"/>
      <c r="U186" s="1888"/>
      <c r="V186" s="1911"/>
      <c r="W186" s="1911"/>
      <c r="X186" s="1911"/>
      <c r="Y186" s="1911"/>
      <c r="Z186" s="1912"/>
      <c r="AA186" s="1881"/>
      <c r="AB186" s="1882"/>
      <c r="AC186" s="1882"/>
      <c r="AD186" s="1882"/>
      <c r="AE186" s="1883"/>
      <c r="AF186" s="1809" t="s">
        <v>1138</v>
      </c>
      <c r="AG186" s="1792"/>
      <c r="AH186" s="1792"/>
      <c r="AI186" s="1792"/>
      <c r="AJ186" s="1792"/>
      <c r="AK186" s="1793"/>
      <c r="AL186" s="1806" t="s">
        <v>1139</v>
      </c>
      <c r="AM186" s="1807"/>
      <c r="AN186" s="1807"/>
      <c r="AO186" s="1807"/>
      <c r="AP186" s="1807"/>
      <c r="AQ186" s="1807"/>
      <c r="AR186" s="1807"/>
      <c r="AS186" s="1807"/>
      <c r="AT186" s="1807"/>
      <c r="AU186" s="1807"/>
      <c r="AV186" s="1807"/>
      <c r="AW186" s="1807"/>
      <c r="AX186" s="1807"/>
      <c r="AY186" s="1807"/>
      <c r="AZ186" s="1808"/>
      <c r="BA186" s="1806"/>
      <c r="BB186" s="1807"/>
      <c r="BC186" s="1807"/>
      <c r="BD186" s="1807"/>
      <c r="BE186" s="1873"/>
      <c r="BF186" s="554"/>
    </row>
    <row r="187" spans="1:58" ht="21.95" customHeight="1">
      <c r="A187" s="1931"/>
      <c r="B187" s="1826"/>
      <c r="C187" s="1827"/>
      <c r="D187" s="1827"/>
      <c r="E187" s="1827"/>
      <c r="F187" s="1827"/>
      <c r="G187" s="1827"/>
      <c r="H187" s="1827"/>
      <c r="I187" s="1827"/>
      <c r="J187" s="1828"/>
      <c r="K187" s="1906"/>
      <c r="L187" s="1907"/>
      <c r="M187" s="1907"/>
      <c r="N187" s="1908"/>
      <c r="O187" s="1888"/>
      <c r="P187" s="1911"/>
      <c r="Q187" s="1911"/>
      <c r="R187" s="1911"/>
      <c r="S187" s="1911"/>
      <c r="T187" s="1912"/>
      <c r="U187" s="1888"/>
      <c r="V187" s="1911"/>
      <c r="W187" s="1911"/>
      <c r="X187" s="1911"/>
      <c r="Y187" s="1911"/>
      <c r="Z187" s="1912"/>
      <c r="AA187" s="1881"/>
      <c r="AB187" s="1882"/>
      <c r="AC187" s="1882"/>
      <c r="AD187" s="1882"/>
      <c r="AE187" s="1883"/>
      <c r="AF187" s="1792" t="s">
        <v>1263</v>
      </c>
      <c r="AG187" s="1792"/>
      <c r="AH187" s="1792"/>
      <c r="AI187" s="1792"/>
      <c r="AJ187" s="1792"/>
      <c r="AK187" s="1793"/>
      <c r="AL187" s="1794" t="s">
        <v>1139</v>
      </c>
      <c r="AM187" s="1795"/>
      <c r="AN187" s="1795"/>
      <c r="AO187" s="1795"/>
      <c r="AP187" s="1795"/>
      <c r="AQ187" s="1795"/>
      <c r="AR187" s="1795"/>
      <c r="AS187" s="1795"/>
      <c r="AT187" s="1795"/>
      <c r="AU187" s="1795"/>
      <c r="AV187" s="1795"/>
      <c r="AW187" s="1795"/>
      <c r="AX187" s="1795"/>
      <c r="AY187" s="1795"/>
      <c r="AZ187" s="1796"/>
      <c r="BA187" s="1806"/>
      <c r="BB187" s="1807"/>
      <c r="BC187" s="1807"/>
      <c r="BD187" s="1807"/>
      <c r="BE187" s="1873"/>
      <c r="BF187" s="554"/>
    </row>
    <row r="188" spans="1:58" ht="21.95" customHeight="1">
      <c r="A188" s="1931"/>
      <c r="B188" s="1826"/>
      <c r="C188" s="1827"/>
      <c r="D188" s="1827"/>
      <c r="E188" s="1827"/>
      <c r="F188" s="1827"/>
      <c r="G188" s="1827"/>
      <c r="H188" s="1827"/>
      <c r="I188" s="1827"/>
      <c r="J188" s="1828"/>
      <c r="K188" s="1906"/>
      <c r="L188" s="1907"/>
      <c r="M188" s="1907"/>
      <c r="N188" s="1908"/>
      <c r="O188" s="1888"/>
      <c r="P188" s="1911"/>
      <c r="Q188" s="1911"/>
      <c r="R188" s="1911"/>
      <c r="S188" s="1911"/>
      <c r="T188" s="1912"/>
      <c r="U188" s="1888"/>
      <c r="V188" s="1911"/>
      <c r="W188" s="1911"/>
      <c r="X188" s="1911"/>
      <c r="Y188" s="1911"/>
      <c r="Z188" s="1912"/>
      <c r="AA188" s="1881"/>
      <c r="AB188" s="1882"/>
      <c r="AC188" s="1882"/>
      <c r="AD188" s="1882"/>
      <c r="AE188" s="1883"/>
      <c r="AF188" s="1792" t="s">
        <v>1141</v>
      </c>
      <c r="AG188" s="1792"/>
      <c r="AH188" s="1792"/>
      <c r="AI188" s="1792"/>
      <c r="AJ188" s="1792"/>
      <c r="AK188" s="1793"/>
      <c r="AL188" s="1794" t="s">
        <v>1139</v>
      </c>
      <c r="AM188" s="1795"/>
      <c r="AN188" s="1795"/>
      <c r="AO188" s="1795"/>
      <c r="AP188" s="1795"/>
      <c r="AQ188" s="1795"/>
      <c r="AR188" s="1795"/>
      <c r="AS188" s="1795"/>
      <c r="AT188" s="1795"/>
      <c r="AU188" s="1795"/>
      <c r="AV188" s="1795"/>
      <c r="AW188" s="1795"/>
      <c r="AX188" s="1795"/>
      <c r="AY188" s="1795"/>
      <c r="AZ188" s="1796"/>
      <c r="BA188" s="1806"/>
      <c r="BB188" s="1807"/>
      <c r="BC188" s="1807"/>
      <c r="BD188" s="1807"/>
      <c r="BE188" s="1873"/>
      <c r="BF188" s="554"/>
    </row>
    <row r="189" spans="1:58" ht="21.95" customHeight="1">
      <c r="A189" s="1931"/>
      <c r="B189" s="1826"/>
      <c r="C189" s="1827"/>
      <c r="D189" s="1827"/>
      <c r="E189" s="1827"/>
      <c r="F189" s="1827"/>
      <c r="G189" s="1827"/>
      <c r="H189" s="1827"/>
      <c r="I189" s="1827"/>
      <c r="J189" s="1828"/>
      <c r="K189" s="1906"/>
      <c r="L189" s="1907"/>
      <c r="M189" s="1907"/>
      <c r="N189" s="1908"/>
      <c r="O189" s="1888"/>
      <c r="P189" s="1911"/>
      <c r="Q189" s="1911"/>
      <c r="R189" s="1911"/>
      <c r="S189" s="1911"/>
      <c r="T189" s="1912"/>
      <c r="U189" s="1888"/>
      <c r="V189" s="1911"/>
      <c r="W189" s="1911"/>
      <c r="X189" s="1911"/>
      <c r="Y189" s="1911"/>
      <c r="Z189" s="1912"/>
      <c r="AA189" s="1881"/>
      <c r="AB189" s="1882"/>
      <c r="AC189" s="1882"/>
      <c r="AD189" s="1882"/>
      <c r="AE189" s="1883"/>
      <c r="AF189" s="1792" t="s">
        <v>1264</v>
      </c>
      <c r="AG189" s="1792"/>
      <c r="AH189" s="1792"/>
      <c r="AI189" s="1792"/>
      <c r="AJ189" s="1792"/>
      <c r="AK189" s="1793"/>
      <c r="AL189" s="1794" t="s">
        <v>1139</v>
      </c>
      <c r="AM189" s="1795"/>
      <c r="AN189" s="1795"/>
      <c r="AO189" s="1795"/>
      <c r="AP189" s="1795"/>
      <c r="AQ189" s="1795"/>
      <c r="AR189" s="1795"/>
      <c r="AS189" s="1795"/>
      <c r="AT189" s="1795"/>
      <c r="AU189" s="1795"/>
      <c r="AV189" s="1795"/>
      <c r="AW189" s="1795"/>
      <c r="AX189" s="1795"/>
      <c r="AY189" s="1795"/>
      <c r="AZ189" s="1796"/>
      <c r="BA189" s="1806"/>
      <c r="BB189" s="1807"/>
      <c r="BC189" s="1807"/>
      <c r="BD189" s="1807"/>
      <c r="BE189" s="1873"/>
      <c r="BF189" s="554"/>
    </row>
    <row r="190" spans="1:58" ht="21.95" customHeight="1">
      <c r="A190" s="1931"/>
      <c r="B190" s="1826"/>
      <c r="C190" s="1827"/>
      <c r="D190" s="1827"/>
      <c r="E190" s="1827"/>
      <c r="F190" s="1827"/>
      <c r="G190" s="1827"/>
      <c r="H190" s="1827"/>
      <c r="I190" s="1827"/>
      <c r="J190" s="1828"/>
      <c r="K190" s="1906"/>
      <c r="L190" s="1907"/>
      <c r="M190" s="1907"/>
      <c r="N190" s="1908"/>
      <c r="O190" s="1888"/>
      <c r="P190" s="1911"/>
      <c r="Q190" s="1911"/>
      <c r="R190" s="1911"/>
      <c r="S190" s="1911"/>
      <c r="T190" s="1912"/>
      <c r="U190" s="1888"/>
      <c r="V190" s="1911"/>
      <c r="W190" s="1911"/>
      <c r="X190" s="1911"/>
      <c r="Y190" s="1911"/>
      <c r="Z190" s="1912"/>
      <c r="AA190" s="1881"/>
      <c r="AB190" s="1882"/>
      <c r="AC190" s="1882"/>
      <c r="AD190" s="1882"/>
      <c r="AE190" s="1883"/>
      <c r="AF190" s="1793" t="s">
        <v>1180</v>
      </c>
      <c r="AG190" s="1746"/>
      <c r="AH190" s="1746"/>
      <c r="AI190" s="1746"/>
      <c r="AJ190" s="1746"/>
      <c r="AK190" s="1746"/>
      <c r="AL190" s="1806" t="s">
        <v>1163</v>
      </c>
      <c r="AM190" s="1807"/>
      <c r="AN190" s="1807"/>
      <c r="AO190" s="1807"/>
      <c r="AP190" s="1807"/>
      <c r="AQ190" s="1807"/>
      <c r="AR190" s="1807"/>
      <c r="AS190" s="1807"/>
      <c r="AT190" s="1807"/>
      <c r="AU190" s="1807"/>
      <c r="AV190" s="1807"/>
      <c r="AW190" s="1807"/>
      <c r="AX190" s="1807"/>
      <c r="AY190" s="1807"/>
      <c r="AZ190" s="1808"/>
      <c r="BA190" s="1806"/>
      <c r="BB190" s="1807"/>
      <c r="BC190" s="1807"/>
      <c r="BD190" s="1807"/>
      <c r="BE190" s="1873"/>
      <c r="BF190" s="554"/>
    </row>
    <row r="191" spans="1:58" ht="21.95" customHeight="1">
      <c r="A191" s="1931"/>
      <c r="B191" s="1826"/>
      <c r="C191" s="1827"/>
      <c r="D191" s="1827"/>
      <c r="E191" s="1827"/>
      <c r="F191" s="1827"/>
      <c r="G191" s="1827"/>
      <c r="H191" s="1827"/>
      <c r="I191" s="1827"/>
      <c r="J191" s="1828"/>
      <c r="K191" s="1906"/>
      <c r="L191" s="1907"/>
      <c r="M191" s="1907"/>
      <c r="N191" s="1908"/>
      <c r="O191" s="1888"/>
      <c r="P191" s="1911"/>
      <c r="Q191" s="1911"/>
      <c r="R191" s="1911"/>
      <c r="S191" s="1911"/>
      <c r="T191" s="1912"/>
      <c r="U191" s="1888"/>
      <c r="V191" s="1911"/>
      <c r="W191" s="1911"/>
      <c r="X191" s="1911"/>
      <c r="Y191" s="1911"/>
      <c r="Z191" s="1912"/>
      <c r="AA191" s="1881"/>
      <c r="AB191" s="1882"/>
      <c r="AC191" s="1882"/>
      <c r="AD191" s="1882"/>
      <c r="AE191" s="1883"/>
      <c r="AF191" s="1793" t="s">
        <v>1185</v>
      </c>
      <c r="AG191" s="1746"/>
      <c r="AH191" s="1746"/>
      <c r="AI191" s="1746"/>
      <c r="AJ191" s="1746"/>
      <c r="AK191" s="1746"/>
      <c r="AL191" s="1806" t="s">
        <v>1186</v>
      </c>
      <c r="AM191" s="1807"/>
      <c r="AN191" s="1807"/>
      <c r="AO191" s="1807"/>
      <c r="AP191" s="1807"/>
      <c r="AQ191" s="1807"/>
      <c r="AR191" s="1807"/>
      <c r="AS191" s="1807"/>
      <c r="AT191" s="1807"/>
      <c r="AU191" s="1807"/>
      <c r="AV191" s="1807"/>
      <c r="AW191" s="1807"/>
      <c r="AX191" s="1807"/>
      <c r="AY191" s="1807"/>
      <c r="AZ191" s="1808"/>
      <c r="BA191" s="1806"/>
      <c r="BB191" s="1807"/>
      <c r="BC191" s="1807"/>
      <c r="BD191" s="1807"/>
      <c r="BE191" s="1873"/>
      <c r="BF191" s="554"/>
    </row>
    <row r="192" spans="1:58" ht="21.95" customHeight="1">
      <c r="A192" s="1931"/>
      <c r="B192" s="1826"/>
      <c r="C192" s="1827"/>
      <c r="D192" s="1827"/>
      <c r="E192" s="1827"/>
      <c r="F192" s="1827"/>
      <c r="G192" s="1827"/>
      <c r="H192" s="1827"/>
      <c r="I192" s="1827"/>
      <c r="J192" s="1828"/>
      <c r="K192" s="1906"/>
      <c r="L192" s="1907"/>
      <c r="M192" s="1907"/>
      <c r="N192" s="1908"/>
      <c r="O192" s="1888"/>
      <c r="P192" s="1911"/>
      <c r="Q192" s="1911"/>
      <c r="R192" s="1911"/>
      <c r="S192" s="1911"/>
      <c r="T192" s="1912"/>
      <c r="U192" s="1888"/>
      <c r="V192" s="1911"/>
      <c r="W192" s="1911"/>
      <c r="X192" s="1911"/>
      <c r="Y192" s="1911"/>
      <c r="Z192" s="1912"/>
      <c r="AA192" s="1881"/>
      <c r="AB192" s="1882"/>
      <c r="AC192" s="1882"/>
      <c r="AD192" s="1882"/>
      <c r="AE192" s="1883"/>
      <c r="AF192" s="1793" t="s">
        <v>1190</v>
      </c>
      <c r="AG192" s="1746"/>
      <c r="AH192" s="1746"/>
      <c r="AI192" s="1746"/>
      <c r="AJ192" s="1746"/>
      <c r="AK192" s="1746"/>
      <c r="AL192" s="1794" t="s">
        <v>1139</v>
      </c>
      <c r="AM192" s="1795"/>
      <c r="AN192" s="1795"/>
      <c r="AO192" s="1795"/>
      <c r="AP192" s="1795"/>
      <c r="AQ192" s="1795"/>
      <c r="AR192" s="1795"/>
      <c r="AS192" s="1795"/>
      <c r="AT192" s="1795"/>
      <c r="AU192" s="1795"/>
      <c r="AV192" s="1795"/>
      <c r="AW192" s="1795"/>
      <c r="AX192" s="1795"/>
      <c r="AY192" s="1795"/>
      <c r="AZ192" s="1796"/>
      <c r="BA192" s="1806"/>
      <c r="BB192" s="1807"/>
      <c r="BC192" s="1807"/>
      <c r="BD192" s="1807"/>
      <c r="BE192" s="1873"/>
      <c r="BF192" s="554"/>
    </row>
    <row r="193" spans="1:58" ht="21.95" customHeight="1">
      <c r="A193" s="1931"/>
      <c r="B193" s="1826"/>
      <c r="C193" s="1827"/>
      <c r="D193" s="1827"/>
      <c r="E193" s="1827"/>
      <c r="F193" s="1827"/>
      <c r="G193" s="1827"/>
      <c r="H193" s="1827"/>
      <c r="I193" s="1827"/>
      <c r="J193" s="1828"/>
      <c r="K193" s="1906"/>
      <c r="L193" s="1907"/>
      <c r="M193" s="1907"/>
      <c r="N193" s="1908"/>
      <c r="O193" s="1888"/>
      <c r="P193" s="1911"/>
      <c r="Q193" s="1911"/>
      <c r="R193" s="1911"/>
      <c r="S193" s="1911"/>
      <c r="T193" s="1912"/>
      <c r="U193" s="1888"/>
      <c r="V193" s="1911"/>
      <c r="W193" s="1911"/>
      <c r="X193" s="1911"/>
      <c r="Y193" s="1911"/>
      <c r="Z193" s="1912"/>
      <c r="AA193" s="1881"/>
      <c r="AB193" s="1882"/>
      <c r="AC193" s="1882"/>
      <c r="AD193" s="1882"/>
      <c r="AE193" s="1883"/>
      <c r="AF193" s="1793" t="s">
        <v>1192</v>
      </c>
      <c r="AG193" s="1746"/>
      <c r="AH193" s="1746"/>
      <c r="AI193" s="1746"/>
      <c r="AJ193" s="1746"/>
      <c r="AK193" s="1746"/>
      <c r="AL193" s="1806" t="s">
        <v>1193</v>
      </c>
      <c r="AM193" s="1807"/>
      <c r="AN193" s="1807"/>
      <c r="AO193" s="1807"/>
      <c r="AP193" s="1807"/>
      <c r="AQ193" s="1807"/>
      <c r="AR193" s="1807"/>
      <c r="AS193" s="1807"/>
      <c r="AT193" s="1807"/>
      <c r="AU193" s="1807"/>
      <c r="AV193" s="1807"/>
      <c r="AW193" s="1807"/>
      <c r="AX193" s="1807"/>
      <c r="AY193" s="1807"/>
      <c r="AZ193" s="1808"/>
      <c r="BA193" s="1806"/>
      <c r="BB193" s="1807"/>
      <c r="BC193" s="1807"/>
      <c r="BD193" s="1807"/>
      <c r="BE193" s="1873"/>
      <c r="BF193" s="554"/>
    </row>
    <row r="194" spans="1:58" ht="35.1" customHeight="1">
      <c r="A194" s="1931"/>
      <c r="B194" s="1826"/>
      <c r="C194" s="1827"/>
      <c r="D194" s="1827"/>
      <c r="E194" s="1827"/>
      <c r="F194" s="1827"/>
      <c r="G194" s="1827"/>
      <c r="H194" s="1827"/>
      <c r="I194" s="1827"/>
      <c r="J194" s="1828"/>
      <c r="K194" s="1906"/>
      <c r="L194" s="1907"/>
      <c r="M194" s="1907"/>
      <c r="N194" s="1908"/>
      <c r="O194" s="1888"/>
      <c r="P194" s="1911"/>
      <c r="Q194" s="1911"/>
      <c r="R194" s="1911"/>
      <c r="S194" s="1911"/>
      <c r="T194" s="1912"/>
      <c r="U194" s="1888"/>
      <c r="V194" s="1911"/>
      <c r="W194" s="1911"/>
      <c r="X194" s="1911"/>
      <c r="Y194" s="1911"/>
      <c r="Z194" s="1912"/>
      <c r="AA194" s="1881"/>
      <c r="AB194" s="1882"/>
      <c r="AC194" s="1882"/>
      <c r="AD194" s="1882"/>
      <c r="AE194" s="1883"/>
      <c r="AF194" s="1798" t="s">
        <v>1146</v>
      </c>
      <c r="AG194" s="1798"/>
      <c r="AH194" s="1798"/>
      <c r="AI194" s="1798"/>
      <c r="AJ194" s="1798"/>
      <c r="AK194" s="1799"/>
      <c r="AL194" s="1800" t="s">
        <v>1147</v>
      </c>
      <c r="AM194" s="1801"/>
      <c r="AN194" s="1801"/>
      <c r="AO194" s="1801"/>
      <c r="AP194" s="1801"/>
      <c r="AQ194" s="1801"/>
      <c r="AR194" s="1801"/>
      <c r="AS194" s="1801"/>
      <c r="AT194" s="1801"/>
      <c r="AU194" s="1801"/>
      <c r="AV194" s="1801"/>
      <c r="AW194" s="1801"/>
      <c r="AX194" s="1801"/>
      <c r="AY194" s="1801"/>
      <c r="AZ194" s="1802"/>
      <c r="BA194" s="1806"/>
      <c r="BB194" s="1807"/>
      <c r="BC194" s="1807"/>
      <c r="BD194" s="1807"/>
      <c r="BE194" s="1873"/>
      <c r="BF194" s="554"/>
    </row>
    <row r="195" spans="1:58" ht="21.95" customHeight="1">
      <c r="A195" s="1931"/>
      <c r="B195" s="1826"/>
      <c r="C195" s="1827"/>
      <c r="D195" s="1827"/>
      <c r="E195" s="1827"/>
      <c r="F195" s="1827"/>
      <c r="G195" s="1827"/>
      <c r="H195" s="1827"/>
      <c r="I195" s="1827"/>
      <c r="J195" s="1828"/>
      <c r="K195" s="1906"/>
      <c r="L195" s="1907"/>
      <c r="M195" s="1907"/>
      <c r="N195" s="1908"/>
      <c r="O195" s="1888"/>
      <c r="P195" s="1911"/>
      <c r="Q195" s="1911"/>
      <c r="R195" s="1911"/>
      <c r="S195" s="1911"/>
      <c r="T195" s="1912"/>
      <c r="U195" s="1888"/>
      <c r="V195" s="1911"/>
      <c r="W195" s="1911"/>
      <c r="X195" s="1911"/>
      <c r="Y195" s="1911"/>
      <c r="Z195" s="1912"/>
      <c r="AA195" s="1881"/>
      <c r="AB195" s="1882"/>
      <c r="AC195" s="1882"/>
      <c r="AD195" s="1882"/>
      <c r="AE195" s="1883"/>
      <c r="AF195" s="1792" t="s">
        <v>1165</v>
      </c>
      <c r="AG195" s="1792"/>
      <c r="AH195" s="1792"/>
      <c r="AI195" s="1792"/>
      <c r="AJ195" s="1792"/>
      <c r="AK195" s="1793"/>
      <c r="AL195" s="1794" t="s">
        <v>1149</v>
      </c>
      <c r="AM195" s="1795"/>
      <c r="AN195" s="1795"/>
      <c r="AO195" s="1795"/>
      <c r="AP195" s="1795"/>
      <c r="AQ195" s="1795"/>
      <c r="AR195" s="1795"/>
      <c r="AS195" s="1795"/>
      <c r="AT195" s="1795"/>
      <c r="AU195" s="1795"/>
      <c r="AV195" s="1795"/>
      <c r="AW195" s="1795"/>
      <c r="AX195" s="1795"/>
      <c r="AY195" s="1795"/>
      <c r="AZ195" s="1796"/>
      <c r="BA195" s="1806"/>
      <c r="BB195" s="1807"/>
      <c r="BC195" s="1807"/>
      <c r="BD195" s="1807"/>
      <c r="BE195" s="1873"/>
      <c r="BF195" s="554"/>
    </row>
    <row r="196" spans="1:58" ht="21.95" customHeight="1">
      <c r="A196" s="1931"/>
      <c r="B196" s="1820"/>
      <c r="C196" s="1821"/>
      <c r="D196" s="1821"/>
      <c r="E196" s="1821"/>
      <c r="F196" s="1821"/>
      <c r="G196" s="1821"/>
      <c r="H196" s="1821"/>
      <c r="I196" s="1821"/>
      <c r="J196" s="1822"/>
      <c r="K196" s="1794"/>
      <c r="L196" s="1795"/>
      <c r="M196" s="1795"/>
      <c r="N196" s="1796"/>
      <c r="O196" s="1913"/>
      <c r="P196" s="1914"/>
      <c r="Q196" s="1914"/>
      <c r="R196" s="1914"/>
      <c r="S196" s="1914"/>
      <c r="T196" s="1915"/>
      <c r="U196" s="1913"/>
      <c r="V196" s="1914"/>
      <c r="W196" s="1914"/>
      <c r="X196" s="1914"/>
      <c r="Y196" s="1914"/>
      <c r="Z196" s="1915"/>
      <c r="AA196" s="1899"/>
      <c r="AB196" s="1900"/>
      <c r="AC196" s="1900"/>
      <c r="AD196" s="1900"/>
      <c r="AE196" s="1901"/>
      <c r="AF196" s="1809" t="s">
        <v>1203</v>
      </c>
      <c r="AG196" s="1792"/>
      <c r="AH196" s="1792"/>
      <c r="AI196" s="1792"/>
      <c r="AJ196" s="1792"/>
      <c r="AK196" s="1793"/>
      <c r="AL196" s="1806" t="s">
        <v>1137</v>
      </c>
      <c r="AM196" s="1807"/>
      <c r="AN196" s="1807"/>
      <c r="AO196" s="1807"/>
      <c r="AP196" s="1807"/>
      <c r="AQ196" s="1807"/>
      <c r="AR196" s="1807"/>
      <c r="AS196" s="1807"/>
      <c r="AT196" s="1807"/>
      <c r="AU196" s="1807"/>
      <c r="AV196" s="1807"/>
      <c r="AW196" s="1807"/>
      <c r="AX196" s="1807"/>
      <c r="AY196" s="1807"/>
      <c r="AZ196" s="1808"/>
      <c r="BA196" s="1806"/>
      <c r="BB196" s="1807"/>
      <c r="BC196" s="1807"/>
      <c r="BD196" s="1807"/>
      <c r="BE196" s="1873"/>
      <c r="BF196" s="554"/>
    </row>
    <row r="197" spans="1:58" ht="21.95" customHeight="1">
      <c r="A197" s="1931"/>
      <c r="B197" s="1823" t="s">
        <v>685</v>
      </c>
      <c r="C197" s="1824"/>
      <c r="D197" s="1824"/>
      <c r="E197" s="1824"/>
      <c r="F197" s="1824"/>
      <c r="G197" s="1824"/>
      <c r="H197" s="1824"/>
      <c r="I197" s="1824"/>
      <c r="J197" s="1825"/>
      <c r="K197" s="1823"/>
      <c r="L197" s="1824"/>
      <c r="M197" s="1824"/>
      <c r="N197" s="1825"/>
      <c r="O197" s="1838" t="s">
        <v>1239</v>
      </c>
      <c r="P197" s="1824"/>
      <c r="Q197" s="1824"/>
      <c r="R197" s="1824"/>
      <c r="S197" s="1824"/>
      <c r="T197" s="1825"/>
      <c r="U197" s="1864"/>
      <c r="V197" s="1865"/>
      <c r="W197" s="1865"/>
      <c r="X197" s="1865"/>
      <c r="Y197" s="1865"/>
      <c r="Z197" s="1866"/>
      <c r="AA197" s="1864"/>
      <c r="AB197" s="1865"/>
      <c r="AC197" s="1865"/>
      <c r="AD197" s="1865"/>
      <c r="AE197" s="1866"/>
      <c r="AF197" s="1746" t="s">
        <v>1170</v>
      </c>
      <c r="AG197" s="1746"/>
      <c r="AH197" s="1746"/>
      <c r="AI197" s="1746"/>
      <c r="AJ197" s="1746"/>
      <c r="AK197" s="1746"/>
      <c r="AL197" s="1806" t="s">
        <v>1265</v>
      </c>
      <c r="AM197" s="1807"/>
      <c r="AN197" s="1807"/>
      <c r="AO197" s="1807"/>
      <c r="AP197" s="1807"/>
      <c r="AQ197" s="1807"/>
      <c r="AR197" s="1807"/>
      <c r="AS197" s="1807"/>
      <c r="AT197" s="1807"/>
      <c r="AU197" s="1807"/>
      <c r="AV197" s="1807"/>
      <c r="AW197" s="1807"/>
      <c r="AX197" s="1807"/>
      <c r="AY197" s="1807"/>
      <c r="AZ197" s="1808"/>
      <c r="BA197" s="1809"/>
      <c r="BB197" s="1792"/>
      <c r="BC197" s="1792"/>
      <c r="BD197" s="1792"/>
      <c r="BE197" s="1812"/>
      <c r="BF197" s="550"/>
    </row>
    <row r="198" spans="1:58" ht="120" customHeight="1">
      <c r="A198" s="1931"/>
      <c r="B198" s="1826"/>
      <c r="C198" s="1827"/>
      <c r="D198" s="1827"/>
      <c r="E198" s="1827"/>
      <c r="F198" s="1827"/>
      <c r="G198" s="1827"/>
      <c r="H198" s="1827"/>
      <c r="I198" s="1827"/>
      <c r="J198" s="1828"/>
      <c r="K198" s="1826"/>
      <c r="L198" s="1827"/>
      <c r="M198" s="1827"/>
      <c r="N198" s="1828"/>
      <c r="O198" s="1841"/>
      <c r="P198" s="1827"/>
      <c r="Q198" s="1827"/>
      <c r="R198" s="1827"/>
      <c r="S198" s="1827"/>
      <c r="T198" s="1828"/>
      <c r="U198" s="1867"/>
      <c r="V198" s="1868"/>
      <c r="W198" s="1868"/>
      <c r="X198" s="1868"/>
      <c r="Y198" s="1868"/>
      <c r="Z198" s="1869"/>
      <c r="AA198" s="1867"/>
      <c r="AB198" s="1868"/>
      <c r="AC198" s="1868"/>
      <c r="AD198" s="1868"/>
      <c r="AE198" s="1869"/>
      <c r="AF198" s="1895" t="s">
        <v>1266</v>
      </c>
      <c r="AG198" s="1894"/>
      <c r="AH198" s="1894"/>
      <c r="AI198" s="1894"/>
      <c r="AJ198" s="1894"/>
      <c r="AK198" s="1902"/>
      <c r="AL198" s="1895" t="s">
        <v>1267</v>
      </c>
      <c r="AM198" s="1894"/>
      <c r="AN198" s="1894"/>
      <c r="AO198" s="1894"/>
      <c r="AP198" s="1894"/>
      <c r="AQ198" s="1894"/>
      <c r="AR198" s="1894"/>
      <c r="AS198" s="1894"/>
      <c r="AT198" s="1894"/>
      <c r="AU198" s="1894"/>
      <c r="AV198" s="1894"/>
      <c r="AW198" s="1894"/>
      <c r="AX198" s="1894"/>
      <c r="AY198" s="1894"/>
      <c r="AZ198" s="1902"/>
      <c r="BA198" s="1809"/>
      <c r="BB198" s="1792"/>
      <c r="BC198" s="1792"/>
      <c r="BD198" s="1792"/>
      <c r="BE198" s="1812"/>
      <c r="BF198" s="553"/>
    </row>
    <row r="199" spans="1:58" ht="21.95" customHeight="1">
      <c r="A199" s="1931"/>
      <c r="B199" s="1826"/>
      <c r="C199" s="1827"/>
      <c r="D199" s="1827"/>
      <c r="E199" s="1827"/>
      <c r="F199" s="1827"/>
      <c r="G199" s="1827"/>
      <c r="H199" s="1827"/>
      <c r="I199" s="1827"/>
      <c r="J199" s="1828"/>
      <c r="K199" s="1826"/>
      <c r="L199" s="1827"/>
      <c r="M199" s="1827"/>
      <c r="N199" s="1828"/>
      <c r="O199" s="1826"/>
      <c r="P199" s="1827"/>
      <c r="Q199" s="1827"/>
      <c r="R199" s="1827"/>
      <c r="S199" s="1827"/>
      <c r="T199" s="1828"/>
      <c r="U199" s="1867"/>
      <c r="V199" s="1868"/>
      <c r="W199" s="1868"/>
      <c r="X199" s="1868"/>
      <c r="Y199" s="1868"/>
      <c r="Z199" s="1869"/>
      <c r="AA199" s="1867"/>
      <c r="AB199" s="1868"/>
      <c r="AC199" s="1868"/>
      <c r="AD199" s="1868"/>
      <c r="AE199" s="1869"/>
      <c r="AF199" s="1792" t="s">
        <v>1159</v>
      </c>
      <c r="AG199" s="1792"/>
      <c r="AH199" s="1792"/>
      <c r="AI199" s="1792"/>
      <c r="AJ199" s="1792"/>
      <c r="AK199" s="1793"/>
      <c r="AL199" s="1794" t="s">
        <v>1139</v>
      </c>
      <c r="AM199" s="1795"/>
      <c r="AN199" s="1795"/>
      <c r="AO199" s="1795"/>
      <c r="AP199" s="1795"/>
      <c r="AQ199" s="1795"/>
      <c r="AR199" s="1795"/>
      <c r="AS199" s="1795"/>
      <c r="AT199" s="1795"/>
      <c r="AU199" s="1795"/>
      <c r="AV199" s="1795"/>
      <c r="AW199" s="1795"/>
      <c r="AX199" s="1795"/>
      <c r="AY199" s="1795"/>
      <c r="AZ199" s="1796"/>
      <c r="BA199" s="1809"/>
      <c r="BB199" s="1792"/>
      <c r="BC199" s="1792"/>
      <c r="BD199" s="1792"/>
      <c r="BE199" s="1812"/>
      <c r="BF199" s="550"/>
    </row>
    <row r="200" spans="1:58" ht="21.95" customHeight="1">
      <c r="A200" s="1931"/>
      <c r="B200" s="1826"/>
      <c r="C200" s="1827"/>
      <c r="D200" s="1827"/>
      <c r="E200" s="1827"/>
      <c r="F200" s="1827"/>
      <c r="G200" s="1827"/>
      <c r="H200" s="1827"/>
      <c r="I200" s="1827"/>
      <c r="J200" s="1828"/>
      <c r="K200" s="1826"/>
      <c r="L200" s="1827"/>
      <c r="M200" s="1827"/>
      <c r="N200" s="1828"/>
      <c r="O200" s="1826"/>
      <c r="P200" s="1827"/>
      <c r="Q200" s="1827"/>
      <c r="R200" s="1827"/>
      <c r="S200" s="1827"/>
      <c r="T200" s="1828"/>
      <c r="U200" s="1867"/>
      <c r="V200" s="1868"/>
      <c r="W200" s="1868"/>
      <c r="X200" s="1868"/>
      <c r="Y200" s="1868"/>
      <c r="Z200" s="1869"/>
      <c r="AA200" s="1867"/>
      <c r="AB200" s="1868"/>
      <c r="AC200" s="1868"/>
      <c r="AD200" s="1868"/>
      <c r="AE200" s="1869"/>
      <c r="AF200" s="1793" t="s">
        <v>1160</v>
      </c>
      <c r="AG200" s="1746"/>
      <c r="AH200" s="1746"/>
      <c r="AI200" s="1746"/>
      <c r="AJ200" s="1746"/>
      <c r="AK200" s="1746"/>
      <c r="AL200" s="1794" t="s">
        <v>1139</v>
      </c>
      <c r="AM200" s="1795"/>
      <c r="AN200" s="1795"/>
      <c r="AO200" s="1795"/>
      <c r="AP200" s="1795"/>
      <c r="AQ200" s="1795"/>
      <c r="AR200" s="1795"/>
      <c r="AS200" s="1795"/>
      <c r="AT200" s="1795"/>
      <c r="AU200" s="1795"/>
      <c r="AV200" s="1795"/>
      <c r="AW200" s="1795"/>
      <c r="AX200" s="1795"/>
      <c r="AY200" s="1795"/>
      <c r="AZ200" s="1796"/>
      <c r="BA200" s="1809"/>
      <c r="BB200" s="1792"/>
      <c r="BC200" s="1792"/>
      <c r="BD200" s="1792"/>
      <c r="BE200" s="1812"/>
      <c r="BF200" s="550"/>
    </row>
    <row r="201" spans="1:58" ht="21.95" customHeight="1">
      <c r="A201" s="1931"/>
      <c r="B201" s="1826"/>
      <c r="C201" s="1827"/>
      <c r="D201" s="1827"/>
      <c r="E201" s="1827"/>
      <c r="F201" s="1827"/>
      <c r="G201" s="1827"/>
      <c r="H201" s="1827"/>
      <c r="I201" s="1827"/>
      <c r="J201" s="1828"/>
      <c r="K201" s="1826"/>
      <c r="L201" s="1827"/>
      <c r="M201" s="1827"/>
      <c r="N201" s="1828"/>
      <c r="O201" s="1826"/>
      <c r="P201" s="1827"/>
      <c r="Q201" s="1827"/>
      <c r="R201" s="1827"/>
      <c r="S201" s="1827"/>
      <c r="T201" s="1828"/>
      <c r="U201" s="1867"/>
      <c r="V201" s="1868"/>
      <c r="W201" s="1868"/>
      <c r="X201" s="1868"/>
      <c r="Y201" s="1868"/>
      <c r="Z201" s="1869"/>
      <c r="AA201" s="1867"/>
      <c r="AB201" s="1868"/>
      <c r="AC201" s="1868"/>
      <c r="AD201" s="1868"/>
      <c r="AE201" s="1869"/>
      <c r="AF201" s="1793" t="s">
        <v>1161</v>
      </c>
      <c r="AG201" s="1746"/>
      <c r="AH201" s="1746"/>
      <c r="AI201" s="1746"/>
      <c r="AJ201" s="1746"/>
      <c r="AK201" s="1746"/>
      <c r="AL201" s="1806" t="s">
        <v>1139</v>
      </c>
      <c r="AM201" s="1807"/>
      <c r="AN201" s="1807"/>
      <c r="AO201" s="1807"/>
      <c r="AP201" s="1807"/>
      <c r="AQ201" s="1807"/>
      <c r="AR201" s="1807"/>
      <c r="AS201" s="1807"/>
      <c r="AT201" s="1807"/>
      <c r="AU201" s="1807"/>
      <c r="AV201" s="1807"/>
      <c r="AW201" s="1807"/>
      <c r="AX201" s="1807"/>
      <c r="AY201" s="1807"/>
      <c r="AZ201" s="1808"/>
      <c r="BA201" s="1809"/>
      <c r="BB201" s="1792"/>
      <c r="BC201" s="1792"/>
      <c r="BD201" s="1792"/>
      <c r="BE201" s="1812"/>
      <c r="BF201" s="554"/>
    </row>
    <row r="202" spans="1:58" ht="21.95" customHeight="1">
      <c r="A202" s="1931"/>
      <c r="B202" s="1826"/>
      <c r="C202" s="1827"/>
      <c r="D202" s="1827"/>
      <c r="E202" s="1827"/>
      <c r="F202" s="1827"/>
      <c r="G202" s="1827"/>
      <c r="H202" s="1827"/>
      <c r="I202" s="1827"/>
      <c r="J202" s="1828"/>
      <c r="K202" s="1826"/>
      <c r="L202" s="1827"/>
      <c r="M202" s="1827"/>
      <c r="N202" s="1828"/>
      <c r="O202" s="1826"/>
      <c r="P202" s="1827"/>
      <c r="Q202" s="1827"/>
      <c r="R202" s="1827"/>
      <c r="S202" s="1827"/>
      <c r="T202" s="1828"/>
      <c r="U202" s="1867"/>
      <c r="V202" s="1868"/>
      <c r="W202" s="1868"/>
      <c r="X202" s="1868"/>
      <c r="Y202" s="1868"/>
      <c r="Z202" s="1869"/>
      <c r="AA202" s="1867"/>
      <c r="AB202" s="1868"/>
      <c r="AC202" s="1868"/>
      <c r="AD202" s="1868"/>
      <c r="AE202" s="1869"/>
      <c r="AF202" s="1793" t="s">
        <v>1244</v>
      </c>
      <c r="AG202" s="1746"/>
      <c r="AH202" s="1746"/>
      <c r="AI202" s="1746"/>
      <c r="AJ202" s="1746"/>
      <c r="AK202" s="1746"/>
      <c r="AL202" s="1794" t="s">
        <v>1139</v>
      </c>
      <c r="AM202" s="1795"/>
      <c r="AN202" s="1795"/>
      <c r="AO202" s="1795"/>
      <c r="AP202" s="1795"/>
      <c r="AQ202" s="1795"/>
      <c r="AR202" s="1795"/>
      <c r="AS202" s="1795"/>
      <c r="AT202" s="1795"/>
      <c r="AU202" s="1795"/>
      <c r="AV202" s="1795"/>
      <c r="AW202" s="1795"/>
      <c r="AX202" s="1795"/>
      <c r="AY202" s="1795"/>
      <c r="AZ202" s="1796"/>
      <c r="BA202" s="1809"/>
      <c r="BB202" s="1792"/>
      <c r="BC202" s="1792"/>
      <c r="BD202" s="1792"/>
      <c r="BE202" s="1812"/>
      <c r="BF202" s="550"/>
    </row>
    <row r="203" spans="1:58" ht="21.95" customHeight="1">
      <c r="A203" s="1931"/>
      <c r="B203" s="1826"/>
      <c r="C203" s="1827"/>
      <c r="D203" s="1827"/>
      <c r="E203" s="1827"/>
      <c r="F203" s="1827"/>
      <c r="G203" s="1827"/>
      <c r="H203" s="1827"/>
      <c r="I203" s="1827"/>
      <c r="J203" s="1828"/>
      <c r="K203" s="1826"/>
      <c r="L203" s="1827"/>
      <c r="M203" s="1827"/>
      <c r="N203" s="1828"/>
      <c r="O203" s="1826"/>
      <c r="P203" s="1827"/>
      <c r="Q203" s="1827"/>
      <c r="R203" s="1827"/>
      <c r="S203" s="1827"/>
      <c r="T203" s="1828"/>
      <c r="U203" s="1867"/>
      <c r="V203" s="1868"/>
      <c r="W203" s="1868"/>
      <c r="X203" s="1868"/>
      <c r="Y203" s="1868"/>
      <c r="Z203" s="1869"/>
      <c r="AA203" s="1867"/>
      <c r="AB203" s="1868"/>
      <c r="AC203" s="1868"/>
      <c r="AD203" s="1868"/>
      <c r="AE203" s="1869"/>
      <c r="AF203" s="1809" t="s">
        <v>1151</v>
      </c>
      <c r="AG203" s="1792"/>
      <c r="AH203" s="1792"/>
      <c r="AI203" s="1792"/>
      <c r="AJ203" s="1792"/>
      <c r="AK203" s="1793"/>
      <c r="AL203" s="1806" t="s">
        <v>1179</v>
      </c>
      <c r="AM203" s="1807"/>
      <c r="AN203" s="1807"/>
      <c r="AO203" s="1807"/>
      <c r="AP203" s="1807"/>
      <c r="AQ203" s="1807"/>
      <c r="AR203" s="1807"/>
      <c r="AS203" s="1807"/>
      <c r="AT203" s="1807"/>
      <c r="AU203" s="1807"/>
      <c r="AV203" s="1807"/>
      <c r="AW203" s="1807"/>
      <c r="AX203" s="1807"/>
      <c r="AY203" s="1807"/>
      <c r="AZ203" s="1808"/>
      <c r="BA203" s="1856"/>
      <c r="BB203" s="1857"/>
      <c r="BC203" s="1857"/>
      <c r="BD203" s="1857"/>
      <c r="BE203" s="1858"/>
      <c r="BF203" s="550"/>
    </row>
    <row r="204" spans="1:58" ht="21.95" customHeight="1">
      <c r="A204" s="1931"/>
      <c r="B204" s="1826"/>
      <c r="C204" s="1827"/>
      <c r="D204" s="1827"/>
      <c r="E204" s="1827"/>
      <c r="F204" s="1827"/>
      <c r="G204" s="1827"/>
      <c r="H204" s="1827"/>
      <c r="I204" s="1827"/>
      <c r="J204" s="1828"/>
      <c r="K204" s="1826"/>
      <c r="L204" s="1827"/>
      <c r="M204" s="1827"/>
      <c r="N204" s="1828"/>
      <c r="O204" s="1826"/>
      <c r="P204" s="1827"/>
      <c r="Q204" s="1827"/>
      <c r="R204" s="1827"/>
      <c r="S204" s="1827"/>
      <c r="T204" s="1828"/>
      <c r="U204" s="1867"/>
      <c r="V204" s="1868"/>
      <c r="W204" s="1868"/>
      <c r="X204" s="1868"/>
      <c r="Y204" s="1868"/>
      <c r="Z204" s="1869"/>
      <c r="AA204" s="1867"/>
      <c r="AB204" s="1868"/>
      <c r="AC204" s="1868"/>
      <c r="AD204" s="1868"/>
      <c r="AE204" s="1869"/>
      <c r="AF204" s="1809" t="s">
        <v>1138</v>
      </c>
      <c r="AG204" s="1792"/>
      <c r="AH204" s="1792"/>
      <c r="AI204" s="1792"/>
      <c r="AJ204" s="1792"/>
      <c r="AK204" s="1793"/>
      <c r="AL204" s="1806" t="s">
        <v>1139</v>
      </c>
      <c r="AM204" s="1807"/>
      <c r="AN204" s="1807"/>
      <c r="AO204" s="1807"/>
      <c r="AP204" s="1807"/>
      <c r="AQ204" s="1807"/>
      <c r="AR204" s="1807"/>
      <c r="AS204" s="1807"/>
      <c r="AT204" s="1807"/>
      <c r="AU204" s="1807"/>
      <c r="AV204" s="1807"/>
      <c r="AW204" s="1807"/>
      <c r="AX204" s="1807"/>
      <c r="AY204" s="1807"/>
      <c r="AZ204" s="1808"/>
      <c r="BA204" s="1856"/>
      <c r="BB204" s="1857"/>
      <c r="BC204" s="1857"/>
      <c r="BD204" s="1857"/>
      <c r="BE204" s="1858"/>
      <c r="BF204" s="550"/>
    </row>
    <row r="205" spans="1:58" ht="21.95" customHeight="1">
      <c r="A205" s="1931"/>
      <c r="B205" s="1826"/>
      <c r="C205" s="1827"/>
      <c r="D205" s="1827"/>
      <c r="E205" s="1827"/>
      <c r="F205" s="1827"/>
      <c r="G205" s="1827"/>
      <c r="H205" s="1827"/>
      <c r="I205" s="1827"/>
      <c r="J205" s="1828"/>
      <c r="K205" s="1826"/>
      <c r="L205" s="1827"/>
      <c r="M205" s="1827"/>
      <c r="N205" s="1828"/>
      <c r="O205" s="1826"/>
      <c r="P205" s="1827"/>
      <c r="Q205" s="1827"/>
      <c r="R205" s="1827"/>
      <c r="S205" s="1827"/>
      <c r="T205" s="1828"/>
      <c r="U205" s="1867"/>
      <c r="V205" s="1868"/>
      <c r="W205" s="1868"/>
      <c r="X205" s="1868"/>
      <c r="Y205" s="1868"/>
      <c r="Z205" s="1869"/>
      <c r="AA205" s="1867"/>
      <c r="AB205" s="1868"/>
      <c r="AC205" s="1868"/>
      <c r="AD205" s="1868"/>
      <c r="AE205" s="1869"/>
      <c r="AF205" s="1792" t="s">
        <v>1140</v>
      </c>
      <c r="AG205" s="1792"/>
      <c r="AH205" s="1792"/>
      <c r="AI205" s="1792"/>
      <c r="AJ205" s="1792"/>
      <c r="AK205" s="1793"/>
      <c r="AL205" s="1794" t="s">
        <v>1139</v>
      </c>
      <c r="AM205" s="1795"/>
      <c r="AN205" s="1795"/>
      <c r="AO205" s="1795"/>
      <c r="AP205" s="1795"/>
      <c r="AQ205" s="1795"/>
      <c r="AR205" s="1795"/>
      <c r="AS205" s="1795"/>
      <c r="AT205" s="1795"/>
      <c r="AU205" s="1795"/>
      <c r="AV205" s="1795"/>
      <c r="AW205" s="1795"/>
      <c r="AX205" s="1795"/>
      <c r="AY205" s="1795"/>
      <c r="AZ205" s="1796"/>
      <c r="BA205" s="1809"/>
      <c r="BB205" s="1792"/>
      <c r="BC205" s="1792"/>
      <c r="BD205" s="1792"/>
      <c r="BE205" s="1812"/>
      <c r="BF205" s="550"/>
    </row>
    <row r="206" spans="1:58" ht="21.95" customHeight="1">
      <c r="A206" s="1931"/>
      <c r="B206" s="1826"/>
      <c r="C206" s="1827"/>
      <c r="D206" s="1827"/>
      <c r="E206" s="1827"/>
      <c r="F206" s="1827"/>
      <c r="G206" s="1827"/>
      <c r="H206" s="1827"/>
      <c r="I206" s="1827"/>
      <c r="J206" s="1828"/>
      <c r="K206" s="1826"/>
      <c r="L206" s="1827"/>
      <c r="M206" s="1827"/>
      <c r="N206" s="1828"/>
      <c r="O206" s="1826"/>
      <c r="P206" s="1827"/>
      <c r="Q206" s="1827"/>
      <c r="R206" s="1827"/>
      <c r="S206" s="1827"/>
      <c r="T206" s="1828"/>
      <c r="U206" s="1867"/>
      <c r="V206" s="1868"/>
      <c r="W206" s="1868"/>
      <c r="X206" s="1868"/>
      <c r="Y206" s="1868"/>
      <c r="Z206" s="1869"/>
      <c r="AA206" s="1867"/>
      <c r="AB206" s="1868"/>
      <c r="AC206" s="1868"/>
      <c r="AD206" s="1868"/>
      <c r="AE206" s="1869"/>
      <c r="AF206" s="1792" t="s">
        <v>1141</v>
      </c>
      <c r="AG206" s="1792"/>
      <c r="AH206" s="1792"/>
      <c r="AI206" s="1792"/>
      <c r="AJ206" s="1792"/>
      <c r="AK206" s="1793"/>
      <c r="AL206" s="1794" t="s">
        <v>1139</v>
      </c>
      <c r="AM206" s="1795"/>
      <c r="AN206" s="1795"/>
      <c r="AO206" s="1795"/>
      <c r="AP206" s="1795"/>
      <c r="AQ206" s="1795"/>
      <c r="AR206" s="1795"/>
      <c r="AS206" s="1795"/>
      <c r="AT206" s="1795"/>
      <c r="AU206" s="1795"/>
      <c r="AV206" s="1795"/>
      <c r="AW206" s="1795"/>
      <c r="AX206" s="1795"/>
      <c r="AY206" s="1795"/>
      <c r="AZ206" s="1796"/>
      <c r="BA206" s="1809"/>
      <c r="BB206" s="1792"/>
      <c r="BC206" s="1792"/>
      <c r="BD206" s="1792"/>
      <c r="BE206" s="1812"/>
      <c r="BF206" s="550"/>
    </row>
    <row r="207" spans="1:58" ht="21.95" customHeight="1">
      <c r="A207" s="1931"/>
      <c r="B207" s="1826"/>
      <c r="C207" s="1827"/>
      <c r="D207" s="1827"/>
      <c r="E207" s="1827"/>
      <c r="F207" s="1827"/>
      <c r="G207" s="1827"/>
      <c r="H207" s="1827"/>
      <c r="I207" s="1827"/>
      <c r="J207" s="1828"/>
      <c r="K207" s="1826"/>
      <c r="L207" s="1827"/>
      <c r="M207" s="1827"/>
      <c r="N207" s="1828"/>
      <c r="O207" s="1826"/>
      <c r="P207" s="1827"/>
      <c r="Q207" s="1827"/>
      <c r="R207" s="1827"/>
      <c r="S207" s="1827"/>
      <c r="T207" s="1828"/>
      <c r="U207" s="1867"/>
      <c r="V207" s="1868"/>
      <c r="W207" s="1868"/>
      <c r="X207" s="1868"/>
      <c r="Y207" s="1868"/>
      <c r="Z207" s="1869"/>
      <c r="AA207" s="1867"/>
      <c r="AB207" s="1868"/>
      <c r="AC207" s="1868"/>
      <c r="AD207" s="1868"/>
      <c r="AE207" s="1869"/>
      <c r="AF207" s="1793" t="s">
        <v>1180</v>
      </c>
      <c r="AG207" s="1746"/>
      <c r="AH207" s="1746"/>
      <c r="AI207" s="1746"/>
      <c r="AJ207" s="1746"/>
      <c r="AK207" s="1746"/>
      <c r="AL207" s="1806" t="s">
        <v>1163</v>
      </c>
      <c r="AM207" s="1807"/>
      <c r="AN207" s="1807"/>
      <c r="AO207" s="1807"/>
      <c r="AP207" s="1807"/>
      <c r="AQ207" s="1807"/>
      <c r="AR207" s="1807"/>
      <c r="AS207" s="1807"/>
      <c r="AT207" s="1807"/>
      <c r="AU207" s="1807"/>
      <c r="AV207" s="1807"/>
      <c r="AW207" s="1807"/>
      <c r="AX207" s="1807"/>
      <c r="AY207" s="1807"/>
      <c r="AZ207" s="1808"/>
      <c r="BA207" s="1809"/>
      <c r="BB207" s="1792"/>
      <c r="BC207" s="1792"/>
      <c r="BD207" s="1792"/>
      <c r="BE207" s="1812"/>
      <c r="BF207" s="550"/>
    </row>
    <row r="208" spans="1:58" ht="21.95" customHeight="1">
      <c r="A208" s="1931"/>
      <c r="B208" s="1826"/>
      <c r="C208" s="1827"/>
      <c r="D208" s="1827"/>
      <c r="E208" s="1827"/>
      <c r="F208" s="1827"/>
      <c r="G208" s="1827"/>
      <c r="H208" s="1827"/>
      <c r="I208" s="1827"/>
      <c r="J208" s="1828"/>
      <c r="K208" s="1826"/>
      <c r="L208" s="1827"/>
      <c r="M208" s="1827"/>
      <c r="N208" s="1828"/>
      <c r="O208" s="1826"/>
      <c r="P208" s="1827"/>
      <c r="Q208" s="1827"/>
      <c r="R208" s="1827"/>
      <c r="S208" s="1827"/>
      <c r="T208" s="1828"/>
      <c r="U208" s="1867"/>
      <c r="V208" s="1868"/>
      <c r="W208" s="1868"/>
      <c r="X208" s="1868"/>
      <c r="Y208" s="1868"/>
      <c r="Z208" s="1869"/>
      <c r="AA208" s="1867"/>
      <c r="AB208" s="1868"/>
      <c r="AC208" s="1868"/>
      <c r="AD208" s="1868"/>
      <c r="AE208" s="1869"/>
      <c r="AF208" s="1793" t="s">
        <v>1268</v>
      </c>
      <c r="AG208" s="1746"/>
      <c r="AH208" s="1746"/>
      <c r="AI208" s="1746"/>
      <c r="AJ208" s="1746"/>
      <c r="AK208" s="1746"/>
      <c r="AL208" s="1794" t="s">
        <v>1139</v>
      </c>
      <c r="AM208" s="1795"/>
      <c r="AN208" s="1795"/>
      <c r="AO208" s="1795"/>
      <c r="AP208" s="1795"/>
      <c r="AQ208" s="1795"/>
      <c r="AR208" s="1795"/>
      <c r="AS208" s="1795"/>
      <c r="AT208" s="1795"/>
      <c r="AU208" s="1795"/>
      <c r="AV208" s="1795"/>
      <c r="AW208" s="1795"/>
      <c r="AX208" s="1795"/>
      <c r="AY208" s="1795"/>
      <c r="AZ208" s="1796"/>
      <c r="BA208" s="1809"/>
      <c r="BB208" s="1792"/>
      <c r="BC208" s="1792"/>
      <c r="BD208" s="1792"/>
      <c r="BE208" s="1812"/>
      <c r="BF208" s="550"/>
    </row>
    <row r="209" spans="1:58" ht="21.95" customHeight="1">
      <c r="A209" s="1931"/>
      <c r="B209" s="1826"/>
      <c r="C209" s="1827"/>
      <c r="D209" s="1827"/>
      <c r="E209" s="1827"/>
      <c r="F209" s="1827"/>
      <c r="G209" s="1827"/>
      <c r="H209" s="1827"/>
      <c r="I209" s="1827"/>
      <c r="J209" s="1828"/>
      <c r="K209" s="1826"/>
      <c r="L209" s="1827"/>
      <c r="M209" s="1827"/>
      <c r="N209" s="1828"/>
      <c r="O209" s="1826"/>
      <c r="P209" s="1827"/>
      <c r="Q209" s="1827"/>
      <c r="R209" s="1827"/>
      <c r="S209" s="1827"/>
      <c r="T209" s="1828"/>
      <c r="U209" s="1867"/>
      <c r="V209" s="1868"/>
      <c r="W209" s="1868"/>
      <c r="X209" s="1868"/>
      <c r="Y209" s="1868"/>
      <c r="Z209" s="1869"/>
      <c r="AA209" s="1867"/>
      <c r="AB209" s="1868"/>
      <c r="AC209" s="1868"/>
      <c r="AD209" s="1868"/>
      <c r="AE209" s="1869"/>
      <c r="AF209" s="1793" t="s">
        <v>1185</v>
      </c>
      <c r="AG209" s="1746"/>
      <c r="AH209" s="1746"/>
      <c r="AI209" s="1746"/>
      <c r="AJ209" s="1746"/>
      <c r="AK209" s="1746"/>
      <c r="AL209" s="1806" t="s">
        <v>1186</v>
      </c>
      <c r="AM209" s="1807"/>
      <c r="AN209" s="1807"/>
      <c r="AO209" s="1807"/>
      <c r="AP209" s="1807"/>
      <c r="AQ209" s="1807"/>
      <c r="AR209" s="1807"/>
      <c r="AS209" s="1807"/>
      <c r="AT209" s="1807"/>
      <c r="AU209" s="1807"/>
      <c r="AV209" s="1807"/>
      <c r="AW209" s="1807"/>
      <c r="AX209" s="1807"/>
      <c r="AY209" s="1807"/>
      <c r="AZ209" s="1808"/>
      <c r="BA209" s="1809"/>
      <c r="BB209" s="1792"/>
      <c r="BC209" s="1792"/>
      <c r="BD209" s="1792"/>
      <c r="BE209" s="1812"/>
      <c r="BF209" s="550"/>
    </row>
    <row r="210" spans="1:58" ht="21.95" customHeight="1">
      <c r="A210" s="1931"/>
      <c r="B210" s="1826"/>
      <c r="C210" s="1827"/>
      <c r="D210" s="1827"/>
      <c r="E210" s="1827"/>
      <c r="F210" s="1827"/>
      <c r="G210" s="1827"/>
      <c r="H210" s="1827"/>
      <c r="I210" s="1827"/>
      <c r="J210" s="1828"/>
      <c r="K210" s="1826"/>
      <c r="L210" s="1827"/>
      <c r="M210" s="1827"/>
      <c r="N210" s="1828"/>
      <c r="O210" s="1826"/>
      <c r="P210" s="1827"/>
      <c r="Q210" s="1827"/>
      <c r="R210" s="1827"/>
      <c r="S210" s="1827"/>
      <c r="T210" s="1828"/>
      <c r="U210" s="1867"/>
      <c r="V210" s="1868"/>
      <c r="W210" s="1868"/>
      <c r="X210" s="1868"/>
      <c r="Y210" s="1868"/>
      <c r="Z210" s="1869"/>
      <c r="AA210" s="1867"/>
      <c r="AB210" s="1868"/>
      <c r="AC210" s="1868"/>
      <c r="AD210" s="1868"/>
      <c r="AE210" s="1869"/>
      <c r="AF210" s="1793" t="s">
        <v>1251</v>
      </c>
      <c r="AG210" s="1746"/>
      <c r="AH210" s="1746"/>
      <c r="AI210" s="1746"/>
      <c r="AJ210" s="1746"/>
      <c r="AK210" s="1746"/>
      <c r="AL210" s="1806" t="s">
        <v>1252</v>
      </c>
      <c r="AM210" s="1807"/>
      <c r="AN210" s="1807"/>
      <c r="AO210" s="1807"/>
      <c r="AP210" s="1807"/>
      <c r="AQ210" s="1807"/>
      <c r="AR210" s="1807"/>
      <c r="AS210" s="1807"/>
      <c r="AT210" s="1807"/>
      <c r="AU210" s="1807"/>
      <c r="AV210" s="1807"/>
      <c r="AW210" s="1807"/>
      <c r="AX210" s="1807"/>
      <c r="AY210" s="1807"/>
      <c r="AZ210" s="1808"/>
      <c r="BA210" s="1809"/>
      <c r="BB210" s="1792"/>
      <c r="BC210" s="1792"/>
      <c r="BD210" s="1792"/>
      <c r="BE210" s="1812"/>
      <c r="BF210" s="550"/>
    </row>
    <row r="211" spans="1:58" ht="21.95" customHeight="1">
      <c r="A211" s="1931"/>
      <c r="B211" s="1826"/>
      <c r="C211" s="1827"/>
      <c r="D211" s="1827"/>
      <c r="E211" s="1827"/>
      <c r="F211" s="1827"/>
      <c r="G211" s="1827"/>
      <c r="H211" s="1827"/>
      <c r="I211" s="1827"/>
      <c r="J211" s="1828"/>
      <c r="K211" s="1826"/>
      <c r="L211" s="1827"/>
      <c r="M211" s="1827"/>
      <c r="N211" s="1828"/>
      <c r="O211" s="1826"/>
      <c r="P211" s="1827"/>
      <c r="Q211" s="1827"/>
      <c r="R211" s="1827"/>
      <c r="S211" s="1827"/>
      <c r="T211" s="1828"/>
      <c r="U211" s="1867"/>
      <c r="V211" s="1868"/>
      <c r="W211" s="1868"/>
      <c r="X211" s="1868"/>
      <c r="Y211" s="1868"/>
      <c r="Z211" s="1869"/>
      <c r="AA211" s="1867"/>
      <c r="AB211" s="1868"/>
      <c r="AC211" s="1868"/>
      <c r="AD211" s="1868"/>
      <c r="AE211" s="1869"/>
      <c r="AF211" s="1793" t="s">
        <v>1190</v>
      </c>
      <c r="AG211" s="1746"/>
      <c r="AH211" s="1746"/>
      <c r="AI211" s="1746"/>
      <c r="AJ211" s="1746"/>
      <c r="AK211" s="1746"/>
      <c r="AL211" s="1794" t="s">
        <v>1139</v>
      </c>
      <c r="AM211" s="1795"/>
      <c r="AN211" s="1795"/>
      <c r="AO211" s="1795"/>
      <c r="AP211" s="1795"/>
      <c r="AQ211" s="1795"/>
      <c r="AR211" s="1795"/>
      <c r="AS211" s="1795"/>
      <c r="AT211" s="1795"/>
      <c r="AU211" s="1795"/>
      <c r="AV211" s="1795"/>
      <c r="AW211" s="1795"/>
      <c r="AX211" s="1795"/>
      <c r="AY211" s="1795"/>
      <c r="AZ211" s="1796"/>
      <c r="BA211" s="1809"/>
      <c r="BB211" s="1792"/>
      <c r="BC211" s="1792"/>
      <c r="BD211" s="1792"/>
      <c r="BE211" s="1812"/>
      <c r="BF211" s="550"/>
    </row>
    <row r="212" spans="1:58" ht="21.95" customHeight="1">
      <c r="A212" s="1931"/>
      <c r="B212" s="1826"/>
      <c r="C212" s="1827"/>
      <c r="D212" s="1827"/>
      <c r="E212" s="1827"/>
      <c r="F212" s="1827"/>
      <c r="G212" s="1827"/>
      <c r="H212" s="1827"/>
      <c r="I212" s="1827"/>
      <c r="J212" s="1828"/>
      <c r="K212" s="1826"/>
      <c r="L212" s="1827"/>
      <c r="M212" s="1827"/>
      <c r="N212" s="1828"/>
      <c r="O212" s="1826"/>
      <c r="P212" s="1827"/>
      <c r="Q212" s="1827"/>
      <c r="R212" s="1827"/>
      <c r="S212" s="1827"/>
      <c r="T212" s="1828"/>
      <c r="U212" s="1867"/>
      <c r="V212" s="1868"/>
      <c r="W212" s="1868"/>
      <c r="X212" s="1868"/>
      <c r="Y212" s="1868"/>
      <c r="Z212" s="1869"/>
      <c r="AA212" s="1867"/>
      <c r="AB212" s="1868"/>
      <c r="AC212" s="1868"/>
      <c r="AD212" s="1868"/>
      <c r="AE212" s="1869"/>
      <c r="AF212" s="1793" t="s">
        <v>1269</v>
      </c>
      <c r="AG212" s="1746"/>
      <c r="AH212" s="1746"/>
      <c r="AI212" s="1746"/>
      <c r="AJ212" s="1746"/>
      <c r="AK212" s="1746"/>
      <c r="AL212" s="1794" t="s">
        <v>1139</v>
      </c>
      <c r="AM212" s="1795"/>
      <c r="AN212" s="1795"/>
      <c r="AO212" s="1795"/>
      <c r="AP212" s="1795"/>
      <c r="AQ212" s="1795"/>
      <c r="AR212" s="1795"/>
      <c r="AS212" s="1795"/>
      <c r="AT212" s="1795"/>
      <c r="AU212" s="1795"/>
      <c r="AV212" s="1795"/>
      <c r="AW212" s="1795"/>
      <c r="AX212" s="1795"/>
      <c r="AY212" s="1795"/>
      <c r="AZ212" s="1796"/>
      <c r="BA212" s="1809"/>
      <c r="BB212" s="1792"/>
      <c r="BC212" s="1792"/>
      <c r="BD212" s="1792"/>
      <c r="BE212" s="1812"/>
      <c r="BF212" s="550"/>
    </row>
    <row r="213" spans="1:58" ht="21.95" customHeight="1">
      <c r="A213" s="1931"/>
      <c r="B213" s="1826"/>
      <c r="C213" s="1827"/>
      <c r="D213" s="1827"/>
      <c r="E213" s="1827"/>
      <c r="F213" s="1827"/>
      <c r="G213" s="1827"/>
      <c r="H213" s="1827"/>
      <c r="I213" s="1827"/>
      <c r="J213" s="1828"/>
      <c r="K213" s="1826"/>
      <c r="L213" s="1827"/>
      <c r="M213" s="1827"/>
      <c r="N213" s="1828"/>
      <c r="O213" s="1826"/>
      <c r="P213" s="1827"/>
      <c r="Q213" s="1827"/>
      <c r="R213" s="1827"/>
      <c r="S213" s="1827"/>
      <c r="T213" s="1828"/>
      <c r="U213" s="1867"/>
      <c r="V213" s="1868"/>
      <c r="W213" s="1868"/>
      <c r="X213" s="1868"/>
      <c r="Y213" s="1868"/>
      <c r="Z213" s="1869"/>
      <c r="AA213" s="1867"/>
      <c r="AB213" s="1868"/>
      <c r="AC213" s="1868"/>
      <c r="AD213" s="1868"/>
      <c r="AE213" s="1869"/>
      <c r="AF213" s="1793" t="s">
        <v>1192</v>
      </c>
      <c r="AG213" s="1746"/>
      <c r="AH213" s="1746"/>
      <c r="AI213" s="1746"/>
      <c r="AJ213" s="1746"/>
      <c r="AK213" s="1746"/>
      <c r="AL213" s="1806" t="s">
        <v>1193</v>
      </c>
      <c r="AM213" s="1807"/>
      <c r="AN213" s="1807"/>
      <c r="AO213" s="1807"/>
      <c r="AP213" s="1807"/>
      <c r="AQ213" s="1807"/>
      <c r="AR213" s="1807"/>
      <c r="AS213" s="1807"/>
      <c r="AT213" s="1807"/>
      <c r="AU213" s="1807"/>
      <c r="AV213" s="1807"/>
      <c r="AW213" s="1807"/>
      <c r="AX213" s="1807"/>
      <c r="AY213" s="1807"/>
      <c r="AZ213" s="1808"/>
      <c r="BA213" s="1809"/>
      <c r="BB213" s="1792"/>
      <c r="BC213" s="1792"/>
      <c r="BD213" s="1792"/>
      <c r="BE213" s="1812"/>
      <c r="BF213" s="550"/>
    </row>
    <row r="214" spans="1:58" ht="21.95" customHeight="1">
      <c r="A214" s="1931"/>
      <c r="B214" s="1826"/>
      <c r="C214" s="1827"/>
      <c r="D214" s="1827"/>
      <c r="E214" s="1827"/>
      <c r="F214" s="1827"/>
      <c r="G214" s="1827"/>
      <c r="H214" s="1827"/>
      <c r="I214" s="1827"/>
      <c r="J214" s="1828"/>
      <c r="K214" s="1826"/>
      <c r="L214" s="1827"/>
      <c r="M214" s="1827"/>
      <c r="N214" s="1828"/>
      <c r="O214" s="1826"/>
      <c r="P214" s="1827"/>
      <c r="Q214" s="1827"/>
      <c r="R214" s="1827"/>
      <c r="S214" s="1827"/>
      <c r="T214" s="1828"/>
      <c r="U214" s="1867"/>
      <c r="V214" s="1868"/>
      <c r="W214" s="1868"/>
      <c r="X214" s="1868"/>
      <c r="Y214" s="1868"/>
      <c r="Z214" s="1869"/>
      <c r="AA214" s="1867"/>
      <c r="AB214" s="1868"/>
      <c r="AC214" s="1868"/>
      <c r="AD214" s="1868"/>
      <c r="AE214" s="1869"/>
      <c r="AF214" s="1894" t="s">
        <v>1259</v>
      </c>
      <c r="AG214" s="1792"/>
      <c r="AH214" s="1792"/>
      <c r="AI214" s="1792"/>
      <c r="AJ214" s="1792"/>
      <c r="AK214" s="1793"/>
      <c r="AL214" s="1794" t="s">
        <v>1139</v>
      </c>
      <c r="AM214" s="1795"/>
      <c r="AN214" s="1795"/>
      <c r="AO214" s="1795"/>
      <c r="AP214" s="1795"/>
      <c r="AQ214" s="1795"/>
      <c r="AR214" s="1795"/>
      <c r="AS214" s="1795"/>
      <c r="AT214" s="1795"/>
      <c r="AU214" s="1795"/>
      <c r="AV214" s="1795"/>
      <c r="AW214" s="1795"/>
      <c r="AX214" s="1795"/>
      <c r="AY214" s="1795"/>
      <c r="AZ214" s="1796"/>
      <c r="BA214" s="1809"/>
      <c r="BB214" s="1792"/>
      <c r="BC214" s="1792"/>
      <c r="BD214" s="1792"/>
      <c r="BE214" s="1812"/>
      <c r="BF214" s="553"/>
    </row>
    <row r="215" spans="1:58" ht="35.1" customHeight="1">
      <c r="A215" s="1931"/>
      <c r="B215" s="1826"/>
      <c r="C215" s="1827"/>
      <c r="D215" s="1827"/>
      <c r="E215" s="1827"/>
      <c r="F215" s="1827"/>
      <c r="G215" s="1827"/>
      <c r="H215" s="1827"/>
      <c r="I215" s="1827"/>
      <c r="J215" s="1828"/>
      <c r="K215" s="1826"/>
      <c r="L215" s="1827"/>
      <c r="M215" s="1827"/>
      <c r="N215" s="1828"/>
      <c r="O215" s="1826"/>
      <c r="P215" s="1827"/>
      <c r="Q215" s="1827"/>
      <c r="R215" s="1827"/>
      <c r="S215" s="1827"/>
      <c r="T215" s="1828"/>
      <c r="U215" s="1867"/>
      <c r="V215" s="1868"/>
      <c r="W215" s="1868"/>
      <c r="X215" s="1868"/>
      <c r="Y215" s="1868"/>
      <c r="Z215" s="1869"/>
      <c r="AA215" s="1867"/>
      <c r="AB215" s="1868"/>
      <c r="AC215" s="1868"/>
      <c r="AD215" s="1868"/>
      <c r="AE215" s="1869"/>
      <c r="AF215" s="1798" t="s">
        <v>1200</v>
      </c>
      <c r="AG215" s="1798"/>
      <c r="AH215" s="1798"/>
      <c r="AI215" s="1798"/>
      <c r="AJ215" s="1798"/>
      <c r="AK215" s="1799"/>
      <c r="AL215" s="1800" t="s">
        <v>1147</v>
      </c>
      <c r="AM215" s="1801"/>
      <c r="AN215" s="1801"/>
      <c r="AO215" s="1801"/>
      <c r="AP215" s="1801"/>
      <c r="AQ215" s="1801"/>
      <c r="AR215" s="1801"/>
      <c r="AS215" s="1801"/>
      <c r="AT215" s="1801"/>
      <c r="AU215" s="1801"/>
      <c r="AV215" s="1801"/>
      <c r="AW215" s="1801"/>
      <c r="AX215" s="1801"/>
      <c r="AY215" s="1801"/>
      <c r="AZ215" s="1802"/>
      <c r="BA215" s="1809"/>
      <c r="BB215" s="1792"/>
      <c r="BC215" s="1792"/>
      <c r="BD215" s="1792"/>
      <c r="BE215" s="1812"/>
      <c r="BF215" s="550"/>
    </row>
    <row r="216" spans="1:58" ht="21.95" customHeight="1">
      <c r="A216" s="1931"/>
      <c r="B216" s="1826"/>
      <c r="C216" s="1827"/>
      <c r="D216" s="1827"/>
      <c r="E216" s="1827"/>
      <c r="F216" s="1827"/>
      <c r="G216" s="1827"/>
      <c r="H216" s="1827"/>
      <c r="I216" s="1827"/>
      <c r="J216" s="1828"/>
      <c r="K216" s="1826"/>
      <c r="L216" s="1827"/>
      <c r="M216" s="1827"/>
      <c r="N216" s="1828"/>
      <c r="O216" s="1826"/>
      <c r="P216" s="1827"/>
      <c r="Q216" s="1827"/>
      <c r="R216" s="1827"/>
      <c r="S216" s="1827"/>
      <c r="T216" s="1828"/>
      <c r="U216" s="1867"/>
      <c r="V216" s="1868"/>
      <c r="W216" s="1868"/>
      <c r="X216" s="1868"/>
      <c r="Y216" s="1868"/>
      <c r="Z216" s="1869"/>
      <c r="AA216" s="1867"/>
      <c r="AB216" s="1868"/>
      <c r="AC216" s="1868"/>
      <c r="AD216" s="1868"/>
      <c r="AE216" s="1869"/>
      <c r="AF216" s="1792" t="s">
        <v>1165</v>
      </c>
      <c r="AG216" s="1792"/>
      <c r="AH216" s="1792"/>
      <c r="AI216" s="1792"/>
      <c r="AJ216" s="1792"/>
      <c r="AK216" s="1793"/>
      <c r="AL216" s="1794" t="s">
        <v>1149</v>
      </c>
      <c r="AM216" s="1795"/>
      <c r="AN216" s="1795"/>
      <c r="AO216" s="1795"/>
      <c r="AP216" s="1795"/>
      <c r="AQ216" s="1795"/>
      <c r="AR216" s="1795"/>
      <c r="AS216" s="1795"/>
      <c r="AT216" s="1795"/>
      <c r="AU216" s="1795"/>
      <c r="AV216" s="1795"/>
      <c r="AW216" s="1795"/>
      <c r="AX216" s="1795"/>
      <c r="AY216" s="1795"/>
      <c r="AZ216" s="1796"/>
      <c r="BA216" s="1809"/>
      <c r="BB216" s="1792"/>
      <c r="BC216" s="1792"/>
      <c r="BD216" s="1792"/>
      <c r="BE216" s="1812"/>
      <c r="BF216" s="550"/>
    </row>
    <row r="217" spans="1:58" ht="21.95" customHeight="1">
      <c r="A217" s="1931"/>
      <c r="B217" s="1826"/>
      <c r="C217" s="1827"/>
      <c r="D217" s="1827"/>
      <c r="E217" s="1827"/>
      <c r="F217" s="1827"/>
      <c r="G217" s="1827"/>
      <c r="H217" s="1827"/>
      <c r="I217" s="1827"/>
      <c r="J217" s="1828"/>
      <c r="K217" s="1826"/>
      <c r="L217" s="1827"/>
      <c r="M217" s="1827"/>
      <c r="N217" s="1828"/>
      <c r="O217" s="1826"/>
      <c r="P217" s="1827"/>
      <c r="Q217" s="1827"/>
      <c r="R217" s="1827"/>
      <c r="S217" s="1827"/>
      <c r="T217" s="1828"/>
      <c r="U217" s="1867"/>
      <c r="V217" s="1868"/>
      <c r="W217" s="1868"/>
      <c r="X217" s="1868"/>
      <c r="Y217" s="1868"/>
      <c r="Z217" s="1869"/>
      <c r="AA217" s="1867"/>
      <c r="AB217" s="1868"/>
      <c r="AC217" s="1868"/>
      <c r="AD217" s="1868"/>
      <c r="AE217" s="1869"/>
      <c r="AF217" s="1809" t="s">
        <v>1150</v>
      </c>
      <c r="AG217" s="1792"/>
      <c r="AH217" s="1792"/>
      <c r="AI217" s="1792"/>
      <c r="AJ217" s="1792"/>
      <c r="AK217" s="1793"/>
      <c r="AL217" s="1806" t="s">
        <v>1149</v>
      </c>
      <c r="AM217" s="1807"/>
      <c r="AN217" s="1807"/>
      <c r="AO217" s="1807"/>
      <c r="AP217" s="1807"/>
      <c r="AQ217" s="1807"/>
      <c r="AR217" s="1807"/>
      <c r="AS217" s="1807"/>
      <c r="AT217" s="1807"/>
      <c r="AU217" s="1807"/>
      <c r="AV217" s="1807"/>
      <c r="AW217" s="1807"/>
      <c r="AX217" s="1807"/>
      <c r="AY217" s="1807"/>
      <c r="AZ217" s="1808"/>
      <c r="BA217" s="1809"/>
      <c r="BB217" s="1792"/>
      <c r="BC217" s="1792"/>
      <c r="BD217" s="1792"/>
      <c r="BE217" s="1812"/>
      <c r="BF217" s="550"/>
    </row>
    <row r="218" spans="1:58" ht="21.95" customHeight="1">
      <c r="A218" s="1931"/>
      <c r="B218" s="1820"/>
      <c r="C218" s="1821"/>
      <c r="D218" s="1821"/>
      <c r="E218" s="1821"/>
      <c r="F218" s="1821"/>
      <c r="G218" s="1821"/>
      <c r="H218" s="1821"/>
      <c r="I218" s="1821"/>
      <c r="J218" s="1822"/>
      <c r="K218" s="1820"/>
      <c r="L218" s="1821"/>
      <c r="M218" s="1821"/>
      <c r="N218" s="1822"/>
      <c r="O218" s="1820"/>
      <c r="P218" s="1821"/>
      <c r="Q218" s="1821"/>
      <c r="R218" s="1821"/>
      <c r="S218" s="1821"/>
      <c r="T218" s="1822"/>
      <c r="U218" s="1889"/>
      <c r="V218" s="1890"/>
      <c r="W218" s="1890"/>
      <c r="X218" s="1890"/>
      <c r="Y218" s="1890"/>
      <c r="Z218" s="1891"/>
      <c r="AA218" s="1889"/>
      <c r="AB218" s="1890"/>
      <c r="AC218" s="1890"/>
      <c r="AD218" s="1890"/>
      <c r="AE218" s="1891"/>
      <c r="AF218" s="1809" t="s">
        <v>1203</v>
      </c>
      <c r="AG218" s="1792"/>
      <c r="AH218" s="1792"/>
      <c r="AI218" s="1792"/>
      <c r="AJ218" s="1792"/>
      <c r="AK218" s="1793"/>
      <c r="AL218" s="1806" t="s">
        <v>1137</v>
      </c>
      <c r="AM218" s="1807"/>
      <c r="AN218" s="1807"/>
      <c r="AO218" s="1807"/>
      <c r="AP218" s="1807"/>
      <c r="AQ218" s="1807"/>
      <c r="AR218" s="1807"/>
      <c r="AS218" s="1807"/>
      <c r="AT218" s="1807"/>
      <c r="AU218" s="1807"/>
      <c r="AV218" s="1807"/>
      <c r="AW218" s="1807"/>
      <c r="AX218" s="1807"/>
      <c r="AY218" s="1807"/>
      <c r="AZ218" s="1808"/>
      <c r="BA218" s="1809"/>
      <c r="BB218" s="1792"/>
      <c r="BC218" s="1792"/>
      <c r="BD218" s="1792"/>
      <c r="BE218" s="1812"/>
      <c r="BF218" s="550"/>
    </row>
    <row r="219" spans="1:58" ht="120" customHeight="1">
      <c r="A219" s="1931"/>
      <c r="B219" s="1838" t="s">
        <v>1270</v>
      </c>
      <c r="C219" s="1824"/>
      <c r="D219" s="1824"/>
      <c r="E219" s="1824"/>
      <c r="F219" s="1824"/>
      <c r="G219" s="1824"/>
      <c r="H219" s="1824"/>
      <c r="I219" s="1824"/>
      <c r="J219" s="1825"/>
      <c r="K219" s="1823"/>
      <c r="L219" s="1824"/>
      <c r="M219" s="1824"/>
      <c r="N219" s="1825"/>
      <c r="O219" s="1838" t="s">
        <v>1239</v>
      </c>
      <c r="P219" s="1824"/>
      <c r="Q219" s="1824"/>
      <c r="R219" s="1824"/>
      <c r="S219" s="1824"/>
      <c r="T219" s="1825"/>
      <c r="U219" s="1838" t="s">
        <v>1239</v>
      </c>
      <c r="V219" s="1824"/>
      <c r="W219" s="1824"/>
      <c r="X219" s="1824"/>
      <c r="Y219" s="1824"/>
      <c r="Z219" s="1825"/>
      <c r="AA219" s="1838" t="s">
        <v>1271</v>
      </c>
      <c r="AB219" s="1824"/>
      <c r="AC219" s="1824"/>
      <c r="AD219" s="1824"/>
      <c r="AE219" s="1825"/>
      <c r="AF219" s="1894" t="s">
        <v>1272</v>
      </c>
      <c r="AG219" s="1792"/>
      <c r="AH219" s="1792"/>
      <c r="AI219" s="1792"/>
      <c r="AJ219" s="1792"/>
      <c r="AK219" s="1793"/>
      <c r="AL219" s="1895" t="s">
        <v>1273</v>
      </c>
      <c r="AM219" s="1792"/>
      <c r="AN219" s="1792"/>
      <c r="AO219" s="1792"/>
      <c r="AP219" s="1792"/>
      <c r="AQ219" s="1792"/>
      <c r="AR219" s="1792"/>
      <c r="AS219" s="1792"/>
      <c r="AT219" s="1792"/>
      <c r="AU219" s="1792"/>
      <c r="AV219" s="1792"/>
      <c r="AW219" s="1792"/>
      <c r="AX219" s="1792"/>
      <c r="AY219" s="1792"/>
      <c r="AZ219" s="1793"/>
      <c r="BA219" s="1809"/>
      <c r="BB219" s="1792"/>
      <c r="BC219" s="1792"/>
      <c r="BD219" s="1792"/>
      <c r="BE219" s="1812"/>
      <c r="BF219" s="553"/>
    </row>
    <row r="220" spans="1:58" ht="21.95" customHeight="1">
      <c r="A220" s="1931"/>
      <c r="B220" s="1826"/>
      <c r="C220" s="1827"/>
      <c r="D220" s="1827"/>
      <c r="E220" s="1827"/>
      <c r="F220" s="1827"/>
      <c r="G220" s="1827"/>
      <c r="H220" s="1827"/>
      <c r="I220" s="1827"/>
      <c r="J220" s="1828"/>
      <c r="K220" s="1826"/>
      <c r="L220" s="1827"/>
      <c r="M220" s="1827"/>
      <c r="N220" s="1828"/>
      <c r="O220" s="1826"/>
      <c r="P220" s="1827"/>
      <c r="Q220" s="1827"/>
      <c r="R220" s="1827"/>
      <c r="S220" s="1827"/>
      <c r="T220" s="1828"/>
      <c r="U220" s="1826"/>
      <c r="V220" s="1827"/>
      <c r="W220" s="1827"/>
      <c r="X220" s="1827"/>
      <c r="Y220" s="1827"/>
      <c r="Z220" s="1828"/>
      <c r="AA220" s="1826"/>
      <c r="AB220" s="1827"/>
      <c r="AC220" s="1827"/>
      <c r="AD220" s="1827"/>
      <c r="AE220" s="1828"/>
      <c r="AF220" s="1792" t="s">
        <v>1159</v>
      </c>
      <c r="AG220" s="1792"/>
      <c r="AH220" s="1792"/>
      <c r="AI220" s="1792"/>
      <c r="AJ220" s="1792"/>
      <c r="AK220" s="1793"/>
      <c r="AL220" s="1794" t="s">
        <v>1139</v>
      </c>
      <c r="AM220" s="1795"/>
      <c r="AN220" s="1795"/>
      <c r="AO220" s="1795"/>
      <c r="AP220" s="1795"/>
      <c r="AQ220" s="1795"/>
      <c r="AR220" s="1795"/>
      <c r="AS220" s="1795"/>
      <c r="AT220" s="1795"/>
      <c r="AU220" s="1795"/>
      <c r="AV220" s="1795"/>
      <c r="AW220" s="1795"/>
      <c r="AX220" s="1795"/>
      <c r="AY220" s="1795"/>
      <c r="AZ220" s="1796"/>
      <c r="BA220" s="1809"/>
      <c r="BB220" s="1792"/>
      <c r="BC220" s="1792"/>
      <c r="BD220" s="1792"/>
      <c r="BE220" s="1812"/>
      <c r="BF220" s="550"/>
    </row>
    <row r="221" spans="1:58" ht="21.95" customHeight="1">
      <c r="A221" s="1931"/>
      <c r="B221" s="1826"/>
      <c r="C221" s="1827"/>
      <c r="D221" s="1827"/>
      <c r="E221" s="1827"/>
      <c r="F221" s="1827"/>
      <c r="G221" s="1827"/>
      <c r="H221" s="1827"/>
      <c r="I221" s="1827"/>
      <c r="J221" s="1828"/>
      <c r="K221" s="1826"/>
      <c r="L221" s="1827"/>
      <c r="M221" s="1827"/>
      <c r="N221" s="1828"/>
      <c r="O221" s="1826"/>
      <c r="P221" s="1827"/>
      <c r="Q221" s="1827"/>
      <c r="R221" s="1827"/>
      <c r="S221" s="1827"/>
      <c r="T221" s="1828"/>
      <c r="U221" s="1826"/>
      <c r="V221" s="1827"/>
      <c r="W221" s="1827"/>
      <c r="X221" s="1827"/>
      <c r="Y221" s="1827"/>
      <c r="Z221" s="1828"/>
      <c r="AA221" s="1826"/>
      <c r="AB221" s="1827"/>
      <c r="AC221" s="1827"/>
      <c r="AD221" s="1827"/>
      <c r="AE221" s="1828"/>
      <c r="AF221" s="1793" t="s">
        <v>1160</v>
      </c>
      <c r="AG221" s="1746"/>
      <c r="AH221" s="1746"/>
      <c r="AI221" s="1746"/>
      <c r="AJ221" s="1746"/>
      <c r="AK221" s="1746"/>
      <c r="AL221" s="1794" t="s">
        <v>1139</v>
      </c>
      <c r="AM221" s="1795"/>
      <c r="AN221" s="1795"/>
      <c r="AO221" s="1795"/>
      <c r="AP221" s="1795"/>
      <c r="AQ221" s="1795"/>
      <c r="AR221" s="1795"/>
      <c r="AS221" s="1795"/>
      <c r="AT221" s="1795"/>
      <c r="AU221" s="1795"/>
      <c r="AV221" s="1795"/>
      <c r="AW221" s="1795"/>
      <c r="AX221" s="1795"/>
      <c r="AY221" s="1795"/>
      <c r="AZ221" s="1796"/>
      <c r="BA221" s="1809"/>
      <c r="BB221" s="1792"/>
      <c r="BC221" s="1792"/>
      <c r="BD221" s="1792"/>
      <c r="BE221" s="1812"/>
      <c r="BF221" s="550"/>
    </row>
    <row r="222" spans="1:58" ht="21.95" customHeight="1">
      <c r="A222" s="1931"/>
      <c r="B222" s="1826"/>
      <c r="C222" s="1827"/>
      <c r="D222" s="1827"/>
      <c r="E222" s="1827"/>
      <c r="F222" s="1827"/>
      <c r="G222" s="1827"/>
      <c r="H222" s="1827"/>
      <c r="I222" s="1827"/>
      <c r="J222" s="1828"/>
      <c r="K222" s="1826"/>
      <c r="L222" s="1827"/>
      <c r="M222" s="1827"/>
      <c r="N222" s="1828"/>
      <c r="O222" s="1826"/>
      <c r="P222" s="1827"/>
      <c r="Q222" s="1827"/>
      <c r="R222" s="1827"/>
      <c r="S222" s="1827"/>
      <c r="T222" s="1828"/>
      <c r="U222" s="1826"/>
      <c r="V222" s="1827"/>
      <c r="W222" s="1827"/>
      <c r="X222" s="1827"/>
      <c r="Y222" s="1827"/>
      <c r="Z222" s="1828"/>
      <c r="AA222" s="1826"/>
      <c r="AB222" s="1827"/>
      <c r="AC222" s="1827"/>
      <c r="AD222" s="1827"/>
      <c r="AE222" s="1828"/>
      <c r="AF222" s="1793" t="s">
        <v>1161</v>
      </c>
      <c r="AG222" s="1746"/>
      <c r="AH222" s="1746"/>
      <c r="AI222" s="1746"/>
      <c r="AJ222" s="1746"/>
      <c r="AK222" s="1746"/>
      <c r="AL222" s="1806" t="s">
        <v>1139</v>
      </c>
      <c r="AM222" s="1807"/>
      <c r="AN222" s="1807"/>
      <c r="AO222" s="1807"/>
      <c r="AP222" s="1807"/>
      <c r="AQ222" s="1807"/>
      <c r="AR222" s="1807"/>
      <c r="AS222" s="1807"/>
      <c r="AT222" s="1807"/>
      <c r="AU222" s="1807"/>
      <c r="AV222" s="1807"/>
      <c r="AW222" s="1807"/>
      <c r="AX222" s="1807"/>
      <c r="AY222" s="1807"/>
      <c r="AZ222" s="1808"/>
      <c r="BA222" s="1809"/>
      <c r="BB222" s="1792"/>
      <c r="BC222" s="1792"/>
      <c r="BD222" s="1792"/>
      <c r="BE222" s="1812"/>
      <c r="BF222" s="554"/>
    </row>
    <row r="223" spans="1:58" ht="21.95" customHeight="1">
      <c r="A223" s="1931"/>
      <c r="B223" s="1826"/>
      <c r="C223" s="1827"/>
      <c r="D223" s="1827"/>
      <c r="E223" s="1827"/>
      <c r="F223" s="1827"/>
      <c r="G223" s="1827"/>
      <c r="H223" s="1827"/>
      <c r="I223" s="1827"/>
      <c r="J223" s="1828"/>
      <c r="K223" s="1826"/>
      <c r="L223" s="1827"/>
      <c r="M223" s="1827"/>
      <c r="N223" s="1828"/>
      <c r="O223" s="1826"/>
      <c r="P223" s="1827"/>
      <c r="Q223" s="1827"/>
      <c r="R223" s="1827"/>
      <c r="S223" s="1827"/>
      <c r="T223" s="1828"/>
      <c r="U223" s="1826"/>
      <c r="V223" s="1827"/>
      <c r="W223" s="1827"/>
      <c r="X223" s="1827"/>
      <c r="Y223" s="1827"/>
      <c r="Z223" s="1828"/>
      <c r="AA223" s="1826"/>
      <c r="AB223" s="1827"/>
      <c r="AC223" s="1827"/>
      <c r="AD223" s="1827"/>
      <c r="AE223" s="1828"/>
      <c r="AF223" s="1809" t="s">
        <v>1274</v>
      </c>
      <c r="AG223" s="1792"/>
      <c r="AH223" s="1792"/>
      <c r="AI223" s="1792"/>
      <c r="AJ223" s="1792"/>
      <c r="AK223" s="1793"/>
      <c r="AL223" s="1794" t="s">
        <v>1139</v>
      </c>
      <c r="AM223" s="1795"/>
      <c r="AN223" s="1795"/>
      <c r="AO223" s="1795"/>
      <c r="AP223" s="1795"/>
      <c r="AQ223" s="1795"/>
      <c r="AR223" s="1795"/>
      <c r="AS223" s="1795"/>
      <c r="AT223" s="1795"/>
      <c r="AU223" s="1795"/>
      <c r="AV223" s="1795"/>
      <c r="AW223" s="1795"/>
      <c r="AX223" s="1795"/>
      <c r="AY223" s="1795"/>
      <c r="AZ223" s="1796"/>
      <c r="BA223" s="1809"/>
      <c r="BB223" s="1792"/>
      <c r="BC223" s="1792"/>
      <c r="BD223" s="1792"/>
      <c r="BE223" s="1812"/>
      <c r="BF223" s="554"/>
    </row>
    <row r="224" spans="1:58" ht="21.95" customHeight="1">
      <c r="A224" s="1931"/>
      <c r="B224" s="1826"/>
      <c r="C224" s="1827"/>
      <c r="D224" s="1827"/>
      <c r="E224" s="1827"/>
      <c r="F224" s="1827"/>
      <c r="G224" s="1827"/>
      <c r="H224" s="1827"/>
      <c r="I224" s="1827"/>
      <c r="J224" s="1828"/>
      <c r="K224" s="1826"/>
      <c r="L224" s="1827"/>
      <c r="M224" s="1827"/>
      <c r="N224" s="1828"/>
      <c r="O224" s="1826"/>
      <c r="P224" s="1827"/>
      <c r="Q224" s="1827"/>
      <c r="R224" s="1827"/>
      <c r="S224" s="1827"/>
      <c r="T224" s="1828"/>
      <c r="U224" s="1826"/>
      <c r="V224" s="1827"/>
      <c r="W224" s="1827"/>
      <c r="X224" s="1827"/>
      <c r="Y224" s="1827"/>
      <c r="Z224" s="1828"/>
      <c r="AA224" s="1826"/>
      <c r="AB224" s="1827"/>
      <c r="AC224" s="1827"/>
      <c r="AD224" s="1827"/>
      <c r="AE224" s="1828"/>
      <c r="AF224" s="1809" t="s">
        <v>1151</v>
      </c>
      <c r="AG224" s="1792"/>
      <c r="AH224" s="1792"/>
      <c r="AI224" s="1792"/>
      <c r="AJ224" s="1792"/>
      <c r="AK224" s="1793"/>
      <c r="AL224" s="1806" t="s">
        <v>1179</v>
      </c>
      <c r="AM224" s="1807"/>
      <c r="AN224" s="1807"/>
      <c r="AO224" s="1807"/>
      <c r="AP224" s="1807"/>
      <c r="AQ224" s="1807"/>
      <c r="AR224" s="1807"/>
      <c r="AS224" s="1807"/>
      <c r="AT224" s="1807"/>
      <c r="AU224" s="1807"/>
      <c r="AV224" s="1807"/>
      <c r="AW224" s="1807"/>
      <c r="AX224" s="1807"/>
      <c r="AY224" s="1807"/>
      <c r="AZ224" s="1808"/>
      <c r="BA224" s="1856"/>
      <c r="BB224" s="1857"/>
      <c r="BC224" s="1857"/>
      <c r="BD224" s="1857"/>
      <c r="BE224" s="1858"/>
      <c r="BF224" s="550"/>
    </row>
    <row r="225" spans="1:58" ht="21.95" customHeight="1">
      <c r="A225" s="1931"/>
      <c r="B225" s="1826"/>
      <c r="C225" s="1827"/>
      <c r="D225" s="1827"/>
      <c r="E225" s="1827"/>
      <c r="F225" s="1827"/>
      <c r="G225" s="1827"/>
      <c r="H225" s="1827"/>
      <c r="I225" s="1827"/>
      <c r="J225" s="1828"/>
      <c r="K225" s="1826"/>
      <c r="L225" s="1827"/>
      <c r="M225" s="1827"/>
      <c r="N225" s="1828"/>
      <c r="O225" s="1826"/>
      <c r="P225" s="1827"/>
      <c r="Q225" s="1827"/>
      <c r="R225" s="1827"/>
      <c r="S225" s="1827"/>
      <c r="T225" s="1828"/>
      <c r="U225" s="1826"/>
      <c r="V225" s="1827"/>
      <c r="W225" s="1827"/>
      <c r="X225" s="1827"/>
      <c r="Y225" s="1827"/>
      <c r="Z225" s="1828"/>
      <c r="AA225" s="1826"/>
      <c r="AB225" s="1827"/>
      <c r="AC225" s="1827"/>
      <c r="AD225" s="1827"/>
      <c r="AE225" s="1828"/>
      <c r="AF225" s="1809" t="s">
        <v>1138</v>
      </c>
      <c r="AG225" s="1792"/>
      <c r="AH225" s="1792"/>
      <c r="AI225" s="1792"/>
      <c r="AJ225" s="1792"/>
      <c r="AK225" s="1793"/>
      <c r="AL225" s="1806" t="s">
        <v>1139</v>
      </c>
      <c r="AM225" s="1807"/>
      <c r="AN225" s="1807"/>
      <c r="AO225" s="1807"/>
      <c r="AP225" s="1807"/>
      <c r="AQ225" s="1807"/>
      <c r="AR225" s="1807"/>
      <c r="AS225" s="1807"/>
      <c r="AT225" s="1807"/>
      <c r="AU225" s="1807"/>
      <c r="AV225" s="1807"/>
      <c r="AW225" s="1807"/>
      <c r="AX225" s="1807"/>
      <c r="AY225" s="1807"/>
      <c r="AZ225" s="1808"/>
      <c r="BA225" s="1856"/>
      <c r="BB225" s="1857"/>
      <c r="BC225" s="1857"/>
      <c r="BD225" s="1857"/>
      <c r="BE225" s="1858"/>
      <c r="BF225" s="550"/>
    </row>
    <row r="226" spans="1:58" ht="21.95" customHeight="1">
      <c r="A226" s="1931"/>
      <c r="B226" s="1826"/>
      <c r="C226" s="1827"/>
      <c r="D226" s="1827"/>
      <c r="E226" s="1827"/>
      <c r="F226" s="1827"/>
      <c r="G226" s="1827"/>
      <c r="H226" s="1827"/>
      <c r="I226" s="1827"/>
      <c r="J226" s="1828"/>
      <c r="K226" s="1826"/>
      <c r="L226" s="1827"/>
      <c r="M226" s="1827"/>
      <c r="N226" s="1828"/>
      <c r="O226" s="1826"/>
      <c r="P226" s="1827"/>
      <c r="Q226" s="1827"/>
      <c r="R226" s="1827"/>
      <c r="S226" s="1827"/>
      <c r="T226" s="1828"/>
      <c r="U226" s="1826"/>
      <c r="V226" s="1827"/>
      <c r="W226" s="1827"/>
      <c r="X226" s="1827"/>
      <c r="Y226" s="1827"/>
      <c r="Z226" s="1828"/>
      <c r="AA226" s="1826"/>
      <c r="AB226" s="1827"/>
      <c r="AC226" s="1827"/>
      <c r="AD226" s="1827"/>
      <c r="AE226" s="1828"/>
      <c r="AF226" s="1792" t="s">
        <v>1140</v>
      </c>
      <c r="AG226" s="1792"/>
      <c r="AH226" s="1792"/>
      <c r="AI226" s="1792"/>
      <c r="AJ226" s="1792"/>
      <c r="AK226" s="1793"/>
      <c r="AL226" s="1794" t="s">
        <v>1139</v>
      </c>
      <c r="AM226" s="1795"/>
      <c r="AN226" s="1795"/>
      <c r="AO226" s="1795"/>
      <c r="AP226" s="1795"/>
      <c r="AQ226" s="1795"/>
      <c r="AR226" s="1795"/>
      <c r="AS226" s="1795"/>
      <c r="AT226" s="1795"/>
      <c r="AU226" s="1795"/>
      <c r="AV226" s="1795"/>
      <c r="AW226" s="1795"/>
      <c r="AX226" s="1795"/>
      <c r="AY226" s="1795"/>
      <c r="AZ226" s="1796"/>
      <c r="BA226" s="1809"/>
      <c r="BB226" s="1792"/>
      <c r="BC226" s="1792"/>
      <c r="BD226" s="1792"/>
      <c r="BE226" s="1812"/>
      <c r="BF226" s="550"/>
    </row>
    <row r="227" spans="1:58" ht="21.95" customHeight="1">
      <c r="A227" s="1931"/>
      <c r="B227" s="1826"/>
      <c r="C227" s="1827"/>
      <c r="D227" s="1827"/>
      <c r="E227" s="1827"/>
      <c r="F227" s="1827"/>
      <c r="G227" s="1827"/>
      <c r="H227" s="1827"/>
      <c r="I227" s="1827"/>
      <c r="J227" s="1828"/>
      <c r="K227" s="1826"/>
      <c r="L227" s="1827"/>
      <c r="M227" s="1827"/>
      <c r="N227" s="1828"/>
      <c r="O227" s="1826"/>
      <c r="P227" s="1827"/>
      <c r="Q227" s="1827"/>
      <c r="R227" s="1827"/>
      <c r="S227" s="1827"/>
      <c r="T227" s="1828"/>
      <c r="U227" s="1826"/>
      <c r="V227" s="1827"/>
      <c r="W227" s="1827"/>
      <c r="X227" s="1827"/>
      <c r="Y227" s="1827"/>
      <c r="Z227" s="1828"/>
      <c r="AA227" s="1826"/>
      <c r="AB227" s="1827"/>
      <c r="AC227" s="1827"/>
      <c r="AD227" s="1827"/>
      <c r="AE227" s="1828"/>
      <c r="AF227" s="1792" t="s">
        <v>1141</v>
      </c>
      <c r="AG227" s="1792"/>
      <c r="AH227" s="1792"/>
      <c r="AI227" s="1792"/>
      <c r="AJ227" s="1792"/>
      <c r="AK227" s="1793"/>
      <c r="AL227" s="1794" t="s">
        <v>1139</v>
      </c>
      <c r="AM227" s="1795"/>
      <c r="AN227" s="1795"/>
      <c r="AO227" s="1795"/>
      <c r="AP227" s="1795"/>
      <c r="AQ227" s="1795"/>
      <c r="AR227" s="1795"/>
      <c r="AS227" s="1795"/>
      <c r="AT227" s="1795"/>
      <c r="AU227" s="1795"/>
      <c r="AV227" s="1795"/>
      <c r="AW227" s="1795"/>
      <c r="AX227" s="1795"/>
      <c r="AY227" s="1795"/>
      <c r="AZ227" s="1796"/>
      <c r="BA227" s="1809"/>
      <c r="BB227" s="1792"/>
      <c r="BC227" s="1792"/>
      <c r="BD227" s="1792"/>
      <c r="BE227" s="1812"/>
      <c r="BF227" s="550"/>
    </row>
    <row r="228" spans="1:58" ht="21.95" customHeight="1">
      <c r="A228" s="1931"/>
      <c r="B228" s="1826"/>
      <c r="C228" s="1827"/>
      <c r="D228" s="1827"/>
      <c r="E228" s="1827"/>
      <c r="F228" s="1827"/>
      <c r="G228" s="1827"/>
      <c r="H228" s="1827"/>
      <c r="I228" s="1827"/>
      <c r="J228" s="1828"/>
      <c r="K228" s="1826"/>
      <c r="L228" s="1827"/>
      <c r="M228" s="1827"/>
      <c r="N228" s="1828"/>
      <c r="O228" s="1826"/>
      <c r="P228" s="1827"/>
      <c r="Q228" s="1827"/>
      <c r="R228" s="1827"/>
      <c r="S228" s="1827"/>
      <c r="T228" s="1828"/>
      <c r="U228" s="1826"/>
      <c r="V228" s="1827"/>
      <c r="W228" s="1827"/>
      <c r="X228" s="1827"/>
      <c r="Y228" s="1827"/>
      <c r="Z228" s="1828"/>
      <c r="AA228" s="1826"/>
      <c r="AB228" s="1827"/>
      <c r="AC228" s="1827"/>
      <c r="AD228" s="1827"/>
      <c r="AE228" s="1828"/>
      <c r="AF228" s="1793" t="s">
        <v>1180</v>
      </c>
      <c r="AG228" s="1746"/>
      <c r="AH228" s="1746"/>
      <c r="AI228" s="1746"/>
      <c r="AJ228" s="1746"/>
      <c r="AK228" s="1746"/>
      <c r="AL228" s="1806" t="s">
        <v>1163</v>
      </c>
      <c r="AM228" s="1807"/>
      <c r="AN228" s="1807"/>
      <c r="AO228" s="1807"/>
      <c r="AP228" s="1807"/>
      <c r="AQ228" s="1807"/>
      <c r="AR228" s="1807"/>
      <c r="AS228" s="1807"/>
      <c r="AT228" s="1807"/>
      <c r="AU228" s="1807"/>
      <c r="AV228" s="1807"/>
      <c r="AW228" s="1807"/>
      <c r="AX228" s="1807"/>
      <c r="AY228" s="1807"/>
      <c r="AZ228" s="1808"/>
      <c r="BA228" s="1809"/>
      <c r="BB228" s="1792"/>
      <c r="BC228" s="1792"/>
      <c r="BD228" s="1792"/>
      <c r="BE228" s="1812"/>
      <c r="BF228" s="550"/>
    </row>
    <row r="229" spans="1:58" ht="21.95" customHeight="1">
      <c r="A229" s="1931"/>
      <c r="B229" s="1826"/>
      <c r="C229" s="1827"/>
      <c r="D229" s="1827"/>
      <c r="E229" s="1827"/>
      <c r="F229" s="1827"/>
      <c r="G229" s="1827"/>
      <c r="H229" s="1827"/>
      <c r="I229" s="1827"/>
      <c r="J229" s="1828"/>
      <c r="K229" s="1826"/>
      <c r="L229" s="1827"/>
      <c r="M229" s="1827"/>
      <c r="N229" s="1828"/>
      <c r="O229" s="1826"/>
      <c r="P229" s="1827"/>
      <c r="Q229" s="1827"/>
      <c r="R229" s="1827"/>
      <c r="S229" s="1827"/>
      <c r="T229" s="1828"/>
      <c r="U229" s="1826"/>
      <c r="V229" s="1827"/>
      <c r="W229" s="1827"/>
      <c r="X229" s="1827"/>
      <c r="Y229" s="1827"/>
      <c r="Z229" s="1828"/>
      <c r="AA229" s="1826"/>
      <c r="AB229" s="1827"/>
      <c r="AC229" s="1827"/>
      <c r="AD229" s="1827"/>
      <c r="AE229" s="1828"/>
      <c r="AF229" s="1792" t="s">
        <v>1185</v>
      </c>
      <c r="AG229" s="1792"/>
      <c r="AH229" s="1792"/>
      <c r="AI229" s="1792"/>
      <c r="AJ229" s="1792"/>
      <c r="AK229" s="1793"/>
      <c r="AL229" s="1806" t="s">
        <v>1186</v>
      </c>
      <c r="AM229" s="1807"/>
      <c r="AN229" s="1807"/>
      <c r="AO229" s="1807"/>
      <c r="AP229" s="1807"/>
      <c r="AQ229" s="1807"/>
      <c r="AR229" s="1807"/>
      <c r="AS229" s="1807"/>
      <c r="AT229" s="1807"/>
      <c r="AU229" s="1807"/>
      <c r="AV229" s="1807"/>
      <c r="AW229" s="1807"/>
      <c r="AX229" s="1807"/>
      <c r="AY229" s="1807"/>
      <c r="AZ229" s="1808"/>
      <c r="BA229" s="1809"/>
      <c r="BB229" s="1792"/>
      <c r="BC229" s="1792"/>
      <c r="BD229" s="1792"/>
      <c r="BE229" s="1812"/>
      <c r="BF229" s="550"/>
    </row>
    <row r="230" spans="1:58" ht="21.95" customHeight="1">
      <c r="A230" s="1931"/>
      <c r="B230" s="1826"/>
      <c r="C230" s="1827"/>
      <c r="D230" s="1827"/>
      <c r="E230" s="1827"/>
      <c r="F230" s="1827"/>
      <c r="G230" s="1827"/>
      <c r="H230" s="1827"/>
      <c r="I230" s="1827"/>
      <c r="J230" s="1828"/>
      <c r="K230" s="1826"/>
      <c r="L230" s="1827"/>
      <c r="M230" s="1827"/>
      <c r="N230" s="1828"/>
      <c r="O230" s="1826"/>
      <c r="P230" s="1827"/>
      <c r="Q230" s="1827"/>
      <c r="R230" s="1827"/>
      <c r="S230" s="1827"/>
      <c r="T230" s="1828"/>
      <c r="U230" s="1826"/>
      <c r="V230" s="1827"/>
      <c r="W230" s="1827"/>
      <c r="X230" s="1827"/>
      <c r="Y230" s="1827"/>
      <c r="Z230" s="1828"/>
      <c r="AA230" s="1826"/>
      <c r="AB230" s="1827"/>
      <c r="AC230" s="1827"/>
      <c r="AD230" s="1827"/>
      <c r="AE230" s="1828"/>
      <c r="AF230" s="1793" t="s">
        <v>1275</v>
      </c>
      <c r="AG230" s="1746"/>
      <c r="AH230" s="1746"/>
      <c r="AI230" s="1746"/>
      <c r="AJ230" s="1746"/>
      <c r="AK230" s="1746"/>
      <c r="AL230" s="1794" t="s">
        <v>1216</v>
      </c>
      <c r="AM230" s="1795"/>
      <c r="AN230" s="1795"/>
      <c r="AO230" s="1795"/>
      <c r="AP230" s="1795"/>
      <c r="AQ230" s="1795"/>
      <c r="AR230" s="1795"/>
      <c r="AS230" s="1795"/>
      <c r="AT230" s="1795"/>
      <c r="AU230" s="1795"/>
      <c r="AV230" s="1795"/>
      <c r="AW230" s="1795"/>
      <c r="AX230" s="1795"/>
      <c r="AY230" s="1795"/>
      <c r="AZ230" s="1796"/>
      <c r="BA230" s="1809"/>
      <c r="BB230" s="1792"/>
      <c r="BC230" s="1792"/>
      <c r="BD230" s="1792"/>
      <c r="BE230" s="1812"/>
      <c r="BF230" s="550"/>
    </row>
    <row r="231" spans="1:58" ht="21.95" customHeight="1">
      <c r="A231" s="1931"/>
      <c r="B231" s="1826"/>
      <c r="C231" s="1827"/>
      <c r="D231" s="1827"/>
      <c r="E231" s="1827"/>
      <c r="F231" s="1827"/>
      <c r="G231" s="1827"/>
      <c r="H231" s="1827"/>
      <c r="I231" s="1827"/>
      <c r="J231" s="1828"/>
      <c r="K231" s="1826"/>
      <c r="L231" s="1827"/>
      <c r="M231" s="1827"/>
      <c r="N231" s="1828"/>
      <c r="O231" s="1826"/>
      <c r="P231" s="1827"/>
      <c r="Q231" s="1827"/>
      <c r="R231" s="1827"/>
      <c r="S231" s="1827"/>
      <c r="T231" s="1828"/>
      <c r="U231" s="1826"/>
      <c r="V231" s="1827"/>
      <c r="W231" s="1827"/>
      <c r="X231" s="1827"/>
      <c r="Y231" s="1827"/>
      <c r="Z231" s="1828"/>
      <c r="AA231" s="1826"/>
      <c r="AB231" s="1827"/>
      <c r="AC231" s="1827"/>
      <c r="AD231" s="1827"/>
      <c r="AE231" s="1828"/>
      <c r="AF231" s="1793" t="s">
        <v>1195</v>
      </c>
      <c r="AG231" s="1746"/>
      <c r="AH231" s="1746"/>
      <c r="AI231" s="1746"/>
      <c r="AJ231" s="1746"/>
      <c r="AK231" s="1746"/>
      <c r="AL231" s="1794" t="s">
        <v>1139</v>
      </c>
      <c r="AM231" s="1795"/>
      <c r="AN231" s="1795"/>
      <c r="AO231" s="1795"/>
      <c r="AP231" s="1795"/>
      <c r="AQ231" s="1795"/>
      <c r="AR231" s="1795"/>
      <c r="AS231" s="1795"/>
      <c r="AT231" s="1795"/>
      <c r="AU231" s="1795"/>
      <c r="AV231" s="1795"/>
      <c r="AW231" s="1795"/>
      <c r="AX231" s="1795"/>
      <c r="AY231" s="1795"/>
      <c r="AZ231" s="1796"/>
      <c r="BA231" s="1809"/>
      <c r="BB231" s="1792"/>
      <c r="BC231" s="1792"/>
      <c r="BD231" s="1792"/>
      <c r="BE231" s="1812"/>
      <c r="BF231" s="550"/>
    </row>
    <row r="232" spans="1:58" ht="21.95" customHeight="1">
      <c r="A232" s="1931"/>
      <c r="B232" s="1826"/>
      <c r="C232" s="1827"/>
      <c r="D232" s="1827"/>
      <c r="E232" s="1827"/>
      <c r="F232" s="1827"/>
      <c r="G232" s="1827"/>
      <c r="H232" s="1827"/>
      <c r="I232" s="1827"/>
      <c r="J232" s="1828"/>
      <c r="K232" s="1826"/>
      <c r="L232" s="1827"/>
      <c r="M232" s="1827"/>
      <c r="N232" s="1828"/>
      <c r="O232" s="1826"/>
      <c r="P232" s="1827"/>
      <c r="Q232" s="1827"/>
      <c r="R232" s="1827"/>
      <c r="S232" s="1827"/>
      <c r="T232" s="1828"/>
      <c r="U232" s="1826"/>
      <c r="V232" s="1827"/>
      <c r="W232" s="1827"/>
      <c r="X232" s="1827"/>
      <c r="Y232" s="1827"/>
      <c r="Z232" s="1828"/>
      <c r="AA232" s="1826"/>
      <c r="AB232" s="1827"/>
      <c r="AC232" s="1827"/>
      <c r="AD232" s="1827"/>
      <c r="AE232" s="1828"/>
      <c r="AF232" s="1856" t="s">
        <v>1196</v>
      </c>
      <c r="AG232" s="1857"/>
      <c r="AH232" s="1857"/>
      <c r="AI232" s="1857"/>
      <c r="AJ232" s="1857"/>
      <c r="AK232" s="1859"/>
      <c r="AL232" s="1806" t="s">
        <v>1197</v>
      </c>
      <c r="AM232" s="1807"/>
      <c r="AN232" s="1807"/>
      <c r="AO232" s="1807"/>
      <c r="AP232" s="1807"/>
      <c r="AQ232" s="1807"/>
      <c r="AR232" s="1807"/>
      <c r="AS232" s="1807"/>
      <c r="AT232" s="1807"/>
      <c r="AU232" s="1807"/>
      <c r="AV232" s="1807"/>
      <c r="AW232" s="1807"/>
      <c r="AX232" s="1807"/>
      <c r="AY232" s="1807"/>
      <c r="AZ232" s="1808"/>
      <c r="BA232" s="1856"/>
      <c r="BB232" s="1857"/>
      <c r="BC232" s="1857"/>
      <c r="BD232" s="1857"/>
      <c r="BE232" s="1858"/>
      <c r="BF232" s="553"/>
    </row>
    <row r="233" spans="1:58" ht="21.95" customHeight="1">
      <c r="A233" s="1931"/>
      <c r="B233" s="1826"/>
      <c r="C233" s="1827"/>
      <c r="D233" s="1827"/>
      <c r="E233" s="1827"/>
      <c r="F233" s="1827"/>
      <c r="G233" s="1827"/>
      <c r="H233" s="1827"/>
      <c r="I233" s="1827"/>
      <c r="J233" s="1828"/>
      <c r="K233" s="1826"/>
      <c r="L233" s="1827"/>
      <c r="M233" s="1827"/>
      <c r="N233" s="1828"/>
      <c r="O233" s="1826"/>
      <c r="P233" s="1827"/>
      <c r="Q233" s="1827"/>
      <c r="R233" s="1827"/>
      <c r="S233" s="1827"/>
      <c r="T233" s="1828"/>
      <c r="U233" s="1826"/>
      <c r="V233" s="1827"/>
      <c r="W233" s="1827"/>
      <c r="X233" s="1827"/>
      <c r="Y233" s="1827"/>
      <c r="Z233" s="1828"/>
      <c r="AA233" s="1826"/>
      <c r="AB233" s="1827"/>
      <c r="AC233" s="1827"/>
      <c r="AD233" s="1827"/>
      <c r="AE233" s="1828"/>
      <c r="AF233" s="1793" t="s">
        <v>1276</v>
      </c>
      <c r="AG233" s="1746"/>
      <c r="AH233" s="1746"/>
      <c r="AI233" s="1746"/>
      <c r="AJ233" s="1746"/>
      <c r="AK233" s="1746"/>
      <c r="AL233" s="1794" t="s">
        <v>1139</v>
      </c>
      <c r="AM233" s="1795"/>
      <c r="AN233" s="1795"/>
      <c r="AO233" s="1795"/>
      <c r="AP233" s="1795"/>
      <c r="AQ233" s="1795"/>
      <c r="AR233" s="1795"/>
      <c r="AS233" s="1795"/>
      <c r="AT233" s="1795"/>
      <c r="AU233" s="1795"/>
      <c r="AV233" s="1795"/>
      <c r="AW233" s="1795"/>
      <c r="AX233" s="1795"/>
      <c r="AY233" s="1795"/>
      <c r="AZ233" s="1796"/>
      <c r="BA233" s="1809"/>
      <c r="BB233" s="1792"/>
      <c r="BC233" s="1792"/>
      <c r="BD233" s="1792"/>
      <c r="BE233" s="1812"/>
      <c r="BF233" s="553"/>
    </row>
    <row r="234" spans="1:58" ht="21.95" customHeight="1">
      <c r="A234" s="1931"/>
      <c r="B234" s="1826"/>
      <c r="C234" s="1827"/>
      <c r="D234" s="1827"/>
      <c r="E234" s="1827"/>
      <c r="F234" s="1827"/>
      <c r="G234" s="1827"/>
      <c r="H234" s="1827"/>
      <c r="I234" s="1827"/>
      <c r="J234" s="1828"/>
      <c r="K234" s="1826"/>
      <c r="L234" s="1827"/>
      <c r="M234" s="1827"/>
      <c r="N234" s="1828"/>
      <c r="O234" s="1826"/>
      <c r="P234" s="1827"/>
      <c r="Q234" s="1827"/>
      <c r="R234" s="1827"/>
      <c r="S234" s="1827"/>
      <c r="T234" s="1828"/>
      <c r="U234" s="1826"/>
      <c r="V234" s="1827"/>
      <c r="W234" s="1827"/>
      <c r="X234" s="1827"/>
      <c r="Y234" s="1827"/>
      <c r="Z234" s="1828"/>
      <c r="AA234" s="1826"/>
      <c r="AB234" s="1827"/>
      <c r="AC234" s="1827"/>
      <c r="AD234" s="1827"/>
      <c r="AE234" s="1828"/>
      <c r="AF234" s="1793" t="s">
        <v>1192</v>
      </c>
      <c r="AG234" s="1746"/>
      <c r="AH234" s="1746"/>
      <c r="AI234" s="1746"/>
      <c r="AJ234" s="1746"/>
      <c r="AK234" s="1746"/>
      <c r="AL234" s="1806" t="s">
        <v>1193</v>
      </c>
      <c r="AM234" s="1807"/>
      <c r="AN234" s="1807"/>
      <c r="AO234" s="1807"/>
      <c r="AP234" s="1807"/>
      <c r="AQ234" s="1807"/>
      <c r="AR234" s="1807"/>
      <c r="AS234" s="1807"/>
      <c r="AT234" s="1807"/>
      <c r="AU234" s="1807"/>
      <c r="AV234" s="1807"/>
      <c r="AW234" s="1807"/>
      <c r="AX234" s="1807"/>
      <c r="AY234" s="1807"/>
      <c r="AZ234" s="1808"/>
      <c r="BA234" s="1809"/>
      <c r="BB234" s="1792"/>
      <c r="BC234" s="1792"/>
      <c r="BD234" s="1792"/>
      <c r="BE234" s="1812"/>
      <c r="BF234" s="553"/>
    </row>
    <row r="235" spans="1:58" ht="21.95" customHeight="1">
      <c r="A235" s="1931"/>
      <c r="B235" s="1826"/>
      <c r="C235" s="1827"/>
      <c r="D235" s="1827"/>
      <c r="E235" s="1827"/>
      <c r="F235" s="1827"/>
      <c r="G235" s="1827"/>
      <c r="H235" s="1827"/>
      <c r="I235" s="1827"/>
      <c r="J235" s="1828"/>
      <c r="K235" s="1826"/>
      <c r="L235" s="1827"/>
      <c r="M235" s="1827"/>
      <c r="N235" s="1828"/>
      <c r="O235" s="1826"/>
      <c r="P235" s="1827"/>
      <c r="Q235" s="1827"/>
      <c r="R235" s="1827"/>
      <c r="S235" s="1827"/>
      <c r="T235" s="1828"/>
      <c r="U235" s="1826"/>
      <c r="V235" s="1827"/>
      <c r="W235" s="1827"/>
      <c r="X235" s="1827"/>
      <c r="Y235" s="1827"/>
      <c r="Z235" s="1828"/>
      <c r="AA235" s="1826"/>
      <c r="AB235" s="1827"/>
      <c r="AC235" s="1827"/>
      <c r="AD235" s="1827"/>
      <c r="AE235" s="1828"/>
      <c r="AF235" s="1793" t="s">
        <v>1190</v>
      </c>
      <c r="AG235" s="1746"/>
      <c r="AH235" s="1746"/>
      <c r="AI235" s="1746"/>
      <c r="AJ235" s="1746"/>
      <c r="AK235" s="1746"/>
      <c r="AL235" s="1794" t="s">
        <v>1139</v>
      </c>
      <c r="AM235" s="1795"/>
      <c r="AN235" s="1795"/>
      <c r="AO235" s="1795"/>
      <c r="AP235" s="1795"/>
      <c r="AQ235" s="1795"/>
      <c r="AR235" s="1795"/>
      <c r="AS235" s="1795"/>
      <c r="AT235" s="1795"/>
      <c r="AU235" s="1795"/>
      <c r="AV235" s="1795"/>
      <c r="AW235" s="1795"/>
      <c r="AX235" s="1795"/>
      <c r="AY235" s="1795"/>
      <c r="AZ235" s="1796"/>
      <c r="BA235" s="1809"/>
      <c r="BB235" s="1792"/>
      <c r="BC235" s="1792"/>
      <c r="BD235" s="1792"/>
      <c r="BE235" s="1812"/>
      <c r="BF235" s="550"/>
    </row>
    <row r="236" spans="1:58" ht="21.95" customHeight="1">
      <c r="A236" s="1931"/>
      <c r="B236" s="1826"/>
      <c r="C236" s="1827"/>
      <c r="D236" s="1827"/>
      <c r="E236" s="1827"/>
      <c r="F236" s="1827"/>
      <c r="G236" s="1827"/>
      <c r="H236" s="1827"/>
      <c r="I236" s="1827"/>
      <c r="J236" s="1828"/>
      <c r="K236" s="1826"/>
      <c r="L236" s="1827"/>
      <c r="M236" s="1827"/>
      <c r="N236" s="1828"/>
      <c r="O236" s="1826"/>
      <c r="P236" s="1827"/>
      <c r="Q236" s="1827"/>
      <c r="R236" s="1827"/>
      <c r="S236" s="1827"/>
      <c r="T236" s="1828"/>
      <c r="U236" s="1826"/>
      <c r="V236" s="1827"/>
      <c r="W236" s="1827"/>
      <c r="X236" s="1827"/>
      <c r="Y236" s="1827"/>
      <c r="Z236" s="1828"/>
      <c r="AA236" s="1826"/>
      <c r="AB236" s="1827"/>
      <c r="AC236" s="1827"/>
      <c r="AD236" s="1827"/>
      <c r="AE236" s="1828"/>
      <c r="AF236" s="1894" t="s">
        <v>1259</v>
      </c>
      <c r="AG236" s="1792"/>
      <c r="AH236" s="1792"/>
      <c r="AI236" s="1792"/>
      <c r="AJ236" s="1792"/>
      <c r="AK236" s="1793"/>
      <c r="AL236" s="1794" t="s">
        <v>1139</v>
      </c>
      <c r="AM236" s="1795"/>
      <c r="AN236" s="1795"/>
      <c r="AO236" s="1795"/>
      <c r="AP236" s="1795"/>
      <c r="AQ236" s="1795"/>
      <c r="AR236" s="1795"/>
      <c r="AS236" s="1795"/>
      <c r="AT236" s="1795"/>
      <c r="AU236" s="1795"/>
      <c r="AV236" s="1795"/>
      <c r="AW236" s="1795"/>
      <c r="AX236" s="1795"/>
      <c r="AY236" s="1795"/>
      <c r="AZ236" s="1796"/>
      <c r="BA236" s="1809"/>
      <c r="BB236" s="1792"/>
      <c r="BC236" s="1792"/>
      <c r="BD236" s="1792"/>
      <c r="BE236" s="1812"/>
      <c r="BF236" s="553"/>
    </row>
    <row r="237" spans="1:58" ht="21.95" customHeight="1">
      <c r="A237" s="1931"/>
      <c r="B237" s="1826"/>
      <c r="C237" s="1827"/>
      <c r="D237" s="1827"/>
      <c r="E237" s="1827"/>
      <c r="F237" s="1827"/>
      <c r="G237" s="1827"/>
      <c r="H237" s="1827"/>
      <c r="I237" s="1827"/>
      <c r="J237" s="1828"/>
      <c r="K237" s="1832"/>
      <c r="L237" s="1833"/>
      <c r="M237" s="1833"/>
      <c r="N237" s="1834"/>
      <c r="O237" s="1832"/>
      <c r="P237" s="1833"/>
      <c r="Q237" s="1833"/>
      <c r="R237" s="1833"/>
      <c r="S237" s="1833"/>
      <c r="T237" s="1834"/>
      <c r="U237" s="1832"/>
      <c r="V237" s="1833"/>
      <c r="W237" s="1833"/>
      <c r="X237" s="1833"/>
      <c r="Y237" s="1833"/>
      <c r="Z237" s="1834"/>
      <c r="AA237" s="1832"/>
      <c r="AB237" s="1833"/>
      <c r="AC237" s="1833"/>
      <c r="AD237" s="1833"/>
      <c r="AE237" s="1834"/>
      <c r="AF237" s="1821" t="s">
        <v>1277</v>
      </c>
      <c r="AG237" s="1821"/>
      <c r="AH237" s="1821"/>
      <c r="AI237" s="1821"/>
      <c r="AJ237" s="1821"/>
      <c r="AK237" s="1822"/>
      <c r="AL237" s="1794" t="s">
        <v>1278</v>
      </c>
      <c r="AM237" s="1795"/>
      <c r="AN237" s="1795"/>
      <c r="AO237" s="1795"/>
      <c r="AP237" s="1795"/>
      <c r="AQ237" s="1795"/>
      <c r="AR237" s="1795"/>
      <c r="AS237" s="1795"/>
      <c r="AT237" s="1795"/>
      <c r="AU237" s="1795"/>
      <c r="AV237" s="1795"/>
      <c r="AW237" s="1795"/>
      <c r="AX237" s="1795"/>
      <c r="AY237" s="1795"/>
      <c r="AZ237" s="1796"/>
      <c r="BA237" s="1809"/>
      <c r="BB237" s="1792"/>
      <c r="BC237" s="1792"/>
      <c r="BD237" s="1792"/>
      <c r="BE237" s="1812"/>
      <c r="BF237" s="550"/>
    </row>
    <row r="238" spans="1:58" ht="35.1" customHeight="1">
      <c r="A238" s="1931"/>
      <c r="B238" s="1826"/>
      <c r="C238" s="1827"/>
      <c r="D238" s="1827"/>
      <c r="E238" s="1827"/>
      <c r="F238" s="1827"/>
      <c r="G238" s="1827"/>
      <c r="H238" s="1827"/>
      <c r="I238" s="1827"/>
      <c r="J238" s="1828"/>
      <c r="K238" s="1832"/>
      <c r="L238" s="1833"/>
      <c r="M238" s="1833"/>
      <c r="N238" s="1834"/>
      <c r="O238" s="1832"/>
      <c r="P238" s="1833"/>
      <c r="Q238" s="1833"/>
      <c r="R238" s="1833"/>
      <c r="S238" s="1833"/>
      <c r="T238" s="1834"/>
      <c r="U238" s="1832"/>
      <c r="V238" s="1833"/>
      <c r="W238" s="1833"/>
      <c r="X238" s="1833"/>
      <c r="Y238" s="1833"/>
      <c r="Z238" s="1834"/>
      <c r="AA238" s="1832"/>
      <c r="AB238" s="1833"/>
      <c r="AC238" s="1833"/>
      <c r="AD238" s="1833"/>
      <c r="AE238" s="1834"/>
      <c r="AF238" s="1798" t="s">
        <v>1200</v>
      </c>
      <c r="AG238" s="1798"/>
      <c r="AH238" s="1798"/>
      <c r="AI238" s="1798"/>
      <c r="AJ238" s="1798"/>
      <c r="AK238" s="1799"/>
      <c r="AL238" s="1800" t="s">
        <v>1147</v>
      </c>
      <c r="AM238" s="1801"/>
      <c r="AN238" s="1801"/>
      <c r="AO238" s="1801"/>
      <c r="AP238" s="1801"/>
      <c r="AQ238" s="1801"/>
      <c r="AR238" s="1801"/>
      <c r="AS238" s="1801"/>
      <c r="AT238" s="1801"/>
      <c r="AU238" s="1801"/>
      <c r="AV238" s="1801"/>
      <c r="AW238" s="1801"/>
      <c r="AX238" s="1801"/>
      <c r="AY238" s="1801"/>
      <c r="AZ238" s="1802"/>
      <c r="BA238" s="1809"/>
      <c r="BB238" s="1792"/>
      <c r="BC238" s="1792"/>
      <c r="BD238" s="1792"/>
      <c r="BE238" s="1812"/>
      <c r="BF238" s="550"/>
    </row>
    <row r="239" spans="1:58" ht="21.95" customHeight="1">
      <c r="A239" s="1931"/>
      <c r="B239" s="1826"/>
      <c r="C239" s="1827"/>
      <c r="D239" s="1827"/>
      <c r="E239" s="1827"/>
      <c r="F239" s="1827"/>
      <c r="G239" s="1827"/>
      <c r="H239" s="1827"/>
      <c r="I239" s="1827"/>
      <c r="J239" s="1828"/>
      <c r="K239" s="1832"/>
      <c r="L239" s="1833"/>
      <c r="M239" s="1833"/>
      <c r="N239" s="1834"/>
      <c r="O239" s="1832"/>
      <c r="P239" s="1833"/>
      <c r="Q239" s="1833"/>
      <c r="R239" s="1833"/>
      <c r="S239" s="1833"/>
      <c r="T239" s="1834"/>
      <c r="U239" s="1832"/>
      <c r="V239" s="1833"/>
      <c r="W239" s="1833"/>
      <c r="X239" s="1833"/>
      <c r="Y239" s="1833"/>
      <c r="Z239" s="1834"/>
      <c r="AA239" s="1832"/>
      <c r="AB239" s="1833"/>
      <c r="AC239" s="1833"/>
      <c r="AD239" s="1833"/>
      <c r="AE239" s="1834"/>
      <c r="AF239" s="1792" t="s">
        <v>1165</v>
      </c>
      <c r="AG239" s="1792"/>
      <c r="AH239" s="1792"/>
      <c r="AI239" s="1792"/>
      <c r="AJ239" s="1792"/>
      <c r="AK239" s="1793"/>
      <c r="AL239" s="1794" t="s">
        <v>1149</v>
      </c>
      <c r="AM239" s="1795"/>
      <c r="AN239" s="1795"/>
      <c r="AO239" s="1795"/>
      <c r="AP239" s="1795"/>
      <c r="AQ239" s="1795"/>
      <c r="AR239" s="1795"/>
      <c r="AS239" s="1795"/>
      <c r="AT239" s="1795"/>
      <c r="AU239" s="1795"/>
      <c r="AV239" s="1795"/>
      <c r="AW239" s="1795"/>
      <c r="AX239" s="1795"/>
      <c r="AY239" s="1795"/>
      <c r="AZ239" s="1796"/>
      <c r="BA239" s="1809"/>
      <c r="BB239" s="1792"/>
      <c r="BC239" s="1792"/>
      <c r="BD239" s="1792"/>
      <c r="BE239" s="1812"/>
      <c r="BF239" s="550"/>
    </row>
    <row r="240" spans="1:58" ht="21.95" customHeight="1">
      <c r="A240" s="1931"/>
      <c r="B240" s="1826"/>
      <c r="C240" s="1827"/>
      <c r="D240" s="1827"/>
      <c r="E240" s="1827"/>
      <c r="F240" s="1827"/>
      <c r="G240" s="1827"/>
      <c r="H240" s="1827"/>
      <c r="I240" s="1827"/>
      <c r="J240" s="1828"/>
      <c r="K240" s="1832"/>
      <c r="L240" s="1833"/>
      <c r="M240" s="1833"/>
      <c r="N240" s="1834"/>
      <c r="O240" s="1832"/>
      <c r="P240" s="1833"/>
      <c r="Q240" s="1833"/>
      <c r="R240" s="1833"/>
      <c r="S240" s="1833"/>
      <c r="T240" s="1834"/>
      <c r="U240" s="1832"/>
      <c r="V240" s="1833"/>
      <c r="W240" s="1833"/>
      <c r="X240" s="1833"/>
      <c r="Y240" s="1833"/>
      <c r="Z240" s="1834"/>
      <c r="AA240" s="1832"/>
      <c r="AB240" s="1833"/>
      <c r="AC240" s="1833"/>
      <c r="AD240" s="1833"/>
      <c r="AE240" s="1834"/>
      <c r="AF240" s="1809" t="s">
        <v>1150</v>
      </c>
      <c r="AG240" s="1792"/>
      <c r="AH240" s="1792"/>
      <c r="AI240" s="1792"/>
      <c r="AJ240" s="1792"/>
      <c r="AK240" s="1793"/>
      <c r="AL240" s="1806" t="s">
        <v>1149</v>
      </c>
      <c r="AM240" s="1807"/>
      <c r="AN240" s="1807"/>
      <c r="AO240" s="1807"/>
      <c r="AP240" s="1807"/>
      <c r="AQ240" s="1807"/>
      <c r="AR240" s="1807"/>
      <c r="AS240" s="1807"/>
      <c r="AT240" s="1807"/>
      <c r="AU240" s="1807"/>
      <c r="AV240" s="1807"/>
      <c r="AW240" s="1807"/>
      <c r="AX240" s="1807"/>
      <c r="AY240" s="1807"/>
      <c r="AZ240" s="1808"/>
      <c r="BA240" s="1809"/>
      <c r="BB240" s="1792"/>
      <c r="BC240" s="1792"/>
      <c r="BD240" s="1792"/>
      <c r="BE240" s="1812"/>
      <c r="BF240" s="554"/>
    </row>
    <row r="241" spans="1:58" ht="21.95" customHeight="1">
      <c r="A241" s="1931"/>
      <c r="B241" s="1820"/>
      <c r="C241" s="1821"/>
      <c r="D241" s="1821"/>
      <c r="E241" s="1821"/>
      <c r="F241" s="1821"/>
      <c r="G241" s="1821"/>
      <c r="H241" s="1821"/>
      <c r="I241" s="1821"/>
      <c r="J241" s="1822"/>
      <c r="K241" s="1835"/>
      <c r="L241" s="1836"/>
      <c r="M241" s="1836"/>
      <c r="N241" s="1837"/>
      <c r="O241" s="1835"/>
      <c r="P241" s="1836"/>
      <c r="Q241" s="1836"/>
      <c r="R241" s="1836"/>
      <c r="S241" s="1836"/>
      <c r="T241" s="1837"/>
      <c r="U241" s="1835"/>
      <c r="V241" s="1836"/>
      <c r="W241" s="1836"/>
      <c r="X241" s="1836"/>
      <c r="Y241" s="1836"/>
      <c r="Z241" s="1837"/>
      <c r="AA241" s="1835"/>
      <c r="AB241" s="1836"/>
      <c r="AC241" s="1836"/>
      <c r="AD241" s="1836"/>
      <c r="AE241" s="1837"/>
      <c r="AF241" s="1809" t="s">
        <v>1203</v>
      </c>
      <c r="AG241" s="1792"/>
      <c r="AH241" s="1792"/>
      <c r="AI241" s="1792"/>
      <c r="AJ241" s="1792"/>
      <c r="AK241" s="1793"/>
      <c r="AL241" s="1806" t="s">
        <v>1137</v>
      </c>
      <c r="AM241" s="1807"/>
      <c r="AN241" s="1807"/>
      <c r="AO241" s="1807"/>
      <c r="AP241" s="1807"/>
      <c r="AQ241" s="1807"/>
      <c r="AR241" s="1807"/>
      <c r="AS241" s="1807"/>
      <c r="AT241" s="1807"/>
      <c r="AU241" s="1807"/>
      <c r="AV241" s="1807"/>
      <c r="AW241" s="1807"/>
      <c r="AX241" s="1807"/>
      <c r="AY241" s="1807"/>
      <c r="AZ241" s="1808"/>
      <c r="BA241" s="1809"/>
      <c r="BB241" s="1792"/>
      <c r="BC241" s="1792"/>
      <c r="BD241" s="1792"/>
      <c r="BE241" s="1812"/>
      <c r="BF241" s="554"/>
    </row>
    <row r="242" spans="1:58" ht="321" customHeight="1">
      <c r="A242" s="1931"/>
      <c r="B242" s="1823" t="s">
        <v>1279</v>
      </c>
      <c r="C242" s="1824"/>
      <c r="D242" s="1824"/>
      <c r="E242" s="1824"/>
      <c r="F242" s="1824"/>
      <c r="G242" s="1824"/>
      <c r="H242" s="1824"/>
      <c r="I242" s="1824"/>
      <c r="J242" s="1825"/>
      <c r="K242" s="1823"/>
      <c r="L242" s="1824"/>
      <c r="M242" s="1824"/>
      <c r="N242" s="1825"/>
      <c r="O242" s="1838" t="s">
        <v>1239</v>
      </c>
      <c r="P242" s="1824"/>
      <c r="Q242" s="1824"/>
      <c r="R242" s="1824"/>
      <c r="S242" s="1824"/>
      <c r="T242" s="1825"/>
      <c r="U242" s="1838" t="s">
        <v>1239</v>
      </c>
      <c r="V242" s="1824"/>
      <c r="W242" s="1824"/>
      <c r="X242" s="1824"/>
      <c r="Y242" s="1824"/>
      <c r="Z242" s="1825"/>
      <c r="AA242" s="1838" t="s">
        <v>1280</v>
      </c>
      <c r="AB242" s="1824"/>
      <c r="AC242" s="1824"/>
      <c r="AD242" s="1824"/>
      <c r="AE242" s="1825"/>
      <c r="AF242" s="1809" t="s">
        <v>1281</v>
      </c>
      <c r="AG242" s="1792"/>
      <c r="AH242" s="1792"/>
      <c r="AI242" s="1792"/>
      <c r="AJ242" s="1792"/>
      <c r="AK242" s="1793"/>
      <c r="AL242" s="1916" t="s">
        <v>1282</v>
      </c>
      <c r="AM242" s="1917"/>
      <c r="AN242" s="1917"/>
      <c r="AO242" s="1917"/>
      <c r="AP242" s="1917"/>
      <c r="AQ242" s="1917"/>
      <c r="AR242" s="1917"/>
      <c r="AS242" s="1917"/>
      <c r="AT242" s="1917"/>
      <c r="AU242" s="1917"/>
      <c r="AV242" s="1917"/>
      <c r="AW242" s="1917"/>
      <c r="AX242" s="1917"/>
      <c r="AY242" s="1917"/>
      <c r="AZ242" s="1918"/>
      <c r="BA242" s="1809"/>
      <c r="BB242" s="1792"/>
      <c r="BC242" s="1792"/>
      <c r="BD242" s="1792"/>
      <c r="BE242" s="1812"/>
      <c r="BF242" s="553"/>
    </row>
    <row r="243" spans="1:58" ht="21.95" customHeight="1">
      <c r="A243" s="1931"/>
      <c r="B243" s="1826"/>
      <c r="C243" s="1827"/>
      <c r="D243" s="1827"/>
      <c r="E243" s="1827"/>
      <c r="F243" s="1827"/>
      <c r="G243" s="1827"/>
      <c r="H243" s="1827"/>
      <c r="I243" s="1827"/>
      <c r="J243" s="1828"/>
      <c r="K243" s="1826"/>
      <c r="L243" s="1827"/>
      <c r="M243" s="1827"/>
      <c r="N243" s="1828"/>
      <c r="O243" s="1826"/>
      <c r="P243" s="1827"/>
      <c r="Q243" s="1827"/>
      <c r="R243" s="1827"/>
      <c r="S243" s="1827"/>
      <c r="T243" s="1828"/>
      <c r="U243" s="1826"/>
      <c r="V243" s="1827"/>
      <c r="W243" s="1827"/>
      <c r="X243" s="1827"/>
      <c r="Y243" s="1827"/>
      <c r="Z243" s="1828"/>
      <c r="AA243" s="1826"/>
      <c r="AB243" s="1827"/>
      <c r="AC243" s="1827"/>
      <c r="AD243" s="1827"/>
      <c r="AE243" s="1828"/>
      <c r="AF243" s="1792" t="s">
        <v>1159</v>
      </c>
      <c r="AG243" s="1792"/>
      <c r="AH243" s="1792"/>
      <c r="AI243" s="1792"/>
      <c r="AJ243" s="1792"/>
      <c r="AK243" s="1793"/>
      <c r="AL243" s="1794" t="s">
        <v>1139</v>
      </c>
      <c r="AM243" s="1795"/>
      <c r="AN243" s="1795"/>
      <c r="AO243" s="1795"/>
      <c r="AP243" s="1795"/>
      <c r="AQ243" s="1795"/>
      <c r="AR243" s="1795"/>
      <c r="AS243" s="1795"/>
      <c r="AT243" s="1795"/>
      <c r="AU243" s="1795"/>
      <c r="AV243" s="1795"/>
      <c r="AW243" s="1795"/>
      <c r="AX243" s="1795"/>
      <c r="AY243" s="1795"/>
      <c r="AZ243" s="1796"/>
      <c r="BA243" s="1809"/>
      <c r="BB243" s="1792"/>
      <c r="BC243" s="1792"/>
      <c r="BD243" s="1792"/>
      <c r="BE243" s="1812"/>
      <c r="BF243" s="550"/>
    </row>
    <row r="244" spans="1:58" ht="21.95" customHeight="1">
      <c r="A244" s="1931"/>
      <c r="B244" s="1826"/>
      <c r="C244" s="1827"/>
      <c r="D244" s="1827"/>
      <c r="E244" s="1827"/>
      <c r="F244" s="1827"/>
      <c r="G244" s="1827"/>
      <c r="H244" s="1827"/>
      <c r="I244" s="1827"/>
      <c r="J244" s="1828"/>
      <c r="K244" s="1826"/>
      <c r="L244" s="1827"/>
      <c r="M244" s="1827"/>
      <c r="N244" s="1828"/>
      <c r="O244" s="1826"/>
      <c r="P244" s="1827"/>
      <c r="Q244" s="1827"/>
      <c r="R244" s="1827"/>
      <c r="S244" s="1827"/>
      <c r="T244" s="1828"/>
      <c r="U244" s="1826"/>
      <c r="V244" s="1827"/>
      <c r="W244" s="1827"/>
      <c r="X244" s="1827"/>
      <c r="Y244" s="1827"/>
      <c r="Z244" s="1828"/>
      <c r="AA244" s="1826"/>
      <c r="AB244" s="1827"/>
      <c r="AC244" s="1827"/>
      <c r="AD244" s="1827"/>
      <c r="AE244" s="1828"/>
      <c r="AF244" s="1793" t="s">
        <v>1160</v>
      </c>
      <c r="AG244" s="1746"/>
      <c r="AH244" s="1746"/>
      <c r="AI244" s="1746"/>
      <c r="AJ244" s="1746"/>
      <c r="AK244" s="1746"/>
      <c r="AL244" s="1794" t="s">
        <v>1139</v>
      </c>
      <c r="AM244" s="1795"/>
      <c r="AN244" s="1795"/>
      <c r="AO244" s="1795"/>
      <c r="AP244" s="1795"/>
      <c r="AQ244" s="1795"/>
      <c r="AR244" s="1795"/>
      <c r="AS244" s="1795"/>
      <c r="AT244" s="1795"/>
      <c r="AU244" s="1795"/>
      <c r="AV244" s="1795"/>
      <c r="AW244" s="1795"/>
      <c r="AX244" s="1795"/>
      <c r="AY244" s="1795"/>
      <c r="AZ244" s="1796"/>
      <c r="BA244" s="1809"/>
      <c r="BB244" s="1792"/>
      <c r="BC244" s="1792"/>
      <c r="BD244" s="1792"/>
      <c r="BE244" s="1812"/>
      <c r="BF244" s="550"/>
    </row>
    <row r="245" spans="1:58" ht="21.95" customHeight="1">
      <c r="A245" s="1931"/>
      <c r="B245" s="1826"/>
      <c r="C245" s="1827"/>
      <c r="D245" s="1827"/>
      <c r="E245" s="1827"/>
      <c r="F245" s="1827"/>
      <c r="G245" s="1827"/>
      <c r="H245" s="1827"/>
      <c r="I245" s="1827"/>
      <c r="J245" s="1828"/>
      <c r="K245" s="1826"/>
      <c r="L245" s="1827"/>
      <c r="M245" s="1827"/>
      <c r="N245" s="1828"/>
      <c r="O245" s="1826"/>
      <c r="P245" s="1827"/>
      <c r="Q245" s="1827"/>
      <c r="R245" s="1827"/>
      <c r="S245" s="1827"/>
      <c r="T245" s="1828"/>
      <c r="U245" s="1826"/>
      <c r="V245" s="1827"/>
      <c r="W245" s="1827"/>
      <c r="X245" s="1827"/>
      <c r="Y245" s="1827"/>
      <c r="Z245" s="1828"/>
      <c r="AA245" s="1826"/>
      <c r="AB245" s="1827"/>
      <c r="AC245" s="1827"/>
      <c r="AD245" s="1827"/>
      <c r="AE245" s="1828"/>
      <c r="AF245" s="1793" t="s">
        <v>1161</v>
      </c>
      <c r="AG245" s="1746"/>
      <c r="AH245" s="1746"/>
      <c r="AI245" s="1746"/>
      <c r="AJ245" s="1746"/>
      <c r="AK245" s="1746"/>
      <c r="AL245" s="1806" t="s">
        <v>1139</v>
      </c>
      <c r="AM245" s="1807"/>
      <c r="AN245" s="1807"/>
      <c r="AO245" s="1807"/>
      <c r="AP245" s="1807"/>
      <c r="AQ245" s="1807"/>
      <c r="AR245" s="1807"/>
      <c r="AS245" s="1807"/>
      <c r="AT245" s="1807"/>
      <c r="AU245" s="1807"/>
      <c r="AV245" s="1807"/>
      <c r="AW245" s="1807"/>
      <c r="AX245" s="1807"/>
      <c r="AY245" s="1807"/>
      <c r="AZ245" s="1808"/>
      <c r="BA245" s="1809"/>
      <c r="BB245" s="1792"/>
      <c r="BC245" s="1792"/>
      <c r="BD245" s="1792"/>
      <c r="BE245" s="1812"/>
      <c r="BF245" s="554"/>
    </row>
    <row r="246" spans="1:58" ht="21.95" customHeight="1">
      <c r="A246" s="1931"/>
      <c r="B246" s="1826"/>
      <c r="C246" s="1827"/>
      <c r="D246" s="1827"/>
      <c r="E246" s="1827"/>
      <c r="F246" s="1827"/>
      <c r="G246" s="1827"/>
      <c r="H246" s="1827"/>
      <c r="I246" s="1827"/>
      <c r="J246" s="1828"/>
      <c r="K246" s="1826"/>
      <c r="L246" s="1827"/>
      <c r="M246" s="1827"/>
      <c r="N246" s="1828"/>
      <c r="O246" s="1826"/>
      <c r="P246" s="1827"/>
      <c r="Q246" s="1827"/>
      <c r="R246" s="1827"/>
      <c r="S246" s="1827"/>
      <c r="T246" s="1828"/>
      <c r="U246" s="1826"/>
      <c r="V246" s="1827"/>
      <c r="W246" s="1827"/>
      <c r="X246" s="1827"/>
      <c r="Y246" s="1827"/>
      <c r="Z246" s="1828"/>
      <c r="AA246" s="1826"/>
      <c r="AB246" s="1827"/>
      <c r="AC246" s="1827"/>
      <c r="AD246" s="1827"/>
      <c r="AE246" s="1828"/>
      <c r="AF246" s="1809" t="s">
        <v>1151</v>
      </c>
      <c r="AG246" s="1792"/>
      <c r="AH246" s="1792"/>
      <c r="AI246" s="1792"/>
      <c r="AJ246" s="1792"/>
      <c r="AK246" s="1793"/>
      <c r="AL246" s="1806" t="s">
        <v>1179</v>
      </c>
      <c r="AM246" s="1807"/>
      <c r="AN246" s="1807"/>
      <c r="AO246" s="1807"/>
      <c r="AP246" s="1807"/>
      <c r="AQ246" s="1807"/>
      <c r="AR246" s="1807"/>
      <c r="AS246" s="1807"/>
      <c r="AT246" s="1807"/>
      <c r="AU246" s="1807"/>
      <c r="AV246" s="1807"/>
      <c r="AW246" s="1807"/>
      <c r="AX246" s="1807"/>
      <c r="AY246" s="1807"/>
      <c r="AZ246" s="1808"/>
      <c r="BA246" s="1856"/>
      <c r="BB246" s="1857"/>
      <c r="BC246" s="1857"/>
      <c r="BD246" s="1857"/>
      <c r="BE246" s="1858"/>
      <c r="BF246" s="550"/>
    </row>
    <row r="247" spans="1:58" ht="21.95" customHeight="1">
      <c r="A247" s="1931"/>
      <c r="B247" s="1826"/>
      <c r="C247" s="1827"/>
      <c r="D247" s="1827"/>
      <c r="E247" s="1827"/>
      <c r="F247" s="1827"/>
      <c r="G247" s="1827"/>
      <c r="H247" s="1827"/>
      <c r="I247" s="1827"/>
      <c r="J247" s="1828"/>
      <c r="K247" s="1826"/>
      <c r="L247" s="1827"/>
      <c r="M247" s="1827"/>
      <c r="N247" s="1828"/>
      <c r="O247" s="1826"/>
      <c r="P247" s="1827"/>
      <c r="Q247" s="1827"/>
      <c r="R247" s="1827"/>
      <c r="S247" s="1827"/>
      <c r="T247" s="1828"/>
      <c r="U247" s="1826"/>
      <c r="V247" s="1827"/>
      <c r="W247" s="1827"/>
      <c r="X247" s="1827"/>
      <c r="Y247" s="1827"/>
      <c r="Z247" s="1828"/>
      <c r="AA247" s="1826"/>
      <c r="AB247" s="1827"/>
      <c r="AC247" s="1827"/>
      <c r="AD247" s="1827"/>
      <c r="AE247" s="1828"/>
      <c r="AF247" s="1809" t="s">
        <v>1138</v>
      </c>
      <c r="AG247" s="1792"/>
      <c r="AH247" s="1792"/>
      <c r="AI247" s="1792"/>
      <c r="AJ247" s="1792"/>
      <c r="AK247" s="1793"/>
      <c r="AL247" s="1806" t="s">
        <v>1139</v>
      </c>
      <c r="AM247" s="1807"/>
      <c r="AN247" s="1807"/>
      <c r="AO247" s="1807"/>
      <c r="AP247" s="1807"/>
      <c r="AQ247" s="1807"/>
      <c r="AR247" s="1807"/>
      <c r="AS247" s="1807"/>
      <c r="AT247" s="1807"/>
      <c r="AU247" s="1807"/>
      <c r="AV247" s="1807"/>
      <c r="AW247" s="1807"/>
      <c r="AX247" s="1807"/>
      <c r="AY247" s="1807"/>
      <c r="AZ247" s="1808"/>
      <c r="BA247" s="1856"/>
      <c r="BB247" s="1857"/>
      <c r="BC247" s="1857"/>
      <c r="BD247" s="1857"/>
      <c r="BE247" s="1858"/>
      <c r="BF247" s="550"/>
    </row>
    <row r="248" spans="1:58" ht="21.95" customHeight="1">
      <c r="A248" s="1931"/>
      <c r="B248" s="1826"/>
      <c r="C248" s="1827"/>
      <c r="D248" s="1827"/>
      <c r="E248" s="1827"/>
      <c r="F248" s="1827"/>
      <c r="G248" s="1827"/>
      <c r="H248" s="1827"/>
      <c r="I248" s="1827"/>
      <c r="J248" s="1828"/>
      <c r="K248" s="1826"/>
      <c r="L248" s="1827"/>
      <c r="M248" s="1827"/>
      <c r="N248" s="1828"/>
      <c r="O248" s="1826"/>
      <c r="P248" s="1827"/>
      <c r="Q248" s="1827"/>
      <c r="R248" s="1827"/>
      <c r="S248" s="1827"/>
      <c r="T248" s="1828"/>
      <c r="U248" s="1826"/>
      <c r="V248" s="1827"/>
      <c r="W248" s="1827"/>
      <c r="X248" s="1827"/>
      <c r="Y248" s="1827"/>
      <c r="Z248" s="1828"/>
      <c r="AA248" s="1826"/>
      <c r="AB248" s="1827"/>
      <c r="AC248" s="1827"/>
      <c r="AD248" s="1827"/>
      <c r="AE248" s="1828"/>
      <c r="AF248" s="1792" t="s">
        <v>1140</v>
      </c>
      <c r="AG248" s="1792"/>
      <c r="AH248" s="1792"/>
      <c r="AI248" s="1792"/>
      <c r="AJ248" s="1792"/>
      <c r="AK248" s="1793"/>
      <c r="AL248" s="1794" t="s">
        <v>1139</v>
      </c>
      <c r="AM248" s="1795"/>
      <c r="AN248" s="1795"/>
      <c r="AO248" s="1795"/>
      <c r="AP248" s="1795"/>
      <c r="AQ248" s="1795"/>
      <c r="AR248" s="1795"/>
      <c r="AS248" s="1795"/>
      <c r="AT248" s="1795"/>
      <c r="AU248" s="1795"/>
      <c r="AV248" s="1795"/>
      <c r="AW248" s="1795"/>
      <c r="AX248" s="1795"/>
      <c r="AY248" s="1795"/>
      <c r="AZ248" s="1796"/>
      <c r="BA248" s="1809"/>
      <c r="BB248" s="1792"/>
      <c r="BC248" s="1792"/>
      <c r="BD248" s="1792"/>
      <c r="BE248" s="1812"/>
      <c r="BF248" s="550"/>
    </row>
    <row r="249" spans="1:58" ht="21.95" customHeight="1">
      <c r="A249" s="1931"/>
      <c r="B249" s="1826"/>
      <c r="C249" s="1827"/>
      <c r="D249" s="1827"/>
      <c r="E249" s="1827"/>
      <c r="F249" s="1827"/>
      <c r="G249" s="1827"/>
      <c r="H249" s="1827"/>
      <c r="I249" s="1827"/>
      <c r="J249" s="1828"/>
      <c r="K249" s="1826"/>
      <c r="L249" s="1827"/>
      <c r="M249" s="1827"/>
      <c r="N249" s="1828"/>
      <c r="O249" s="1826"/>
      <c r="P249" s="1827"/>
      <c r="Q249" s="1827"/>
      <c r="R249" s="1827"/>
      <c r="S249" s="1827"/>
      <c r="T249" s="1828"/>
      <c r="U249" s="1826"/>
      <c r="V249" s="1827"/>
      <c r="W249" s="1827"/>
      <c r="X249" s="1827"/>
      <c r="Y249" s="1827"/>
      <c r="Z249" s="1828"/>
      <c r="AA249" s="1826"/>
      <c r="AB249" s="1827"/>
      <c r="AC249" s="1827"/>
      <c r="AD249" s="1827"/>
      <c r="AE249" s="1828"/>
      <c r="AF249" s="1792" t="s">
        <v>1141</v>
      </c>
      <c r="AG249" s="1792"/>
      <c r="AH249" s="1792"/>
      <c r="AI249" s="1792"/>
      <c r="AJ249" s="1792"/>
      <c r="AK249" s="1793"/>
      <c r="AL249" s="1794" t="s">
        <v>1139</v>
      </c>
      <c r="AM249" s="1795"/>
      <c r="AN249" s="1795"/>
      <c r="AO249" s="1795"/>
      <c r="AP249" s="1795"/>
      <c r="AQ249" s="1795"/>
      <c r="AR249" s="1795"/>
      <c r="AS249" s="1795"/>
      <c r="AT249" s="1795"/>
      <c r="AU249" s="1795"/>
      <c r="AV249" s="1795"/>
      <c r="AW249" s="1795"/>
      <c r="AX249" s="1795"/>
      <c r="AY249" s="1795"/>
      <c r="AZ249" s="1796"/>
      <c r="BA249" s="1809"/>
      <c r="BB249" s="1792"/>
      <c r="BC249" s="1792"/>
      <c r="BD249" s="1792"/>
      <c r="BE249" s="1812"/>
      <c r="BF249" s="550"/>
    </row>
    <row r="250" spans="1:58" ht="21.95" customHeight="1">
      <c r="A250" s="1931"/>
      <c r="B250" s="1826"/>
      <c r="C250" s="1827"/>
      <c r="D250" s="1827"/>
      <c r="E250" s="1827"/>
      <c r="F250" s="1827"/>
      <c r="G250" s="1827"/>
      <c r="H250" s="1827"/>
      <c r="I250" s="1827"/>
      <c r="J250" s="1828"/>
      <c r="K250" s="1826"/>
      <c r="L250" s="1827"/>
      <c r="M250" s="1827"/>
      <c r="N250" s="1828"/>
      <c r="O250" s="1826"/>
      <c r="P250" s="1827"/>
      <c r="Q250" s="1827"/>
      <c r="R250" s="1827"/>
      <c r="S250" s="1827"/>
      <c r="T250" s="1828"/>
      <c r="U250" s="1826"/>
      <c r="V250" s="1827"/>
      <c r="W250" s="1827"/>
      <c r="X250" s="1827"/>
      <c r="Y250" s="1827"/>
      <c r="Z250" s="1828"/>
      <c r="AA250" s="1826"/>
      <c r="AB250" s="1827"/>
      <c r="AC250" s="1827"/>
      <c r="AD250" s="1827"/>
      <c r="AE250" s="1828"/>
      <c r="AF250" s="1793" t="s">
        <v>1180</v>
      </c>
      <c r="AG250" s="1746"/>
      <c r="AH250" s="1746"/>
      <c r="AI250" s="1746"/>
      <c r="AJ250" s="1746"/>
      <c r="AK250" s="1746"/>
      <c r="AL250" s="1806" t="s">
        <v>1163</v>
      </c>
      <c r="AM250" s="1807"/>
      <c r="AN250" s="1807"/>
      <c r="AO250" s="1807"/>
      <c r="AP250" s="1807"/>
      <c r="AQ250" s="1807"/>
      <c r="AR250" s="1807"/>
      <c r="AS250" s="1807"/>
      <c r="AT250" s="1807"/>
      <c r="AU250" s="1807"/>
      <c r="AV250" s="1807"/>
      <c r="AW250" s="1807"/>
      <c r="AX250" s="1807"/>
      <c r="AY250" s="1807"/>
      <c r="AZ250" s="1808"/>
      <c r="BA250" s="1809"/>
      <c r="BB250" s="1792"/>
      <c r="BC250" s="1792"/>
      <c r="BD250" s="1792"/>
      <c r="BE250" s="1812"/>
      <c r="BF250" s="550"/>
    </row>
    <row r="251" spans="1:58" ht="21.95" customHeight="1">
      <c r="A251" s="1931"/>
      <c r="B251" s="1826"/>
      <c r="C251" s="1827"/>
      <c r="D251" s="1827"/>
      <c r="E251" s="1827"/>
      <c r="F251" s="1827"/>
      <c r="G251" s="1827"/>
      <c r="H251" s="1827"/>
      <c r="I251" s="1827"/>
      <c r="J251" s="1828"/>
      <c r="K251" s="1826"/>
      <c r="L251" s="1827"/>
      <c r="M251" s="1827"/>
      <c r="N251" s="1828"/>
      <c r="O251" s="1826"/>
      <c r="P251" s="1827"/>
      <c r="Q251" s="1827"/>
      <c r="R251" s="1827"/>
      <c r="S251" s="1827"/>
      <c r="T251" s="1828"/>
      <c r="U251" s="1826"/>
      <c r="V251" s="1827"/>
      <c r="W251" s="1827"/>
      <c r="X251" s="1827"/>
      <c r="Y251" s="1827"/>
      <c r="Z251" s="1828"/>
      <c r="AA251" s="1826"/>
      <c r="AB251" s="1827"/>
      <c r="AC251" s="1827"/>
      <c r="AD251" s="1827"/>
      <c r="AE251" s="1828"/>
      <c r="AF251" s="1792" t="s">
        <v>1185</v>
      </c>
      <c r="AG251" s="1792"/>
      <c r="AH251" s="1792"/>
      <c r="AI251" s="1792"/>
      <c r="AJ251" s="1792"/>
      <c r="AK251" s="1793"/>
      <c r="AL251" s="1806" t="s">
        <v>1186</v>
      </c>
      <c r="AM251" s="1807"/>
      <c r="AN251" s="1807"/>
      <c r="AO251" s="1807"/>
      <c r="AP251" s="1807"/>
      <c r="AQ251" s="1807"/>
      <c r="AR251" s="1807"/>
      <c r="AS251" s="1807"/>
      <c r="AT251" s="1807"/>
      <c r="AU251" s="1807"/>
      <c r="AV251" s="1807"/>
      <c r="AW251" s="1807"/>
      <c r="AX251" s="1807"/>
      <c r="AY251" s="1807"/>
      <c r="AZ251" s="1808"/>
      <c r="BA251" s="1809"/>
      <c r="BB251" s="1792"/>
      <c r="BC251" s="1792"/>
      <c r="BD251" s="1792"/>
      <c r="BE251" s="1812"/>
      <c r="BF251" s="550"/>
    </row>
    <row r="252" spans="1:58" ht="21.95" customHeight="1">
      <c r="A252" s="1931"/>
      <c r="B252" s="1826"/>
      <c r="C252" s="1827"/>
      <c r="D252" s="1827"/>
      <c r="E252" s="1827"/>
      <c r="F252" s="1827"/>
      <c r="G252" s="1827"/>
      <c r="H252" s="1827"/>
      <c r="I252" s="1827"/>
      <c r="J252" s="1828"/>
      <c r="K252" s="1826"/>
      <c r="L252" s="1827"/>
      <c r="M252" s="1827"/>
      <c r="N252" s="1828"/>
      <c r="O252" s="1826"/>
      <c r="P252" s="1827"/>
      <c r="Q252" s="1827"/>
      <c r="R252" s="1827"/>
      <c r="S252" s="1827"/>
      <c r="T252" s="1828"/>
      <c r="U252" s="1826"/>
      <c r="V252" s="1827"/>
      <c r="W252" s="1827"/>
      <c r="X252" s="1827"/>
      <c r="Y252" s="1827"/>
      <c r="Z252" s="1828"/>
      <c r="AA252" s="1826"/>
      <c r="AB252" s="1827"/>
      <c r="AC252" s="1827"/>
      <c r="AD252" s="1827"/>
      <c r="AE252" s="1828"/>
      <c r="AF252" s="1793" t="s">
        <v>1275</v>
      </c>
      <c r="AG252" s="1746"/>
      <c r="AH252" s="1746"/>
      <c r="AI252" s="1746"/>
      <c r="AJ252" s="1746"/>
      <c r="AK252" s="1746"/>
      <c r="AL252" s="1794" t="s">
        <v>1216</v>
      </c>
      <c r="AM252" s="1795"/>
      <c r="AN252" s="1795"/>
      <c r="AO252" s="1795"/>
      <c r="AP252" s="1795"/>
      <c r="AQ252" s="1795"/>
      <c r="AR252" s="1795"/>
      <c r="AS252" s="1795"/>
      <c r="AT252" s="1795"/>
      <c r="AU252" s="1795"/>
      <c r="AV252" s="1795"/>
      <c r="AW252" s="1795"/>
      <c r="AX252" s="1795"/>
      <c r="AY252" s="1795"/>
      <c r="AZ252" s="1796"/>
      <c r="BA252" s="1809"/>
      <c r="BB252" s="1792"/>
      <c r="BC252" s="1792"/>
      <c r="BD252" s="1792"/>
      <c r="BE252" s="1812"/>
      <c r="BF252" s="550"/>
    </row>
    <row r="253" spans="1:58" ht="21.95" customHeight="1">
      <c r="A253" s="1931"/>
      <c r="B253" s="1826"/>
      <c r="C253" s="1827"/>
      <c r="D253" s="1827"/>
      <c r="E253" s="1827"/>
      <c r="F253" s="1827"/>
      <c r="G253" s="1827"/>
      <c r="H253" s="1827"/>
      <c r="I253" s="1827"/>
      <c r="J253" s="1828"/>
      <c r="K253" s="1826"/>
      <c r="L253" s="1827"/>
      <c r="M253" s="1827"/>
      <c r="N253" s="1828"/>
      <c r="O253" s="1826"/>
      <c r="P253" s="1827"/>
      <c r="Q253" s="1827"/>
      <c r="R253" s="1827"/>
      <c r="S253" s="1827"/>
      <c r="T253" s="1828"/>
      <c r="U253" s="1826"/>
      <c r="V253" s="1827"/>
      <c r="W253" s="1827"/>
      <c r="X253" s="1827"/>
      <c r="Y253" s="1827"/>
      <c r="Z253" s="1828"/>
      <c r="AA253" s="1826"/>
      <c r="AB253" s="1827"/>
      <c r="AC253" s="1827"/>
      <c r="AD253" s="1827"/>
      <c r="AE253" s="1828"/>
      <c r="AF253" s="1793" t="s">
        <v>1195</v>
      </c>
      <c r="AG253" s="1746"/>
      <c r="AH253" s="1746"/>
      <c r="AI253" s="1746"/>
      <c r="AJ253" s="1746"/>
      <c r="AK253" s="1746"/>
      <c r="AL253" s="1794" t="s">
        <v>1139</v>
      </c>
      <c r="AM253" s="1795"/>
      <c r="AN253" s="1795"/>
      <c r="AO253" s="1795"/>
      <c r="AP253" s="1795"/>
      <c r="AQ253" s="1795"/>
      <c r="AR253" s="1795"/>
      <c r="AS253" s="1795"/>
      <c r="AT253" s="1795"/>
      <c r="AU253" s="1795"/>
      <c r="AV253" s="1795"/>
      <c r="AW253" s="1795"/>
      <c r="AX253" s="1795"/>
      <c r="AY253" s="1795"/>
      <c r="AZ253" s="1796"/>
      <c r="BA253" s="1809"/>
      <c r="BB253" s="1792"/>
      <c r="BC253" s="1792"/>
      <c r="BD253" s="1792"/>
      <c r="BE253" s="1812"/>
      <c r="BF253" s="550"/>
    </row>
    <row r="254" spans="1:58" ht="21.95" customHeight="1">
      <c r="A254" s="1931"/>
      <c r="B254" s="1826"/>
      <c r="C254" s="1827"/>
      <c r="D254" s="1827"/>
      <c r="E254" s="1827"/>
      <c r="F254" s="1827"/>
      <c r="G254" s="1827"/>
      <c r="H254" s="1827"/>
      <c r="I254" s="1827"/>
      <c r="J254" s="1828"/>
      <c r="K254" s="1826"/>
      <c r="L254" s="1827"/>
      <c r="M254" s="1827"/>
      <c r="N254" s="1828"/>
      <c r="O254" s="1826"/>
      <c r="P254" s="1827"/>
      <c r="Q254" s="1827"/>
      <c r="R254" s="1827"/>
      <c r="S254" s="1827"/>
      <c r="T254" s="1828"/>
      <c r="U254" s="1826"/>
      <c r="V254" s="1827"/>
      <c r="W254" s="1827"/>
      <c r="X254" s="1827"/>
      <c r="Y254" s="1827"/>
      <c r="Z254" s="1828"/>
      <c r="AA254" s="1826"/>
      <c r="AB254" s="1827"/>
      <c r="AC254" s="1827"/>
      <c r="AD254" s="1827"/>
      <c r="AE254" s="1828"/>
      <c r="AF254" s="1856" t="s">
        <v>1196</v>
      </c>
      <c r="AG254" s="1857"/>
      <c r="AH254" s="1857"/>
      <c r="AI254" s="1857"/>
      <c r="AJ254" s="1857"/>
      <c r="AK254" s="1859"/>
      <c r="AL254" s="1806" t="s">
        <v>1197</v>
      </c>
      <c r="AM254" s="1807"/>
      <c r="AN254" s="1807"/>
      <c r="AO254" s="1807"/>
      <c r="AP254" s="1807"/>
      <c r="AQ254" s="1807"/>
      <c r="AR254" s="1807"/>
      <c r="AS254" s="1807"/>
      <c r="AT254" s="1807"/>
      <c r="AU254" s="1807"/>
      <c r="AV254" s="1807"/>
      <c r="AW254" s="1807"/>
      <c r="AX254" s="1807"/>
      <c r="AY254" s="1807"/>
      <c r="AZ254" s="1808"/>
      <c r="BA254" s="1856"/>
      <c r="BB254" s="1857"/>
      <c r="BC254" s="1857"/>
      <c r="BD254" s="1857"/>
      <c r="BE254" s="1858"/>
      <c r="BF254" s="553"/>
    </row>
    <row r="255" spans="1:58" ht="21.95" customHeight="1">
      <c r="A255" s="1931"/>
      <c r="B255" s="1826"/>
      <c r="C255" s="1827"/>
      <c r="D255" s="1827"/>
      <c r="E255" s="1827"/>
      <c r="F255" s="1827"/>
      <c r="G255" s="1827"/>
      <c r="H255" s="1827"/>
      <c r="I255" s="1827"/>
      <c r="J255" s="1828"/>
      <c r="K255" s="1826"/>
      <c r="L255" s="1827"/>
      <c r="M255" s="1827"/>
      <c r="N255" s="1828"/>
      <c r="O255" s="1826"/>
      <c r="P255" s="1827"/>
      <c r="Q255" s="1827"/>
      <c r="R255" s="1827"/>
      <c r="S255" s="1827"/>
      <c r="T255" s="1828"/>
      <c r="U255" s="1826"/>
      <c r="V255" s="1827"/>
      <c r="W255" s="1827"/>
      <c r="X255" s="1827"/>
      <c r="Y255" s="1827"/>
      <c r="Z255" s="1828"/>
      <c r="AA255" s="1826"/>
      <c r="AB255" s="1827"/>
      <c r="AC255" s="1827"/>
      <c r="AD255" s="1827"/>
      <c r="AE255" s="1828"/>
      <c r="AF255" s="1793" t="s">
        <v>1283</v>
      </c>
      <c r="AG255" s="1746"/>
      <c r="AH255" s="1746"/>
      <c r="AI255" s="1746"/>
      <c r="AJ255" s="1746"/>
      <c r="AK255" s="1746"/>
      <c r="AL255" s="1794" t="s">
        <v>1139</v>
      </c>
      <c r="AM255" s="1795"/>
      <c r="AN255" s="1795"/>
      <c r="AO255" s="1795"/>
      <c r="AP255" s="1795"/>
      <c r="AQ255" s="1795"/>
      <c r="AR255" s="1795"/>
      <c r="AS255" s="1795"/>
      <c r="AT255" s="1795"/>
      <c r="AU255" s="1795"/>
      <c r="AV255" s="1795"/>
      <c r="AW255" s="1795"/>
      <c r="AX255" s="1795"/>
      <c r="AY255" s="1795"/>
      <c r="AZ255" s="1796"/>
      <c r="BA255" s="1809"/>
      <c r="BB255" s="1792"/>
      <c r="BC255" s="1792"/>
      <c r="BD255" s="1792"/>
      <c r="BE255" s="1812"/>
      <c r="BF255" s="550"/>
    </row>
    <row r="256" spans="1:58" ht="21.95" customHeight="1">
      <c r="A256" s="1931"/>
      <c r="B256" s="1826"/>
      <c r="C256" s="1827"/>
      <c r="D256" s="1827"/>
      <c r="E256" s="1827"/>
      <c r="F256" s="1827"/>
      <c r="G256" s="1827"/>
      <c r="H256" s="1827"/>
      <c r="I256" s="1827"/>
      <c r="J256" s="1828"/>
      <c r="K256" s="1826"/>
      <c r="L256" s="1827"/>
      <c r="M256" s="1827"/>
      <c r="N256" s="1828"/>
      <c r="O256" s="1826"/>
      <c r="P256" s="1827"/>
      <c r="Q256" s="1827"/>
      <c r="R256" s="1827"/>
      <c r="S256" s="1827"/>
      <c r="T256" s="1828"/>
      <c r="U256" s="1826"/>
      <c r="V256" s="1827"/>
      <c r="W256" s="1827"/>
      <c r="X256" s="1827"/>
      <c r="Y256" s="1827"/>
      <c r="Z256" s="1828"/>
      <c r="AA256" s="1826"/>
      <c r="AB256" s="1827"/>
      <c r="AC256" s="1827"/>
      <c r="AD256" s="1827"/>
      <c r="AE256" s="1828"/>
      <c r="AF256" s="1793" t="s">
        <v>1284</v>
      </c>
      <c r="AG256" s="1746"/>
      <c r="AH256" s="1746"/>
      <c r="AI256" s="1746"/>
      <c r="AJ256" s="1746"/>
      <c r="AK256" s="1746"/>
      <c r="AL256" s="1794" t="s">
        <v>1137</v>
      </c>
      <c r="AM256" s="1795"/>
      <c r="AN256" s="1795"/>
      <c r="AO256" s="1795"/>
      <c r="AP256" s="1795"/>
      <c r="AQ256" s="1795"/>
      <c r="AR256" s="1795"/>
      <c r="AS256" s="1795"/>
      <c r="AT256" s="1795"/>
      <c r="AU256" s="1795"/>
      <c r="AV256" s="1795"/>
      <c r="AW256" s="1795"/>
      <c r="AX256" s="1795"/>
      <c r="AY256" s="1795"/>
      <c r="AZ256" s="1796"/>
      <c r="BA256" s="1809"/>
      <c r="BB256" s="1792"/>
      <c r="BC256" s="1792"/>
      <c r="BD256" s="1792"/>
      <c r="BE256" s="1812"/>
      <c r="BF256" s="550"/>
    </row>
    <row r="257" spans="1:58" ht="21.95" customHeight="1">
      <c r="A257" s="1931"/>
      <c r="B257" s="1826"/>
      <c r="C257" s="1827"/>
      <c r="D257" s="1827"/>
      <c r="E257" s="1827"/>
      <c r="F257" s="1827"/>
      <c r="G257" s="1827"/>
      <c r="H257" s="1827"/>
      <c r="I257" s="1827"/>
      <c r="J257" s="1828"/>
      <c r="K257" s="1826"/>
      <c r="L257" s="1827"/>
      <c r="M257" s="1827"/>
      <c r="N257" s="1828"/>
      <c r="O257" s="1826"/>
      <c r="P257" s="1827"/>
      <c r="Q257" s="1827"/>
      <c r="R257" s="1827"/>
      <c r="S257" s="1827"/>
      <c r="T257" s="1828"/>
      <c r="U257" s="1826"/>
      <c r="V257" s="1827"/>
      <c r="W257" s="1827"/>
      <c r="X257" s="1827"/>
      <c r="Y257" s="1827"/>
      <c r="Z257" s="1828"/>
      <c r="AA257" s="1826"/>
      <c r="AB257" s="1827"/>
      <c r="AC257" s="1827"/>
      <c r="AD257" s="1827"/>
      <c r="AE257" s="1828"/>
      <c r="AF257" s="1793" t="s">
        <v>1192</v>
      </c>
      <c r="AG257" s="1746"/>
      <c r="AH257" s="1746"/>
      <c r="AI257" s="1746"/>
      <c r="AJ257" s="1746"/>
      <c r="AK257" s="1746"/>
      <c r="AL257" s="1806" t="s">
        <v>1193</v>
      </c>
      <c r="AM257" s="1807"/>
      <c r="AN257" s="1807"/>
      <c r="AO257" s="1807"/>
      <c r="AP257" s="1807"/>
      <c r="AQ257" s="1807"/>
      <c r="AR257" s="1807"/>
      <c r="AS257" s="1807"/>
      <c r="AT257" s="1807"/>
      <c r="AU257" s="1807"/>
      <c r="AV257" s="1807"/>
      <c r="AW257" s="1807"/>
      <c r="AX257" s="1807"/>
      <c r="AY257" s="1807"/>
      <c r="AZ257" s="1808"/>
      <c r="BA257" s="1809"/>
      <c r="BB257" s="1792"/>
      <c r="BC257" s="1792"/>
      <c r="BD257" s="1792"/>
      <c r="BE257" s="1812"/>
      <c r="BF257" s="550"/>
    </row>
    <row r="258" spans="1:58" ht="21.95" customHeight="1">
      <c r="A258" s="1931"/>
      <c r="B258" s="1826"/>
      <c r="C258" s="1827"/>
      <c r="D258" s="1827"/>
      <c r="E258" s="1827"/>
      <c r="F258" s="1827"/>
      <c r="G258" s="1827"/>
      <c r="H258" s="1827"/>
      <c r="I258" s="1827"/>
      <c r="J258" s="1828"/>
      <c r="K258" s="1826"/>
      <c r="L258" s="1827"/>
      <c r="M258" s="1827"/>
      <c r="N258" s="1828"/>
      <c r="O258" s="1826"/>
      <c r="P258" s="1827"/>
      <c r="Q258" s="1827"/>
      <c r="R258" s="1827"/>
      <c r="S258" s="1827"/>
      <c r="T258" s="1828"/>
      <c r="U258" s="1826"/>
      <c r="V258" s="1827"/>
      <c r="W258" s="1827"/>
      <c r="X258" s="1827"/>
      <c r="Y258" s="1827"/>
      <c r="Z258" s="1828"/>
      <c r="AA258" s="1826"/>
      <c r="AB258" s="1827"/>
      <c r="AC258" s="1827"/>
      <c r="AD258" s="1827"/>
      <c r="AE258" s="1828"/>
      <c r="AF258" s="1793" t="s">
        <v>1190</v>
      </c>
      <c r="AG258" s="1746"/>
      <c r="AH258" s="1746"/>
      <c r="AI258" s="1746"/>
      <c r="AJ258" s="1746"/>
      <c r="AK258" s="1746"/>
      <c r="AL258" s="1794" t="s">
        <v>1139</v>
      </c>
      <c r="AM258" s="1795"/>
      <c r="AN258" s="1795"/>
      <c r="AO258" s="1795"/>
      <c r="AP258" s="1795"/>
      <c r="AQ258" s="1795"/>
      <c r="AR258" s="1795"/>
      <c r="AS258" s="1795"/>
      <c r="AT258" s="1795"/>
      <c r="AU258" s="1795"/>
      <c r="AV258" s="1795"/>
      <c r="AW258" s="1795"/>
      <c r="AX258" s="1795"/>
      <c r="AY258" s="1795"/>
      <c r="AZ258" s="1796"/>
      <c r="BA258" s="1809"/>
      <c r="BB258" s="1792"/>
      <c r="BC258" s="1792"/>
      <c r="BD258" s="1792"/>
      <c r="BE258" s="1812"/>
      <c r="BF258" s="550"/>
    </row>
    <row r="259" spans="1:58" ht="21.95" customHeight="1">
      <c r="A259" s="1931"/>
      <c r="B259" s="1826"/>
      <c r="C259" s="1827"/>
      <c r="D259" s="1827"/>
      <c r="E259" s="1827"/>
      <c r="F259" s="1827"/>
      <c r="G259" s="1827"/>
      <c r="H259" s="1827"/>
      <c r="I259" s="1827"/>
      <c r="J259" s="1828"/>
      <c r="K259" s="1832"/>
      <c r="L259" s="1833"/>
      <c r="M259" s="1833"/>
      <c r="N259" s="1834"/>
      <c r="O259" s="1832"/>
      <c r="P259" s="1833"/>
      <c r="Q259" s="1833"/>
      <c r="R259" s="1833"/>
      <c r="S259" s="1833"/>
      <c r="T259" s="1834"/>
      <c r="U259" s="1832"/>
      <c r="V259" s="1833"/>
      <c r="W259" s="1833"/>
      <c r="X259" s="1833"/>
      <c r="Y259" s="1833"/>
      <c r="Z259" s="1834"/>
      <c r="AA259" s="1832"/>
      <c r="AB259" s="1833"/>
      <c r="AC259" s="1833"/>
      <c r="AD259" s="1833"/>
      <c r="AE259" s="1834"/>
      <c r="AF259" s="1894" t="s">
        <v>1259</v>
      </c>
      <c r="AG259" s="1792"/>
      <c r="AH259" s="1792"/>
      <c r="AI259" s="1792"/>
      <c r="AJ259" s="1792"/>
      <c r="AK259" s="1793"/>
      <c r="AL259" s="1794" t="s">
        <v>1139</v>
      </c>
      <c r="AM259" s="1795"/>
      <c r="AN259" s="1795"/>
      <c r="AO259" s="1795"/>
      <c r="AP259" s="1795"/>
      <c r="AQ259" s="1795"/>
      <c r="AR259" s="1795"/>
      <c r="AS259" s="1795"/>
      <c r="AT259" s="1795"/>
      <c r="AU259" s="1795"/>
      <c r="AV259" s="1795"/>
      <c r="AW259" s="1795"/>
      <c r="AX259" s="1795"/>
      <c r="AY259" s="1795"/>
      <c r="AZ259" s="1796"/>
      <c r="BA259" s="1809"/>
      <c r="BB259" s="1792"/>
      <c r="BC259" s="1792"/>
      <c r="BD259" s="1792"/>
      <c r="BE259" s="1812"/>
      <c r="BF259" s="553"/>
    </row>
    <row r="260" spans="1:58" ht="35.1" customHeight="1">
      <c r="A260" s="1931"/>
      <c r="B260" s="1826"/>
      <c r="C260" s="1827"/>
      <c r="D260" s="1827"/>
      <c r="E260" s="1827"/>
      <c r="F260" s="1827"/>
      <c r="G260" s="1827"/>
      <c r="H260" s="1827"/>
      <c r="I260" s="1827"/>
      <c r="J260" s="1828"/>
      <c r="K260" s="1832"/>
      <c r="L260" s="1833"/>
      <c r="M260" s="1833"/>
      <c r="N260" s="1834"/>
      <c r="O260" s="1832"/>
      <c r="P260" s="1833"/>
      <c r="Q260" s="1833"/>
      <c r="R260" s="1833"/>
      <c r="S260" s="1833"/>
      <c r="T260" s="1834"/>
      <c r="U260" s="1832"/>
      <c r="V260" s="1833"/>
      <c r="W260" s="1833"/>
      <c r="X260" s="1833"/>
      <c r="Y260" s="1833"/>
      <c r="Z260" s="1834"/>
      <c r="AA260" s="1832"/>
      <c r="AB260" s="1833"/>
      <c r="AC260" s="1833"/>
      <c r="AD260" s="1833"/>
      <c r="AE260" s="1834"/>
      <c r="AF260" s="1798" t="s">
        <v>1200</v>
      </c>
      <c r="AG260" s="1798"/>
      <c r="AH260" s="1798"/>
      <c r="AI260" s="1798"/>
      <c r="AJ260" s="1798"/>
      <c r="AK260" s="1799"/>
      <c r="AL260" s="1800" t="s">
        <v>1147</v>
      </c>
      <c r="AM260" s="1801"/>
      <c r="AN260" s="1801"/>
      <c r="AO260" s="1801"/>
      <c r="AP260" s="1801"/>
      <c r="AQ260" s="1801"/>
      <c r="AR260" s="1801"/>
      <c r="AS260" s="1801"/>
      <c r="AT260" s="1801"/>
      <c r="AU260" s="1801"/>
      <c r="AV260" s="1801"/>
      <c r="AW260" s="1801"/>
      <c r="AX260" s="1801"/>
      <c r="AY260" s="1801"/>
      <c r="AZ260" s="1802"/>
      <c r="BA260" s="1809"/>
      <c r="BB260" s="1792"/>
      <c r="BC260" s="1792"/>
      <c r="BD260" s="1792"/>
      <c r="BE260" s="1812"/>
      <c r="BF260" s="550"/>
    </row>
    <row r="261" spans="1:58" ht="21.95" customHeight="1">
      <c r="A261" s="1931"/>
      <c r="B261" s="1826"/>
      <c r="C261" s="1827"/>
      <c r="D261" s="1827"/>
      <c r="E261" s="1827"/>
      <c r="F261" s="1827"/>
      <c r="G261" s="1827"/>
      <c r="H261" s="1827"/>
      <c r="I261" s="1827"/>
      <c r="J261" s="1828"/>
      <c r="K261" s="1832"/>
      <c r="L261" s="1833"/>
      <c r="M261" s="1833"/>
      <c r="N261" s="1834"/>
      <c r="O261" s="1832"/>
      <c r="P261" s="1833"/>
      <c r="Q261" s="1833"/>
      <c r="R261" s="1833"/>
      <c r="S261" s="1833"/>
      <c r="T261" s="1834"/>
      <c r="U261" s="1832"/>
      <c r="V261" s="1833"/>
      <c r="W261" s="1833"/>
      <c r="X261" s="1833"/>
      <c r="Y261" s="1833"/>
      <c r="Z261" s="1834"/>
      <c r="AA261" s="1832"/>
      <c r="AB261" s="1833"/>
      <c r="AC261" s="1833"/>
      <c r="AD261" s="1833"/>
      <c r="AE261" s="1834"/>
      <c r="AF261" s="1792" t="s">
        <v>1165</v>
      </c>
      <c r="AG261" s="1792"/>
      <c r="AH261" s="1792"/>
      <c r="AI261" s="1792"/>
      <c r="AJ261" s="1792"/>
      <c r="AK261" s="1793"/>
      <c r="AL261" s="1794" t="s">
        <v>1149</v>
      </c>
      <c r="AM261" s="1795"/>
      <c r="AN261" s="1795"/>
      <c r="AO261" s="1795"/>
      <c r="AP261" s="1795"/>
      <c r="AQ261" s="1795"/>
      <c r="AR261" s="1795"/>
      <c r="AS261" s="1795"/>
      <c r="AT261" s="1795"/>
      <c r="AU261" s="1795"/>
      <c r="AV261" s="1795"/>
      <c r="AW261" s="1795"/>
      <c r="AX261" s="1795"/>
      <c r="AY261" s="1795"/>
      <c r="AZ261" s="1796"/>
      <c r="BA261" s="1809"/>
      <c r="BB261" s="1792"/>
      <c r="BC261" s="1792"/>
      <c r="BD261" s="1792"/>
      <c r="BE261" s="1812"/>
      <c r="BF261" s="550"/>
    </row>
    <row r="262" spans="1:58" ht="21.95" customHeight="1">
      <c r="A262" s="1931"/>
      <c r="B262" s="1826"/>
      <c r="C262" s="1827"/>
      <c r="D262" s="1827"/>
      <c r="E262" s="1827"/>
      <c r="F262" s="1827"/>
      <c r="G262" s="1827"/>
      <c r="H262" s="1827"/>
      <c r="I262" s="1827"/>
      <c r="J262" s="1828"/>
      <c r="K262" s="1832"/>
      <c r="L262" s="1833"/>
      <c r="M262" s="1833"/>
      <c r="N262" s="1834"/>
      <c r="O262" s="1832"/>
      <c r="P262" s="1833"/>
      <c r="Q262" s="1833"/>
      <c r="R262" s="1833"/>
      <c r="S262" s="1833"/>
      <c r="T262" s="1834"/>
      <c r="U262" s="1832"/>
      <c r="V262" s="1833"/>
      <c r="W262" s="1833"/>
      <c r="X262" s="1833"/>
      <c r="Y262" s="1833"/>
      <c r="Z262" s="1834"/>
      <c r="AA262" s="1832"/>
      <c r="AB262" s="1833"/>
      <c r="AC262" s="1833"/>
      <c r="AD262" s="1833"/>
      <c r="AE262" s="1834"/>
      <c r="AF262" s="1792" t="s">
        <v>1260</v>
      </c>
      <c r="AG262" s="1792"/>
      <c r="AH262" s="1792"/>
      <c r="AI262" s="1792"/>
      <c r="AJ262" s="1792"/>
      <c r="AK262" s="1793"/>
      <c r="AL262" s="1860" t="s">
        <v>1139</v>
      </c>
      <c r="AM262" s="1897"/>
      <c r="AN262" s="1897"/>
      <c r="AO262" s="1897"/>
      <c r="AP262" s="1897"/>
      <c r="AQ262" s="1897"/>
      <c r="AR262" s="1897"/>
      <c r="AS262" s="1897"/>
      <c r="AT262" s="1897"/>
      <c r="AU262" s="1897"/>
      <c r="AV262" s="1897"/>
      <c r="AW262" s="1897"/>
      <c r="AX262" s="1897"/>
      <c r="AY262" s="1897"/>
      <c r="AZ262" s="1898"/>
      <c r="BA262" s="1809"/>
      <c r="BB262" s="1792"/>
      <c r="BC262" s="1792"/>
      <c r="BD262" s="1792"/>
      <c r="BE262" s="1812"/>
      <c r="BF262" s="554"/>
    </row>
    <row r="263" spans="1:58" ht="21.95" customHeight="1">
      <c r="A263" s="1931"/>
      <c r="B263" s="1826"/>
      <c r="C263" s="1827"/>
      <c r="D263" s="1827"/>
      <c r="E263" s="1827"/>
      <c r="F263" s="1827"/>
      <c r="G263" s="1827"/>
      <c r="H263" s="1827"/>
      <c r="I263" s="1827"/>
      <c r="J263" s="1828"/>
      <c r="K263" s="1832"/>
      <c r="L263" s="1833"/>
      <c r="M263" s="1833"/>
      <c r="N263" s="1834"/>
      <c r="O263" s="1832"/>
      <c r="P263" s="1833"/>
      <c r="Q263" s="1833"/>
      <c r="R263" s="1833"/>
      <c r="S263" s="1833"/>
      <c r="T263" s="1834"/>
      <c r="U263" s="1832"/>
      <c r="V263" s="1833"/>
      <c r="W263" s="1833"/>
      <c r="X263" s="1833"/>
      <c r="Y263" s="1833"/>
      <c r="Z263" s="1834"/>
      <c r="AA263" s="1832"/>
      <c r="AB263" s="1833"/>
      <c r="AC263" s="1833"/>
      <c r="AD263" s="1833"/>
      <c r="AE263" s="1834"/>
      <c r="AF263" s="1792" t="s">
        <v>1150</v>
      </c>
      <c r="AG263" s="1792"/>
      <c r="AH263" s="1792"/>
      <c r="AI263" s="1792"/>
      <c r="AJ263" s="1792"/>
      <c r="AK263" s="1793"/>
      <c r="AL263" s="1794" t="s">
        <v>1149</v>
      </c>
      <c r="AM263" s="1795"/>
      <c r="AN263" s="1795"/>
      <c r="AO263" s="1795"/>
      <c r="AP263" s="1795"/>
      <c r="AQ263" s="1795"/>
      <c r="AR263" s="1795"/>
      <c r="AS263" s="1795"/>
      <c r="AT263" s="1795"/>
      <c r="AU263" s="1795"/>
      <c r="AV263" s="1795"/>
      <c r="AW263" s="1795"/>
      <c r="AX263" s="1795"/>
      <c r="AY263" s="1795"/>
      <c r="AZ263" s="1796"/>
      <c r="BA263" s="1809"/>
      <c r="BB263" s="1792"/>
      <c r="BC263" s="1792"/>
      <c r="BD263" s="1792"/>
      <c r="BE263" s="1812"/>
      <c r="BF263" s="554"/>
    </row>
    <row r="264" spans="1:58" ht="21.95" customHeight="1">
      <c r="A264" s="1931"/>
      <c r="B264" s="1820"/>
      <c r="C264" s="1821"/>
      <c r="D264" s="1821"/>
      <c r="E264" s="1821"/>
      <c r="F264" s="1821"/>
      <c r="G264" s="1821"/>
      <c r="H264" s="1821"/>
      <c r="I264" s="1821"/>
      <c r="J264" s="1822"/>
      <c r="K264" s="1835"/>
      <c r="L264" s="1836"/>
      <c r="M264" s="1836"/>
      <c r="N264" s="1837"/>
      <c r="O264" s="1835"/>
      <c r="P264" s="1836"/>
      <c r="Q264" s="1836"/>
      <c r="R264" s="1836"/>
      <c r="S264" s="1836"/>
      <c r="T264" s="1837"/>
      <c r="U264" s="1835"/>
      <c r="V264" s="1836"/>
      <c r="W264" s="1836"/>
      <c r="X264" s="1836"/>
      <c r="Y264" s="1836"/>
      <c r="Z264" s="1837"/>
      <c r="AA264" s="1835"/>
      <c r="AB264" s="1836"/>
      <c r="AC264" s="1836"/>
      <c r="AD264" s="1836"/>
      <c r="AE264" s="1837"/>
      <c r="AF264" s="1809" t="s">
        <v>1203</v>
      </c>
      <c r="AG264" s="1792"/>
      <c r="AH264" s="1792"/>
      <c r="AI264" s="1792"/>
      <c r="AJ264" s="1792"/>
      <c r="AK264" s="1793"/>
      <c r="AL264" s="1806" t="s">
        <v>1137</v>
      </c>
      <c r="AM264" s="1807"/>
      <c r="AN264" s="1807"/>
      <c r="AO264" s="1807"/>
      <c r="AP264" s="1807"/>
      <c r="AQ264" s="1807"/>
      <c r="AR264" s="1807"/>
      <c r="AS264" s="1807"/>
      <c r="AT264" s="1807"/>
      <c r="AU264" s="1807"/>
      <c r="AV264" s="1807"/>
      <c r="AW264" s="1807"/>
      <c r="AX264" s="1807"/>
      <c r="AY264" s="1807"/>
      <c r="AZ264" s="1808"/>
      <c r="BA264" s="1809"/>
      <c r="BB264" s="1792"/>
      <c r="BC264" s="1792"/>
      <c r="BD264" s="1792"/>
      <c r="BE264" s="1812"/>
      <c r="BF264" s="554"/>
    </row>
    <row r="265" spans="1:58" ht="21.95" customHeight="1">
      <c r="A265" s="1931"/>
      <c r="B265" s="1823" t="s">
        <v>694</v>
      </c>
      <c r="C265" s="1824"/>
      <c r="D265" s="1824"/>
      <c r="E265" s="1824"/>
      <c r="F265" s="1824"/>
      <c r="G265" s="1824"/>
      <c r="H265" s="1824"/>
      <c r="I265" s="1824"/>
      <c r="J265" s="1825"/>
      <c r="K265" s="1864"/>
      <c r="L265" s="1865"/>
      <c r="M265" s="1865"/>
      <c r="N265" s="1866"/>
      <c r="O265" s="1864"/>
      <c r="P265" s="1865"/>
      <c r="Q265" s="1865"/>
      <c r="R265" s="1865"/>
      <c r="S265" s="1865"/>
      <c r="T265" s="1866"/>
      <c r="U265" s="1864"/>
      <c r="V265" s="1848"/>
      <c r="W265" s="1848"/>
      <c r="X265" s="1848"/>
      <c r="Y265" s="1848"/>
      <c r="Z265" s="1849"/>
      <c r="AA265" s="1887"/>
      <c r="AB265" s="1865"/>
      <c r="AC265" s="1865"/>
      <c r="AD265" s="1865"/>
      <c r="AE265" s="1866"/>
      <c r="AF265" s="1895" t="s">
        <v>1285</v>
      </c>
      <c r="AG265" s="1894"/>
      <c r="AH265" s="1894"/>
      <c r="AI265" s="1894"/>
      <c r="AJ265" s="1894"/>
      <c r="AK265" s="1902"/>
      <c r="AL265" s="1806" t="s">
        <v>1286</v>
      </c>
      <c r="AM265" s="1807"/>
      <c r="AN265" s="1807"/>
      <c r="AO265" s="1807"/>
      <c r="AP265" s="1807"/>
      <c r="AQ265" s="1807"/>
      <c r="AR265" s="1807"/>
      <c r="AS265" s="1807"/>
      <c r="AT265" s="1807"/>
      <c r="AU265" s="1807"/>
      <c r="AV265" s="1807"/>
      <c r="AW265" s="1807"/>
      <c r="AX265" s="1807"/>
      <c r="AY265" s="1807"/>
      <c r="AZ265" s="1808"/>
      <c r="BA265" s="1809"/>
      <c r="BB265" s="1792"/>
      <c r="BC265" s="1792"/>
      <c r="BD265" s="1792"/>
      <c r="BE265" s="1812"/>
      <c r="BF265" s="554"/>
    </row>
    <row r="266" spans="1:58" ht="99" customHeight="1">
      <c r="A266" s="1931"/>
      <c r="B266" s="1826"/>
      <c r="C266" s="1827"/>
      <c r="D266" s="1827"/>
      <c r="E266" s="1827"/>
      <c r="F266" s="1827"/>
      <c r="G266" s="1827"/>
      <c r="H266" s="1827"/>
      <c r="I266" s="1827"/>
      <c r="J266" s="1828"/>
      <c r="K266" s="1867"/>
      <c r="L266" s="1868"/>
      <c r="M266" s="1868"/>
      <c r="N266" s="1869"/>
      <c r="O266" s="1867"/>
      <c r="P266" s="1868"/>
      <c r="Q266" s="1868"/>
      <c r="R266" s="1868"/>
      <c r="S266" s="1868"/>
      <c r="T266" s="1869"/>
      <c r="U266" s="1867"/>
      <c r="V266" s="1851"/>
      <c r="W266" s="1851"/>
      <c r="X266" s="1851"/>
      <c r="Y266" s="1851"/>
      <c r="Z266" s="1852"/>
      <c r="AA266" s="1888"/>
      <c r="AB266" s="1868"/>
      <c r="AC266" s="1868"/>
      <c r="AD266" s="1868"/>
      <c r="AE266" s="1869"/>
      <c r="AF266" s="1895" t="s">
        <v>1287</v>
      </c>
      <c r="AG266" s="1894"/>
      <c r="AH266" s="1894"/>
      <c r="AI266" s="1894"/>
      <c r="AJ266" s="1894"/>
      <c r="AK266" s="1902"/>
      <c r="AL266" s="1895" t="s">
        <v>1288</v>
      </c>
      <c r="AM266" s="1894"/>
      <c r="AN266" s="1894"/>
      <c r="AO266" s="1894"/>
      <c r="AP266" s="1894"/>
      <c r="AQ266" s="1894"/>
      <c r="AR266" s="1894"/>
      <c r="AS266" s="1894"/>
      <c r="AT266" s="1894"/>
      <c r="AU266" s="1894"/>
      <c r="AV266" s="1894"/>
      <c r="AW266" s="1894"/>
      <c r="AX266" s="1894"/>
      <c r="AY266" s="1894"/>
      <c r="AZ266" s="1902"/>
      <c r="BA266" s="1809"/>
      <c r="BB266" s="1792"/>
      <c r="BC266" s="1792"/>
      <c r="BD266" s="1792"/>
      <c r="BE266" s="1812"/>
      <c r="BF266" s="553"/>
    </row>
    <row r="267" spans="1:58" ht="21.95" customHeight="1">
      <c r="A267" s="1931"/>
      <c r="B267" s="1826"/>
      <c r="C267" s="1827"/>
      <c r="D267" s="1827"/>
      <c r="E267" s="1827"/>
      <c r="F267" s="1827"/>
      <c r="G267" s="1827"/>
      <c r="H267" s="1827"/>
      <c r="I267" s="1827"/>
      <c r="J267" s="1828"/>
      <c r="K267" s="1867"/>
      <c r="L267" s="1868"/>
      <c r="M267" s="1868"/>
      <c r="N267" s="1869"/>
      <c r="O267" s="1867"/>
      <c r="P267" s="1868"/>
      <c r="Q267" s="1868"/>
      <c r="R267" s="1868"/>
      <c r="S267" s="1868"/>
      <c r="T267" s="1869"/>
      <c r="U267" s="1867"/>
      <c r="V267" s="1851"/>
      <c r="W267" s="1851"/>
      <c r="X267" s="1851"/>
      <c r="Y267" s="1851"/>
      <c r="Z267" s="1852"/>
      <c r="AA267" s="1888"/>
      <c r="AB267" s="1868"/>
      <c r="AC267" s="1868"/>
      <c r="AD267" s="1868"/>
      <c r="AE267" s="1869"/>
      <c r="AF267" s="1793" t="s">
        <v>1160</v>
      </c>
      <c r="AG267" s="1746"/>
      <c r="AH267" s="1746"/>
      <c r="AI267" s="1746"/>
      <c r="AJ267" s="1746"/>
      <c r="AK267" s="1746"/>
      <c r="AL267" s="1806" t="s">
        <v>1139</v>
      </c>
      <c r="AM267" s="1807"/>
      <c r="AN267" s="1807"/>
      <c r="AO267" s="1807"/>
      <c r="AP267" s="1807"/>
      <c r="AQ267" s="1807"/>
      <c r="AR267" s="1807"/>
      <c r="AS267" s="1807"/>
      <c r="AT267" s="1807"/>
      <c r="AU267" s="1807"/>
      <c r="AV267" s="1807"/>
      <c r="AW267" s="1807"/>
      <c r="AX267" s="1807"/>
      <c r="AY267" s="1807"/>
      <c r="AZ267" s="1808"/>
      <c r="BA267" s="1809"/>
      <c r="BB267" s="1792"/>
      <c r="BC267" s="1792"/>
      <c r="BD267" s="1792"/>
      <c r="BE267" s="1812"/>
      <c r="BF267" s="554"/>
    </row>
    <row r="268" spans="1:58" ht="21.95" customHeight="1">
      <c r="A268" s="1931"/>
      <c r="B268" s="1826"/>
      <c r="C268" s="1827"/>
      <c r="D268" s="1827"/>
      <c r="E268" s="1827"/>
      <c r="F268" s="1827"/>
      <c r="G268" s="1827"/>
      <c r="H268" s="1827"/>
      <c r="I268" s="1827"/>
      <c r="J268" s="1828"/>
      <c r="K268" s="1867"/>
      <c r="L268" s="1868"/>
      <c r="M268" s="1868"/>
      <c r="N268" s="1869"/>
      <c r="O268" s="1867"/>
      <c r="P268" s="1868"/>
      <c r="Q268" s="1868"/>
      <c r="R268" s="1868"/>
      <c r="S268" s="1868"/>
      <c r="T268" s="1869"/>
      <c r="U268" s="1867"/>
      <c r="V268" s="1851"/>
      <c r="W268" s="1851"/>
      <c r="X268" s="1851"/>
      <c r="Y268" s="1851"/>
      <c r="Z268" s="1852"/>
      <c r="AA268" s="1888"/>
      <c r="AB268" s="1868"/>
      <c r="AC268" s="1868"/>
      <c r="AD268" s="1868"/>
      <c r="AE268" s="1869"/>
      <c r="AF268" s="1793" t="s">
        <v>1161</v>
      </c>
      <c r="AG268" s="1746"/>
      <c r="AH268" s="1746"/>
      <c r="AI268" s="1746"/>
      <c r="AJ268" s="1746"/>
      <c r="AK268" s="1746"/>
      <c r="AL268" s="1806" t="s">
        <v>1139</v>
      </c>
      <c r="AM268" s="1807"/>
      <c r="AN268" s="1807"/>
      <c r="AO268" s="1807"/>
      <c r="AP268" s="1807"/>
      <c r="AQ268" s="1807"/>
      <c r="AR268" s="1807"/>
      <c r="AS268" s="1807"/>
      <c r="AT268" s="1807"/>
      <c r="AU268" s="1807"/>
      <c r="AV268" s="1807"/>
      <c r="AW268" s="1807"/>
      <c r="AX268" s="1807"/>
      <c r="AY268" s="1807"/>
      <c r="AZ268" s="1808"/>
      <c r="BA268" s="1809"/>
      <c r="BB268" s="1792"/>
      <c r="BC268" s="1792"/>
      <c r="BD268" s="1792"/>
      <c r="BE268" s="1812"/>
      <c r="BF268" s="554"/>
    </row>
    <row r="269" spans="1:58" ht="21.95" customHeight="1">
      <c r="A269" s="1931"/>
      <c r="B269" s="1826"/>
      <c r="C269" s="1827"/>
      <c r="D269" s="1827"/>
      <c r="E269" s="1827"/>
      <c r="F269" s="1827"/>
      <c r="G269" s="1827"/>
      <c r="H269" s="1827"/>
      <c r="I269" s="1827"/>
      <c r="J269" s="1828"/>
      <c r="K269" s="1867"/>
      <c r="L269" s="1868"/>
      <c r="M269" s="1868"/>
      <c r="N269" s="1869"/>
      <c r="O269" s="1867"/>
      <c r="P269" s="1868"/>
      <c r="Q269" s="1868"/>
      <c r="R269" s="1868"/>
      <c r="S269" s="1868"/>
      <c r="T269" s="1869"/>
      <c r="U269" s="1867"/>
      <c r="V269" s="1851"/>
      <c r="W269" s="1851"/>
      <c r="X269" s="1851"/>
      <c r="Y269" s="1851"/>
      <c r="Z269" s="1852"/>
      <c r="AA269" s="1888"/>
      <c r="AB269" s="1868"/>
      <c r="AC269" s="1868"/>
      <c r="AD269" s="1868"/>
      <c r="AE269" s="1869"/>
      <c r="AF269" s="1793" t="s">
        <v>1289</v>
      </c>
      <c r="AG269" s="1746"/>
      <c r="AH269" s="1746"/>
      <c r="AI269" s="1746"/>
      <c r="AJ269" s="1746"/>
      <c r="AK269" s="1746"/>
      <c r="AL269" s="1806" t="s">
        <v>1139</v>
      </c>
      <c r="AM269" s="1807"/>
      <c r="AN269" s="1807"/>
      <c r="AO269" s="1807"/>
      <c r="AP269" s="1807"/>
      <c r="AQ269" s="1807"/>
      <c r="AR269" s="1807"/>
      <c r="AS269" s="1807"/>
      <c r="AT269" s="1807"/>
      <c r="AU269" s="1807"/>
      <c r="AV269" s="1807"/>
      <c r="AW269" s="1807"/>
      <c r="AX269" s="1807"/>
      <c r="AY269" s="1807"/>
      <c r="AZ269" s="1808"/>
      <c r="BA269" s="1809"/>
      <c r="BB269" s="1792"/>
      <c r="BC269" s="1792"/>
      <c r="BD269" s="1792"/>
      <c r="BE269" s="1812"/>
      <c r="BF269" s="554"/>
    </row>
    <row r="270" spans="1:58" ht="21.95" customHeight="1">
      <c r="A270" s="1931"/>
      <c r="B270" s="1826"/>
      <c r="C270" s="1827"/>
      <c r="D270" s="1827"/>
      <c r="E270" s="1827"/>
      <c r="F270" s="1827"/>
      <c r="G270" s="1827"/>
      <c r="H270" s="1827"/>
      <c r="I270" s="1827"/>
      <c r="J270" s="1828"/>
      <c r="K270" s="1867"/>
      <c r="L270" s="1868"/>
      <c r="M270" s="1868"/>
      <c r="N270" s="1869"/>
      <c r="O270" s="1867"/>
      <c r="P270" s="1868"/>
      <c r="Q270" s="1868"/>
      <c r="R270" s="1868"/>
      <c r="S270" s="1868"/>
      <c r="T270" s="1869"/>
      <c r="U270" s="1867"/>
      <c r="V270" s="1851"/>
      <c r="W270" s="1851"/>
      <c r="X270" s="1851"/>
      <c r="Y270" s="1851"/>
      <c r="Z270" s="1852"/>
      <c r="AA270" s="1888"/>
      <c r="AB270" s="1868"/>
      <c r="AC270" s="1868"/>
      <c r="AD270" s="1868"/>
      <c r="AE270" s="1869"/>
      <c r="AF270" s="1809" t="s">
        <v>1138</v>
      </c>
      <c r="AG270" s="1792"/>
      <c r="AH270" s="1792"/>
      <c r="AI270" s="1792"/>
      <c r="AJ270" s="1792"/>
      <c r="AK270" s="1793"/>
      <c r="AL270" s="1806" t="s">
        <v>1139</v>
      </c>
      <c r="AM270" s="1807"/>
      <c r="AN270" s="1807"/>
      <c r="AO270" s="1807"/>
      <c r="AP270" s="1807"/>
      <c r="AQ270" s="1807"/>
      <c r="AR270" s="1807"/>
      <c r="AS270" s="1807"/>
      <c r="AT270" s="1807"/>
      <c r="AU270" s="1807"/>
      <c r="AV270" s="1807"/>
      <c r="AW270" s="1807"/>
      <c r="AX270" s="1807"/>
      <c r="AY270" s="1807"/>
      <c r="AZ270" s="1808"/>
      <c r="BA270" s="1856"/>
      <c r="BB270" s="1857"/>
      <c r="BC270" s="1857"/>
      <c r="BD270" s="1857"/>
      <c r="BE270" s="1858"/>
      <c r="BF270" s="550"/>
    </row>
    <row r="271" spans="1:58" ht="21.95" customHeight="1">
      <c r="A271" s="1931"/>
      <c r="B271" s="1826"/>
      <c r="C271" s="1827"/>
      <c r="D271" s="1827"/>
      <c r="E271" s="1827"/>
      <c r="F271" s="1827"/>
      <c r="G271" s="1827"/>
      <c r="H271" s="1827"/>
      <c r="I271" s="1827"/>
      <c r="J271" s="1828"/>
      <c r="K271" s="1867"/>
      <c r="L271" s="1868"/>
      <c r="M271" s="1868"/>
      <c r="N271" s="1869"/>
      <c r="O271" s="1867"/>
      <c r="P271" s="1868"/>
      <c r="Q271" s="1868"/>
      <c r="R271" s="1868"/>
      <c r="S271" s="1868"/>
      <c r="T271" s="1869"/>
      <c r="U271" s="1867"/>
      <c r="V271" s="1851"/>
      <c r="W271" s="1851"/>
      <c r="X271" s="1851"/>
      <c r="Y271" s="1851"/>
      <c r="Z271" s="1852"/>
      <c r="AA271" s="1888"/>
      <c r="AB271" s="1868"/>
      <c r="AC271" s="1868"/>
      <c r="AD271" s="1868"/>
      <c r="AE271" s="1869"/>
      <c r="AF271" s="1804" t="s">
        <v>1140</v>
      </c>
      <c r="AG271" s="1804"/>
      <c r="AH271" s="1804"/>
      <c r="AI271" s="1804"/>
      <c r="AJ271" s="1804"/>
      <c r="AK271" s="1805"/>
      <c r="AL271" s="1794" t="s">
        <v>1139</v>
      </c>
      <c r="AM271" s="1795"/>
      <c r="AN271" s="1795"/>
      <c r="AO271" s="1795"/>
      <c r="AP271" s="1795"/>
      <c r="AQ271" s="1795"/>
      <c r="AR271" s="1795"/>
      <c r="AS271" s="1795"/>
      <c r="AT271" s="1795"/>
      <c r="AU271" s="1795"/>
      <c r="AV271" s="1795"/>
      <c r="AW271" s="1795"/>
      <c r="AX271" s="1795"/>
      <c r="AY271" s="1795"/>
      <c r="AZ271" s="1796"/>
      <c r="BA271" s="1809"/>
      <c r="BB271" s="1792"/>
      <c r="BC271" s="1792"/>
      <c r="BD271" s="1792"/>
      <c r="BE271" s="1812"/>
      <c r="BF271" s="550"/>
    </row>
    <row r="272" spans="1:58" ht="21.95" customHeight="1">
      <c r="A272" s="1931"/>
      <c r="B272" s="1826"/>
      <c r="C272" s="1827"/>
      <c r="D272" s="1827"/>
      <c r="E272" s="1827"/>
      <c r="F272" s="1827"/>
      <c r="G272" s="1827"/>
      <c r="H272" s="1827"/>
      <c r="I272" s="1827"/>
      <c r="J272" s="1828"/>
      <c r="K272" s="1867"/>
      <c r="L272" s="1868"/>
      <c r="M272" s="1868"/>
      <c r="N272" s="1869"/>
      <c r="O272" s="1867"/>
      <c r="P272" s="1868"/>
      <c r="Q272" s="1868"/>
      <c r="R272" s="1868"/>
      <c r="S272" s="1868"/>
      <c r="T272" s="1869"/>
      <c r="U272" s="1867"/>
      <c r="V272" s="1851"/>
      <c r="W272" s="1851"/>
      <c r="X272" s="1851"/>
      <c r="Y272" s="1851"/>
      <c r="Z272" s="1852"/>
      <c r="AA272" s="1888"/>
      <c r="AB272" s="1868"/>
      <c r="AC272" s="1868"/>
      <c r="AD272" s="1868"/>
      <c r="AE272" s="1869"/>
      <c r="AF272" s="1792" t="s">
        <v>1141</v>
      </c>
      <c r="AG272" s="1792"/>
      <c r="AH272" s="1792"/>
      <c r="AI272" s="1792"/>
      <c r="AJ272" s="1792"/>
      <c r="AK272" s="1793"/>
      <c r="AL272" s="1794" t="s">
        <v>1139</v>
      </c>
      <c r="AM272" s="1795"/>
      <c r="AN272" s="1795"/>
      <c r="AO272" s="1795"/>
      <c r="AP272" s="1795"/>
      <c r="AQ272" s="1795"/>
      <c r="AR272" s="1795"/>
      <c r="AS272" s="1795"/>
      <c r="AT272" s="1795"/>
      <c r="AU272" s="1795"/>
      <c r="AV272" s="1795"/>
      <c r="AW272" s="1795"/>
      <c r="AX272" s="1795"/>
      <c r="AY272" s="1795"/>
      <c r="AZ272" s="1796"/>
      <c r="BA272" s="1809"/>
      <c r="BB272" s="1792"/>
      <c r="BC272" s="1792"/>
      <c r="BD272" s="1792"/>
      <c r="BE272" s="1812"/>
      <c r="BF272" s="550"/>
    </row>
    <row r="273" spans="1:58" ht="21.95" customHeight="1">
      <c r="A273" s="1931"/>
      <c r="B273" s="1826"/>
      <c r="C273" s="1827"/>
      <c r="D273" s="1827"/>
      <c r="E273" s="1827"/>
      <c r="F273" s="1827"/>
      <c r="G273" s="1827"/>
      <c r="H273" s="1827"/>
      <c r="I273" s="1827"/>
      <c r="J273" s="1828"/>
      <c r="K273" s="1867"/>
      <c r="L273" s="1868"/>
      <c r="M273" s="1868"/>
      <c r="N273" s="1869"/>
      <c r="O273" s="1867"/>
      <c r="P273" s="1868"/>
      <c r="Q273" s="1868"/>
      <c r="R273" s="1868"/>
      <c r="S273" s="1868"/>
      <c r="T273" s="1869"/>
      <c r="U273" s="1867"/>
      <c r="V273" s="1851"/>
      <c r="W273" s="1851"/>
      <c r="X273" s="1851"/>
      <c r="Y273" s="1851"/>
      <c r="Z273" s="1852"/>
      <c r="AA273" s="1888"/>
      <c r="AB273" s="1868"/>
      <c r="AC273" s="1868"/>
      <c r="AD273" s="1868"/>
      <c r="AE273" s="1869"/>
      <c r="AF273" s="1902" t="s">
        <v>1290</v>
      </c>
      <c r="AG273" s="1746"/>
      <c r="AH273" s="1746"/>
      <c r="AI273" s="1746"/>
      <c r="AJ273" s="1746"/>
      <c r="AK273" s="1746"/>
      <c r="AL273" s="1806" t="s">
        <v>1139</v>
      </c>
      <c r="AM273" s="1807"/>
      <c r="AN273" s="1807"/>
      <c r="AO273" s="1807"/>
      <c r="AP273" s="1807"/>
      <c r="AQ273" s="1807"/>
      <c r="AR273" s="1807"/>
      <c r="AS273" s="1807"/>
      <c r="AT273" s="1807"/>
      <c r="AU273" s="1807"/>
      <c r="AV273" s="1807"/>
      <c r="AW273" s="1807"/>
      <c r="AX273" s="1807"/>
      <c r="AY273" s="1807"/>
      <c r="AZ273" s="1808"/>
      <c r="BA273" s="1809"/>
      <c r="BB273" s="1792"/>
      <c r="BC273" s="1792"/>
      <c r="BD273" s="1792"/>
      <c r="BE273" s="1812"/>
      <c r="BF273" s="553"/>
    </row>
    <row r="274" spans="1:58" ht="21.95" customHeight="1">
      <c r="A274" s="1931"/>
      <c r="B274" s="1826"/>
      <c r="C274" s="1827"/>
      <c r="D274" s="1827"/>
      <c r="E274" s="1827"/>
      <c r="F274" s="1827"/>
      <c r="G274" s="1827"/>
      <c r="H274" s="1827"/>
      <c r="I274" s="1827"/>
      <c r="J274" s="1828"/>
      <c r="K274" s="1867"/>
      <c r="L274" s="1868"/>
      <c r="M274" s="1868"/>
      <c r="N274" s="1869"/>
      <c r="O274" s="1867"/>
      <c r="P274" s="1868"/>
      <c r="Q274" s="1868"/>
      <c r="R274" s="1868"/>
      <c r="S274" s="1868"/>
      <c r="T274" s="1869"/>
      <c r="U274" s="1867"/>
      <c r="V274" s="1851"/>
      <c r="W274" s="1851"/>
      <c r="X274" s="1851"/>
      <c r="Y274" s="1851"/>
      <c r="Z274" s="1852"/>
      <c r="AA274" s="1888"/>
      <c r="AB274" s="1868"/>
      <c r="AC274" s="1868"/>
      <c r="AD274" s="1868"/>
      <c r="AE274" s="1869"/>
      <c r="AF274" s="1809" t="s">
        <v>1291</v>
      </c>
      <c r="AG274" s="1792"/>
      <c r="AH274" s="1792"/>
      <c r="AI274" s="1792"/>
      <c r="AJ274" s="1792"/>
      <c r="AK274" s="1793"/>
      <c r="AL274" s="1806" t="s">
        <v>1139</v>
      </c>
      <c r="AM274" s="1807"/>
      <c r="AN274" s="1807"/>
      <c r="AO274" s="1807"/>
      <c r="AP274" s="1807"/>
      <c r="AQ274" s="1807"/>
      <c r="AR274" s="1807"/>
      <c r="AS274" s="1807"/>
      <c r="AT274" s="1807"/>
      <c r="AU274" s="1807"/>
      <c r="AV274" s="1807"/>
      <c r="AW274" s="1807"/>
      <c r="AX274" s="1807"/>
      <c r="AY274" s="1807"/>
      <c r="AZ274" s="1808"/>
      <c r="BA274" s="1809"/>
      <c r="BB274" s="1792"/>
      <c r="BC274" s="1792"/>
      <c r="BD274" s="1792"/>
      <c r="BE274" s="1812"/>
      <c r="BF274" s="553"/>
    </row>
    <row r="275" spans="1:58" ht="35.1" customHeight="1">
      <c r="A275" s="1931"/>
      <c r="B275" s="1826"/>
      <c r="C275" s="1827"/>
      <c r="D275" s="1827"/>
      <c r="E275" s="1827"/>
      <c r="F275" s="1827"/>
      <c r="G275" s="1827"/>
      <c r="H275" s="1827"/>
      <c r="I275" s="1827"/>
      <c r="J275" s="1828"/>
      <c r="K275" s="1867"/>
      <c r="L275" s="1868"/>
      <c r="M275" s="1868"/>
      <c r="N275" s="1869"/>
      <c r="O275" s="1867"/>
      <c r="P275" s="1868"/>
      <c r="Q275" s="1868"/>
      <c r="R275" s="1868"/>
      <c r="S275" s="1868"/>
      <c r="T275" s="1869"/>
      <c r="U275" s="1867"/>
      <c r="V275" s="1851"/>
      <c r="W275" s="1851"/>
      <c r="X275" s="1851"/>
      <c r="Y275" s="1851"/>
      <c r="Z275" s="1852"/>
      <c r="AA275" s="1888"/>
      <c r="AB275" s="1868"/>
      <c r="AC275" s="1868"/>
      <c r="AD275" s="1868"/>
      <c r="AE275" s="1869"/>
      <c r="AF275" s="1798" t="s">
        <v>1146</v>
      </c>
      <c r="AG275" s="1798"/>
      <c r="AH275" s="1798"/>
      <c r="AI275" s="1798"/>
      <c r="AJ275" s="1798"/>
      <c r="AK275" s="1799"/>
      <c r="AL275" s="1877" t="s">
        <v>1214</v>
      </c>
      <c r="AM275" s="1801"/>
      <c r="AN275" s="1801"/>
      <c r="AO275" s="1801"/>
      <c r="AP275" s="1801"/>
      <c r="AQ275" s="1801"/>
      <c r="AR275" s="1801"/>
      <c r="AS275" s="1801"/>
      <c r="AT275" s="1801"/>
      <c r="AU275" s="1801"/>
      <c r="AV275" s="1801"/>
      <c r="AW275" s="1801"/>
      <c r="AX275" s="1801"/>
      <c r="AY275" s="1801"/>
      <c r="AZ275" s="1802"/>
      <c r="BA275" s="1809"/>
      <c r="BB275" s="1792"/>
      <c r="BC275" s="1792"/>
      <c r="BD275" s="1792"/>
      <c r="BE275" s="1812"/>
      <c r="BF275" s="553"/>
    </row>
    <row r="276" spans="1:58" ht="21.95" customHeight="1">
      <c r="A276" s="1931"/>
      <c r="B276" s="1820"/>
      <c r="C276" s="1821"/>
      <c r="D276" s="1821"/>
      <c r="E276" s="1821"/>
      <c r="F276" s="1821"/>
      <c r="G276" s="1821"/>
      <c r="H276" s="1821"/>
      <c r="I276" s="1821"/>
      <c r="J276" s="1822"/>
      <c r="K276" s="1870"/>
      <c r="L276" s="1871"/>
      <c r="M276" s="1871"/>
      <c r="N276" s="1872"/>
      <c r="O276" s="1870"/>
      <c r="P276" s="1871"/>
      <c r="Q276" s="1871"/>
      <c r="R276" s="1871"/>
      <c r="S276" s="1871"/>
      <c r="T276" s="1872"/>
      <c r="U276" s="1870"/>
      <c r="V276" s="1871"/>
      <c r="W276" s="1871"/>
      <c r="X276" s="1871"/>
      <c r="Y276" s="1871"/>
      <c r="Z276" s="1872"/>
      <c r="AA276" s="1870"/>
      <c r="AB276" s="1871"/>
      <c r="AC276" s="1871"/>
      <c r="AD276" s="1871"/>
      <c r="AE276" s="1872"/>
      <c r="AF276" s="1809" t="s">
        <v>1150</v>
      </c>
      <c r="AG276" s="1792"/>
      <c r="AH276" s="1792"/>
      <c r="AI276" s="1792"/>
      <c r="AJ276" s="1792"/>
      <c r="AK276" s="1793"/>
      <c r="AL276" s="1806" t="s">
        <v>1149</v>
      </c>
      <c r="AM276" s="1807"/>
      <c r="AN276" s="1807"/>
      <c r="AO276" s="1807"/>
      <c r="AP276" s="1807"/>
      <c r="AQ276" s="1807"/>
      <c r="AR276" s="1807"/>
      <c r="AS276" s="1807"/>
      <c r="AT276" s="1807"/>
      <c r="AU276" s="1807"/>
      <c r="AV276" s="1807"/>
      <c r="AW276" s="1807"/>
      <c r="AX276" s="1807"/>
      <c r="AY276" s="1807"/>
      <c r="AZ276" s="1808"/>
      <c r="BA276" s="1809"/>
      <c r="BB276" s="1792"/>
      <c r="BC276" s="1792"/>
      <c r="BD276" s="1792"/>
      <c r="BE276" s="1812"/>
      <c r="BF276" s="554"/>
    </row>
    <row r="277" spans="1:58" ht="21.95" customHeight="1">
      <c r="A277" s="1931"/>
      <c r="B277" s="1823" t="s">
        <v>697</v>
      </c>
      <c r="C277" s="1824"/>
      <c r="D277" s="1824"/>
      <c r="E277" s="1824"/>
      <c r="F277" s="1824"/>
      <c r="G277" s="1824"/>
      <c r="H277" s="1824"/>
      <c r="I277" s="1824"/>
      <c r="J277" s="1825"/>
      <c r="K277" s="1864"/>
      <c r="L277" s="1865"/>
      <c r="M277" s="1865"/>
      <c r="N277" s="1866"/>
      <c r="O277" s="1864"/>
      <c r="P277" s="1865"/>
      <c r="Q277" s="1865"/>
      <c r="R277" s="1865"/>
      <c r="S277" s="1865"/>
      <c r="T277" s="1866"/>
      <c r="U277" s="1864"/>
      <c r="V277" s="1848"/>
      <c r="W277" s="1848"/>
      <c r="X277" s="1848"/>
      <c r="Y277" s="1848"/>
      <c r="Z277" s="1849"/>
      <c r="AA277" s="1838" t="s">
        <v>1292</v>
      </c>
      <c r="AB277" s="1824"/>
      <c r="AC277" s="1824"/>
      <c r="AD277" s="1824"/>
      <c r="AE277" s="1825"/>
      <c r="AF277" s="1746" t="s">
        <v>1161</v>
      </c>
      <c r="AG277" s="1746"/>
      <c r="AH277" s="1746"/>
      <c r="AI277" s="1746"/>
      <c r="AJ277" s="1746"/>
      <c r="AK277" s="1746"/>
      <c r="AL277" s="1806" t="s">
        <v>1139</v>
      </c>
      <c r="AM277" s="1807"/>
      <c r="AN277" s="1807"/>
      <c r="AO277" s="1807"/>
      <c r="AP277" s="1807"/>
      <c r="AQ277" s="1807"/>
      <c r="AR277" s="1807"/>
      <c r="AS277" s="1807"/>
      <c r="AT277" s="1807"/>
      <c r="AU277" s="1807"/>
      <c r="AV277" s="1807"/>
      <c r="AW277" s="1807"/>
      <c r="AX277" s="1807"/>
      <c r="AY277" s="1807"/>
      <c r="AZ277" s="1808"/>
      <c r="BA277" s="1809"/>
      <c r="BB277" s="1792"/>
      <c r="BC277" s="1792"/>
      <c r="BD277" s="1792"/>
      <c r="BE277" s="1812"/>
      <c r="BF277" s="554"/>
    </row>
    <row r="278" spans="1:58" ht="21.95" customHeight="1">
      <c r="A278" s="1931"/>
      <c r="B278" s="1826"/>
      <c r="C278" s="1827"/>
      <c r="D278" s="1827"/>
      <c r="E278" s="1827"/>
      <c r="F278" s="1827"/>
      <c r="G278" s="1827"/>
      <c r="H278" s="1827"/>
      <c r="I278" s="1827"/>
      <c r="J278" s="1828"/>
      <c r="K278" s="1867"/>
      <c r="L278" s="1868"/>
      <c r="M278" s="1868"/>
      <c r="N278" s="1869"/>
      <c r="O278" s="1867"/>
      <c r="P278" s="1868"/>
      <c r="Q278" s="1868"/>
      <c r="R278" s="1868"/>
      <c r="S278" s="1868"/>
      <c r="T278" s="1869"/>
      <c r="U278" s="1867"/>
      <c r="V278" s="1851"/>
      <c r="W278" s="1851"/>
      <c r="X278" s="1851"/>
      <c r="Y278" s="1851"/>
      <c r="Z278" s="1852"/>
      <c r="AA278" s="1841"/>
      <c r="AB278" s="1827"/>
      <c r="AC278" s="1827"/>
      <c r="AD278" s="1827"/>
      <c r="AE278" s="1828"/>
      <c r="AF278" s="1809" t="s">
        <v>1244</v>
      </c>
      <c r="AG278" s="1792"/>
      <c r="AH278" s="1792"/>
      <c r="AI278" s="1792"/>
      <c r="AJ278" s="1792"/>
      <c r="AK278" s="1793"/>
      <c r="AL278" s="1806" t="s">
        <v>1139</v>
      </c>
      <c r="AM278" s="1807"/>
      <c r="AN278" s="1807"/>
      <c r="AO278" s="1807"/>
      <c r="AP278" s="1807"/>
      <c r="AQ278" s="1807"/>
      <c r="AR278" s="1807"/>
      <c r="AS278" s="1807"/>
      <c r="AT278" s="1807"/>
      <c r="AU278" s="1807"/>
      <c r="AV278" s="1807"/>
      <c r="AW278" s="1807"/>
      <c r="AX278" s="1807"/>
      <c r="AY278" s="1807"/>
      <c r="AZ278" s="1808"/>
      <c r="BA278" s="1809"/>
      <c r="BB278" s="1792"/>
      <c r="BC278" s="1792"/>
      <c r="BD278" s="1792"/>
      <c r="BE278" s="1812"/>
      <c r="BF278" s="553"/>
    </row>
    <row r="279" spans="1:58" ht="21.95" customHeight="1">
      <c r="A279" s="1931"/>
      <c r="B279" s="1826"/>
      <c r="C279" s="1827"/>
      <c r="D279" s="1827"/>
      <c r="E279" s="1827"/>
      <c r="F279" s="1827"/>
      <c r="G279" s="1827"/>
      <c r="H279" s="1827"/>
      <c r="I279" s="1827"/>
      <c r="J279" s="1828"/>
      <c r="K279" s="1867"/>
      <c r="L279" s="1868"/>
      <c r="M279" s="1868"/>
      <c r="N279" s="1869"/>
      <c r="O279" s="1867"/>
      <c r="P279" s="1868"/>
      <c r="Q279" s="1868"/>
      <c r="R279" s="1868"/>
      <c r="S279" s="1868"/>
      <c r="T279" s="1869"/>
      <c r="U279" s="1867"/>
      <c r="V279" s="1851"/>
      <c r="W279" s="1851"/>
      <c r="X279" s="1851"/>
      <c r="Y279" s="1851"/>
      <c r="Z279" s="1852"/>
      <c r="AA279" s="1841"/>
      <c r="AB279" s="1827"/>
      <c r="AC279" s="1827"/>
      <c r="AD279" s="1827"/>
      <c r="AE279" s="1828"/>
      <c r="AF279" s="1809" t="s">
        <v>1138</v>
      </c>
      <c r="AG279" s="1792"/>
      <c r="AH279" s="1792"/>
      <c r="AI279" s="1792"/>
      <c r="AJ279" s="1792"/>
      <c r="AK279" s="1793"/>
      <c r="AL279" s="1806" t="s">
        <v>1139</v>
      </c>
      <c r="AM279" s="1807"/>
      <c r="AN279" s="1807"/>
      <c r="AO279" s="1807"/>
      <c r="AP279" s="1807"/>
      <c r="AQ279" s="1807"/>
      <c r="AR279" s="1807"/>
      <c r="AS279" s="1807"/>
      <c r="AT279" s="1807"/>
      <c r="AU279" s="1807"/>
      <c r="AV279" s="1807"/>
      <c r="AW279" s="1807"/>
      <c r="AX279" s="1807"/>
      <c r="AY279" s="1807"/>
      <c r="AZ279" s="1808"/>
      <c r="BA279" s="1856"/>
      <c r="BB279" s="1857"/>
      <c r="BC279" s="1857"/>
      <c r="BD279" s="1857"/>
      <c r="BE279" s="1858"/>
      <c r="BF279" s="550"/>
    </row>
    <row r="280" spans="1:58" ht="21.95" customHeight="1">
      <c r="A280" s="1931"/>
      <c r="B280" s="1826"/>
      <c r="C280" s="1827"/>
      <c r="D280" s="1827"/>
      <c r="E280" s="1827"/>
      <c r="F280" s="1827"/>
      <c r="G280" s="1827"/>
      <c r="H280" s="1827"/>
      <c r="I280" s="1827"/>
      <c r="J280" s="1828"/>
      <c r="K280" s="1867"/>
      <c r="L280" s="1868"/>
      <c r="M280" s="1868"/>
      <c r="N280" s="1869"/>
      <c r="O280" s="1867"/>
      <c r="P280" s="1868"/>
      <c r="Q280" s="1868"/>
      <c r="R280" s="1868"/>
      <c r="S280" s="1868"/>
      <c r="T280" s="1869"/>
      <c r="U280" s="1867"/>
      <c r="V280" s="1851"/>
      <c r="W280" s="1851"/>
      <c r="X280" s="1851"/>
      <c r="Y280" s="1851"/>
      <c r="Z280" s="1852"/>
      <c r="AA280" s="1841"/>
      <c r="AB280" s="1827"/>
      <c r="AC280" s="1827"/>
      <c r="AD280" s="1827"/>
      <c r="AE280" s="1828"/>
      <c r="AF280" s="1804" t="s">
        <v>1140</v>
      </c>
      <c r="AG280" s="1804"/>
      <c r="AH280" s="1804"/>
      <c r="AI280" s="1804"/>
      <c r="AJ280" s="1804"/>
      <c r="AK280" s="1805"/>
      <c r="AL280" s="1794" t="s">
        <v>1139</v>
      </c>
      <c r="AM280" s="1795"/>
      <c r="AN280" s="1795"/>
      <c r="AO280" s="1795"/>
      <c r="AP280" s="1795"/>
      <c r="AQ280" s="1795"/>
      <c r="AR280" s="1795"/>
      <c r="AS280" s="1795"/>
      <c r="AT280" s="1795"/>
      <c r="AU280" s="1795"/>
      <c r="AV280" s="1795"/>
      <c r="AW280" s="1795"/>
      <c r="AX280" s="1795"/>
      <c r="AY280" s="1795"/>
      <c r="AZ280" s="1796"/>
      <c r="BA280" s="1809"/>
      <c r="BB280" s="1792"/>
      <c r="BC280" s="1792"/>
      <c r="BD280" s="1792"/>
      <c r="BE280" s="1812"/>
      <c r="BF280" s="550"/>
    </row>
    <row r="281" spans="1:58" ht="21.95" customHeight="1">
      <c r="A281" s="1931"/>
      <c r="B281" s="1826"/>
      <c r="C281" s="1827"/>
      <c r="D281" s="1827"/>
      <c r="E281" s="1827"/>
      <c r="F281" s="1827"/>
      <c r="G281" s="1827"/>
      <c r="H281" s="1827"/>
      <c r="I281" s="1827"/>
      <c r="J281" s="1828"/>
      <c r="K281" s="1867"/>
      <c r="L281" s="1868"/>
      <c r="M281" s="1868"/>
      <c r="N281" s="1869"/>
      <c r="O281" s="1867"/>
      <c r="P281" s="1868"/>
      <c r="Q281" s="1868"/>
      <c r="R281" s="1868"/>
      <c r="S281" s="1868"/>
      <c r="T281" s="1869"/>
      <c r="U281" s="1867"/>
      <c r="V281" s="1851"/>
      <c r="W281" s="1851"/>
      <c r="X281" s="1851"/>
      <c r="Y281" s="1851"/>
      <c r="Z281" s="1852"/>
      <c r="AA281" s="1841"/>
      <c r="AB281" s="1827"/>
      <c r="AC281" s="1827"/>
      <c r="AD281" s="1827"/>
      <c r="AE281" s="1828"/>
      <c r="AF281" s="1792" t="s">
        <v>1141</v>
      </c>
      <c r="AG281" s="1792"/>
      <c r="AH281" s="1792"/>
      <c r="AI281" s="1792"/>
      <c r="AJ281" s="1792"/>
      <c r="AK281" s="1793"/>
      <c r="AL281" s="1794" t="s">
        <v>1139</v>
      </c>
      <c r="AM281" s="1795"/>
      <c r="AN281" s="1795"/>
      <c r="AO281" s="1795"/>
      <c r="AP281" s="1795"/>
      <c r="AQ281" s="1795"/>
      <c r="AR281" s="1795"/>
      <c r="AS281" s="1795"/>
      <c r="AT281" s="1795"/>
      <c r="AU281" s="1795"/>
      <c r="AV281" s="1795"/>
      <c r="AW281" s="1795"/>
      <c r="AX281" s="1795"/>
      <c r="AY281" s="1795"/>
      <c r="AZ281" s="1796"/>
      <c r="BA281" s="1809"/>
      <c r="BB281" s="1792"/>
      <c r="BC281" s="1792"/>
      <c r="BD281" s="1792"/>
      <c r="BE281" s="1812"/>
      <c r="BF281" s="550"/>
    </row>
    <row r="282" spans="1:58" ht="21.95" customHeight="1">
      <c r="A282" s="1931"/>
      <c r="B282" s="1826"/>
      <c r="C282" s="1827"/>
      <c r="D282" s="1827"/>
      <c r="E282" s="1827"/>
      <c r="F282" s="1827"/>
      <c r="G282" s="1827"/>
      <c r="H282" s="1827"/>
      <c r="I282" s="1827"/>
      <c r="J282" s="1828"/>
      <c r="K282" s="1867"/>
      <c r="L282" s="1868"/>
      <c r="M282" s="1868"/>
      <c r="N282" s="1869"/>
      <c r="O282" s="1867"/>
      <c r="P282" s="1868"/>
      <c r="Q282" s="1868"/>
      <c r="R282" s="1868"/>
      <c r="S282" s="1868"/>
      <c r="T282" s="1869"/>
      <c r="U282" s="1867"/>
      <c r="V282" s="1851"/>
      <c r="W282" s="1851"/>
      <c r="X282" s="1851"/>
      <c r="Y282" s="1851"/>
      <c r="Z282" s="1852"/>
      <c r="AA282" s="1841"/>
      <c r="AB282" s="1827"/>
      <c r="AC282" s="1827"/>
      <c r="AD282" s="1827"/>
      <c r="AE282" s="1828"/>
      <c r="AF282" s="1793" t="s">
        <v>1180</v>
      </c>
      <c r="AG282" s="1746"/>
      <c r="AH282" s="1746"/>
      <c r="AI282" s="1746"/>
      <c r="AJ282" s="1746"/>
      <c r="AK282" s="1746"/>
      <c r="AL282" s="1806" t="s">
        <v>1163</v>
      </c>
      <c r="AM282" s="1807"/>
      <c r="AN282" s="1807"/>
      <c r="AO282" s="1807"/>
      <c r="AP282" s="1807"/>
      <c r="AQ282" s="1807"/>
      <c r="AR282" s="1807"/>
      <c r="AS282" s="1807"/>
      <c r="AT282" s="1807"/>
      <c r="AU282" s="1807"/>
      <c r="AV282" s="1807"/>
      <c r="AW282" s="1807"/>
      <c r="AX282" s="1807"/>
      <c r="AY282" s="1807"/>
      <c r="AZ282" s="1808"/>
      <c r="BA282" s="1809"/>
      <c r="BB282" s="1792"/>
      <c r="BC282" s="1792"/>
      <c r="BD282" s="1792"/>
      <c r="BE282" s="1812"/>
      <c r="BF282" s="553"/>
    </row>
    <row r="283" spans="1:58" ht="21.95" customHeight="1">
      <c r="A283" s="1931"/>
      <c r="B283" s="1826"/>
      <c r="C283" s="1827"/>
      <c r="D283" s="1827"/>
      <c r="E283" s="1827"/>
      <c r="F283" s="1827"/>
      <c r="G283" s="1827"/>
      <c r="H283" s="1827"/>
      <c r="I283" s="1827"/>
      <c r="J283" s="1828"/>
      <c r="K283" s="1867"/>
      <c r="L283" s="1868"/>
      <c r="M283" s="1868"/>
      <c r="N283" s="1869"/>
      <c r="O283" s="1867"/>
      <c r="P283" s="1868"/>
      <c r="Q283" s="1868"/>
      <c r="R283" s="1868"/>
      <c r="S283" s="1868"/>
      <c r="T283" s="1869"/>
      <c r="U283" s="1867"/>
      <c r="V283" s="1851"/>
      <c r="W283" s="1851"/>
      <c r="X283" s="1851"/>
      <c r="Y283" s="1851"/>
      <c r="Z283" s="1852"/>
      <c r="AA283" s="1841"/>
      <c r="AB283" s="1827"/>
      <c r="AC283" s="1827"/>
      <c r="AD283" s="1827"/>
      <c r="AE283" s="1828"/>
      <c r="AF283" s="1792" t="s">
        <v>1293</v>
      </c>
      <c r="AG283" s="1792"/>
      <c r="AH283" s="1792"/>
      <c r="AI283" s="1792"/>
      <c r="AJ283" s="1792"/>
      <c r="AK283" s="1793"/>
      <c r="AL283" s="1794" t="s">
        <v>1149</v>
      </c>
      <c r="AM283" s="1795"/>
      <c r="AN283" s="1795"/>
      <c r="AO283" s="1795"/>
      <c r="AP283" s="1795"/>
      <c r="AQ283" s="1795"/>
      <c r="AR283" s="1795"/>
      <c r="AS283" s="1795"/>
      <c r="AT283" s="1795"/>
      <c r="AU283" s="1795"/>
      <c r="AV283" s="1795"/>
      <c r="AW283" s="1795"/>
      <c r="AX283" s="1795"/>
      <c r="AY283" s="1795"/>
      <c r="AZ283" s="1796"/>
      <c r="BA283" s="1809"/>
      <c r="BB283" s="1792"/>
      <c r="BC283" s="1792"/>
      <c r="BD283" s="1792"/>
      <c r="BE283" s="1812"/>
      <c r="BF283" s="554"/>
    </row>
    <row r="284" spans="1:58" ht="35.1" customHeight="1">
      <c r="A284" s="1931"/>
      <c r="B284" s="1826"/>
      <c r="C284" s="1827"/>
      <c r="D284" s="1827"/>
      <c r="E284" s="1827"/>
      <c r="F284" s="1827"/>
      <c r="G284" s="1827"/>
      <c r="H284" s="1827"/>
      <c r="I284" s="1827"/>
      <c r="J284" s="1828"/>
      <c r="K284" s="1867"/>
      <c r="L284" s="1868"/>
      <c r="M284" s="1868"/>
      <c r="N284" s="1869"/>
      <c r="O284" s="1867"/>
      <c r="P284" s="1868"/>
      <c r="Q284" s="1868"/>
      <c r="R284" s="1868"/>
      <c r="S284" s="1868"/>
      <c r="T284" s="1869"/>
      <c r="U284" s="1867"/>
      <c r="V284" s="1851"/>
      <c r="W284" s="1851"/>
      <c r="X284" s="1851"/>
      <c r="Y284" s="1851"/>
      <c r="Z284" s="1852"/>
      <c r="AA284" s="1841"/>
      <c r="AB284" s="1827"/>
      <c r="AC284" s="1827"/>
      <c r="AD284" s="1827"/>
      <c r="AE284" s="1828"/>
      <c r="AF284" s="1798" t="s">
        <v>1146</v>
      </c>
      <c r="AG284" s="1798"/>
      <c r="AH284" s="1798"/>
      <c r="AI284" s="1798"/>
      <c r="AJ284" s="1798"/>
      <c r="AK284" s="1799"/>
      <c r="AL284" s="1800" t="s">
        <v>1147</v>
      </c>
      <c r="AM284" s="1801"/>
      <c r="AN284" s="1801"/>
      <c r="AO284" s="1801"/>
      <c r="AP284" s="1801"/>
      <c r="AQ284" s="1801"/>
      <c r="AR284" s="1801"/>
      <c r="AS284" s="1801"/>
      <c r="AT284" s="1801"/>
      <c r="AU284" s="1801"/>
      <c r="AV284" s="1801"/>
      <c r="AW284" s="1801"/>
      <c r="AX284" s="1801"/>
      <c r="AY284" s="1801"/>
      <c r="AZ284" s="1802"/>
      <c r="BA284" s="1809"/>
      <c r="BB284" s="1792"/>
      <c r="BC284" s="1792"/>
      <c r="BD284" s="1792"/>
      <c r="BE284" s="1812"/>
      <c r="BF284" s="550"/>
    </row>
    <row r="285" spans="1:58" ht="21.95" customHeight="1">
      <c r="A285" s="1931"/>
      <c r="B285" s="1826"/>
      <c r="C285" s="1827"/>
      <c r="D285" s="1827"/>
      <c r="E285" s="1827"/>
      <c r="F285" s="1827"/>
      <c r="G285" s="1827"/>
      <c r="H285" s="1827"/>
      <c r="I285" s="1827"/>
      <c r="J285" s="1828"/>
      <c r="K285" s="1867"/>
      <c r="L285" s="1868"/>
      <c r="M285" s="1868"/>
      <c r="N285" s="1869"/>
      <c r="O285" s="1867"/>
      <c r="P285" s="1868"/>
      <c r="Q285" s="1868"/>
      <c r="R285" s="1868"/>
      <c r="S285" s="1868"/>
      <c r="T285" s="1869"/>
      <c r="U285" s="1867"/>
      <c r="V285" s="1851"/>
      <c r="W285" s="1851"/>
      <c r="X285" s="1851"/>
      <c r="Y285" s="1851"/>
      <c r="Z285" s="1852"/>
      <c r="AA285" s="1841"/>
      <c r="AB285" s="1827"/>
      <c r="AC285" s="1827"/>
      <c r="AD285" s="1827"/>
      <c r="AE285" s="1828"/>
      <c r="AF285" s="1792" t="s">
        <v>1294</v>
      </c>
      <c r="AG285" s="1792"/>
      <c r="AH285" s="1792"/>
      <c r="AI285" s="1792"/>
      <c r="AJ285" s="1792"/>
      <c r="AK285" s="1793"/>
      <c r="AL285" s="1860" t="s">
        <v>1139</v>
      </c>
      <c r="AM285" s="1897"/>
      <c r="AN285" s="1897"/>
      <c r="AO285" s="1897"/>
      <c r="AP285" s="1897"/>
      <c r="AQ285" s="1897"/>
      <c r="AR285" s="1897"/>
      <c r="AS285" s="1897"/>
      <c r="AT285" s="1897"/>
      <c r="AU285" s="1897"/>
      <c r="AV285" s="1897"/>
      <c r="AW285" s="1897"/>
      <c r="AX285" s="1897"/>
      <c r="AY285" s="1897"/>
      <c r="AZ285" s="1898"/>
      <c r="BA285" s="1809"/>
      <c r="BB285" s="1792"/>
      <c r="BC285" s="1792"/>
      <c r="BD285" s="1792"/>
      <c r="BE285" s="1812"/>
      <c r="BF285" s="554"/>
    </row>
    <row r="286" spans="1:58" ht="21.95" customHeight="1">
      <c r="A286" s="1931"/>
      <c r="B286" s="1826"/>
      <c r="C286" s="1827"/>
      <c r="D286" s="1827"/>
      <c r="E286" s="1827"/>
      <c r="F286" s="1827"/>
      <c r="G286" s="1827"/>
      <c r="H286" s="1827"/>
      <c r="I286" s="1827"/>
      <c r="J286" s="1828"/>
      <c r="K286" s="1867"/>
      <c r="L286" s="1868"/>
      <c r="M286" s="1868"/>
      <c r="N286" s="1869"/>
      <c r="O286" s="1867"/>
      <c r="P286" s="1868"/>
      <c r="Q286" s="1868"/>
      <c r="R286" s="1868"/>
      <c r="S286" s="1868"/>
      <c r="T286" s="1869"/>
      <c r="U286" s="1867"/>
      <c r="V286" s="1851"/>
      <c r="W286" s="1851"/>
      <c r="X286" s="1851"/>
      <c r="Y286" s="1851"/>
      <c r="Z286" s="1852"/>
      <c r="AA286" s="1841"/>
      <c r="AB286" s="1827"/>
      <c r="AC286" s="1827"/>
      <c r="AD286" s="1827"/>
      <c r="AE286" s="1828"/>
      <c r="AF286" s="1792" t="s">
        <v>1150</v>
      </c>
      <c r="AG286" s="1792"/>
      <c r="AH286" s="1792"/>
      <c r="AI286" s="1792"/>
      <c r="AJ286" s="1792"/>
      <c r="AK286" s="1793"/>
      <c r="AL286" s="1794" t="s">
        <v>1149</v>
      </c>
      <c r="AM286" s="1795"/>
      <c r="AN286" s="1795"/>
      <c r="AO286" s="1795"/>
      <c r="AP286" s="1795"/>
      <c r="AQ286" s="1795"/>
      <c r="AR286" s="1795"/>
      <c r="AS286" s="1795"/>
      <c r="AT286" s="1795"/>
      <c r="AU286" s="1795"/>
      <c r="AV286" s="1795"/>
      <c r="AW286" s="1795"/>
      <c r="AX286" s="1795"/>
      <c r="AY286" s="1795"/>
      <c r="AZ286" s="1796"/>
      <c r="BA286" s="1809"/>
      <c r="BB286" s="1792"/>
      <c r="BC286" s="1792"/>
      <c r="BD286" s="1792"/>
      <c r="BE286" s="1812"/>
      <c r="BF286" s="554"/>
    </row>
    <row r="287" spans="1:58" ht="21.95" customHeight="1">
      <c r="A287" s="1931"/>
      <c r="B287" s="1820"/>
      <c r="C287" s="1821"/>
      <c r="D287" s="1821"/>
      <c r="E287" s="1821"/>
      <c r="F287" s="1821"/>
      <c r="G287" s="1821"/>
      <c r="H287" s="1821"/>
      <c r="I287" s="1821"/>
      <c r="J287" s="1822"/>
      <c r="K287" s="1889"/>
      <c r="L287" s="1890"/>
      <c r="M287" s="1890"/>
      <c r="N287" s="1891"/>
      <c r="O287" s="1889"/>
      <c r="P287" s="1890"/>
      <c r="Q287" s="1890"/>
      <c r="R287" s="1890"/>
      <c r="S287" s="1890"/>
      <c r="T287" s="1891"/>
      <c r="U287" s="1889"/>
      <c r="V287" s="1854"/>
      <c r="W287" s="1854"/>
      <c r="X287" s="1854"/>
      <c r="Y287" s="1854"/>
      <c r="Z287" s="1855"/>
      <c r="AA287" s="1844"/>
      <c r="AB287" s="1821"/>
      <c r="AC287" s="1821"/>
      <c r="AD287" s="1821"/>
      <c r="AE287" s="1822"/>
      <c r="AF287" s="1809" t="s">
        <v>1295</v>
      </c>
      <c r="AG287" s="1792"/>
      <c r="AH287" s="1792"/>
      <c r="AI287" s="1792"/>
      <c r="AJ287" s="1792"/>
      <c r="AK287" s="1793"/>
      <c r="AL287" s="1860" t="s">
        <v>1139</v>
      </c>
      <c r="AM287" s="1897"/>
      <c r="AN287" s="1897"/>
      <c r="AO287" s="1897"/>
      <c r="AP287" s="1897"/>
      <c r="AQ287" s="1897"/>
      <c r="AR287" s="1897"/>
      <c r="AS287" s="1897"/>
      <c r="AT287" s="1897"/>
      <c r="AU287" s="1897"/>
      <c r="AV287" s="1897"/>
      <c r="AW287" s="1897"/>
      <c r="AX287" s="1897"/>
      <c r="AY287" s="1897"/>
      <c r="AZ287" s="1898"/>
      <c r="BA287" s="1809"/>
      <c r="BB287" s="1792"/>
      <c r="BC287" s="1792"/>
      <c r="BD287" s="1792"/>
      <c r="BE287" s="1812"/>
      <c r="BF287" s="554"/>
    </row>
    <row r="288" spans="1:58" ht="21.95" customHeight="1">
      <c r="A288" s="1931"/>
      <c r="B288" s="1823" t="s">
        <v>1118</v>
      </c>
      <c r="C288" s="1824"/>
      <c r="D288" s="1824"/>
      <c r="E288" s="1824"/>
      <c r="F288" s="1824"/>
      <c r="G288" s="1824"/>
      <c r="H288" s="1824"/>
      <c r="I288" s="1824"/>
      <c r="J288" s="1825"/>
      <c r="K288" s="1823"/>
      <c r="L288" s="1824"/>
      <c r="M288" s="1824"/>
      <c r="N288" s="1825"/>
      <c r="O288" s="1864"/>
      <c r="P288" s="1865"/>
      <c r="Q288" s="1865"/>
      <c r="R288" s="1865"/>
      <c r="S288" s="1865"/>
      <c r="T288" s="1866"/>
      <c r="U288" s="1864"/>
      <c r="V288" s="1848"/>
      <c r="W288" s="1848"/>
      <c r="X288" s="1848"/>
      <c r="Y288" s="1848"/>
      <c r="Z288" s="1849"/>
      <c r="AA288" s="1919" t="s">
        <v>1296</v>
      </c>
      <c r="AB288" s="1920"/>
      <c r="AC288" s="1920"/>
      <c r="AD288" s="1920"/>
      <c r="AE288" s="1921"/>
      <c r="AF288" s="1792" t="s">
        <v>1170</v>
      </c>
      <c r="AG288" s="1792"/>
      <c r="AH288" s="1792"/>
      <c r="AI288" s="1792"/>
      <c r="AJ288" s="1792"/>
      <c r="AK288" s="1793"/>
      <c r="AL288" s="1806" t="s">
        <v>1297</v>
      </c>
      <c r="AM288" s="1807"/>
      <c r="AN288" s="1807"/>
      <c r="AO288" s="1807"/>
      <c r="AP288" s="1807"/>
      <c r="AQ288" s="1807"/>
      <c r="AR288" s="1807"/>
      <c r="AS288" s="1807"/>
      <c r="AT288" s="1807"/>
      <c r="AU288" s="1807"/>
      <c r="AV288" s="1807"/>
      <c r="AW288" s="1807"/>
      <c r="AX288" s="1807"/>
      <c r="AY288" s="1807"/>
      <c r="AZ288" s="1808"/>
      <c r="BA288" s="1809"/>
      <c r="BB288" s="1792"/>
      <c r="BC288" s="1792"/>
      <c r="BD288" s="1792"/>
      <c r="BE288" s="1812"/>
      <c r="BF288" s="553"/>
    </row>
    <row r="289" spans="1:58" ht="44.1" customHeight="1">
      <c r="A289" s="1931"/>
      <c r="B289" s="1826"/>
      <c r="C289" s="1827"/>
      <c r="D289" s="1827"/>
      <c r="E289" s="1827"/>
      <c r="F289" s="1827"/>
      <c r="G289" s="1827"/>
      <c r="H289" s="1827"/>
      <c r="I289" s="1827"/>
      <c r="J289" s="1828"/>
      <c r="K289" s="1826"/>
      <c r="L289" s="1827"/>
      <c r="M289" s="1827"/>
      <c r="N289" s="1828"/>
      <c r="O289" s="1867"/>
      <c r="P289" s="1868"/>
      <c r="Q289" s="1868"/>
      <c r="R289" s="1868"/>
      <c r="S289" s="1868"/>
      <c r="T289" s="1869"/>
      <c r="U289" s="1867"/>
      <c r="V289" s="1851"/>
      <c r="W289" s="1851"/>
      <c r="X289" s="1851"/>
      <c r="Y289" s="1851"/>
      <c r="Z289" s="1852"/>
      <c r="AA289" s="1922"/>
      <c r="AB289" s="1923"/>
      <c r="AC289" s="1923"/>
      <c r="AD289" s="1923"/>
      <c r="AE289" s="1924"/>
      <c r="AF289" s="1856" t="s">
        <v>1298</v>
      </c>
      <c r="AG289" s="1857"/>
      <c r="AH289" s="1857"/>
      <c r="AI289" s="1857"/>
      <c r="AJ289" s="1857"/>
      <c r="AK289" s="1859"/>
      <c r="AL289" s="1860" t="s">
        <v>1299</v>
      </c>
      <c r="AM289" s="1807"/>
      <c r="AN289" s="1807"/>
      <c r="AO289" s="1807"/>
      <c r="AP289" s="1807"/>
      <c r="AQ289" s="1807"/>
      <c r="AR289" s="1807"/>
      <c r="AS289" s="1807"/>
      <c r="AT289" s="1807"/>
      <c r="AU289" s="1807"/>
      <c r="AV289" s="1807"/>
      <c r="AW289" s="1807"/>
      <c r="AX289" s="1807"/>
      <c r="AY289" s="1807"/>
      <c r="AZ289" s="1808"/>
      <c r="BA289" s="1809"/>
      <c r="BB289" s="1792"/>
      <c r="BC289" s="1792"/>
      <c r="BD289" s="1792"/>
      <c r="BE289" s="1812"/>
      <c r="BF289" s="550"/>
    </row>
    <row r="290" spans="1:58" ht="21.95" customHeight="1">
      <c r="A290" s="1931"/>
      <c r="B290" s="1826"/>
      <c r="C290" s="1827"/>
      <c r="D290" s="1827"/>
      <c r="E290" s="1827"/>
      <c r="F290" s="1827"/>
      <c r="G290" s="1827"/>
      <c r="H290" s="1827"/>
      <c r="I290" s="1827"/>
      <c r="J290" s="1828"/>
      <c r="K290" s="1826"/>
      <c r="L290" s="1827"/>
      <c r="M290" s="1827"/>
      <c r="N290" s="1828"/>
      <c r="O290" s="1867"/>
      <c r="P290" s="1868"/>
      <c r="Q290" s="1868"/>
      <c r="R290" s="1868"/>
      <c r="S290" s="1868"/>
      <c r="T290" s="1869"/>
      <c r="U290" s="1867"/>
      <c r="V290" s="1851"/>
      <c r="W290" s="1851"/>
      <c r="X290" s="1851"/>
      <c r="Y290" s="1851"/>
      <c r="Z290" s="1852"/>
      <c r="AA290" s="1922"/>
      <c r="AB290" s="1923"/>
      <c r="AC290" s="1923"/>
      <c r="AD290" s="1923"/>
      <c r="AE290" s="1924"/>
      <c r="AF290" s="1792" t="s">
        <v>1160</v>
      </c>
      <c r="AG290" s="1792"/>
      <c r="AH290" s="1792"/>
      <c r="AI290" s="1792"/>
      <c r="AJ290" s="1792"/>
      <c r="AK290" s="1793"/>
      <c r="AL290" s="1794" t="s">
        <v>1139</v>
      </c>
      <c r="AM290" s="1795"/>
      <c r="AN290" s="1795"/>
      <c r="AO290" s="1795"/>
      <c r="AP290" s="1795"/>
      <c r="AQ290" s="1795"/>
      <c r="AR290" s="1795"/>
      <c r="AS290" s="1795"/>
      <c r="AT290" s="1795"/>
      <c r="AU290" s="1795"/>
      <c r="AV290" s="1795"/>
      <c r="AW290" s="1795"/>
      <c r="AX290" s="1795"/>
      <c r="AY290" s="1795"/>
      <c r="AZ290" s="1796"/>
      <c r="BA290" s="1809"/>
      <c r="BB290" s="1792"/>
      <c r="BC290" s="1792"/>
      <c r="BD290" s="1792"/>
      <c r="BE290" s="1812"/>
      <c r="BF290" s="550"/>
    </row>
    <row r="291" spans="1:58" ht="21.95" customHeight="1">
      <c r="A291" s="1931"/>
      <c r="B291" s="1826"/>
      <c r="C291" s="1827"/>
      <c r="D291" s="1827"/>
      <c r="E291" s="1827"/>
      <c r="F291" s="1827"/>
      <c r="G291" s="1827"/>
      <c r="H291" s="1827"/>
      <c r="I291" s="1827"/>
      <c r="J291" s="1828"/>
      <c r="K291" s="1826"/>
      <c r="L291" s="1827"/>
      <c r="M291" s="1827"/>
      <c r="N291" s="1828"/>
      <c r="O291" s="1867"/>
      <c r="P291" s="1868"/>
      <c r="Q291" s="1868"/>
      <c r="R291" s="1868"/>
      <c r="S291" s="1868"/>
      <c r="T291" s="1869"/>
      <c r="U291" s="1867"/>
      <c r="V291" s="1851"/>
      <c r="W291" s="1851"/>
      <c r="X291" s="1851"/>
      <c r="Y291" s="1851"/>
      <c r="Z291" s="1852"/>
      <c r="AA291" s="1922"/>
      <c r="AB291" s="1923"/>
      <c r="AC291" s="1923"/>
      <c r="AD291" s="1923"/>
      <c r="AE291" s="1924"/>
      <c r="AF291" s="1793" t="s">
        <v>1161</v>
      </c>
      <c r="AG291" s="1746"/>
      <c r="AH291" s="1746"/>
      <c r="AI291" s="1746"/>
      <c r="AJ291" s="1746"/>
      <c r="AK291" s="1746"/>
      <c r="AL291" s="1806" t="s">
        <v>1139</v>
      </c>
      <c r="AM291" s="1807"/>
      <c r="AN291" s="1807"/>
      <c r="AO291" s="1807"/>
      <c r="AP291" s="1807"/>
      <c r="AQ291" s="1807"/>
      <c r="AR291" s="1807"/>
      <c r="AS291" s="1807"/>
      <c r="AT291" s="1807"/>
      <c r="AU291" s="1807"/>
      <c r="AV291" s="1807"/>
      <c r="AW291" s="1807"/>
      <c r="AX291" s="1807"/>
      <c r="AY291" s="1807"/>
      <c r="AZ291" s="1808"/>
      <c r="BA291" s="1809"/>
      <c r="BB291" s="1792"/>
      <c r="BC291" s="1792"/>
      <c r="BD291" s="1792"/>
      <c r="BE291" s="1812"/>
      <c r="BF291" s="554"/>
    </row>
    <row r="292" spans="1:58" ht="21.95" customHeight="1">
      <c r="A292" s="1931"/>
      <c r="B292" s="1826"/>
      <c r="C292" s="1827"/>
      <c r="D292" s="1827"/>
      <c r="E292" s="1827"/>
      <c r="F292" s="1827"/>
      <c r="G292" s="1827"/>
      <c r="H292" s="1827"/>
      <c r="I292" s="1827"/>
      <c r="J292" s="1828"/>
      <c r="K292" s="1826"/>
      <c r="L292" s="1827"/>
      <c r="M292" s="1827"/>
      <c r="N292" s="1828"/>
      <c r="O292" s="1867"/>
      <c r="P292" s="1868"/>
      <c r="Q292" s="1868"/>
      <c r="R292" s="1868"/>
      <c r="S292" s="1868"/>
      <c r="T292" s="1869"/>
      <c r="U292" s="1867"/>
      <c r="V292" s="1851"/>
      <c r="W292" s="1851"/>
      <c r="X292" s="1851"/>
      <c r="Y292" s="1851"/>
      <c r="Z292" s="1852"/>
      <c r="AA292" s="1922"/>
      <c r="AB292" s="1923"/>
      <c r="AC292" s="1923"/>
      <c r="AD292" s="1923"/>
      <c r="AE292" s="1924"/>
      <c r="AF292" s="1809" t="s">
        <v>1151</v>
      </c>
      <c r="AG292" s="1792"/>
      <c r="AH292" s="1792"/>
      <c r="AI292" s="1792"/>
      <c r="AJ292" s="1792"/>
      <c r="AK292" s="1793"/>
      <c r="AL292" s="1806" t="s">
        <v>1137</v>
      </c>
      <c r="AM292" s="1807"/>
      <c r="AN292" s="1807"/>
      <c r="AO292" s="1807"/>
      <c r="AP292" s="1807"/>
      <c r="AQ292" s="1807"/>
      <c r="AR292" s="1807"/>
      <c r="AS292" s="1807"/>
      <c r="AT292" s="1807"/>
      <c r="AU292" s="1807"/>
      <c r="AV292" s="1807"/>
      <c r="AW292" s="1807"/>
      <c r="AX292" s="1807"/>
      <c r="AY292" s="1807"/>
      <c r="AZ292" s="1808"/>
      <c r="BA292" s="1856"/>
      <c r="BB292" s="1857"/>
      <c r="BC292" s="1857"/>
      <c r="BD292" s="1857"/>
      <c r="BE292" s="1858"/>
      <c r="BF292" s="550"/>
    </row>
    <row r="293" spans="1:58" ht="21.95" customHeight="1">
      <c r="A293" s="1931"/>
      <c r="B293" s="1826"/>
      <c r="C293" s="1827"/>
      <c r="D293" s="1827"/>
      <c r="E293" s="1827"/>
      <c r="F293" s="1827"/>
      <c r="G293" s="1827"/>
      <c r="H293" s="1827"/>
      <c r="I293" s="1827"/>
      <c r="J293" s="1828"/>
      <c r="K293" s="1826"/>
      <c r="L293" s="1827"/>
      <c r="M293" s="1827"/>
      <c r="N293" s="1828"/>
      <c r="O293" s="1867"/>
      <c r="P293" s="1868"/>
      <c r="Q293" s="1868"/>
      <c r="R293" s="1868"/>
      <c r="S293" s="1868"/>
      <c r="T293" s="1869"/>
      <c r="U293" s="1867"/>
      <c r="V293" s="1851"/>
      <c r="W293" s="1851"/>
      <c r="X293" s="1851"/>
      <c r="Y293" s="1851"/>
      <c r="Z293" s="1852"/>
      <c r="AA293" s="1922"/>
      <c r="AB293" s="1923"/>
      <c r="AC293" s="1923"/>
      <c r="AD293" s="1923"/>
      <c r="AE293" s="1924"/>
      <c r="AF293" s="1809" t="s">
        <v>1138</v>
      </c>
      <c r="AG293" s="1792"/>
      <c r="AH293" s="1792"/>
      <c r="AI293" s="1792"/>
      <c r="AJ293" s="1792"/>
      <c r="AK293" s="1793"/>
      <c r="AL293" s="1806" t="s">
        <v>1139</v>
      </c>
      <c r="AM293" s="1807"/>
      <c r="AN293" s="1807"/>
      <c r="AO293" s="1807"/>
      <c r="AP293" s="1807"/>
      <c r="AQ293" s="1807"/>
      <c r="AR293" s="1807"/>
      <c r="AS293" s="1807"/>
      <c r="AT293" s="1807"/>
      <c r="AU293" s="1807"/>
      <c r="AV293" s="1807"/>
      <c r="AW293" s="1807"/>
      <c r="AX293" s="1807"/>
      <c r="AY293" s="1807"/>
      <c r="AZ293" s="1808"/>
      <c r="BA293" s="1856"/>
      <c r="BB293" s="1857"/>
      <c r="BC293" s="1857"/>
      <c r="BD293" s="1857"/>
      <c r="BE293" s="1858"/>
      <c r="BF293" s="550"/>
    </row>
    <row r="294" spans="1:58" ht="21.95" customHeight="1">
      <c r="A294" s="1931"/>
      <c r="B294" s="1826"/>
      <c r="C294" s="1827"/>
      <c r="D294" s="1827"/>
      <c r="E294" s="1827"/>
      <c r="F294" s="1827"/>
      <c r="G294" s="1827"/>
      <c r="H294" s="1827"/>
      <c r="I294" s="1827"/>
      <c r="J294" s="1828"/>
      <c r="K294" s="1826"/>
      <c r="L294" s="1827"/>
      <c r="M294" s="1827"/>
      <c r="N294" s="1828"/>
      <c r="O294" s="1867"/>
      <c r="P294" s="1868"/>
      <c r="Q294" s="1868"/>
      <c r="R294" s="1868"/>
      <c r="S294" s="1868"/>
      <c r="T294" s="1869"/>
      <c r="U294" s="1867"/>
      <c r="V294" s="1851"/>
      <c r="W294" s="1851"/>
      <c r="X294" s="1851"/>
      <c r="Y294" s="1851"/>
      <c r="Z294" s="1852"/>
      <c r="AA294" s="1922"/>
      <c r="AB294" s="1923"/>
      <c r="AC294" s="1923"/>
      <c r="AD294" s="1923"/>
      <c r="AE294" s="1924"/>
      <c r="AF294" s="1792" t="s">
        <v>1140</v>
      </c>
      <c r="AG294" s="1792"/>
      <c r="AH294" s="1792"/>
      <c r="AI294" s="1792"/>
      <c r="AJ294" s="1792"/>
      <c r="AK294" s="1793"/>
      <c r="AL294" s="1794" t="s">
        <v>1139</v>
      </c>
      <c r="AM294" s="1795"/>
      <c r="AN294" s="1795"/>
      <c r="AO294" s="1795"/>
      <c r="AP294" s="1795"/>
      <c r="AQ294" s="1795"/>
      <c r="AR294" s="1795"/>
      <c r="AS294" s="1795"/>
      <c r="AT294" s="1795"/>
      <c r="AU294" s="1795"/>
      <c r="AV294" s="1795"/>
      <c r="AW294" s="1795"/>
      <c r="AX294" s="1795"/>
      <c r="AY294" s="1795"/>
      <c r="AZ294" s="1796"/>
      <c r="BA294" s="1809"/>
      <c r="BB294" s="1792"/>
      <c r="BC294" s="1792"/>
      <c r="BD294" s="1792"/>
      <c r="BE294" s="1812"/>
      <c r="BF294" s="550"/>
    </row>
    <row r="295" spans="1:58" ht="21.95" customHeight="1">
      <c r="A295" s="1931"/>
      <c r="B295" s="1826"/>
      <c r="C295" s="1827"/>
      <c r="D295" s="1827"/>
      <c r="E295" s="1827"/>
      <c r="F295" s="1827"/>
      <c r="G295" s="1827"/>
      <c r="H295" s="1827"/>
      <c r="I295" s="1827"/>
      <c r="J295" s="1828"/>
      <c r="K295" s="1826"/>
      <c r="L295" s="1827"/>
      <c r="M295" s="1827"/>
      <c r="N295" s="1828"/>
      <c r="O295" s="1867"/>
      <c r="P295" s="1868"/>
      <c r="Q295" s="1868"/>
      <c r="R295" s="1868"/>
      <c r="S295" s="1868"/>
      <c r="T295" s="1869"/>
      <c r="U295" s="1867"/>
      <c r="V295" s="1851"/>
      <c r="W295" s="1851"/>
      <c r="X295" s="1851"/>
      <c r="Y295" s="1851"/>
      <c r="Z295" s="1852"/>
      <c r="AA295" s="1922"/>
      <c r="AB295" s="1923"/>
      <c r="AC295" s="1923"/>
      <c r="AD295" s="1923"/>
      <c r="AE295" s="1924"/>
      <c r="AF295" s="1792" t="s">
        <v>1141</v>
      </c>
      <c r="AG295" s="1792"/>
      <c r="AH295" s="1792"/>
      <c r="AI295" s="1792"/>
      <c r="AJ295" s="1792"/>
      <c r="AK295" s="1793"/>
      <c r="AL295" s="1794" t="s">
        <v>1139</v>
      </c>
      <c r="AM295" s="1795"/>
      <c r="AN295" s="1795"/>
      <c r="AO295" s="1795"/>
      <c r="AP295" s="1795"/>
      <c r="AQ295" s="1795"/>
      <c r="AR295" s="1795"/>
      <c r="AS295" s="1795"/>
      <c r="AT295" s="1795"/>
      <c r="AU295" s="1795"/>
      <c r="AV295" s="1795"/>
      <c r="AW295" s="1795"/>
      <c r="AX295" s="1795"/>
      <c r="AY295" s="1795"/>
      <c r="AZ295" s="1796"/>
      <c r="BA295" s="1809"/>
      <c r="BB295" s="1792"/>
      <c r="BC295" s="1792"/>
      <c r="BD295" s="1792"/>
      <c r="BE295" s="1812"/>
      <c r="BF295" s="550"/>
    </row>
    <row r="296" spans="1:58" ht="21.95" customHeight="1">
      <c r="A296" s="1931"/>
      <c r="B296" s="1826"/>
      <c r="C296" s="1827"/>
      <c r="D296" s="1827"/>
      <c r="E296" s="1827"/>
      <c r="F296" s="1827"/>
      <c r="G296" s="1827"/>
      <c r="H296" s="1827"/>
      <c r="I296" s="1827"/>
      <c r="J296" s="1828"/>
      <c r="K296" s="1826"/>
      <c r="L296" s="1827"/>
      <c r="M296" s="1827"/>
      <c r="N296" s="1828"/>
      <c r="O296" s="1867"/>
      <c r="P296" s="1868"/>
      <c r="Q296" s="1868"/>
      <c r="R296" s="1868"/>
      <c r="S296" s="1868"/>
      <c r="T296" s="1869"/>
      <c r="U296" s="1867"/>
      <c r="V296" s="1851"/>
      <c r="W296" s="1851"/>
      <c r="X296" s="1851"/>
      <c r="Y296" s="1851"/>
      <c r="Z296" s="1852"/>
      <c r="AA296" s="1922"/>
      <c r="AB296" s="1923"/>
      <c r="AC296" s="1923"/>
      <c r="AD296" s="1923"/>
      <c r="AE296" s="1924"/>
      <c r="AF296" s="1793" t="s">
        <v>1180</v>
      </c>
      <c r="AG296" s="1746"/>
      <c r="AH296" s="1746"/>
      <c r="AI296" s="1746"/>
      <c r="AJ296" s="1746"/>
      <c r="AK296" s="1746"/>
      <c r="AL296" s="1806" t="s">
        <v>1163</v>
      </c>
      <c r="AM296" s="1807"/>
      <c r="AN296" s="1807"/>
      <c r="AO296" s="1807"/>
      <c r="AP296" s="1807"/>
      <c r="AQ296" s="1807"/>
      <c r="AR296" s="1807"/>
      <c r="AS296" s="1807"/>
      <c r="AT296" s="1807"/>
      <c r="AU296" s="1807"/>
      <c r="AV296" s="1807"/>
      <c r="AW296" s="1807"/>
      <c r="AX296" s="1807"/>
      <c r="AY296" s="1807"/>
      <c r="AZ296" s="1808"/>
      <c r="BA296" s="1809"/>
      <c r="BB296" s="1792"/>
      <c r="BC296" s="1792"/>
      <c r="BD296" s="1792"/>
      <c r="BE296" s="1812"/>
      <c r="BF296" s="550"/>
    </row>
    <row r="297" spans="1:58" ht="21.95" customHeight="1">
      <c r="A297" s="1931"/>
      <c r="B297" s="1826"/>
      <c r="C297" s="1827"/>
      <c r="D297" s="1827"/>
      <c r="E297" s="1827"/>
      <c r="F297" s="1827"/>
      <c r="G297" s="1827"/>
      <c r="H297" s="1827"/>
      <c r="I297" s="1827"/>
      <c r="J297" s="1828"/>
      <c r="K297" s="1826"/>
      <c r="L297" s="1827"/>
      <c r="M297" s="1827"/>
      <c r="N297" s="1828"/>
      <c r="O297" s="1867"/>
      <c r="P297" s="1868"/>
      <c r="Q297" s="1868"/>
      <c r="R297" s="1868"/>
      <c r="S297" s="1868"/>
      <c r="T297" s="1869"/>
      <c r="U297" s="1867"/>
      <c r="V297" s="1851"/>
      <c r="W297" s="1851"/>
      <c r="X297" s="1851"/>
      <c r="Y297" s="1851"/>
      <c r="Z297" s="1852"/>
      <c r="AA297" s="1922"/>
      <c r="AB297" s="1923"/>
      <c r="AC297" s="1923"/>
      <c r="AD297" s="1923"/>
      <c r="AE297" s="1924"/>
      <c r="AF297" s="1793" t="s">
        <v>1185</v>
      </c>
      <c r="AG297" s="1746"/>
      <c r="AH297" s="1746"/>
      <c r="AI297" s="1746"/>
      <c r="AJ297" s="1746"/>
      <c r="AK297" s="1746"/>
      <c r="AL297" s="1806" t="s">
        <v>1186</v>
      </c>
      <c r="AM297" s="1807"/>
      <c r="AN297" s="1807"/>
      <c r="AO297" s="1807"/>
      <c r="AP297" s="1807"/>
      <c r="AQ297" s="1807"/>
      <c r="AR297" s="1807"/>
      <c r="AS297" s="1807"/>
      <c r="AT297" s="1807"/>
      <c r="AU297" s="1807"/>
      <c r="AV297" s="1807"/>
      <c r="AW297" s="1807"/>
      <c r="AX297" s="1807"/>
      <c r="AY297" s="1807"/>
      <c r="AZ297" s="1808"/>
      <c r="BA297" s="1809"/>
      <c r="BB297" s="1792"/>
      <c r="BC297" s="1792"/>
      <c r="BD297" s="1792"/>
      <c r="BE297" s="1812"/>
      <c r="BF297" s="550"/>
    </row>
    <row r="298" spans="1:58" ht="21.95" customHeight="1">
      <c r="A298" s="1931"/>
      <c r="B298" s="1826"/>
      <c r="C298" s="1827"/>
      <c r="D298" s="1827"/>
      <c r="E298" s="1827"/>
      <c r="F298" s="1827"/>
      <c r="G298" s="1827"/>
      <c r="H298" s="1827"/>
      <c r="I298" s="1827"/>
      <c r="J298" s="1828"/>
      <c r="K298" s="1826"/>
      <c r="L298" s="1827"/>
      <c r="M298" s="1827"/>
      <c r="N298" s="1828"/>
      <c r="O298" s="1867"/>
      <c r="P298" s="1868"/>
      <c r="Q298" s="1868"/>
      <c r="R298" s="1868"/>
      <c r="S298" s="1868"/>
      <c r="T298" s="1869"/>
      <c r="U298" s="1867"/>
      <c r="V298" s="1851"/>
      <c r="W298" s="1851"/>
      <c r="X298" s="1851"/>
      <c r="Y298" s="1851"/>
      <c r="Z298" s="1852"/>
      <c r="AA298" s="1922"/>
      <c r="AB298" s="1923"/>
      <c r="AC298" s="1923"/>
      <c r="AD298" s="1923"/>
      <c r="AE298" s="1924"/>
      <c r="AF298" s="1809" t="s">
        <v>1300</v>
      </c>
      <c r="AG298" s="1792"/>
      <c r="AH298" s="1792"/>
      <c r="AI298" s="1792"/>
      <c r="AJ298" s="1792"/>
      <c r="AK298" s="1793"/>
      <c r="AL298" s="1860" t="s">
        <v>1139</v>
      </c>
      <c r="AM298" s="1897"/>
      <c r="AN298" s="1897"/>
      <c r="AO298" s="1897"/>
      <c r="AP298" s="1897"/>
      <c r="AQ298" s="1897"/>
      <c r="AR298" s="1897"/>
      <c r="AS298" s="1897"/>
      <c r="AT298" s="1897"/>
      <c r="AU298" s="1897"/>
      <c r="AV298" s="1897"/>
      <c r="AW298" s="1897"/>
      <c r="AX298" s="1897"/>
      <c r="AY298" s="1897"/>
      <c r="AZ298" s="1898"/>
      <c r="BA298" s="1809"/>
      <c r="BB298" s="1792"/>
      <c r="BC298" s="1792"/>
      <c r="BD298" s="1792"/>
      <c r="BE298" s="1812"/>
      <c r="BF298" s="553"/>
    </row>
    <row r="299" spans="1:58" ht="44.1" customHeight="1">
      <c r="A299" s="1931"/>
      <c r="B299" s="1826"/>
      <c r="C299" s="1827"/>
      <c r="D299" s="1827"/>
      <c r="E299" s="1827"/>
      <c r="F299" s="1827"/>
      <c r="G299" s="1827"/>
      <c r="H299" s="1827"/>
      <c r="I299" s="1827"/>
      <c r="J299" s="1828"/>
      <c r="K299" s="1826"/>
      <c r="L299" s="1827"/>
      <c r="M299" s="1827"/>
      <c r="N299" s="1828"/>
      <c r="O299" s="1867"/>
      <c r="P299" s="1868"/>
      <c r="Q299" s="1868"/>
      <c r="R299" s="1868"/>
      <c r="S299" s="1868"/>
      <c r="T299" s="1869"/>
      <c r="U299" s="1867"/>
      <c r="V299" s="1851"/>
      <c r="W299" s="1851"/>
      <c r="X299" s="1851"/>
      <c r="Y299" s="1851"/>
      <c r="Z299" s="1852"/>
      <c r="AA299" s="1922"/>
      <c r="AB299" s="1923"/>
      <c r="AC299" s="1923"/>
      <c r="AD299" s="1923"/>
      <c r="AE299" s="1924"/>
      <c r="AF299" s="1792" t="s">
        <v>1257</v>
      </c>
      <c r="AG299" s="1792"/>
      <c r="AH299" s="1792"/>
      <c r="AI299" s="1792"/>
      <c r="AJ299" s="1792"/>
      <c r="AK299" s="1793"/>
      <c r="AL299" s="1895" t="s">
        <v>1258</v>
      </c>
      <c r="AM299" s="1792"/>
      <c r="AN299" s="1792"/>
      <c r="AO299" s="1792"/>
      <c r="AP299" s="1792"/>
      <c r="AQ299" s="1792"/>
      <c r="AR299" s="1792"/>
      <c r="AS299" s="1792"/>
      <c r="AT299" s="1792"/>
      <c r="AU299" s="1792"/>
      <c r="AV299" s="1792"/>
      <c r="AW299" s="1792"/>
      <c r="AX299" s="1792"/>
      <c r="AY299" s="1792"/>
      <c r="AZ299" s="1793"/>
      <c r="BA299" s="1809"/>
      <c r="BB299" s="1792"/>
      <c r="BC299" s="1792"/>
      <c r="BD299" s="1792"/>
      <c r="BE299" s="1812"/>
      <c r="BF299" s="550"/>
    </row>
    <row r="300" spans="1:58" ht="44.1" customHeight="1">
      <c r="A300" s="1931"/>
      <c r="B300" s="1826"/>
      <c r="C300" s="1827"/>
      <c r="D300" s="1827"/>
      <c r="E300" s="1827"/>
      <c r="F300" s="1827"/>
      <c r="G300" s="1827"/>
      <c r="H300" s="1827"/>
      <c r="I300" s="1827"/>
      <c r="J300" s="1828"/>
      <c r="K300" s="1826"/>
      <c r="L300" s="1827"/>
      <c r="M300" s="1827"/>
      <c r="N300" s="1828"/>
      <c r="O300" s="1867"/>
      <c r="P300" s="1868"/>
      <c r="Q300" s="1868"/>
      <c r="R300" s="1868"/>
      <c r="S300" s="1868"/>
      <c r="T300" s="1869"/>
      <c r="U300" s="1867"/>
      <c r="V300" s="1851"/>
      <c r="W300" s="1851"/>
      <c r="X300" s="1851"/>
      <c r="Y300" s="1851"/>
      <c r="Z300" s="1852"/>
      <c r="AA300" s="1922"/>
      <c r="AB300" s="1923"/>
      <c r="AC300" s="1923"/>
      <c r="AD300" s="1923"/>
      <c r="AE300" s="1924"/>
      <c r="AF300" s="1809" t="s">
        <v>1301</v>
      </c>
      <c r="AG300" s="1792"/>
      <c r="AH300" s="1792"/>
      <c r="AI300" s="1792"/>
      <c r="AJ300" s="1792"/>
      <c r="AK300" s="1793"/>
      <c r="AL300" s="1860" t="s">
        <v>1302</v>
      </c>
      <c r="AM300" s="1897"/>
      <c r="AN300" s="1897"/>
      <c r="AO300" s="1897"/>
      <c r="AP300" s="1897"/>
      <c r="AQ300" s="1897"/>
      <c r="AR300" s="1897"/>
      <c r="AS300" s="1897"/>
      <c r="AT300" s="1897"/>
      <c r="AU300" s="1897"/>
      <c r="AV300" s="1897"/>
      <c r="AW300" s="1897"/>
      <c r="AX300" s="1897"/>
      <c r="AY300" s="1897"/>
      <c r="AZ300" s="1898"/>
      <c r="BA300" s="1809"/>
      <c r="BB300" s="1792"/>
      <c r="BC300" s="1792"/>
      <c r="BD300" s="1792"/>
      <c r="BE300" s="1812"/>
      <c r="BF300" s="554"/>
    </row>
    <row r="301" spans="1:58" ht="21.95" customHeight="1">
      <c r="A301" s="1931"/>
      <c r="B301" s="1826"/>
      <c r="C301" s="1827"/>
      <c r="D301" s="1827"/>
      <c r="E301" s="1827"/>
      <c r="F301" s="1827"/>
      <c r="G301" s="1827"/>
      <c r="H301" s="1827"/>
      <c r="I301" s="1827"/>
      <c r="J301" s="1828"/>
      <c r="K301" s="1826"/>
      <c r="L301" s="1827"/>
      <c r="M301" s="1827"/>
      <c r="N301" s="1828"/>
      <c r="O301" s="1867"/>
      <c r="P301" s="1868"/>
      <c r="Q301" s="1868"/>
      <c r="R301" s="1868"/>
      <c r="S301" s="1868"/>
      <c r="T301" s="1869"/>
      <c r="U301" s="1867"/>
      <c r="V301" s="1851"/>
      <c r="W301" s="1851"/>
      <c r="X301" s="1851"/>
      <c r="Y301" s="1851"/>
      <c r="Z301" s="1852"/>
      <c r="AA301" s="1922"/>
      <c r="AB301" s="1923"/>
      <c r="AC301" s="1923"/>
      <c r="AD301" s="1923"/>
      <c r="AE301" s="1924"/>
      <c r="AF301" s="1823" t="s">
        <v>1303</v>
      </c>
      <c r="AG301" s="1824"/>
      <c r="AH301" s="1824"/>
      <c r="AI301" s="1824"/>
      <c r="AJ301" s="1824"/>
      <c r="AK301" s="1825"/>
      <c r="AL301" s="1860" t="s">
        <v>1139</v>
      </c>
      <c r="AM301" s="1897"/>
      <c r="AN301" s="1897"/>
      <c r="AO301" s="1897"/>
      <c r="AP301" s="1897"/>
      <c r="AQ301" s="1897"/>
      <c r="AR301" s="1897"/>
      <c r="AS301" s="1897"/>
      <c r="AT301" s="1897"/>
      <c r="AU301" s="1897"/>
      <c r="AV301" s="1897"/>
      <c r="AW301" s="1897"/>
      <c r="AX301" s="1897"/>
      <c r="AY301" s="1897"/>
      <c r="AZ301" s="1898"/>
      <c r="BA301" s="1806"/>
      <c r="BB301" s="1807"/>
      <c r="BC301" s="1807"/>
      <c r="BD301" s="1807"/>
      <c r="BE301" s="1873"/>
      <c r="BF301" s="553"/>
    </row>
    <row r="302" spans="1:58" ht="21.95" customHeight="1">
      <c r="A302" s="1931"/>
      <c r="B302" s="1826"/>
      <c r="C302" s="1827"/>
      <c r="D302" s="1827"/>
      <c r="E302" s="1827"/>
      <c r="F302" s="1827"/>
      <c r="G302" s="1827"/>
      <c r="H302" s="1827"/>
      <c r="I302" s="1827"/>
      <c r="J302" s="1828"/>
      <c r="K302" s="1826"/>
      <c r="L302" s="1827"/>
      <c r="M302" s="1827"/>
      <c r="N302" s="1828"/>
      <c r="O302" s="1867"/>
      <c r="P302" s="1868"/>
      <c r="Q302" s="1868"/>
      <c r="R302" s="1868"/>
      <c r="S302" s="1868"/>
      <c r="T302" s="1869"/>
      <c r="U302" s="1850"/>
      <c r="V302" s="1851"/>
      <c r="W302" s="1851"/>
      <c r="X302" s="1851"/>
      <c r="Y302" s="1851"/>
      <c r="Z302" s="1852"/>
      <c r="AA302" s="1922"/>
      <c r="AB302" s="1923"/>
      <c r="AC302" s="1923"/>
      <c r="AD302" s="1923"/>
      <c r="AE302" s="1923"/>
      <c r="AF302" s="1809" t="s">
        <v>1304</v>
      </c>
      <c r="AG302" s="1792"/>
      <c r="AH302" s="1792"/>
      <c r="AI302" s="1792"/>
      <c r="AJ302" s="1792"/>
      <c r="AK302" s="1793"/>
      <c r="AL302" s="1807" t="s">
        <v>1242</v>
      </c>
      <c r="AM302" s="1807"/>
      <c r="AN302" s="1807"/>
      <c r="AO302" s="1807"/>
      <c r="AP302" s="1807"/>
      <c r="AQ302" s="1807"/>
      <c r="AR302" s="1807"/>
      <c r="AS302" s="1807"/>
      <c r="AT302" s="1807"/>
      <c r="AU302" s="1807"/>
      <c r="AV302" s="1807"/>
      <c r="AW302" s="1807"/>
      <c r="AX302" s="1807"/>
      <c r="AY302" s="1807"/>
      <c r="AZ302" s="1808"/>
      <c r="BA302" s="1809"/>
      <c r="BB302" s="1792"/>
      <c r="BC302" s="1792"/>
      <c r="BD302" s="1792"/>
      <c r="BE302" s="1812"/>
      <c r="BF302" s="550"/>
    </row>
    <row r="303" spans="1:58" ht="21.95" customHeight="1">
      <c r="A303" s="1931"/>
      <c r="B303" s="1826"/>
      <c r="C303" s="1827"/>
      <c r="D303" s="1827"/>
      <c r="E303" s="1827"/>
      <c r="F303" s="1827"/>
      <c r="G303" s="1827"/>
      <c r="H303" s="1827"/>
      <c r="I303" s="1827"/>
      <c r="J303" s="1828"/>
      <c r="K303" s="1826"/>
      <c r="L303" s="1827"/>
      <c r="M303" s="1827"/>
      <c r="N303" s="1828"/>
      <c r="O303" s="1867"/>
      <c r="P303" s="1868"/>
      <c r="Q303" s="1868"/>
      <c r="R303" s="1868"/>
      <c r="S303" s="1868"/>
      <c r="T303" s="1869"/>
      <c r="U303" s="1850"/>
      <c r="V303" s="1851"/>
      <c r="W303" s="1851"/>
      <c r="X303" s="1851"/>
      <c r="Y303" s="1851"/>
      <c r="Z303" s="1852"/>
      <c r="AA303" s="1922"/>
      <c r="AB303" s="1923"/>
      <c r="AC303" s="1923"/>
      <c r="AD303" s="1923"/>
      <c r="AE303" s="1924"/>
      <c r="AF303" s="1822" t="s">
        <v>1231</v>
      </c>
      <c r="AG303" s="1745"/>
      <c r="AH303" s="1745"/>
      <c r="AI303" s="1745"/>
      <c r="AJ303" s="1745"/>
      <c r="AK303" s="1745"/>
      <c r="AL303" s="1806" t="s">
        <v>1242</v>
      </c>
      <c r="AM303" s="1807"/>
      <c r="AN303" s="1807"/>
      <c r="AO303" s="1807"/>
      <c r="AP303" s="1807"/>
      <c r="AQ303" s="1807"/>
      <c r="AR303" s="1807"/>
      <c r="AS303" s="1807"/>
      <c r="AT303" s="1807"/>
      <c r="AU303" s="1807"/>
      <c r="AV303" s="1807"/>
      <c r="AW303" s="1807"/>
      <c r="AX303" s="1807"/>
      <c r="AY303" s="1807"/>
      <c r="AZ303" s="1808"/>
      <c r="BA303" s="1809"/>
      <c r="BB303" s="1792"/>
      <c r="BC303" s="1792"/>
      <c r="BD303" s="1792"/>
      <c r="BE303" s="1812"/>
      <c r="BF303" s="550"/>
    </row>
    <row r="304" spans="1:58" ht="21.95" customHeight="1">
      <c r="A304" s="1931"/>
      <c r="B304" s="1826"/>
      <c r="C304" s="1827"/>
      <c r="D304" s="1827"/>
      <c r="E304" s="1827"/>
      <c r="F304" s="1827"/>
      <c r="G304" s="1827"/>
      <c r="H304" s="1827"/>
      <c r="I304" s="1827"/>
      <c r="J304" s="1828"/>
      <c r="K304" s="1826"/>
      <c r="L304" s="1827"/>
      <c r="M304" s="1827"/>
      <c r="N304" s="1828"/>
      <c r="O304" s="1867"/>
      <c r="P304" s="1868"/>
      <c r="Q304" s="1868"/>
      <c r="R304" s="1868"/>
      <c r="S304" s="1868"/>
      <c r="T304" s="1869"/>
      <c r="U304" s="1850"/>
      <c r="V304" s="1851"/>
      <c r="W304" s="1851"/>
      <c r="X304" s="1851"/>
      <c r="Y304" s="1851"/>
      <c r="Z304" s="1852"/>
      <c r="AA304" s="1922"/>
      <c r="AB304" s="1923"/>
      <c r="AC304" s="1923"/>
      <c r="AD304" s="1923"/>
      <c r="AE304" s="1924"/>
      <c r="AF304" s="1809" t="s">
        <v>1254</v>
      </c>
      <c r="AG304" s="1792"/>
      <c r="AH304" s="1792"/>
      <c r="AI304" s="1792"/>
      <c r="AJ304" s="1792"/>
      <c r="AK304" s="1793"/>
      <c r="AL304" s="1860" t="s">
        <v>1137</v>
      </c>
      <c r="AM304" s="1897"/>
      <c r="AN304" s="1897"/>
      <c r="AO304" s="1897"/>
      <c r="AP304" s="1897"/>
      <c r="AQ304" s="1897"/>
      <c r="AR304" s="1897"/>
      <c r="AS304" s="1897"/>
      <c r="AT304" s="1897"/>
      <c r="AU304" s="1897"/>
      <c r="AV304" s="1897"/>
      <c r="AW304" s="1897"/>
      <c r="AX304" s="1897"/>
      <c r="AY304" s="1897"/>
      <c r="AZ304" s="1898"/>
      <c r="BA304" s="1806"/>
      <c r="BB304" s="1807"/>
      <c r="BC304" s="1807"/>
      <c r="BD304" s="1807"/>
      <c r="BE304" s="1873"/>
      <c r="BF304" s="553"/>
    </row>
    <row r="305" spans="1:58" ht="21.95" customHeight="1">
      <c r="A305" s="1931"/>
      <c r="B305" s="1826"/>
      <c r="C305" s="1827"/>
      <c r="D305" s="1827"/>
      <c r="E305" s="1827"/>
      <c r="F305" s="1827"/>
      <c r="G305" s="1827"/>
      <c r="H305" s="1827"/>
      <c r="I305" s="1827"/>
      <c r="J305" s="1828"/>
      <c r="K305" s="1826"/>
      <c r="L305" s="1827"/>
      <c r="M305" s="1827"/>
      <c r="N305" s="1828"/>
      <c r="O305" s="1867"/>
      <c r="P305" s="1868"/>
      <c r="Q305" s="1868"/>
      <c r="R305" s="1868"/>
      <c r="S305" s="1868"/>
      <c r="T305" s="1869"/>
      <c r="U305" s="1850"/>
      <c r="V305" s="1851"/>
      <c r="W305" s="1851"/>
      <c r="X305" s="1851"/>
      <c r="Y305" s="1851"/>
      <c r="Z305" s="1852"/>
      <c r="AA305" s="1922"/>
      <c r="AB305" s="1923"/>
      <c r="AC305" s="1923"/>
      <c r="AD305" s="1923"/>
      <c r="AE305" s="1924"/>
      <c r="AF305" s="1809" t="s">
        <v>1255</v>
      </c>
      <c r="AG305" s="1792"/>
      <c r="AH305" s="1792"/>
      <c r="AI305" s="1792"/>
      <c r="AJ305" s="1792"/>
      <c r="AK305" s="1793"/>
      <c r="AL305" s="1860" t="s">
        <v>1242</v>
      </c>
      <c r="AM305" s="1897"/>
      <c r="AN305" s="1897"/>
      <c r="AO305" s="1897"/>
      <c r="AP305" s="1897"/>
      <c r="AQ305" s="1897"/>
      <c r="AR305" s="1897"/>
      <c r="AS305" s="1897"/>
      <c r="AT305" s="1897"/>
      <c r="AU305" s="1897"/>
      <c r="AV305" s="1897"/>
      <c r="AW305" s="1897"/>
      <c r="AX305" s="1897"/>
      <c r="AY305" s="1897"/>
      <c r="AZ305" s="1898"/>
      <c r="BA305" s="1806"/>
      <c r="BB305" s="1807"/>
      <c r="BC305" s="1807"/>
      <c r="BD305" s="1807"/>
      <c r="BE305" s="1873"/>
      <c r="BF305" s="553"/>
    </row>
    <row r="306" spans="1:58" ht="21.95" customHeight="1">
      <c r="A306" s="1931"/>
      <c r="B306" s="1826"/>
      <c r="C306" s="1827"/>
      <c r="D306" s="1827"/>
      <c r="E306" s="1827"/>
      <c r="F306" s="1827"/>
      <c r="G306" s="1827"/>
      <c r="H306" s="1827"/>
      <c r="I306" s="1827"/>
      <c r="J306" s="1828"/>
      <c r="K306" s="1826"/>
      <c r="L306" s="1827"/>
      <c r="M306" s="1827"/>
      <c r="N306" s="1828"/>
      <c r="O306" s="1867"/>
      <c r="P306" s="1868"/>
      <c r="Q306" s="1868"/>
      <c r="R306" s="1868"/>
      <c r="S306" s="1868"/>
      <c r="T306" s="1869"/>
      <c r="U306" s="1850"/>
      <c r="V306" s="1851"/>
      <c r="W306" s="1851"/>
      <c r="X306" s="1851"/>
      <c r="Y306" s="1851"/>
      <c r="Z306" s="1852"/>
      <c r="AA306" s="1922"/>
      <c r="AB306" s="1923"/>
      <c r="AC306" s="1923"/>
      <c r="AD306" s="1923"/>
      <c r="AE306" s="1924"/>
      <c r="AF306" s="1809" t="s">
        <v>1305</v>
      </c>
      <c r="AG306" s="1792"/>
      <c r="AH306" s="1792"/>
      <c r="AI306" s="1792"/>
      <c r="AJ306" s="1792"/>
      <c r="AK306" s="1793"/>
      <c r="AL306" s="1860" t="s">
        <v>1137</v>
      </c>
      <c r="AM306" s="1897"/>
      <c r="AN306" s="1897"/>
      <c r="AO306" s="1897"/>
      <c r="AP306" s="1897"/>
      <c r="AQ306" s="1897"/>
      <c r="AR306" s="1897"/>
      <c r="AS306" s="1897"/>
      <c r="AT306" s="1897"/>
      <c r="AU306" s="1897"/>
      <c r="AV306" s="1897"/>
      <c r="AW306" s="1897"/>
      <c r="AX306" s="1897"/>
      <c r="AY306" s="1897"/>
      <c r="AZ306" s="1898"/>
      <c r="BA306" s="1806"/>
      <c r="BB306" s="1807"/>
      <c r="BC306" s="1807"/>
      <c r="BD306" s="1807"/>
      <c r="BE306" s="1873"/>
      <c r="BF306" s="553"/>
    </row>
    <row r="307" spans="1:58" ht="21.95" customHeight="1">
      <c r="A307" s="1931"/>
      <c r="B307" s="1826"/>
      <c r="C307" s="1827"/>
      <c r="D307" s="1827"/>
      <c r="E307" s="1827"/>
      <c r="F307" s="1827"/>
      <c r="G307" s="1827"/>
      <c r="H307" s="1827"/>
      <c r="I307" s="1827"/>
      <c r="J307" s="1828"/>
      <c r="K307" s="1826"/>
      <c r="L307" s="1827"/>
      <c r="M307" s="1827"/>
      <c r="N307" s="1828"/>
      <c r="O307" s="1867"/>
      <c r="P307" s="1868"/>
      <c r="Q307" s="1868"/>
      <c r="R307" s="1868"/>
      <c r="S307" s="1868"/>
      <c r="T307" s="1869"/>
      <c r="U307" s="1850"/>
      <c r="V307" s="1851"/>
      <c r="W307" s="1851"/>
      <c r="X307" s="1851"/>
      <c r="Y307" s="1851"/>
      <c r="Z307" s="1852"/>
      <c r="AA307" s="1922"/>
      <c r="AB307" s="1923"/>
      <c r="AC307" s="1923"/>
      <c r="AD307" s="1923"/>
      <c r="AE307" s="1924"/>
      <c r="AF307" s="1809" t="s">
        <v>1306</v>
      </c>
      <c r="AG307" s="1792"/>
      <c r="AH307" s="1792"/>
      <c r="AI307" s="1792"/>
      <c r="AJ307" s="1792"/>
      <c r="AK307" s="1793"/>
      <c r="AL307" s="1806" t="s">
        <v>1137</v>
      </c>
      <c r="AM307" s="1807"/>
      <c r="AN307" s="1807"/>
      <c r="AO307" s="1807"/>
      <c r="AP307" s="1807"/>
      <c r="AQ307" s="1807"/>
      <c r="AR307" s="1807"/>
      <c r="AS307" s="1807"/>
      <c r="AT307" s="1807"/>
      <c r="AU307" s="1807"/>
      <c r="AV307" s="1807"/>
      <c r="AW307" s="1807"/>
      <c r="AX307" s="1807"/>
      <c r="AY307" s="1807"/>
      <c r="AZ307" s="1808"/>
      <c r="BA307" s="1809"/>
      <c r="BB307" s="1792"/>
      <c r="BC307" s="1792"/>
      <c r="BD307" s="1792"/>
      <c r="BE307" s="1812"/>
      <c r="BF307" s="550"/>
    </row>
    <row r="308" spans="1:58" ht="21.95" customHeight="1">
      <c r="A308" s="1931"/>
      <c r="B308" s="1826"/>
      <c r="C308" s="1827"/>
      <c r="D308" s="1827"/>
      <c r="E308" s="1827"/>
      <c r="F308" s="1827"/>
      <c r="G308" s="1827"/>
      <c r="H308" s="1827"/>
      <c r="I308" s="1827"/>
      <c r="J308" s="1828"/>
      <c r="K308" s="1826"/>
      <c r="L308" s="1827"/>
      <c r="M308" s="1827"/>
      <c r="N308" s="1828"/>
      <c r="O308" s="1867"/>
      <c r="P308" s="1868"/>
      <c r="Q308" s="1868"/>
      <c r="R308" s="1868"/>
      <c r="S308" s="1868"/>
      <c r="T308" s="1869"/>
      <c r="U308" s="1850"/>
      <c r="V308" s="1851"/>
      <c r="W308" s="1851"/>
      <c r="X308" s="1851"/>
      <c r="Y308" s="1851"/>
      <c r="Z308" s="1852"/>
      <c r="AA308" s="1922"/>
      <c r="AB308" s="1923"/>
      <c r="AC308" s="1923"/>
      <c r="AD308" s="1923"/>
      <c r="AE308" s="1924"/>
      <c r="AF308" s="1793" t="s">
        <v>1253</v>
      </c>
      <c r="AG308" s="1746"/>
      <c r="AH308" s="1746"/>
      <c r="AI308" s="1746"/>
      <c r="AJ308" s="1746"/>
      <c r="AK308" s="1746"/>
      <c r="AL308" s="1806" t="s">
        <v>1242</v>
      </c>
      <c r="AM308" s="1807"/>
      <c r="AN308" s="1807"/>
      <c r="AO308" s="1807"/>
      <c r="AP308" s="1807"/>
      <c r="AQ308" s="1807"/>
      <c r="AR308" s="1807"/>
      <c r="AS308" s="1807"/>
      <c r="AT308" s="1807"/>
      <c r="AU308" s="1807"/>
      <c r="AV308" s="1807"/>
      <c r="AW308" s="1807"/>
      <c r="AX308" s="1807"/>
      <c r="AY308" s="1807"/>
      <c r="AZ308" s="1808"/>
      <c r="BA308" s="1809"/>
      <c r="BB308" s="1792"/>
      <c r="BC308" s="1792"/>
      <c r="BD308" s="1792"/>
      <c r="BE308" s="1812"/>
      <c r="BF308" s="550"/>
    </row>
    <row r="309" spans="1:58" ht="21.95" customHeight="1">
      <c r="A309" s="1931"/>
      <c r="B309" s="1826"/>
      <c r="C309" s="1827"/>
      <c r="D309" s="1827"/>
      <c r="E309" s="1827"/>
      <c r="F309" s="1827"/>
      <c r="G309" s="1827"/>
      <c r="H309" s="1827"/>
      <c r="I309" s="1827"/>
      <c r="J309" s="1828"/>
      <c r="K309" s="1826"/>
      <c r="L309" s="1827"/>
      <c r="M309" s="1827"/>
      <c r="N309" s="1828"/>
      <c r="O309" s="1867"/>
      <c r="P309" s="1868"/>
      <c r="Q309" s="1868"/>
      <c r="R309" s="1868"/>
      <c r="S309" s="1868"/>
      <c r="T309" s="1869"/>
      <c r="U309" s="1850"/>
      <c r="V309" s="1851"/>
      <c r="W309" s="1851"/>
      <c r="X309" s="1851"/>
      <c r="Y309" s="1851"/>
      <c r="Z309" s="1852"/>
      <c r="AA309" s="1922"/>
      <c r="AB309" s="1923"/>
      <c r="AC309" s="1923"/>
      <c r="AD309" s="1923"/>
      <c r="AE309" s="1924"/>
      <c r="AF309" s="1809" t="s">
        <v>1307</v>
      </c>
      <c r="AG309" s="1792"/>
      <c r="AH309" s="1792"/>
      <c r="AI309" s="1792"/>
      <c r="AJ309" s="1792"/>
      <c r="AK309" s="1793"/>
      <c r="AL309" s="1806" t="s">
        <v>1137</v>
      </c>
      <c r="AM309" s="1807"/>
      <c r="AN309" s="1807"/>
      <c r="AO309" s="1807"/>
      <c r="AP309" s="1807"/>
      <c r="AQ309" s="1807"/>
      <c r="AR309" s="1807"/>
      <c r="AS309" s="1807"/>
      <c r="AT309" s="1807"/>
      <c r="AU309" s="1807"/>
      <c r="AV309" s="1807"/>
      <c r="AW309" s="1807"/>
      <c r="AX309" s="1807"/>
      <c r="AY309" s="1807"/>
      <c r="AZ309" s="1808"/>
      <c r="BA309" s="1809"/>
      <c r="BB309" s="1792"/>
      <c r="BC309" s="1792"/>
      <c r="BD309" s="1792"/>
      <c r="BE309" s="1812"/>
      <c r="BF309" s="554"/>
    </row>
    <row r="310" spans="1:58" ht="21.95" customHeight="1">
      <c r="A310" s="1931"/>
      <c r="B310" s="1826"/>
      <c r="C310" s="1827"/>
      <c r="D310" s="1827"/>
      <c r="E310" s="1827"/>
      <c r="F310" s="1827"/>
      <c r="G310" s="1827"/>
      <c r="H310" s="1827"/>
      <c r="I310" s="1827"/>
      <c r="J310" s="1828"/>
      <c r="K310" s="1826"/>
      <c r="L310" s="1827"/>
      <c r="M310" s="1827"/>
      <c r="N310" s="1828"/>
      <c r="O310" s="1867"/>
      <c r="P310" s="1868"/>
      <c r="Q310" s="1868"/>
      <c r="R310" s="1868"/>
      <c r="S310" s="1868"/>
      <c r="T310" s="1869"/>
      <c r="U310" s="1850"/>
      <c r="V310" s="1851"/>
      <c r="W310" s="1851"/>
      <c r="X310" s="1851"/>
      <c r="Y310" s="1851"/>
      <c r="Z310" s="1852"/>
      <c r="AA310" s="1922"/>
      <c r="AB310" s="1923"/>
      <c r="AC310" s="1923"/>
      <c r="AD310" s="1923"/>
      <c r="AE310" s="1924"/>
      <c r="AF310" s="1792" t="s">
        <v>1293</v>
      </c>
      <c r="AG310" s="1792"/>
      <c r="AH310" s="1792"/>
      <c r="AI310" s="1792"/>
      <c r="AJ310" s="1792"/>
      <c r="AK310" s="1793"/>
      <c r="AL310" s="1794" t="s">
        <v>1149</v>
      </c>
      <c r="AM310" s="1795"/>
      <c r="AN310" s="1795"/>
      <c r="AO310" s="1795"/>
      <c r="AP310" s="1795"/>
      <c r="AQ310" s="1795"/>
      <c r="AR310" s="1795"/>
      <c r="AS310" s="1795"/>
      <c r="AT310" s="1795"/>
      <c r="AU310" s="1795"/>
      <c r="AV310" s="1795"/>
      <c r="AW310" s="1795"/>
      <c r="AX310" s="1795"/>
      <c r="AY310" s="1795"/>
      <c r="AZ310" s="1796"/>
      <c r="BA310" s="1809"/>
      <c r="BB310" s="1792"/>
      <c r="BC310" s="1792"/>
      <c r="BD310" s="1792"/>
      <c r="BE310" s="1812"/>
      <c r="BF310" s="554"/>
    </row>
    <row r="311" spans="1:58" ht="21.95" customHeight="1">
      <c r="A311" s="1931"/>
      <c r="B311" s="1826"/>
      <c r="C311" s="1827"/>
      <c r="D311" s="1827"/>
      <c r="E311" s="1827"/>
      <c r="F311" s="1827"/>
      <c r="G311" s="1827"/>
      <c r="H311" s="1827"/>
      <c r="I311" s="1827"/>
      <c r="J311" s="1828"/>
      <c r="K311" s="1826"/>
      <c r="L311" s="1827"/>
      <c r="M311" s="1827"/>
      <c r="N311" s="1828"/>
      <c r="O311" s="1867"/>
      <c r="P311" s="1868"/>
      <c r="Q311" s="1868"/>
      <c r="R311" s="1868"/>
      <c r="S311" s="1868"/>
      <c r="T311" s="1869"/>
      <c r="U311" s="1850"/>
      <c r="V311" s="1851"/>
      <c r="W311" s="1851"/>
      <c r="X311" s="1851"/>
      <c r="Y311" s="1851"/>
      <c r="Z311" s="1852"/>
      <c r="AA311" s="1922"/>
      <c r="AB311" s="1923"/>
      <c r="AC311" s="1923"/>
      <c r="AD311" s="1923"/>
      <c r="AE311" s="1924"/>
      <c r="AF311" s="1792" t="s">
        <v>1308</v>
      </c>
      <c r="AG311" s="1792"/>
      <c r="AH311" s="1792"/>
      <c r="AI311" s="1792"/>
      <c r="AJ311" s="1792"/>
      <c r="AK311" s="1793"/>
      <c r="AL311" s="1794" t="s">
        <v>1139</v>
      </c>
      <c r="AM311" s="1795"/>
      <c r="AN311" s="1795"/>
      <c r="AO311" s="1795"/>
      <c r="AP311" s="1795"/>
      <c r="AQ311" s="1795"/>
      <c r="AR311" s="1795"/>
      <c r="AS311" s="1795"/>
      <c r="AT311" s="1795"/>
      <c r="AU311" s="1795"/>
      <c r="AV311" s="1795"/>
      <c r="AW311" s="1795"/>
      <c r="AX311" s="1795"/>
      <c r="AY311" s="1795"/>
      <c r="AZ311" s="1796"/>
      <c r="BA311" s="1809"/>
      <c r="BB311" s="1792"/>
      <c r="BC311" s="1792"/>
      <c r="BD311" s="1792"/>
      <c r="BE311" s="1812"/>
      <c r="BF311" s="554"/>
    </row>
    <row r="312" spans="1:58" ht="21.95" customHeight="1">
      <c r="A312" s="1931"/>
      <c r="B312" s="1826"/>
      <c r="C312" s="1827"/>
      <c r="D312" s="1827"/>
      <c r="E312" s="1827"/>
      <c r="F312" s="1827"/>
      <c r="G312" s="1827"/>
      <c r="H312" s="1827"/>
      <c r="I312" s="1827"/>
      <c r="J312" s="1828"/>
      <c r="K312" s="1826"/>
      <c r="L312" s="1827"/>
      <c r="M312" s="1827"/>
      <c r="N312" s="1828"/>
      <c r="O312" s="1867"/>
      <c r="P312" s="1868"/>
      <c r="Q312" s="1868"/>
      <c r="R312" s="1868"/>
      <c r="S312" s="1868"/>
      <c r="T312" s="1869"/>
      <c r="U312" s="1850"/>
      <c r="V312" s="1851"/>
      <c r="W312" s="1851"/>
      <c r="X312" s="1851"/>
      <c r="Y312" s="1851"/>
      <c r="Z312" s="1852"/>
      <c r="AA312" s="1922"/>
      <c r="AB312" s="1923"/>
      <c r="AC312" s="1923"/>
      <c r="AD312" s="1923"/>
      <c r="AE312" s="1924"/>
      <c r="AF312" s="1793" t="s">
        <v>1164</v>
      </c>
      <c r="AG312" s="1746"/>
      <c r="AH312" s="1746"/>
      <c r="AI312" s="1746"/>
      <c r="AJ312" s="1746"/>
      <c r="AK312" s="1746"/>
      <c r="AL312" s="1806" t="s">
        <v>1309</v>
      </c>
      <c r="AM312" s="1807"/>
      <c r="AN312" s="1807"/>
      <c r="AO312" s="1807"/>
      <c r="AP312" s="1807"/>
      <c r="AQ312" s="1807"/>
      <c r="AR312" s="1807"/>
      <c r="AS312" s="1807"/>
      <c r="AT312" s="1807"/>
      <c r="AU312" s="1807"/>
      <c r="AV312" s="1807"/>
      <c r="AW312" s="1807"/>
      <c r="AX312" s="1807"/>
      <c r="AY312" s="1807"/>
      <c r="AZ312" s="1808"/>
      <c r="BA312" s="1809"/>
      <c r="BB312" s="1792"/>
      <c r="BC312" s="1792"/>
      <c r="BD312" s="1792"/>
      <c r="BE312" s="1812"/>
      <c r="BF312" s="550"/>
    </row>
    <row r="313" spans="1:58" ht="35.1" customHeight="1">
      <c r="A313" s="1931"/>
      <c r="B313" s="1826"/>
      <c r="C313" s="1827"/>
      <c r="D313" s="1827"/>
      <c r="E313" s="1827"/>
      <c r="F313" s="1827"/>
      <c r="G313" s="1827"/>
      <c r="H313" s="1827"/>
      <c r="I313" s="1827"/>
      <c r="J313" s="1828"/>
      <c r="K313" s="1826"/>
      <c r="L313" s="1827"/>
      <c r="M313" s="1827"/>
      <c r="N313" s="1828"/>
      <c r="O313" s="1867"/>
      <c r="P313" s="1868"/>
      <c r="Q313" s="1868"/>
      <c r="R313" s="1868"/>
      <c r="S313" s="1868"/>
      <c r="T313" s="1869"/>
      <c r="U313" s="1850"/>
      <c r="V313" s="1851"/>
      <c r="W313" s="1851"/>
      <c r="X313" s="1851"/>
      <c r="Y313" s="1851"/>
      <c r="Z313" s="1852"/>
      <c r="AA313" s="1922"/>
      <c r="AB313" s="1923"/>
      <c r="AC313" s="1923"/>
      <c r="AD313" s="1923"/>
      <c r="AE313" s="1924"/>
      <c r="AF313" s="1798" t="s">
        <v>1146</v>
      </c>
      <c r="AG313" s="1798"/>
      <c r="AH313" s="1798"/>
      <c r="AI313" s="1798"/>
      <c r="AJ313" s="1798"/>
      <c r="AK313" s="1799"/>
      <c r="AL313" s="1800" t="s">
        <v>1310</v>
      </c>
      <c r="AM313" s="1801"/>
      <c r="AN313" s="1801"/>
      <c r="AO313" s="1801"/>
      <c r="AP313" s="1801"/>
      <c r="AQ313" s="1801"/>
      <c r="AR313" s="1801"/>
      <c r="AS313" s="1801"/>
      <c r="AT313" s="1801"/>
      <c r="AU313" s="1801"/>
      <c r="AV313" s="1801"/>
      <c r="AW313" s="1801"/>
      <c r="AX313" s="1801"/>
      <c r="AY313" s="1801"/>
      <c r="AZ313" s="1802"/>
      <c r="BA313" s="1809"/>
      <c r="BB313" s="1792"/>
      <c r="BC313" s="1792"/>
      <c r="BD313" s="1792"/>
      <c r="BE313" s="1812"/>
      <c r="BF313" s="550"/>
    </row>
    <row r="314" spans="1:58" ht="21.95" customHeight="1">
      <c r="A314" s="1931"/>
      <c r="B314" s="1826"/>
      <c r="C314" s="1827"/>
      <c r="D314" s="1827"/>
      <c r="E314" s="1827"/>
      <c r="F314" s="1827"/>
      <c r="G314" s="1827"/>
      <c r="H314" s="1827"/>
      <c r="I314" s="1827"/>
      <c r="J314" s="1828"/>
      <c r="K314" s="1832"/>
      <c r="L314" s="1833"/>
      <c r="M314" s="1833"/>
      <c r="N314" s="1834"/>
      <c r="O314" s="1850"/>
      <c r="P314" s="1851"/>
      <c r="Q314" s="1851"/>
      <c r="R314" s="1851"/>
      <c r="S314" s="1851"/>
      <c r="T314" s="1852"/>
      <c r="U314" s="1850"/>
      <c r="V314" s="1851"/>
      <c r="W314" s="1851"/>
      <c r="X314" s="1851"/>
      <c r="Y314" s="1851"/>
      <c r="Z314" s="1852"/>
      <c r="AA314" s="1925"/>
      <c r="AB314" s="1926"/>
      <c r="AC314" s="1926"/>
      <c r="AD314" s="1926"/>
      <c r="AE314" s="1927"/>
      <c r="AF314" s="1792" t="s">
        <v>1165</v>
      </c>
      <c r="AG314" s="1792"/>
      <c r="AH314" s="1792"/>
      <c r="AI314" s="1792"/>
      <c r="AJ314" s="1792"/>
      <c r="AK314" s="1793"/>
      <c r="AL314" s="1794" t="s">
        <v>1149</v>
      </c>
      <c r="AM314" s="1795"/>
      <c r="AN314" s="1795"/>
      <c r="AO314" s="1795"/>
      <c r="AP314" s="1795"/>
      <c r="AQ314" s="1795"/>
      <c r="AR314" s="1795"/>
      <c r="AS314" s="1795"/>
      <c r="AT314" s="1795"/>
      <c r="AU314" s="1795"/>
      <c r="AV314" s="1795"/>
      <c r="AW314" s="1795"/>
      <c r="AX314" s="1795"/>
      <c r="AY314" s="1795"/>
      <c r="AZ314" s="1796"/>
      <c r="BA314" s="1809"/>
      <c r="BB314" s="1792"/>
      <c r="BC314" s="1792"/>
      <c r="BD314" s="1792"/>
      <c r="BE314" s="1812"/>
      <c r="BF314" s="550"/>
    </row>
    <row r="315" spans="1:58" ht="21.95" customHeight="1">
      <c r="A315" s="1931"/>
      <c r="B315" s="1826"/>
      <c r="C315" s="1827"/>
      <c r="D315" s="1827"/>
      <c r="E315" s="1827"/>
      <c r="F315" s="1827"/>
      <c r="G315" s="1827"/>
      <c r="H315" s="1827"/>
      <c r="I315" s="1827"/>
      <c r="J315" s="1828"/>
      <c r="K315" s="1832"/>
      <c r="L315" s="1833"/>
      <c r="M315" s="1833"/>
      <c r="N315" s="1834"/>
      <c r="O315" s="1850"/>
      <c r="P315" s="1851"/>
      <c r="Q315" s="1851"/>
      <c r="R315" s="1851"/>
      <c r="S315" s="1851"/>
      <c r="T315" s="1852"/>
      <c r="U315" s="1850"/>
      <c r="V315" s="1851"/>
      <c r="W315" s="1851"/>
      <c r="X315" s="1851"/>
      <c r="Y315" s="1851"/>
      <c r="Z315" s="1852"/>
      <c r="AA315" s="1925"/>
      <c r="AB315" s="1926"/>
      <c r="AC315" s="1926"/>
      <c r="AD315" s="1926"/>
      <c r="AE315" s="1927"/>
      <c r="AF315" s="1792" t="s">
        <v>1260</v>
      </c>
      <c r="AG315" s="1792"/>
      <c r="AH315" s="1792"/>
      <c r="AI315" s="1792"/>
      <c r="AJ315" s="1792"/>
      <c r="AK315" s="1793"/>
      <c r="AL315" s="1860" t="s">
        <v>1139</v>
      </c>
      <c r="AM315" s="1897"/>
      <c r="AN315" s="1897"/>
      <c r="AO315" s="1897"/>
      <c r="AP315" s="1897"/>
      <c r="AQ315" s="1897"/>
      <c r="AR315" s="1897"/>
      <c r="AS315" s="1897"/>
      <c r="AT315" s="1897"/>
      <c r="AU315" s="1897"/>
      <c r="AV315" s="1897"/>
      <c r="AW315" s="1897"/>
      <c r="AX315" s="1897"/>
      <c r="AY315" s="1897"/>
      <c r="AZ315" s="1898"/>
      <c r="BA315" s="1809"/>
      <c r="BB315" s="1792"/>
      <c r="BC315" s="1792"/>
      <c r="BD315" s="1792"/>
      <c r="BE315" s="1812"/>
      <c r="BF315" s="554"/>
    </row>
    <row r="316" spans="1:58" ht="21.95" customHeight="1">
      <c r="A316" s="1931"/>
      <c r="B316" s="1826"/>
      <c r="C316" s="1827"/>
      <c r="D316" s="1827"/>
      <c r="E316" s="1827"/>
      <c r="F316" s="1827"/>
      <c r="G316" s="1827"/>
      <c r="H316" s="1827"/>
      <c r="I316" s="1827"/>
      <c r="J316" s="1828"/>
      <c r="K316" s="1832"/>
      <c r="L316" s="1833"/>
      <c r="M316" s="1833"/>
      <c r="N316" s="1834"/>
      <c r="O316" s="1850"/>
      <c r="P316" s="1851"/>
      <c r="Q316" s="1851"/>
      <c r="R316" s="1851"/>
      <c r="S316" s="1851"/>
      <c r="T316" s="1852"/>
      <c r="U316" s="1850"/>
      <c r="V316" s="1851"/>
      <c r="W316" s="1851"/>
      <c r="X316" s="1851"/>
      <c r="Y316" s="1851"/>
      <c r="Z316" s="1852"/>
      <c r="AA316" s="1925"/>
      <c r="AB316" s="1926"/>
      <c r="AC316" s="1926"/>
      <c r="AD316" s="1926"/>
      <c r="AE316" s="1927"/>
      <c r="AF316" s="1809" t="s">
        <v>1150</v>
      </c>
      <c r="AG316" s="1792"/>
      <c r="AH316" s="1792"/>
      <c r="AI316" s="1792"/>
      <c r="AJ316" s="1792"/>
      <c r="AK316" s="1793"/>
      <c r="AL316" s="1806" t="s">
        <v>1149</v>
      </c>
      <c r="AM316" s="1807"/>
      <c r="AN316" s="1807"/>
      <c r="AO316" s="1807"/>
      <c r="AP316" s="1807"/>
      <c r="AQ316" s="1807"/>
      <c r="AR316" s="1807"/>
      <c r="AS316" s="1807"/>
      <c r="AT316" s="1807"/>
      <c r="AU316" s="1807"/>
      <c r="AV316" s="1807"/>
      <c r="AW316" s="1807"/>
      <c r="AX316" s="1807"/>
      <c r="AY316" s="1807"/>
      <c r="AZ316" s="1808"/>
      <c r="BA316" s="1809"/>
      <c r="BB316" s="1792"/>
      <c r="BC316" s="1792"/>
      <c r="BD316" s="1792"/>
      <c r="BE316" s="1812"/>
      <c r="BF316" s="550"/>
    </row>
    <row r="317" spans="1:58" ht="21.95" customHeight="1">
      <c r="A317" s="1931"/>
      <c r="B317" s="1826"/>
      <c r="C317" s="1827"/>
      <c r="D317" s="1827"/>
      <c r="E317" s="1827"/>
      <c r="F317" s="1827"/>
      <c r="G317" s="1827"/>
      <c r="H317" s="1827"/>
      <c r="I317" s="1827"/>
      <c r="J317" s="1828"/>
      <c r="K317" s="1832"/>
      <c r="L317" s="1833"/>
      <c r="M317" s="1833"/>
      <c r="N317" s="1834"/>
      <c r="O317" s="1850"/>
      <c r="P317" s="1851"/>
      <c r="Q317" s="1851"/>
      <c r="R317" s="1851"/>
      <c r="S317" s="1851"/>
      <c r="T317" s="1852"/>
      <c r="U317" s="1850"/>
      <c r="V317" s="1851"/>
      <c r="W317" s="1851"/>
      <c r="X317" s="1851"/>
      <c r="Y317" s="1851"/>
      <c r="Z317" s="1852"/>
      <c r="AA317" s="1925"/>
      <c r="AB317" s="1926"/>
      <c r="AC317" s="1926"/>
      <c r="AD317" s="1926"/>
      <c r="AE317" s="1927"/>
      <c r="AF317" s="1856" t="s">
        <v>1236</v>
      </c>
      <c r="AG317" s="1857"/>
      <c r="AH317" s="1857"/>
      <c r="AI317" s="1857"/>
      <c r="AJ317" s="1857"/>
      <c r="AK317" s="1859"/>
      <c r="AL317" s="1806" t="s">
        <v>1237</v>
      </c>
      <c r="AM317" s="1807"/>
      <c r="AN317" s="1807"/>
      <c r="AO317" s="1807"/>
      <c r="AP317" s="1807"/>
      <c r="AQ317" s="1807"/>
      <c r="AR317" s="1807"/>
      <c r="AS317" s="1807"/>
      <c r="AT317" s="1807"/>
      <c r="AU317" s="1807"/>
      <c r="AV317" s="1807"/>
      <c r="AW317" s="1807"/>
      <c r="AX317" s="1807"/>
      <c r="AY317" s="1807"/>
      <c r="AZ317" s="1808"/>
      <c r="BA317" s="1856"/>
      <c r="BB317" s="1857"/>
      <c r="BC317" s="1857"/>
      <c r="BD317" s="1857"/>
      <c r="BE317" s="1858"/>
      <c r="BF317" s="553"/>
    </row>
    <row r="318" spans="1:58" ht="21.95" customHeight="1">
      <c r="A318" s="1931"/>
      <c r="B318" s="1826"/>
      <c r="C318" s="1827"/>
      <c r="D318" s="1827"/>
      <c r="E318" s="1827"/>
      <c r="F318" s="1827"/>
      <c r="G318" s="1827"/>
      <c r="H318" s="1827"/>
      <c r="I318" s="1827"/>
      <c r="J318" s="1828"/>
      <c r="K318" s="1832"/>
      <c r="L318" s="1833"/>
      <c r="M318" s="1833"/>
      <c r="N318" s="1834"/>
      <c r="O318" s="1850"/>
      <c r="P318" s="1851"/>
      <c r="Q318" s="1851"/>
      <c r="R318" s="1851"/>
      <c r="S318" s="1851"/>
      <c r="T318" s="1852"/>
      <c r="U318" s="1850"/>
      <c r="V318" s="1851"/>
      <c r="W318" s="1851"/>
      <c r="X318" s="1851"/>
      <c r="Y318" s="1851"/>
      <c r="Z318" s="1852"/>
      <c r="AA318" s="1925"/>
      <c r="AB318" s="1926"/>
      <c r="AC318" s="1926"/>
      <c r="AD318" s="1926"/>
      <c r="AE318" s="1927"/>
      <c r="AF318" s="1809" t="s">
        <v>1202</v>
      </c>
      <c r="AG318" s="1792"/>
      <c r="AH318" s="1792"/>
      <c r="AI318" s="1792"/>
      <c r="AJ318" s="1792"/>
      <c r="AK318" s="1793"/>
      <c r="AL318" s="1806" t="s">
        <v>1137</v>
      </c>
      <c r="AM318" s="1807"/>
      <c r="AN318" s="1807"/>
      <c r="AO318" s="1807"/>
      <c r="AP318" s="1807"/>
      <c r="AQ318" s="1807"/>
      <c r="AR318" s="1807"/>
      <c r="AS318" s="1807"/>
      <c r="AT318" s="1807"/>
      <c r="AU318" s="1807"/>
      <c r="AV318" s="1807"/>
      <c r="AW318" s="1807"/>
      <c r="AX318" s="1807"/>
      <c r="AY318" s="1807"/>
      <c r="AZ318" s="1808"/>
      <c r="BA318" s="1809"/>
      <c r="BB318" s="1792"/>
      <c r="BC318" s="1792"/>
      <c r="BD318" s="1792"/>
      <c r="BE318" s="1812"/>
      <c r="BF318" s="550"/>
    </row>
    <row r="319" spans="1:58" ht="21.95" customHeight="1">
      <c r="A319" s="1932"/>
      <c r="B319" s="1820"/>
      <c r="C319" s="1821"/>
      <c r="D319" s="1821"/>
      <c r="E319" s="1821"/>
      <c r="F319" s="1821"/>
      <c r="G319" s="1821"/>
      <c r="H319" s="1821"/>
      <c r="I319" s="1821"/>
      <c r="J319" s="1822"/>
      <c r="K319" s="1835"/>
      <c r="L319" s="1836"/>
      <c r="M319" s="1836"/>
      <c r="N319" s="1837"/>
      <c r="O319" s="1853"/>
      <c r="P319" s="1854"/>
      <c r="Q319" s="1854"/>
      <c r="R319" s="1854"/>
      <c r="S319" s="1854"/>
      <c r="T319" s="1855"/>
      <c r="U319" s="1853"/>
      <c r="V319" s="1854"/>
      <c r="W319" s="1854"/>
      <c r="X319" s="1854"/>
      <c r="Y319" s="1854"/>
      <c r="Z319" s="1855"/>
      <c r="AA319" s="1928"/>
      <c r="AB319" s="1929"/>
      <c r="AC319" s="1929"/>
      <c r="AD319" s="1929"/>
      <c r="AE319" s="1930"/>
      <c r="AF319" s="1809" t="s">
        <v>1203</v>
      </c>
      <c r="AG319" s="1792"/>
      <c r="AH319" s="1792"/>
      <c r="AI319" s="1792"/>
      <c r="AJ319" s="1792"/>
      <c r="AK319" s="1793"/>
      <c r="AL319" s="1806" t="s">
        <v>1137</v>
      </c>
      <c r="AM319" s="1807"/>
      <c r="AN319" s="1807"/>
      <c r="AO319" s="1807"/>
      <c r="AP319" s="1807"/>
      <c r="AQ319" s="1807"/>
      <c r="AR319" s="1807"/>
      <c r="AS319" s="1807"/>
      <c r="AT319" s="1807"/>
      <c r="AU319" s="1807"/>
      <c r="AV319" s="1807"/>
      <c r="AW319" s="1807"/>
      <c r="AX319" s="1807"/>
      <c r="AY319" s="1807"/>
      <c r="AZ319" s="1808"/>
      <c r="BA319" s="1809"/>
      <c r="BB319" s="1792"/>
      <c r="BC319" s="1792"/>
      <c r="BD319" s="1792"/>
      <c r="BE319" s="1812"/>
      <c r="BF319" s="550"/>
    </row>
    <row r="320" spans="1:58" ht="21.95" customHeight="1">
      <c r="A320" s="1931" t="s">
        <v>1311</v>
      </c>
      <c r="B320" s="1829" t="s">
        <v>1312</v>
      </c>
      <c r="C320" s="1830"/>
      <c r="D320" s="1830"/>
      <c r="E320" s="1830"/>
      <c r="F320" s="1830"/>
      <c r="G320" s="1830"/>
      <c r="H320" s="1830"/>
      <c r="I320" s="1830"/>
      <c r="J320" s="1831"/>
      <c r="K320" s="1933"/>
      <c r="L320" s="1934"/>
      <c r="M320" s="1934"/>
      <c r="N320" s="1935"/>
      <c r="O320" s="1933"/>
      <c r="P320" s="1934"/>
      <c r="Q320" s="1934"/>
      <c r="R320" s="1934"/>
      <c r="S320" s="1934"/>
      <c r="T320" s="1935"/>
      <c r="U320" s="1933"/>
      <c r="V320" s="1934"/>
      <c r="W320" s="1934"/>
      <c r="X320" s="1934"/>
      <c r="Y320" s="1934"/>
      <c r="Z320" s="1935"/>
      <c r="AA320" s="1939"/>
      <c r="AB320" s="1940"/>
      <c r="AC320" s="1940"/>
      <c r="AD320" s="1940"/>
      <c r="AE320" s="1941"/>
      <c r="AF320" s="1809" t="s">
        <v>1170</v>
      </c>
      <c r="AG320" s="1792"/>
      <c r="AH320" s="1792"/>
      <c r="AI320" s="1792"/>
      <c r="AJ320" s="1792"/>
      <c r="AK320" s="1793"/>
      <c r="AL320" s="1860" t="s">
        <v>1313</v>
      </c>
      <c r="AM320" s="1807"/>
      <c r="AN320" s="1807"/>
      <c r="AO320" s="1807"/>
      <c r="AP320" s="1807"/>
      <c r="AQ320" s="1807"/>
      <c r="AR320" s="1807"/>
      <c r="AS320" s="1807"/>
      <c r="AT320" s="1807"/>
      <c r="AU320" s="1807"/>
      <c r="AV320" s="1807"/>
      <c r="AW320" s="1807"/>
      <c r="AX320" s="1807"/>
      <c r="AY320" s="1807"/>
      <c r="AZ320" s="1808"/>
      <c r="BA320" s="1856"/>
      <c r="BB320" s="1857"/>
      <c r="BC320" s="1857"/>
      <c r="BD320" s="1857"/>
      <c r="BE320" s="1858"/>
      <c r="BF320" s="553"/>
    </row>
    <row r="321" spans="1:58" ht="21.95" customHeight="1">
      <c r="A321" s="1931"/>
      <c r="B321" s="1832"/>
      <c r="C321" s="1833"/>
      <c r="D321" s="1833"/>
      <c r="E321" s="1833"/>
      <c r="F321" s="1833"/>
      <c r="G321" s="1833"/>
      <c r="H321" s="1833"/>
      <c r="I321" s="1833"/>
      <c r="J321" s="1834"/>
      <c r="K321" s="1936"/>
      <c r="L321" s="1937"/>
      <c r="M321" s="1937"/>
      <c r="N321" s="1938"/>
      <c r="O321" s="1936"/>
      <c r="P321" s="1937"/>
      <c r="Q321" s="1937"/>
      <c r="R321" s="1937"/>
      <c r="S321" s="1937"/>
      <c r="T321" s="1938"/>
      <c r="U321" s="1936"/>
      <c r="V321" s="1937"/>
      <c r="W321" s="1937"/>
      <c r="X321" s="1937"/>
      <c r="Y321" s="1937"/>
      <c r="Z321" s="1938"/>
      <c r="AA321" s="1942"/>
      <c r="AB321" s="1943"/>
      <c r="AC321" s="1943"/>
      <c r="AD321" s="1943"/>
      <c r="AE321" s="1944"/>
      <c r="AF321" s="1809" t="s">
        <v>1138</v>
      </c>
      <c r="AG321" s="1792"/>
      <c r="AH321" s="1792"/>
      <c r="AI321" s="1792"/>
      <c r="AJ321" s="1792"/>
      <c r="AK321" s="1793"/>
      <c r="AL321" s="1806" t="s">
        <v>1139</v>
      </c>
      <c r="AM321" s="1807"/>
      <c r="AN321" s="1807"/>
      <c r="AO321" s="1807"/>
      <c r="AP321" s="1807"/>
      <c r="AQ321" s="1807"/>
      <c r="AR321" s="1807"/>
      <c r="AS321" s="1807"/>
      <c r="AT321" s="1807"/>
      <c r="AU321" s="1807"/>
      <c r="AV321" s="1807"/>
      <c r="AW321" s="1807"/>
      <c r="AX321" s="1807"/>
      <c r="AY321" s="1807"/>
      <c r="AZ321" s="1808"/>
      <c r="BA321" s="1856"/>
      <c r="BB321" s="1857"/>
      <c r="BC321" s="1857"/>
      <c r="BD321" s="1857"/>
      <c r="BE321" s="1858"/>
      <c r="BF321" s="550"/>
    </row>
    <row r="322" spans="1:58" ht="21.95" customHeight="1">
      <c r="A322" s="1931"/>
      <c r="B322" s="1832"/>
      <c r="C322" s="1833"/>
      <c r="D322" s="1833"/>
      <c r="E322" s="1833"/>
      <c r="F322" s="1833"/>
      <c r="G322" s="1833"/>
      <c r="H322" s="1833"/>
      <c r="I322" s="1833"/>
      <c r="J322" s="1834"/>
      <c r="K322" s="1936"/>
      <c r="L322" s="1937"/>
      <c r="M322" s="1937"/>
      <c r="N322" s="1938"/>
      <c r="O322" s="1936"/>
      <c r="P322" s="1937"/>
      <c r="Q322" s="1937"/>
      <c r="R322" s="1937"/>
      <c r="S322" s="1937"/>
      <c r="T322" s="1938"/>
      <c r="U322" s="1936"/>
      <c r="V322" s="1937"/>
      <c r="W322" s="1937"/>
      <c r="X322" s="1937"/>
      <c r="Y322" s="1937"/>
      <c r="Z322" s="1938"/>
      <c r="AA322" s="1942"/>
      <c r="AB322" s="1943"/>
      <c r="AC322" s="1943"/>
      <c r="AD322" s="1943"/>
      <c r="AE322" s="1944"/>
      <c r="AF322" s="1798" t="s">
        <v>1140</v>
      </c>
      <c r="AG322" s="1798"/>
      <c r="AH322" s="1798"/>
      <c r="AI322" s="1798"/>
      <c r="AJ322" s="1798"/>
      <c r="AK322" s="1799"/>
      <c r="AL322" s="1794" t="s">
        <v>1139</v>
      </c>
      <c r="AM322" s="1795"/>
      <c r="AN322" s="1795"/>
      <c r="AO322" s="1795"/>
      <c r="AP322" s="1795"/>
      <c r="AQ322" s="1795"/>
      <c r="AR322" s="1795"/>
      <c r="AS322" s="1795"/>
      <c r="AT322" s="1795"/>
      <c r="AU322" s="1795"/>
      <c r="AV322" s="1795"/>
      <c r="AW322" s="1795"/>
      <c r="AX322" s="1795"/>
      <c r="AY322" s="1795"/>
      <c r="AZ322" s="1796"/>
      <c r="BA322" s="1809"/>
      <c r="BB322" s="1792"/>
      <c r="BC322" s="1792"/>
      <c r="BD322" s="1792"/>
      <c r="BE322" s="1812"/>
      <c r="BF322" s="550"/>
    </row>
    <row r="323" spans="1:58" ht="21.95" customHeight="1">
      <c r="A323" s="1931"/>
      <c r="B323" s="1832"/>
      <c r="C323" s="1833"/>
      <c r="D323" s="1833"/>
      <c r="E323" s="1833"/>
      <c r="F323" s="1833"/>
      <c r="G323" s="1833"/>
      <c r="H323" s="1833"/>
      <c r="I323" s="1833"/>
      <c r="J323" s="1834"/>
      <c r="K323" s="1936"/>
      <c r="L323" s="1937"/>
      <c r="M323" s="1937"/>
      <c r="N323" s="1938"/>
      <c r="O323" s="1936"/>
      <c r="P323" s="1937"/>
      <c r="Q323" s="1937"/>
      <c r="R323" s="1937"/>
      <c r="S323" s="1937"/>
      <c r="T323" s="1938"/>
      <c r="U323" s="1936"/>
      <c r="V323" s="1937"/>
      <c r="W323" s="1937"/>
      <c r="X323" s="1937"/>
      <c r="Y323" s="1937"/>
      <c r="Z323" s="1938"/>
      <c r="AA323" s="1942"/>
      <c r="AB323" s="1943"/>
      <c r="AC323" s="1943"/>
      <c r="AD323" s="1943"/>
      <c r="AE323" s="1944"/>
      <c r="AF323" s="1792" t="s">
        <v>1141</v>
      </c>
      <c r="AG323" s="1792"/>
      <c r="AH323" s="1792"/>
      <c r="AI323" s="1792"/>
      <c r="AJ323" s="1792"/>
      <c r="AK323" s="1793"/>
      <c r="AL323" s="1794" t="s">
        <v>1139</v>
      </c>
      <c r="AM323" s="1795"/>
      <c r="AN323" s="1795"/>
      <c r="AO323" s="1795"/>
      <c r="AP323" s="1795"/>
      <c r="AQ323" s="1795"/>
      <c r="AR323" s="1795"/>
      <c r="AS323" s="1795"/>
      <c r="AT323" s="1795"/>
      <c r="AU323" s="1795"/>
      <c r="AV323" s="1795"/>
      <c r="AW323" s="1795"/>
      <c r="AX323" s="1795"/>
      <c r="AY323" s="1795"/>
      <c r="AZ323" s="1796"/>
      <c r="BA323" s="1809"/>
      <c r="BB323" s="1792"/>
      <c r="BC323" s="1792"/>
      <c r="BD323" s="1792"/>
      <c r="BE323" s="1812"/>
      <c r="BF323" s="550"/>
    </row>
    <row r="324" spans="1:58" ht="21.95" customHeight="1">
      <c r="A324" s="1931"/>
      <c r="B324" s="1832"/>
      <c r="C324" s="1833"/>
      <c r="D324" s="1833"/>
      <c r="E324" s="1833"/>
      <c r="F324" s="1833"/>
      <c r="G324" s="1833"/>
      <c r="H324" s="1833"/>
      <c r="I324" s="1833"/>
      <c r="J324" s="1834"/>
      <c r="K324" s="1936"/>
      <c r="L324" s="1937"/>
      <c r="M324" s="1937"/>
      <c r="N324" s="1938"/>
      <c r="O324" s="1936"/>
      <c r="P324" s="1937"/>
      <c r="Q324" s="1937"/>
      <c r="R324" s="1937"/>
      <c r="S324" s="1937"/>
      <c r="T324" s="1938"/>
      <c r="U324" s="1936"/>
      <c r="V324" s="1937"/>
      <c r="W324" s="1937"/>
      <c r="X324" s="1937"/>
      <c r="Y324" s="1937"/>
      <c r="Z324" s="1938"/>
      <c r="AA324" s="1942"/>
      <c r="AB324" s="1943"/>
      <c r="AC324" s="1943"/>
      <c r="AD324" s="1943"/>
      <c r="AE324" s="1944"/>
      <c r="AF324" s="1792" t="s">
        <v>1293</v>
      </c>
      <c r="AG324" s="1792"/>
      <c r="AH324" s="1792"/>
      <c r="AI324" s="1792"/>
      <c r="AJ324" s="1792"/>
      <c r="AK324" s="1793"/>
      <c r="AL324" s="1794" t="s">
        <v>1149</v>
      </c>
      <c r="AM324" s="1795"/>
      <c r="AN324" s="1795"/>
      <c r="AO324" s="1795"/>
      <c r="AP324" s="1795"/>
      <c r="AQ324" s="1795"/>
      <c r="AR324" s="1795"/>
      <c r="AS324" s="1795"/>
      <c r="AT324" s="1795"/>
      <c r="AU324" s="1795"/>
      <c r="AV324" s="1795"/>
      <c r="AW324" s="1795"/>
      <c r="AX324" s="1795"/>
      <c r="AY324" s="1795"/>
      <c r="AZ324" s="1796"/>
      <c r="BA324" s="1809"/>
      <c r="BB324" s="1792"/>
      <c r="BC324" s="1792"/>
      <c r="BD324" s="1792"/>
      <c r="BE324" s="1812"/>
      <c r="BF324" s="554"/>
    </row>
    <row r="325" spans="1:58" ht="21.95" customHeight="1">
      <c r="A325" s="1931"/>
      <c r="B325" s="1832"/>
      <c r="C325" s="1833"/>
      <c r="D325" s="1833"/>
      <c r="E325" s="1833"/>
      <c r="F325" s="1833"/>
      <c r="G325" s="1833"/>
      <c r="H325" s="1833"/>
      <c r="I325" s="1833"/>
      <c r="J325" s="1834"/>
      <c r="K325" s="1936"/>
      <c r="L325" s="1937"/>
      <c r="M325" s="1937"/>
      <c r="N325" s="1938"/>
      <c r="O325" s="1936"/>
      <c r="P325" s="1937"/>
      <c r="Q325" s="1937"/>
      <c r="R325" s="1937"/>
      <c r="S325" s="1937"/>
      <c r="T325" s="1938"/>
      <c r="U325" s="1936"/>
      <c r="V325" s="1937"/>
      <c r="W325" s="1937"/>
      <c r="X325" s="1937"/>
      <c r="Y325" s="1937"/>
      <c r="Z325" s="1938"/>
      <c r="AA325" s="1942"/>
      <c r="AB325" s="1943"/>
      <c r="AC325" s="1943"/>
      <c r="AD325" s="1943"/>
      <c r="AE325" s="1944"/>
      <c r="AF325" s="1792" t="s">
        <v>1294</v>
      </c>
      <c r="AG325" s="1792"/>
      <c r="AH325" s="1792"/>
      <c r="AI325" s="1792"/>
      <c r="AJ325" s="1792"/>
      <c r="AK325" s="1793"/>
      <c r="AL325" s="1860" t="s">
        <v>1139</v>
      </c>
      <c r="AM325" s="1897"/>
      <c r="AN325" s="1897"/>
      <c r="AO325" s="1897"/>
      <c r="AP325" s="1897"/>
      <c r="AQ325" s="1897"/>
      <c r="AR325" s="1897"/>
      <c r="AS325" s="1897"/>
      <c r="AT325" s="1897"/>
      <c r="AU325" s="1897"/>
      <c r="AV325" s="1897"/>
      <c r="AW325" s="1897"/>
      <c r="AX325" s="1897"/>
      <c r="AY325" s="1897"/>
      <c r="AZ325" s="1898"/>
      <c r="BA325" s="1809"/>
      <c r="BB325" s="1792"/>
      <c r="BC325" s="1792"/>
      <c r="BD325" s="1792"/>
      <c r="BE325" s="1812"/>
      <c r="BF325" s="554"/>
    </row>
    <row r="326" spans="1:58" ht="21.95" customHeight="1">
      <c r="A326" s="1931"/>
      <c r="B326" s="1832"/>
      <c r="C326" s="1833"/>
      <c r="D326" s="1833"/>
      <c r="E326" s="1833"/>
      <c r="F326" s="1833"/>
      <c r="G326" s="1833"/>
      <c r="H326" s="1833"/>
      <c r="I326" s="1833"/>
      <c r="J326" s="1834"/>
      <c r="K326" s="1936"/>
      <c r="L326" s="1937"/>
      <c r="M326" s="1937"/>
      <c r="N326" s="1938"/>
      <c r="O326" s="1936"/>
      <c r="P326" s="1937"/>
      <c r="Q326" s="1937"/>
      <c r="R326" s="1937"/>
      <c r="S326" s="1937"/>
      <c r="T326" s="1938"/>
      <c r="U326" s="1936"/>
      <c r="V326" s="1937"/>
      <c r="W326" s="1937"/>
      <c r="X326" s="1937"/>
      <c r="Y326" s="1937"/>
      <c r="Z326" s="1938"/>
      <c r="AA326" s="1942"/>
      <c r="AB326" s="1943"/>
      <c r="AC326" s="1943"/>
      <c r="AD326" s="1943"/>
      <c r="AE326" s="1944"/>
      <c r="AF326" s="1792" t="s">
        <v>1150</v>
      </c>
      <c r="AG326" s="1792"/>
      <c r="AH326" s="1792"/>
      <c r="AI326" s="1792"/>
      <c r="AJ326" s="1792"/>
      <c r="AK326" s="1793"/>
      <c r="AL326" s="1794" t="s">
        <v>1149</v>
      </c>
      <c r="AM326" s="1795"/>
      <c r="AN326" s="1795"/>
      <c r="AO326" s="1795"/>
      <c r="AP326" s="1795"/>
      <c r="AQ326" s="1795"/>
      <c r="AR326" s="1795"/>
      <c r="AS326" s="1795"/>
      <c r="AT326" s="1795"/>
      <c r="AU326" s="1795"/>
      <c r="AV326" s="1795"/>
      <c r="AW326" s="1795"/>
      <c r="AX326" s="1795"/>
      <c r="AY326" s="1795"/>
      <c r="AZ326" s="1796"/>
      <c r="BA326" s="1809"/>
      <c r="BB326" s="1792"/>
      <c r="BC326" s="1792"/>
      <c r="BD326" s="1792"/>
      <c r="BE326" s="1812"/>
      <c r="BF326" s="554"/>
    </row>
    <row r="327" spans="1:58" ht="21.95" customHeight="1">
      <c r="A327" s="1931"/>
      <c r="B327" s="1832"/>
      <c r="C327" s="1833"/>
      <c r="D327" s="1833"/>
      <c r="E327" s="1833"/>
      <c r="F327" s="1833"/>
      <c r="G327" s="1833"/>
      <c r="H327" s="1833"/>
      <c r="I327" s="1833"/>
      <c r="J327" s="1834"/>
      <c r="K327" s="1936"/>
      <c r="L327" s="1937"/>
      <c r="M327" s="1937"/>
      <c r="N327" s="1938"/>
      <c r="O327" s="1936"/>
      <c r="P327" s="1937"/>
      <c r="Q327" s="1937"/>
      <c r="R327" s="1937"/>
      <c r="S327" s="1937"/>
      <c r="T327" s="1938"/>
      <c r="U327" s="1936"/>
      <c r="V327" s="1937"/>
      <c r="W327" s="1937"/>
      <c r="X327" s="1937"/>
      <c r="Y327" s="1937"/>
      <c r="Z327" s="1938"/>
      <c r="AA327" s="1942"/>
      <c r="AB327" s="1943"/>
      <c r="AC327" s="1943"/>
      <c r="AD327" s="1943"/>
      <c r="AE327" s="1944"/>
      <c r="AF327" s="1809" t="s">
        <v>1295</v>
      </c>
      <c r="AG327" s="1792"/>
      <c r="AH327" s="1792"/>
      <c r="AI327" s="1792"/>
      <c r="AJ327" s="1792"/>
      <c r="AK327" s="1793"/>
      <c r="AL327" s="1860" t="s">
        <v>1139</v>
      </c>
      <c r="AM327" s="1897"/>
      <c r="AN327" s="1897"/>
      <c r="AO327" s="1897"/>
      <c r="AP327" s="1897"/>
      <c r="AQ327" s="1897"/>
      <c r="AR327" s="1897"/>
      <c r="AS327" s="1897"/>
      <c r="AT327" s="1897"/>
      <c r="AU327" s="1897"/>
      <c r="AV327" s="1897"/>
      <c r="AW327" s="1897"/>
      <c r="AX327" s="1897"/>
      <c r="AY327" s="1897"/>
      <c r="AZ327" s="1898"/>
      <c r="BA327" s="1809"/>
      <c r="BB327" s="1792"/>
      <c r="BC327" s="1792"/>
      <c r="BD327" s="1792"/>
      <c r="BE327" s="1812"/>
      <c r="BF327" s="554"/>
    </row>
    <row r="328" spans="1:58" ht="21.95" customHeight="1">
      <c r="A328" s="1931"/>
      <c r="B328" s="1835"/>
      <c r="C328" s="1836"/>
      <c r="D328" s="1836"/>
      <c r="E328" s="1836"/>
      <c r="F328" s="1836"/>
      <c r="G328" s="1836"/>
      <c r="H328" s="1836"/>
      <c r="I328" s="1836"/>
      <c r="J328" s="1837"/>
      <c r="K328" s="1884"/>
      <c r="L328" s="1885"/>
      <c r="M328" s="1885"/>
      <c r="N328" s="1886"/>
      <c r="O328" s="1884"/>
      <c r="P328" s="1885"/>
      <c r="Q328" s="1885"/>
      <c r="R328" s="1885"/>
      <c r="S328" s="1885"/>
      <c r="T328" s="1886"/>
      <c r="U328" s="1884"/>
      <c r="V328" s="1885"/>
      <c r="W328" s="1885"/>
      <c r="X328" s="1885"/>
      <c r="Y328" s="1885"/>
      <c r="Z328" s="1886"/>
      <c r="AA328" s="1945"/>
      <c r="AB328" s="1946"/>
      <c r="AC328" s="1946"/>
      <c r="AD328" s="1946"/>
      <c r="AE328" s="1947"/>
      <c r="AF328" s="1949" t="s">
        <v>1314</v>
      </c>
      <c r="AG328" s="1798"/>
      <c r="AH328" s="1798"/>
      <c r="AI328" s="1798"/>
      <c r="AJ328" s="1798"/>
      <c r="AK328" s="1799"/>
      <c r="AL328" s="1950" t="s">
        <v>1139</v>
      </c>
      <c r="AM328" s="1951"/>
      <c r="AN328" s="1951"/>
      <c r="AO328" s="1951"/>
      <c r="AP328" s="1951"/>
      <c r="AQ328" s="1951"/>
      <c r="AR328" s="1951"/>
      <c r="AS328" s="1951"/>
      <c r="AT328" s="1951"/>
      <c r="AU328" s="1951"/>
      <c r="AV328" s="1951"/>
      <c r="AW328" s="1951"/>
      <c r="AX328" s="1951"/>
      <c r="AY328" s="1951"/>
      <c r="AZ328" s="1952"/>
      <c r="BA328" s="1949"/>
      <c r="BB328" s="1798"/>
      <c r="BC328" s="1798"/>
      <c r="BD328" s="1798"/>
      <c r="BE328" s="1953"/>
      <c r="BF328" s="554"/>
    </row>
    <row r="329" spans="1:58" ht="21.95" customHeight="1">
      <c r="A329" s="1931"/>
      <c r="B329" s="1829" t="s">
        <v>1315</v>
      </c>
      <c r="C329" s="1830"/>
      <c r="D329" s="1830"/>
      <c r="E329" s="1830"/>
      <c r="F329" s="1830"/>
      <c r="G329" s="1830"/>
      <c r="H329" s="1830"/>
      <c r="I329" s="1830"/>
      <c r="J329" s="1831"/>
      <c r="K329" s="1933"/>
      <c r="L329" s="1934"/>
      <c r="M329" s="1934"/>
      <c r="N329" s="1935"/>
      <c r="O329" s="1933"/>
      <c r="P329" s="1934"/>
      <c r="Q329" s="1934"/>
      <c r="R329" s="1934"/>
      <c r="S329" s="1934"/>
      <c r="T329" s="1935"/>
      <c r="U329" s="1933"/>
      <c r="V329" s="1934"/>
      <c r="W329" s="1934"/>
      <c r="X329" s="1934"/>
      <c r="Y329" s="1934"/>
      <c r="Z329" s="1935"/>
      <c r="AA329" s="1939"/>
      <c r="AB329" s="1940"/>
      <c r="AC329" s="1940"/>
      <c r="AD329" s="1940"/>
      <c r="AE329" s="1941"/>
      <c r="AF329" s="1809" t="s">
        <v>1138</v>
      </c>
      <c r="AG329" s="1792"/>
      <c r="AH329" s="1792"/>
      <c r="AI329" s="1792"/>
      <c r="AJ329" s="1792"/>
      <c r="AK329" s="1793"/>
      <c r="AL329" s="1806" t="s">
        <v>1139</v>
      </c>
      <c r="AM329" s="1807"/>
      <c r="AN329" s="1807"/>
      <c r="AO329" s="1807"/>
      <c r="AP329" s="1807"/>
      <c r="AQ329" s="1807"/>
      <c r="AR329" s="1807"/>
      <c r="AS329" s="1807"/>
      <c r="AT329" s="1807"/>
      <c r="AU329" s="1807"/>
      <c r="AV329" s="1807"/>
      <c r="AW329" s="1807"/>
      <c r="AX329" s="1807"/>
      <c r="AY329" s="1807"/>
      <c r="AZ329" s="1808"/>
      <c r="BA329" s="1809"/>
      <c r="BB329" s="1792"/>
      <c r="BC329" s="1792"/>
      <c r="BD329" s="1792"/>
      <c r="BE329" s="1812"/>
      <c r="BF329" s="554"/>
    </row>
    <row r="330" spans="1:58" ht="21.95" customHeight="1">
      <c r="A330" s="1931"/>
      <c r="B330" s="1832"/>
      <c r="C330" s="1833"/>
      <c r="D330" s="1833"/>
      <c r="E330" s="1833"/>
      <c r="F330" s="1833"/>
      <c r="G330" s="1833"/>
      <c r="H330" s="1833"/>
      <c r="I330" s="1833"/>
      <c r="J330" s="1834"/>
      <c r="K330" s="1936"/>
      <c r="L330" s="1937"/>
      <c r="M330" s="1937"/>
      <c r="N330" s="1938"/>
      <c r="O330" s="1936"/>
      <c r="P330" s="1937"/>
      <c r="Q330" s="1937"/>
      <c r="R330" s="1937"/>
      <c r="S330" s="1937"/>
      <c r="T330" s="1938"/>
      <c r="U330" s="1936"/>
      <c r="V330" s="1937"/>
      <c r="W330" s="1937"/>
      <c r="X330" s="1937"/>
      <c r="Y330" s="1937"/>
      <c r="Z330" s="1938"/>
      <c r="AA330" s="1942"/>
      <c r="AB330" s="1943"/>
      <c r="AC330" s="1943"/>
      <c r="AD330" s="1943"/>
      <c r="AE330" s="1944"/>
      <c r="AF330" s="1804" t="s">
        <v>1140</v>
      </c>
      <c r="AG330" s="1804"/>
      <c r="AH330" s="1804"/>
      <c r="AI330" s="1804"/>
      <c r="AJ330" s="1804"/>
      <c r="AK330" s="1805"/>
      <c r="AL330" s="1794" t="s">
        <v>1139</v>
      </c>
      <c r="AM330" s="1795"/>
      <c r="AN330" s="1795"/>
      <c r="AO330" s="1795"/>
      <c r="AP330" s="1795"/>
      <c r="AQ330" s="1795"/>
      <c r="AR330" s="1795"/>
      <c r="AS330" s="1795"/>
      <c r="AT330" s="1795"/>
      <c r="AU330" s="1795"/>
      <c r="AV330" s="1795"/>
      <c r="AW330" s="1795"/>
      <c r="AX330" s="1795"/>
      <c r="AY330" s="1795"/>
      <c r="AZ330" s="1796"/>
      <c r="BA330" s="1809"/>
      <c r="BB330" s="1792"/>
      <c r="BC330" s="1792"/>
      <c r="BD330" s="1792"/>
      <c r="BE330" s="1812"/>
      <c r="BF330" s="550"/>
    </row>
    <row r="331" spans="1:58" ht="21.95" customHeight="1">
      <c r="A331" s="1931"/>
      <c r="B331" s="1832"/>
      <c r="C331" s="1833"/>
      <c r="D331" s="1833"/>
      <c r="E331" s="1833"/>
      <c r="F331" s="1833"/>
      <c r="G331" s="1833"/>
      <c r="H331" s="1833"/>
      <c r="I331" s="1833"/>
      <c r="J331" s="1834"/>
      <c r="K331" s="1936"/>
      <c r="L331" s="1937"/>
      <c r="M331" s="1937"/>
      <c r="N331" s="1938"/>
      <c r="O331" s="1936"/>
      <c r="P331" s="1937"/>
      <c r="Q331" s="1937"/>
      <c r="R331" s="1937"/>
      <c r="S331" s="1937"/>
      <c r="T331" s="1938"/>
      <c r="U331" s="1936"/>
      <c r="V331" s="1937"/>
      <c r="W331" s="1937"/>
      <c r="X331" s="1937"/>
      <c r="Y331" s="1937"/>
      <c r="Z331" s="1938"/>
      <c r="AA331" s="1942"/>
      <c r="AB331" s="1943"/>
      <c r="AC331" s="1943"/>
      <c r="AD331" s="1943"/>
      <c r="AE331" s="1944"/>
      <c r="AF331" s="1792" t="s">
        <v>1141</v>
      </c>
      <c r="AG331" s="1792"/>
      <c r="AH331" s="1792"/>
      <c r="AI331" s="1792"/>
      <c r="AJ331" s="1792"/>
      <c r="AK331" s="1793"/>
      <c r="AL331" s="1794" t="s">
        <v>1139</v>
      </c>
      <c r="AM331" s="1795"/>
      <c r="AN331" s="1795"/>
      <c r="AO331" s="1795"/>
      <c r="AP331" s="1795"/>
      <c r="AQ331" s="1795"/>
      <c r="AR331" s="1795"/>
      <c r="AS331" s="1795"/>
      <c r="AT331" s="1795"/>
      <c r="AU331" s="1795"/>
      <c r="AV331" s="1795"/>
      <c r="AW331" s="1795"/>
      <c r="AX331" s="1795"/>
      <c r="AY331" s="1795"/>
      <c r="AZ331" s="1796"/>
      <c r="BA331" s="1809"/>
      <c r="BB331" s="1792"/>
      <c r="BC331" s="1792"/>
      <c r="BD331" s="1792"/>
      <c r="BE331" s="1812"/>
      <c r="BF331" s="550"/>
    </row>
    <row r="332" spans="1:58" ht="21.95" customHeight="1">
      <c r="A332" s="1931"/>
      <c r="B332" s="1832"/>
      <c r="C332" s="1833"/>
      <c r="D332" s="1833"/>
      <c r="E332" s="1833"/>
      <c r="F332" s="1833"/>
      <c r="G332" s="1833"/>
      <c r="H332" s="1833"/>
      <c r="I332" s="1833"/>
      <c r="J332" s="1834"/>
      <c r="K332" s="1936"/>
      <c r="L332" s="1937"/>
      <c r="M332" s="1937"/>
      <c r="N332" s="1938"/>
      <c r="O332" s="1936"/>
      <c r="P332" s="1937"/>
      <c r="Q332" s="1937"/>
      <c r="R332" s="1937"/>
      <c r="S332" s="1937"/>
      <c r="T332" s="1938"/>
      <c r="U332" s="1936"/>
      <c r="V332" s="1937"/>
      <c r="W332" s="1937"/>
      <c r="X332" s="1937"/>
      <c r="Y332" s="1937"/>
      <c r="Z332" s="1938"/>
      <c r="AA332" s="1942"/>
      <c r="AB332" s="1943"/>
      <c r="AC332" s="1943"/>
      <c r="AD332" s="1943"/>
      <c r="AE332" s="1944"/>
      <c r="AF332" s="1792" t="s">
        <v>1293</v>
      </c>
      <c r="AG332" s="1792"/>
      <c r="AH332" s="1792"/>
      <c r="AI332" s="1792"/>
      <c r="AJ332" s="1792"/>
      <c r="AK332" s="1793"/>
      <c r="AL332" s="1794" t="s">
        <v>1149</v>
      </c>
      <c r="AM332" s="1795"/>
      <c r="AN332" s="1795"/>
      <c r="AO332" s="1795"/>
      <c r="AP332" s="1795"/>
      <c r="AQ332" s="1795"/>
      <c r="AR332" s="1795"/>
      <c r="AS332" s="1795"/>
      <c r="AT332" s="1795"/>
      <c r="AU332" s="1795"/>
      <c r="AV332" s="1795"/>
      <c r="AW332" s="1795"/>
      <c r="AX332" s="1795"/>
      <c r="AY332" s="1795"/>
      <c r="AZ332" s="1796"/>
      <c r="BA332" s="1809"/>
      <c r="BB332" s="1792"/>
      <c r="BC332" s="1792"/>
      <c r="BD332" s="1792"/>
      <c r="BE332" s="1812"/>
      <c r="BF332" s="554"/>
    </row>
    <row r="333" spans="1:58" ht="21.95" customHeight="1">
      <c r="A333" s="1931"/>
      <c r="B333" s="1832"/>
      <c r="C333" s="1833"/>
      <c r="D333" s="1833"/>
      <c r="E333" s="1833"/>
      <c r="F333" s="1833"/>
      <c r="G333" s="1833"/>
      <c r="H333" s="1833"/>
      <c r="I333" s="1833"/>
      <c r="J333" s="1834"/>
      <c r="K333" s="1936"/>
      <c r="L333" s="1937"/>
      <c r="M333" s="1937"/>
      <c r="N333" s="1938"/>
      <c r="O333" s="1936"/>
      <c r="P333" s="1937"/>
      <c r="Q333" s="1937"/>
      <c r="R333" s="1937"/>
      <c r="S333" s="1937"/>
      <c r="T333" s="1938"/>
      <c r="U333" s="1936"/>
      <c r="V333" s="1937"/>
      <c r="W333" s="1937"/>
      <c r="X333" s="1937"/>
      <c r="Y333" s="1937"/>
      <c r="Z333" s="1938"/>
      <c r="AA333" s="1942"/>
      <c r="AB333" s="1943"/>
      <c r="AC333" s="1943"/>
      <c r="AD333" s="1943"/>
      <c r="AE333" s="1944"/>
      <c r="AF333" s="1792" t="s">
        <v>1294</v>
      </c>
      <c r="AG333" s="1792"/>
      <c r="AH333" s="1792"/>
      <c r="AI333" s="1792"/>
      <c r="AJ333" s="1792"/>
      <c r="AK333" s="1793"/>
      <c r="AL333" s="1860" t="s">
        <v>1139</v>
      </c>
      <c r="AM333" s="1897"/>
      <c r="AN333" s="1897"/>
      <c r="AO333" s="1897"/>
      <c r="AP333" s="1897"/>
      <c r="AQ333" s="1897"/>
      <c r="AR333" s="1897"/>
      <c r="AS333" s="1897"/>
      <c r="AT333" s="1897"/>
      <c r="AU333" s="1897"/>
      <c r="AV333" s="1897"/>
      <c r="AW333" s="1897"/>
      <c r="AX333" s="1897"/>
      <c r="AY333" s="1897"/>
      <c r="AZ333" s="1898"/>
      <c r="BA333" s="1809"/>
      <c r="BB333" s="1792"/>
      <c r="BC333" s="1792"/>
      <c r="BD333" s="1792"/>
      <c r="BE333" s="1812"/>
      <c r="BF333" s="554"/>
    </row>
    <row r="334" spans="1:58" ht="21.95" customHeight="1">
      <c r="A334" s="1931"/>
      <c r="B334" s="1832"/>
      <c r="C334" s="1833"/>
      <c r="D334" s="1833"/>
      <c r="E334" s="1833"/>
      <c r="F334" s="1833"/>
      <c r="G334" s="1833"/>
      <c r="H334" s="1833"/>
      <c r="I334" s="1833"/>
      <c r="J334" s="1834"/>
      <c r="K334" s="1936"/>
      <c r="L334" s="1937"/>
      <c r="M334" s="1937"/>
      <c r="N334" s="1938"/>
      <c r="O334" s="1936"/>
      <c r="P334" s="1937"/>
      <c r="Q334" s="1937"/>
      <c r="R334" s="1937"/>
      <c r="S334" s="1937"/>
      <c r="T334" s="1938"/>
      <c r="U334" s="1936"/>
      <c r="V334" s="1937"/>
      <c r="W334" s="1937"/>
      <c r="X334" s="1937"/>
      <c r="Y334" s="1937"/>
      <c r="Z334" s="1938"/>
      <c r="AA334" s="1942"/>
      <c r="AB334" s="1943"/>
      <c r="AC334" s="1943"/>
      <c r="AD334" s="1943"/>
      <c r="AE334" s="1944"/>
      <c r="AF334" s="1792" t="s">
        <v>1150</v>
      </c>
      <c r="AG334" s="1792"/>
      <c r="AH334" s="1792"/>
      <c r="AI334" s="1792"/>
      <c r="AJ334" s="1792"/>
      <c r="AK334" s="1793"/>
      <c r="AL334" s="1794" t="s">
        <v>1149</v>
      </c>
      <c r="AM334" s="1795"/>
      <c r="AN334" s="1795"/>
      <c r="AO334" s="1795"/>
      <c r="AP334" s="1795"/>
      <c r="AQ334" s="1795"/>
      <c r="AR334" s="1795"/>
      <c r="AS334" s="1795"/>
      <c r="AT334" s="1795"/>
      <c r="AU334" s="1795"/>
      <c r="AV334" s="1795"/>
      <c r="AW334" s="1795"/>
      <c r="AX334" s="1795"/>
      <c r="AY334" s="1795"/>
      <c r="AZ334" s="1796"/>
      <c r="BA334" s="1809"/>
      <c r="BB334" s="1792"/>
      <c r="BC334" s="1792"/>
      <c r="BD334" s="1792"/>
      <c r="BE334" s="1812"/>
      <c r="BF334" s="554"/>
    </row>
    <row r="335" spans="1:58" ht="21.95" customHeight="1">
      <c r="A335" s="1931"/>
      <c r="B335" s="1832"/>
      <c r="C335" s="1833"/>
      <c r="D335" s="1833"/>
      <c r="E335" s="1833"/>
      <c r="F335" s="1833"/>
      <c r="G335" s="1833"/>
      <c r="H335" s="1833"/>
      <c r="I335" s="1833"/>
      <c r="J335" s="1834"/>
      <c r="K335" s="1936"/>
      <c r="L335" s="1937"/>
      <c r="M335" s="1937"/>
      <c r="N335" s="1938"/>
      <c r="O335" s="1936"/>
      <c r="P335" s="1937"/>
      <c r="Q335" s="1937"/>
      <c r="R335" s="1937"/>
      <c r="S335" s="1937"/>
      <c r="T335" s="1938"/>
      <c r="U335" s="1936"/>
      <c r="V335" s="1937"/>
      <c r="W335" s="1937"/>
      <c r="X335" s="1937"/>
      <c r="Y335" s="1937"/>
      <c r="Z335" s="1938"/>
      <c r="AA335" s="1942"/>
      <c r="AB335" s="1943"/>
      <c r="AC335" s="1943"/>
      <c r="AD335" s="1943"/>
      <c r="AE335" s="1944"/>
      <c r="AF335" s="1809" t="s">
        <v>1295</v>
      </c>
      <c r="AG335" s="1792"/>
      <c r="AH335" s="1792"/>
      <c r="AI335" s="1792"/>
      <c r="AJ335" s="1792"/>
      <c r="AK335" s="1793"/>
      <c r="AL335" s="1860" t="s">
        <v>1139</v>
      </c>
      <c r="AM335" s="1897"/>
      <c r="AN335" s="1897"/>
      <c r="AO335" s="1897"/>
      <c r="AP335" s="1897"/>
      <c r="AQ335" s="1897"/>
      <c r="AR335" s="1897"/>
      <c r="AS335" s="1897"/>
      <c r="AT335" s="1897"/>
      <c r="AU335" s="1897"/>
      <c r="AV335" s="1897"/>
      <c r="AW335" s="1897"/>
      <c r="AX335" s="1897"/>
      <c r="AY335" s="1897"/>
      <c r="AZ335" s="1898"/>
      <c r="BA335" s="1809"/>
      <c r="BB335" s="1792"/>
      <c r="BC335" s="1792"/>
      <c r="BD335" s="1792"/>
      <c r="BE335" s="1812"/>
      <c r="BF335" s="554"/>
    </row>
    <row r="336" spans="1:58" ht="21.95" customHeight="1">
      <c r="A336" s="1932"/>
      <c r="B336" s="1835"/>
      <c r="C336" s="1836"/>
      <c r="D336" s="1836"/>
      <c r="E336" s="1836"/>
      <c r="F336" s="1836"/>
      <c r="G336" s="1836"/>
      <c r="H336" s="1836"/>
      <c r="I336" s="1836"/>
      <c r="J336" s="1837"/>
      <c r="K336" s="1884"/>
      <c r="L336" s="1885"/>
      <c r="M336" s="1885"/>
      <c r="N336" s="1886"/>
      <c r="O336" s="1884"/>
      <c r="P336" s="1885"/>
      <c r="Q336" s="1885"/>
      <c r="R336" s="1885"/>
      <c r="S336" s="1885"/>
      <c r="T336" s="1886"/>
      <c r="U336" s="1884"/>
      <c r="V336" s="1885"/>
      <c r="W336" s="1885"/>
      <c r="X336" s="1885"/>
      <c r="Y336" s="1885"/>
      <c r="Z336" s="1886"/>
      <c r="AA336" s="1945"/>
      <c r="AB336" s="1946"/>
      <c r="AC336" s="1946"/>
      <c r="AD336" s="1946"/>
      <c r="AE336" s="1947"/>
      <c r="AF336" s="1949" t="s">
        <v>1314</v>
      </c>
      <c r="AG336" s="1798"/>
      <c r="AH336" s="1798"/>
      <c r="AI336" s="1798"/>
      <c r="AJ336" s="1798"/>
      <c r="AK336" s="1799"/>
      <c r="AL336" s="1950" t="s">
        <v>1139</v>
      </c>
      <c r="AM336" s="1951"/>
      <c r="AN336" s="1951"/>
      <c r="AO336" s="1951"/>
      <c r="AP336" s="1951"/>
      <c r="AQ336" s="1951"/>
      <c r="AR336" s="1951"/>
      <c r="AS336" s="1951"/>
      <c r="AT336" s="1951"/>
      <c r="AU336" s="1951"/>
      <c r="AV336" s="1951"/>
      <c r="AW336" s="1951"/>
      <c r="AX336" s="1951"/>
      <c r="AY336" s="1951"/>
      <c r="AZ336" s="1952"/>
      <c r="BA336" s="1955"/>
      <c r="BB336" s="1804"/>
      <c r="BC336" s="1804"/>
      <c r="BD336" s="1804"/>
      <c r="BE336" s="1956"/>
      <c r="BF336" s="554"/>
    </row>
    <row r="337" spans="1:58" ht="21.95" customHeight="1">
      <c r="A337" s="1948" t="s">
        <v>1316</v>
      </c>
      <c r="B337" s="1829" t="s">
        <v>1317</v>
      </c>
      <c r="C337" s="1830"/>
      <c r="D337" s="1830"/>
      <c r="E337" s="1830"/>
      <c r="F337" s="1830"/>
      <c r="G337" s="1830"/>
      <c r="H337" s="1830"/>
      <c r="I337" s="1830"/>
      <c r="J337" s="1831"/>
      <c r="K337" s="1933"/>
      <c r="L337" s="1934"/>
      <c r="M337" s="1934"/>
      <c r="N337" s="1935"/>
      <c r="O337" s="1933"/>
      <c r="P337" s="1934"/>
      <c r="Q337" s="1934"/>
      <c r="R337" s="1934"/>
      <c r="S337" s="1934"/>
      <c r="T337" s="1935"/>
      <c r="U337" s="1933"/>
      <c r="V337" s="1934"/>
      <c r="W337" s="1934"/>
      <c r="X337" s="1934"/>
      <c r="Y337" s="1934"/>
      <c r="Z337" s="1935"/>
      <c r="AA337" s="1939"/>
      <c r="AB337" s="1940"/>
      <c r="AC337" s="1940"/>
      <c r="AD337" s="1940"/>
      <c r="AE337" s="1941"/>
      <c r="AF337" s="1954" t="s">
        <v>1318</v>
      </c>
      <c r="AG337" s="1746"/>
      <c r="AH337" s="1746"/>
      <c r="AI337" s="1746"/>
      <c r="AJ337" s="1746"/>
      <c r="AK337" s="1746"/>
      <c r="AL337" s="1860" t="s">
        <v>1319</v>
      </c>
      <c r="AM337" s="1897"/>
      <c r="AN337" s="1897"/>
      <c r="AO337" s="1897"/>
      <c r="AP337" s="1897"/>
      <c r="AQ337" s="1897"/>
      <c r="AR337" s="1897"/>
      <c r="AS337" s="1897"/>
      <c r="AT337" s="1897"/>
      <c r="AU337" s="1897"/>
      <c r="AV337" s="1897"/>
      <c r="AW337" s="1897"/>
      <c r="AX337" s="1897"/>
      <c r="AY337" s="1897"/>
      <c r="AZ337" s="1898"/>
      <c r="BA337" s="1856"/>
      <c r="BB337" s="1857"/>
      <c r="BC337" s="1857"/>
      <c r="BD337" s="1857"/>
      <c r="BE337" s="1858"/>
      <c r="BF337" s="553"/>
    </row>
    <row r="338" spans="1:58" ht="21.95" customHeight="1">
      <c r="A338" s="1931"/>
      <c r="B338" s="1832"/>
      <c r="C338" s="1833"/>
      <c r="D338" s="1833"/>
      <c r="E338" s="1833"/>
      <c r="F338" s="1833"/>
      <c r="G338" s="1833"/>
      <c r="H338" s="1833"/>
      <c r="I338" s="1833"/>
      <c r="J338" s="1834"/>
      <c r="K338" s="1936"/>
      <c r="L338" s="1937"/>
      <c r="M338" s="1937"/>
      <c r="N338" s="1938"/>
      <c r="O338" s="1936"/>
      <c r="P338" s="1937"/>
      <c r="Q338" s="1937"/>
      <c r="R338" s="1937"/>
      <c r="S338" s="1937"/>
      <c r="T338" s="1938"/>
      <c r="U338" s="1936"/>
      <c r="V338" s="1937"/>
      <c r="W338" s="1937"/>
      <c r="X338" s="1937"/>
      <c r="Y338" s="1937"/>
      <c r="Z338" s="1938"/>
      <c r="AA338" s="1942"/>
      <c r="AB338" s="1943"/>
      <c r="AC338" s="1943"/>
      <c r="AD338" s="1943"/>
      <c r="AE338" s="1944"/>
      <c r="AF338" s="1809" t="s">
        <v>1138</v>
      </c>
      <c r="AG338" s="1792"/>
      <c r="AH338" s="1792"/>
      <c r="AI338" s="1792"/>
      <c r="AJ338" s="1792"/>
      <c r="AK338" s="1793"/>
      <c r="AL338" s="1806" t="s">
        <v>1139</v>
      </c>
      <c r="AM338" s="1807"/>
      <c r="AN338" s="1807"/>
      <c r="AO338" s="1807"/>
      <c r="AP338" s="1807"/>
      <c r="AQ338" s="1807"/>
      <c r="AR338" s="1807"/>
      <c r="AS338" s="1807"/>
      <c r="AT338" s="1807"/>
      <c r="AU338" s="1807"/>
      <c r="AV338" s="1807"/>
      <c r="AW338" s="1807"/>
      <c r="AX338" s="1807"/>
      <c r="AY338" s="1807"/>
      <c r="AZ338" s="1808"/>
      <c r="BA338" s="1806"/>
      <c r="BB338" s="1807"/>
      <c r="BC338" s="1807"/>
      <c r="BD338" s="1807"/>
      <c r="BE338" s="1873"/>
      <c r="BF338" s="553"/>
    </row>
    <row r="339" spans="1:58" ht="21.95" customHeight="1">
      <c r="A339" s="1931"/>
      <c r="B339" s="1832"/>
      <c r="C339" s="1833"/>
      <c r="D339" s="1833"/>
      <c r="E339" s="1833"/>
      <c r="F339" s="1833"/>
      <c r="G339" s="1833"/>
      <c r="H339" s="1833"/>
      <c r="I339" s="1833"/>
      <c r="J339" s="1834"/>
      <c r="K339" s="1936"/>
      <c r="L339" s="1937"/>
      <c r="M339" s="1937"/>
      <c r="N339" s="1938"/>
      <c r="O339" s="1936"/>
      <c r="P339" s="1937"/>
      <c r="Q339" s="1937"/>
      <c r="R339" s="1937"/>
      <c r="S339" s="1937"/>
      <c r="T339" s="1938"/>
      <c r="U339" s="1936"/>
      <c r="V339" s="1937"/>
      <c r="W339" s="1937"/>
      <c r="X339" s="1937"/>
      <c r="Y339" s="1937"/>
      <c r="Z339" s="1938"/>
      <c r="AA339" s="1942"/>
      <c r="AB339" s="1943"/>
      <c r="AC339" s="1943"/>
      <c r="AD339" s="1943"/>
      <c r="AE339" s="1944"/>
      <c r="AF339" s="1804" t="s">
        <v>1140</v>
      </c>
      <c r="AG339" s="1804"/>
      <c r="AH339" s="1804"/>
      <c r="AI339" s="1804"/>
      <c r="AJ339" s="1804"/>
      <c r="AK339" s="1805"/>
      <c r="AL339" s="1794" t="s">
        <v>1139</v>
      </c>
      <c r="AM339" s="1795"/>
      <c r="AN339" s="1795"/>
      <c r="AO339" s="1795"/>
      <c r="AP339" s="1795"/>
      <c r="AQ339" s="1795"/>
      <c r="AR339" s="1795"/>
      <c r="AS339" s="1795"/>
      <c r="AT339" s="1795"/>
      <c r="AU339" s="1795"/>
      <c r="AV339" s="1795"/>
      <c r="AW339" s="1795"/>
      <c r="AX339" s="1795"/>
      <c r="AY339" s="1795"/>
      <c r="AZ339" s="1796"/>
      <c r="BA339" s="1809"/>
      <c r="BB339" s="1792"/>
      <c r="BC339" s="1792"/>
      <c r="BD339" s="1792"/>
      <c r="BE339" s="1812"/>
      <c r="BF339" s="550"/>
    </row>
    <row r="340" spans="1:58" ht="21.95" customHeight="1">
      <c r="A340" s="1931"/>
      <c r="B340" s="1832"/>
      <c r="C340" s="1833"/>
      <c r="D340" s="1833"/>
      <c r="E340" s="1833"/>
      <c r="F340" s="1833"/>
      <c r="G340" s="1833"/>
      <c r="H340" s="1833"/>
      <c r="I340" s="1833"/>
      <c r="J340" s="1834"/>
      <c r="K340" s="1936"/>
      <c r="L340" s="1937"/>
      <c r="M340" s="1937"/>
      <c r="N340" s="1938"/>
      <c r="O340" s="1936"/>
      <c r="P340" s="1937"/>
      <c r="Q340" s="1937"/>
      <c r="R340" s="1937"/>
      <c r="S340" s="1937"/>
      <c r="T340" s="1938"/>
      <c r="U340" s="1936"/>
      <c r="V340" s="1937"/>
      <c r="W340" s="1937"/>
      <c r="X340" s="1937"/>
      <c r="Y340" s="1937"/>
      <c r="Z340" s="1938"/>
      <c r="AA340" s="1942"/>
      <c r="AB340" s="1943"/>
      <c r="AC340" s="1943"/>
      <c r="AD340" s="1943"/>
      <c r="AE340" s="1944"/>
      <c r="AF340" s="1792" t="s">
        <v>1141</v>
      </c>
      <c r="AG340" s="1792"/>
      <c r="AH340" s="1792"/>
      <c r="AI340" s="1792"/>
      <c r="AJ340" s="1792"/>
      <c r="AK340" s="1793"/>
      <c r="AL340" s="1794" t="s">
        <v>1139</v>
      </c>
      <c r="AM340" s="1795"/>
      <c r="AN340" s="1795"/>
      <c r="AO340" s="1795"/>
      <c r="AP340" s="1795"/>
      <c r="AQ340" s="1795"/>
      <c r="AR340" s="1795"/>
      <c r="AS340" s="1795"/>
      <c r="AT340" s="1795"/>
      <c r="AU340" s="1795"/>
      <c r="AV340" s="1795"/>
      <c r="AW340" s="1795"/>
      <c r="AX340" s="1795"/>
      <c r="AY340" s="1795"/>
      <c r="AZ340" s="1796"/>
      <c r="BA340" s="1809"/>
      <c r="BB340" s="1792"/>
      <c r="BC340" s="1792"/>
      <c r="BD340" s="1792"/>
      <c r="BE340" s="1812"/>
      <c r="BF340" s="550"/>
    </row>
    <row r="341" spans="1:58" ht="21.95" customHeight="1">
      <c r="A341" s="1931"/>
      <c r="B341" s="1832"/>
      <c r="C341" s="1833"/>
      <c r="D341" s="1833"/>
      <c r="E341" s="1833"/>
      <c r="F341" s="1833"/>
      <c r="G341" s="1833"/>
      <c r="H341" s="1833"/>
      <c r="I341" s="1833"/>
      <c r="J341" s="1834"/>
      <c r="K341" s="1936"/>
      <c r="L341" s="1937"/>
      <c r="M341" s="1937"/>
      <c r="N341" s="1938"/>
      <c r="O341" s="1936"/>
      <c r="P341" s="1937"/>
      <c r="Q341" s="1937"/>
      <c r="R341" s="1937"/>
      <c r="S341" s="1937"/>
      <c r="T341" s="1938"/>
      <c r="U341" s="1936"/>
      <c r="V341" s="1937"/>
      <c r="W341" s="1937"/>
      <c r="X341" s="1937"/>
      <c r="Y341" s="1937"/>
      <c r="Z341" s="1938"/>
      <c r="AA341" s="1942"/>
      <c r="AB341" s="1943"/>
      <c r="AC341" s="1943"/>
      <c r="AD341" s="1943"/>
      <c r="AE341" s="1944"/>
      <c r="AF341" s="1809" t="s">
        <v>1320</v>
      </c>
      <c r="AG341" s="1792"/>
      <c r="AH341" s="1792"/>
      <c r="AI341" s="1792"/>
      <c r="AJ341" s="1792"/>
      <c r="AK341" s="1793"/>
      <c r="AL341" s="1860" t="s">
        <v>1186</v>
      </c>
      <c r="AM341" s="1897"/>
      <c r="AN341" s="1897"/>
      <c r="AO341" s="1897"/>
      <c r="AP341" s="1897"/>
      <c r="AQ341" s="1897"/>
      <c r="AR341" s="1897"/>
      <c r="AS341" s="1897"/>
      <c r="AT341" s="1897"/>
      <c r="AU341" s="1897"/>
      <c r="AV341" s="1897"/>
      <c r="AW341" s="1897"/>
      <c r="AX341" s="1897"/>
      <c r="AY341" s="1897"/>
      <c r="AZ341" s="1898"/>
      <c r="BA341" s="1806"/>
      <c r="BB341" s="1807"/>
      <c r="BC341" s="1807"/>
      <c r="BD341" s="1807"/>
      <c r="BE341" s="1873"/>
      <c r="BF341" s="553"/>
    </row>
    <row r="342" spans="1:58" ht="21.95" customHeight="1">
      <c r="A342" s="1931"/>
      <c r="B342" s="1832"/>
      <c r="C342" s="1833"/>
      <c r="D342" s="1833"/>
      <c r="E342" s="1833"/>
      <c r="F342" s="1833"/>
      <c r="G342" s="1833"/>
      <c r="H342" s="1833"/>
      <c r="I342" s="1833"/>
      <c r="J342" s="1834"/>
      <c r="K342" s="1936"/>
      <c r="L342" s="1937"/>
      <c r="M342" s="1937"/>
      <c r="N342" s="1938"/>
      <c r="O342" s="1936"/>
      <c r="P342" s="1937"/>
      <c r="Q342" s="1937"/>
      <c r="R342" s="1937"/>
      <c r="S342" s="1937"/>
      <c r="T342" s="1938"/>
      <c r="U342" s="1936"/>
      <c r="V342" s="1937"/>
      <c r="W342" s="1937"/>
      <c r="X342" s="1937"/>
      <c r="Y342" s="1937"/>
      <c r="Z342" s="1938"/>
      <c r="AA342" s="1942"/>
      <c r="AB342" s="1943"/>
      <c r="AC342" s="1943"/>
      <c r="AD342" s="1943"/>
      <c r="AE342" s="1944"/>
      <c r="AF342" s="1809" t="s">
        <v>1321</v>
      </c>
      <c r="AG342" s="1792"/>
      <c r="AH342" s="1792"/>
      <c r="AI342" s="1792"/>
      <c r="AJ342" s="1792"/>
      <c r="AK342" s="1793"/>
      <c r="AL342" s="1860" t="s">
        <v>1186</v>
      </c>
      <c r="AM342" s="1897"/>
      <c r="AN342" s="1897"/>
      <c r="AO342" s="1897"/>
      <c r="AP342" s="1897"/>
      <c r="AQ342" s="1897"/>
      <c r="AR342" s="1897"/>
      <c r="AS342" s="1897"/>
      <c r="AT342" s="1897"/>
      <c r="AU342" s="1897"/>
      <c r="AV342" s="1897"/>
      <c r="AW342" s="1897"/>
      <c r="AX342" s="1897"/>
      <c r="AY342" s="1897"/>
      <c r="AZ342" s="1898"/>
      <c r="BA342" s="1806"/>
      <c r="BB342" s="1807"/>
      <c r="BC342" s="1807"/>
      <c r="BD342" s="1807"/>
      <c r="BE342" s="1873"/>
      <c r="BF342" s="553"/>
    </row>
    <row r="343" spans="1:58" ht="21.95" customHeight="1">
      <c r="A343" s="1931"/>
      <c r="B343" s="1832"/>
      <c r="C343" s="1833"/>
      <c r="D343" s="1833"/>
      <c r="E343" s="1833"/>
      <c r="F343" s="1833"/>
      <c r="G343" s="1833"/>
      <c r="H343" s="1833"/>
      <c r="I343" s="1833"/>
      <c r="J343" s="1834"/>
      <c r="K343" s="1936"/>
      <c r="L343" s="1937"/>
      <c r="M343" s="1937"/>
      <c r="N343" s="1938"/>
      <c r="O343" s="1936"/>
      <c r="P343" s="1937"/>
      <c r="Q343" s="1937"/>
      <c r="R343" s="1937"/>
      <c r="S343" s="1937"/>
      <c r="T343" s="1938"/>
      <c r="U343" s="1936"/>
      <c r="V343" s="1937"/>
      <c r="W343" s="1937"/>
      <c r="X343" s="1937"/>
      <c r="Y343" s="1937"/>
      <c r="Z343" s="1938"/>
      <c r="AA343" s="1942"/>
      <c r="AB343" s="1943"/>
      <c r="AC343" s="1943"/>
      <c r="AD343" s="1943"/>
      <c r="AE343" s="1944"/>
      <c r="AF343" s="1746" t="s">
        <v>1322</v>
      </c>
      <c r="AG343" s="1746"/>
      <c r="AH343" s="1746"/>
      <c r="AI343" s="1746"/>
      <c r="AJ343" s="1746"/>
      <c r="AK343" s="1746"/>
      <c r="AL343" s="1860" t="s">
        <v>1186</v>
      </c>
      <c r="AM343" s="1897"/>
      <c r="AN343" s="1897"/>
      <c r="AO343" s="1897"/>
      <c r="AP343" s="1897"/>
      <c r="AQ343" s="1897"/>
      <c r="AR343" s="1897"/>
      <c r="AS343" s="1897"/>
      <c r="AT343" s="1897"/>
      <c r="AU343" s="1897"/>
      <c r="AV343" s="1897"/>
      <c r="AW343" s="1897"/>
      <c r="AX343" s="1897"/>
      <c r="AY343" s="1897"/>
      <c r="AZ343" s="1898"/>
      <c r="BA343" s="1856"/>
      <c r="BB343" s="1857"/>
      <c r="BC343" s="1857"/>
      <c r="BD343" s="1857"/>
      <c r="BE343" s="1858"/>
      <c r="BF343" s="553"/>
    </row>
    <row r="344" spans="1:58" ht="21.95" customHeight="1">
      <c r="A344" s="1931"/>
      <c r="B344" s="1832"/>
      <c r="C344" s="1833"/>
      <c r="D344" s="1833"/>
      <c r="E344" s="1833"/>
      <c r="F344" s="1833"/>
      <c r="G344" s="1833"/>
      <c r="H344" s="1833"/>
      <c r="I344" s="1833"/>
      <c r="J344" s="1834"/>
      <c r="K344" s="1936"/>
      <c r="L344" s="1937"/>
      <c r="M344" s="1937"/>
      <c r="N344" s="1938"/>
      <c r="O344" s="1936"/>
      <c r="P344" s="1937"/>
      <c r="Q344" s="1937"/>
      <c r="R344" s="1937"/>
      <c r="S344" s="1937"/>
      <c r="T344" s="1938"/>
      <c r="U344" s="1936"/>
      <c r="V344" s="1937"/>
      <c r="W344" s="1937"/>
      <c r="X344" s="1937"/>
      <c r="Y344" s="1937"/>
      <c r="Z344" s="1938"/>
      <c r="AA344" s="1942"/>
      <c r="AB344" s="1943"/>
      <c r="AC344" s="1943"/>
      <c r="AD344" s="1943"/>
      <c r="AE344" s="1944"/>
      <c r="AF344" s="1809" t="s">
        <v>1323</v>
      </c>
      <c r="AG344" s="1792"/>
      <c r="AH344" s="1792"/>
      <c r="AI344" s="1792"/>
      <c r="AJ344" s="1792"/>
      <c r="AK344" s="1793"/>
      <c r="AL344" s="1860" t="s">
        <v>1186</v>
      </c>
      <c r="AM344" s="1897"/>
      <c r="AN344" s="1897"/>
      <c r="AO344" s="1897"/>
      <c r="AP344" s="1897"/>
      <c r="AQ344" s="1897"/>
      <c r="AR344" s="1897"/>
      <c r="AS344" s="1897"/>
      <c r="AT344" s="1897"/>
      <c r="AU344" s="1897"/>
      <c r="AV344" s="1897"/>
      <c r="AW344" s="1897"/>
      <c r="AX344" s="1897"/>
      <c r="AY344" s="1897"/>
      <c r="AZ344" s="1898"/>
      <c r="BA344" s="1806"/>
      <c r="BB344" s="1807"/>
      <c r="BC344" s="1807"/>
      <c r="BD344" s="1807"/>
      <c r="BE344" s="1873"/>
      <c r="BF344" s="553"/>
    </row>
    <row r="345" spans="1:58" ht="21.95" customHeight="1">
      <c r="A345" s="1931"/>
      <c r="B345" s="1832"/>
      <c r="C345" s="1833"/>
      <c r="D345" s="1833"/>
      <c r="E345" s="1833"/>
      <c r="F345" s="1833"/>
      <c r="G345" s="1833"/>
      <c r="H345" s="1833"/>
      <c r="I345" s="1833"/>
      <c r="J345" s="1834"/>
      <c r="K345" s="1936"/>
      <c r="L345" s="1937"/>
      <c r="M345" s="1937"/>
      <c r="N345" s="1938"/>
      <c r="O345" s="1936"/>
      <c r="P345" s="1937"/>
      <c r="Q345" s="1937"/>
      <c r="R345" s="1937"/>
      <c r="S345" s="1937"/>
      <c r="T345" s="1938"/>
      <c r="U345" s="1936"/>
      <c r="V345" s="1937"/>
      <c r="W345" s="1937"/>
      <c r="X345" s="1937"/>
      <c r="Y345" s="1937"/>
      <c r="Z345" s="1938"/>
      <c r="AA345" s="1942"/>
      <c r="AB345" s="1943"/>
      <c r="AC345" s="1943"/>
      <c r="AD345" s="1943"/>
      <c r="AE345" s="1944"/>
      <c r="AF345" s="1792" t="s">
        <v>1294</v>
      </c>
      <c r="AG345" s="1792"/>
      <c r="AH345" s="1792"/>
      <c r="AI345" s="1792"/>
      <c r="AJ345" s="1792"/>
      <c r="AK345" s="1793"/>
      <c r="AL345" s="1860" t="s">
        <v>1139</v>
      </c>
      <c r="AM345" s="1897"/>
      <c r="AN345" s="1897"/>
      <c r="AO345" s="1897"/>
      <c r="AP345" s="1897"/>
      <c r="AQ345" s="1897"/>
      <c r="AR345" s="1897"/>
      <c r="AS345" s="1897"/>
      <c r="AT345" s="1897"/>
      <c r="AU345" s="1897"/>
      <c r="AV345" s="1897"/>
      <c r="AW345" s="1897"/>
      <c r="AX345" s="1897"/>
      <c r="AY345" s="1897"/>
      <c r="AZ345" s="1898"/>
      <c r="BA345" s="1809"/>
      <c r="BB345" s="1792"/>
      <c r="BC345" s="1792"/>
      <c r="BD345" s="1792"/>
      <c r="BE345" s="1812"/>
      <c r="BF345" s="554"/>
    </row>
    <row r="346" spans="1:58" ht="21.95" customHeight="1">
      <c r="A346" s="1931"/>
      <c r="B346" s="1832"/>
      <c r="C346" s="1833"/>
      <c r="D346" s="1833"/>
      <c r="E346" s="1833"/>
      <c r="F346" s="1833"/>
      <c r="G346" s="1833"/>
      <c r="H346" s="1833"/>
      <c r="I346" s="1833"/>
      <c r="J346" s="1834"/>
      <c r="K346" s="1936"/>
      <c r="L346" s="1937"/>
      <c r="M346" s="1937"/>
      <c r="N346" s="1938"/>
      <c r="O346" s="1936"/>
      <c r="P346" s="1937"/>
      <c r="Q346" s="1937"/>
      <c r="R346" s="1937"/>
      <c r="S346" s="1937"/>
      <c r="T346" s="1938"/>
      <c r="U346" s="1936"/>
      <c r="V346" s="1937"/>
      <c r="W346" s="1937"/>
      <c r="X346" s="1937"/>
      <c r="Y346" s="1937"/>
      <c r="Z346" s="1938"/>
      <c r="AA346" s="1942"/>
      <c r="AB346" s="1943"/>
      <c r="AC346" s="1943"/>
      <c r="AD346" s="1943"/>
      <c r="AE346" s="1944"/>
      <c r="AF346" s="1792" t="s">
        <v>1150</v>
      </c>
      <c r="AG346" s="1792"/>
      <c r="AH346" s="1792"/>
      <c r="AI346" s="1792"/>
      <c r="AJ346" s="1792"/>
      <c r="AK346" s="1793"/>
      <c r="AL346" s="1794" t="s">
        <v>1149</v>
      </c>
      <c r="AM346" s="1795"/>
      <c r="AN346" s="1795"/>
      <c r="AO346" s="1795"/>
      <c r="AP346" s="1795"/>
      <c r="AQ346" s="1795"/>
      <c r="AR346" s="1795"/>
      <c r="AS346" s="1795"/>
      <c r="AT346" s="1795"/>
      <c r="AU346" s="1795"/>
      <c r="AV346" s="1795"/>
      <c r="AW346" s="1795"/>
      <c r="AX346" s="1795"/>
      <c r="AY346" s="1795"/>
      <c r="AZ346" s="1796"/>
      <c r="BA346" s="1809"/>
      <c r="BB346" s="1792"/>
      <c r="BC346" s="1792"/>
      <c r="BD346" s="1792"/>
      <c r="BE346" s="1812"/>
      <c r="BF346" s="554"/>
    </row>
    <row r="347" spans="1:58" ht="21.95" customHeight="1">
      <c r="A347" s="1931"/>
      <c r="B347" s="1832"/>
      <c r="C347" s="1833"/>
      <c r="D347" s="1833"/>
      <c r="E347" s="1833"/>
      <c r="F347" s="1833"/>
      <c r="G347" s="1833"/>
      <c r="H347" s="1833"/>
      <c r="I347" s="1833"/>
      <c r="J347" s="1834"/>
      <c r="K347" s="1936"/>
      <c r="L347" s="1937"/>
      <c r="M347" s="1937"/>
      <c r="N347" s="1938"/>
      <c r="O347" s="1936"/>
      <c r="P347" s="1937"/>
      <c r="Q347" s="1937"/>
      <c r="R347" s="1937"/>
      <c r="S347" s="1937"/>
      <c r="T347" s="1938"/>
      <c r="U347" s="1936"/>
      <c r="V347" s="1937"/>
      <c r="W347" s="1937"/>
      <c r="X347" s="1937"/>
      <c r="Y347" s="1937"/>
      <c r="Z347" s="1938"/>
      <c r="AA347" s="1942"/>
      <c r="AB347" s="1943"/>
      <c r="AC347" s="1943"/>
      <c r="AD347" s="1943"/>
      <c r="AE347" s="1944"/>
      <c r="AF347" s="1792" t="s">
        <v>1324</v>
      </c>
      <c r="AG347" s="1792"/>
      <c r="AH347" s="1792"/>
      <c r="AI347" s="1792"/>
      <c r="AJ347" s="1792"/>
      <c r="AK347" s="1793"/>
      <c r="AL347" s="1860" t="s">
        <v>1139</v>
      </c>
      <c r="AM347" s="1897"/>
      <c r="AN347" s="1897"/>
      <c r="AO347" s="1897"/>
      <c r="AP347" s="1897"/>
      <c r="AQ347" s="1897"/>
      <c r="AR347" s="1897"/>
      <c r="AS347" s="1897"/>
      <c r="AT347" s="1897"/>
      <c r="AU347" s="1897"/>
      <c r="AV347" s="1897"/>
      <c r="AW347" s="1897"/>
      <c r="AX347" s="1897"/>
      <c r="AY347" s="1897"/>
      <c r="AZ347" s="1898"/>
      <c r="BA347" s="1809"/>
      <c r="BB347" s="1792"/>
      <c r="BC347" s="1792"/>
      <c r="BD347" s="1792"/>
      <c r="BE347" s="1812"/>
      <c r="BF347" s="554"/>
    </row>
    <row r="348" spans="1:58" ht="21.95" customHeight="1">
      <c r="A348" s="1931"/>
      <c r="B348" s="1832"/>
      <c r="C348" s="1833"/>
      <c r="D348" s="1833"/>
      <c r="E348" s="1833"/>
      <c r="F348" s="1833"/>
      <c r="G348" s="1833"/>
      <c r="H348" s="1833"/>
      <c r="I348" s="1833"/>
      <c r="J348" s="1834"/>
      <c r="K348" s="1936"/>
      <c r="L348" s="1937"/>
      <c r="M348" s="1937"/>
      <c r="N348" s="1938"/>
      <c r="O348" s="1936"/>
      <c r="P348" s="1937"/>
      <c r="Q348" s="1937"/>
      <c r="R348" s="1937"/>
      <c r="S348" s="1937"/>
      <c r="T348" s="1938"/>
      <c r="U348" s="1936"/>
      <c r="V348" s="1937"/>
      <c r="W348" s="1937"/>
      <c r="X348" s="1937"/>
      <c r="Y348" s="1937"/>
      <c r="Z348" s="1938"/>
      <c r="AA348" s="1942"/>
      <c r="AB348" s="1943"/>
      <c r="AC348" s="1943"/>
      <c r="AD348" s="1943"/>
      <c r="AE348" s="1944"/>
      <c r="AF348" s="1809" t="s">
        <v>1295</v>
      </c>
      <c r="AG348" s="1792"/>
      <c r="AH348" s="1792"/>
      <c r="AI348" s="1792"/>
      <c r="AJ348" s="1792"/>
      <c r="AK348" s="1793"/>
      <c r="AL348" s="1860" t="s">
        <v>1139</v>
      </c>
      <c r="AM348" s="1897"/>
      <c r="AN348" s="1897"/>
      <c r="AO348" s="1897"/>
      <c r="AP348" s="1897"/>
      <c r="AQ348" s="1897"/>
      <c r="AR348" s="1897"/>
      <c r="AS348" s="1897"/>
      <c r="AT348" s="1897"/>
      <c r="AU348" s="1897"/>
      <c r="AV348" s="1897"/>
      <c r="AW348" s="1897"/>
      <c r="AX348" s="1897"/>
      <c r="AY348" s="1897"/>
      <c r="AZ348" s="1898"/>
      <c r="BA348" s="1809"/>
      <c r="BB348" s="1792"/>
      <c r="BC348" s="1792"/>
      <c r="BD348" s="1792"/>
      <c r="BE348" s="1812"/>
      <c r="BF348" s="554"/>
    </row>
    <row r="349" spans="1:58" ht="21.95" customHeight="1">
      <c r="A349" s="1931"/>
      <c r="B349" s="1832"/>
      <c r="C349" s="1833"/>
      <c r="D349" s="1833"/>
      <c r="E349" s="1833"/>
      <c r="F349" s="1833"/>
      <c r="G349" s="1833"/>
      <c r="H349" s="1833"/>
      <c r="I349" s="1833"/>
      <c r="J349" s="1834"/>
      <c r="K349" s="1936"/>
      <c r="L349" s="1937"/>
      <c r="M349" s="1937"/>
      <c r="N349" s="1938"/>
      <c r="O349" s="1936"/>
      <c r="P349" s="1937"/>
      <c r="Q349" s="1937"/>
      <c r="R349" s="1937"/>
      <c r="S349" s="1937"/>
      <c r="T349" s="1938"/>
      <c r="U349" s="1936"/>
      <c r="V349" s="1937"/>
      <c r="W349" s="1937"/>
      <c r="X349" s="1937"/>
      <c r="Y349" s="1937"/>
      <c r="Z349" s="1938"/>
      <c r="AA349" s="1942"/>
      <c r="AB349" s="1943"/>
      <c r="AC349" s="1943"/>
      <c r="AD349" s="1943"/>
      <c r="AE349" s="1944"/>
      <c r="AF349" s="1792" t="s">
        <v>1325</v>
      </c>
      <c r="AG349" s="1792"/>
      <c r="AH349" s="1792"/>
      <c r="AI349" s="1792"/>
      <c r="AJ349" s="1792"/>
      <c r="AK349" s="1793"/>
      <c r="AL349" s="1860" t="s">
        <v>1186</v>
      </c>
      <c r="AM349" s="1897"/>
      <c r="AN349" s="1897"/>
      <c r="AO349" s="1897"/>
      <c r="AP349" s="1897"/>
      <c r="AQ349" s="1897"/>
      <c r="AR349" s="1897"/>
      <c r="AS349" s="1897"/>
      <c r="AT349" s="1897"/>
      <c r="AU349" s="1897"/>
      <c r="AV349" s="1897"/>
      <c r="AW349" s="1897"/>
      <c r="AX349" s="1897"/>
      <c r="AY349" s="1897"/>
      <c r="AZ349" s="1898"/>
      <c r="BA349" s="1809"/>
      <c r="BB349" s="1792"/>
      <c r="BC349" s="1792"/>
      <c r="BD349" s="1792"/>
      <c r="BE349" s="1812"/>
      <c r="BF349" s="554"/>
    </row>
    <row r="350" spans="1:58" ht="21.95" customHeight="1" thickBot="1">
      <c r="A350" s="1931"/>
      <c r="B350" s="1832"/>
      <c r="C350" s="1833"/>
      <c r="D350" s="1833"/>
      <c r="E350" s="1833"/>
      <c r="F350" s="1833"/>
      <c r="G350" s="1833"/>
      <c r="H350" s="1833"/>
      <c r="I350" s="1833"/>
      <c r="J350" s="1834"/>
      <c r="K350" s="1936"/>
      <c r="L350" s="1937"/>
      <c r="M350" s="1937"/>
      <c r="N350" s="1938"/>
      <c r="O350" s="1936"/>
      <c r="P350" s="1937"/>
      <c r="Q350" s="1937"/>
      <c r="R350" s="1937"/>
      <c r="S350" s="1937"/>
      <c r="T350" s="1938"/>
      <c r="U350" s="1936"/>
      <c r="V350" s="1937"/>
      <c r="W350" s="1937"/>
      <c r="X350" s="1937"/>
      <c r="Y350" s="1937"/>
      <c r="Z350" s="1938"/>
      <c r="AA350" s="1942"/>
      <c r="AB350" s="1943"/>
      <c r="AC350" s="1943"/>
      <c r="AD350" s="1943"/>
      <c r="AE350" s="1944"/>
      <c r="AF350" s="1798" t="s">
        <v>1314</v>
      </c>
      <c r="AG350" s="1798"/>
      <c r="AH350" s="1798"/>
      <c r="AI350" s="1798"/>
      <c r="AJ350" s="1798"/>
      <c r="AK350" s="1799"/>
      <c r="AL350" s="1950" t="s">
        <v>1139</v>
      </c>
      <c r="AM350" s="1951"/>
      <c r="AN350" s="1951"/>
      <c r="AO350" s="1951"/>
      <c r="AP350" s="1951"/>
      <c r="AQ350" s="1951"/>
      <c r="AR350" s="1951"/>
      <c r="AS350" s="1951"/>
      <c r="AT350" s="1951"/>
      <c r="AU350" s="1951"/>
      <c r="AV350" s="1951"/>
      <c r="AW350" s="1951"/>
      <c r="AX350" s="1951"/>
      <c r="AY350" s="1951"/>
      <c r="AZ350" s="1952"/>
      <c r="BA350" s="1961"/>
      <c r="BB350" s="1962"/>
      <c r="BC350" s="1962"/>
      <c r="BD350" s="1962"/>
      <c r="BE350" s="1963"/>
      <c r="BF350" s="554"/>
    </row>
    <row r="351" spans="1:58" ht="11.25" customHeight="1">
      <c r="A351" s="555"/>
      <c r="B351" s="556"/>
      <c r="C351" s="556"/>
      <c r="D351" s="556"/>
      <c r="E351" s="556"/>
      <c r="F351" s="556"/>
      <c r="G351" s="556"/>
      <c r="H351" s="556"/>
      <c r="I351" s="556"/>
      <c r="J351" s="556"/>
      <c r="K351" s="556"/>
      <c r="L351" s="556"/>
      <c r="M351" s="556"/>
      <c r="N351" s="556"/>
      <c r="O351" s="556"/>
      <c r="P351" s="556"/>
      <c r="Q351" s="556"/>
      <c r="R351" s="556"/>
      <c r="S351" s="556"/>
      <c r="T351" s="556"/>
      <c r="U351" s="556"/>
      <c r="V351" s="556"/>
      <c r="W351" s="556"/>
      <c r="X351" s="556"/>
      <c r="Y351" s="556"/>
      <c r="Z351" s="556"/>
      <c r="AA351" s="556"/>
      <c r="AB351" s="556"/>
      <c r="AC351" s="556"/>
      <c r="AD351" s="556"/>
      <c r="AE351" s="556"/>
      <c r="AF351" s="556"/>
      <c r="AG351" s="556"/>
      <c r="AH351" s="556"/>
      <c r="AI351" s="556"/>
      <c r="AJ351" s="556"/>
      <c r="AK351" s="556"/>
      <c r="AL351" s="556"/>
      <c r="AM351" s="556"/>
      <c r="AN351" s="556"/>
      <c r="AO351" s="556"/>
      <c r="AP351" s="556"/>
      <c r="AQ351" s="556"/>
      <c r="AR351" s="556"/>
      <c r="AS351" s="556"/>
      <c r="AT351" s="556"/>
      <c r="AU351" s="556"/>
      <c r="AV351" s="556"/>
      <c r="AW351" s="556"/>
      <c r="AX351" s="556"/>
      <c r="AY351" s="556"/>
      <c r="AZ351" s="556"/>
      <c r="BA351" s="556"/>
      <c r="BB351" s="556"/>
      <c r="BC351" s="556"/>
      <c r="BD351" s="556"/>
      <c r="BE351" s="556"/>
      <c r="BF351" s="557"/>
    </row>
    <row r="352" spans="1:58" ht="9" customHeight="1">
      <c r="A352" s="558"/>
      <c r="B352" s="558"/>
      <c r="C352" s="558"/>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c r="AM352" s="558"/>
      <c r="AN352" s="558"/>
      <c r="AO352" s="558"/>
      <c r="AP352" s="558"/>
      <c r="AQ352" s="558"/>
      <c r="AR352" s="558"/>
      <c r="AS352" s="558"/>
      <c r="AT352" s="558"/>
      <c r="AU352" s="558"/>
      <c r="AV352" s="558"/>
      <c r="AW352" s="558"/>
      <c r="AX352" s="558"/>
      <c r="AY352" s="558"/>
      <c r="AZ352" s="558"/>
      <c r="BA352" s="558"/>
      <c r="BB352" s="558"/>
      <c r="BC352" s="558"/>
      <c r="BD352" s="558"/>
      <c r="BE352" s="558"/>
    </row>
    <row r="353" spans="1:58" ht="27" customHeight="1">
      <c r="A353" s="559" t="s">
        <v>1326</v>
      </c>
      <c r="B353" s="560"/>
      <c r="C353" s="1958" t="s">
        <v>1327</v>
      </c>
      <c r="D353" s="1958"/>
      <c r="E353" s="1958"/>
      <c r="F353" s="1958"/>
      <c r="G353" s="1958"/>
      <c r="H353" s="1958"/>
      <c r="I353" s="1958"/>
      <c r="J353" s="1958"/>
      <c r="K353" s="1958"/>
      <c r="L353" s="1958"/>
      <c r="M353" s="1958"/>
      <c r="N353" s="1958"/>
      <c r="O353" s="1958"/>
      <c r="P353" s="1958"/>
      <c r="Q353" s="1958"/>
      <c r="R353" s="1958"/>
      <c r="S353" s="1958"/>
      <c r="T353" s="1958"/>
      <c r="U353" s="1958"/>
      <c r="V353" s="1958"/>
      <c r="W353" s="1958"/>
      <c r="X353" s="1958"/>
      <c r="Y353" s="1958"/>
      <c r="Z353" s="1958"/>
      <c r="AA353" s="1958"/>
      <c r="AB353" s="1958"/>
      <c r="AC353" s="1958"/>
      <c r="AD353" s="1958"/>
      <c r="AE353" s="1958"/>
      <c r="AF353" s="1958"/>
      <c r="AG353" s="1958"/>
      <c r="AH353" s="1958"/>
      <c r="AI353" s="1958"/>
      <c r="AJ353" s="1958"/>
      <c r="AK353" s="1958"/>
      <c r="AL353" s="1958"/>
      <c r="AM353" s="1958"/>
      <c r="AN353" s="1958"/>
      <c r="AO353" s="1958"/>
      <c r="AP353" s="1958"/>
      <c r="AQ353" s="1958"/>
      <c r="AR353" s="1958"/>
      <c r="AS353" s="1958"/>
      <c r="AT353" s="1958"/>
      <c r="AU353" s="1958"/>
      <c r="AV353" s="1958"/>
      <c r="AW353" s="1958"/>
      <c r="AX353" s="1958"/>
      <c r="AY353" s="1958"/>
      <c r="AZ353" s="1958"/>
      <c r="BA353" s="1958"/>
      <c r="BB353" s="1958"/>
      <c r="BC353" s="1958"/>
      <c r="BD353" s="1958"/>
      <c r="BE353" s="1958"/>
    </row>
    <row r="354" spans="1:58" ht="248.25" customHeight="1">
      <c r="A354" s="559"/>
      <c r="B354" s="560"/>
      <c r="C354" s="1958"/>
      <c r="D354" s="1958"/>
      <c r="E354" s="1958"/>
      <c r="F354" s="1958"/>
      <c r="G354" s="1958"/>
      <c r="H354" s="1958"/>
      <c r="I354" s="1958"/>
      <c r="J354" s="1958"/>
      <c r="K354" s="1958"/>
      <c r="L354" s="1958"/>
      <c r="M354" s="1958"/>
      <c r="N354" s="1958"/>
      <c r="O354" s="1958"/>
      <c r="P354" s="1958"/>
      <c r="Q354" s="1958"/>
      <c r="R354" s="1958"/>
      <c r="S354" s="1958"/>
      <c r="T354" s="1958"/>
      <c r="U354" s="1958"/>
      <c r="V354" s="1958"/>
      <c r="W354" s="1958"/>
      <c r="X354" s="1958"/>
      <c r="Y354" s="1958"/>
      <c r="Z354" s="1958"/>
      <c r="AA354" s="1958"/>
      <c r="AB354" s="1958"/>
      <c r="AC354" s="1958"/>
      <c r="AD354" s="1958"/>
      <c r="AE354" s="1958"/>
      <c r="AF354" s="1958"/>
      <c r="AG354" s="1958"/>
      <c r="AH354" s="1958"/>
      <c r="AI354" s="1958"/>
      <c r="AJ354" s="1958"/>
      <c r="AK354" s="1958"/>
      <c r="AL354" s="1958"/>
      <c r="AM354" s="1958"/>
      <c r="AN354" s="1958"/>
      <c r="AO354" s="1958"/>
      <c r="AP354" s="1958"/>
      <c r="AQ354" s="1958"/>
      <c r="AR354" s="1958"/>
      <c r="AS354" s="1958"/>
      <c r="AT354" s="1958"/>
      <c r="AU354" s="1958"/>
      <c r="AV354" s="1958"/>
      <c r="AW354" s="1958"/>
      <c r="AX354" s="1958"/>
      <c r="AY354" s="1958"/>
      <c r="AZ354" s="1958"/>
      <c r="BA354" s="1958"/>
      <c r="BB354" s="1958"/>
      <c r="BC354" s="1958"/>
      <c r="BD354" s="1958"/>
      <c r="BE354" s="1958"/>
      <c r="BF354" s="561"/>
    </row>
    <row r="355" spans="1:58" ht="26.25" customHeight="1">
      <c r="A355" s="559" t="s">
        <v>1328</v>
      </c>
      <c r="B355" s="559"/>
      <c r="C355" s="559" t="s">
        <v>1329</v>
      </c>
      <c r="D355" s="559"/>
      <c r="E355" s="559"/>
      <c r="F355" s="559"/>
      <c r="G355" s="559"/>
      <c r="H355" s="559"/>
      <c r="I355" s="559"/>
      <c r="J355" s="559"/>
      <c r="K355" s="559"/>
      <c r="L355" s="559"/>
      <c r="M355" s="559"/>
      <c r="N355" s="559"/>
      <c r="O355" s="559"/>
      <c r="P355" s="559"/>
      <c r="Q355" s="559"/>
      <c r="R355" s="559"/>
      <c r="S355" s="559"/>
      <c r="T355" s="559"/>
      <c r="U355" s="559"/>
      <c r="V355" s="559"/>
      <c r="W355" s="559"/>
      <c r="X355" s="559"/>
      <c r="Y355" s="559"/>
      <c r="Z355" s="559"/>
      <c r="AA355" s="559"/>
      <c r="AB355" s="559"/>
      <c r="AC355" s="559"/>
      <c r="AD355" s="559"/>
      <c r="AE355" s="559"/>
      <c r="AF355" s="559"/>
      <c r="AG355" s="559"/>
      <c r="AH355" s="559"/>
      <c r="AI355" s="559"/>
      <c r="AJ355" s="559"/>
      <c r="AK355" s="559"/>
      <c r="AL355" s="559"/>
      <c r="AM355" s="559"/>
      <c r="AN355" s="559"/>
      <c r="AO355" s="559"/>
      <c r="AP355" s="559"/>
      <c r="AQ355" s="559"/>
      <c r="AR355" s="559"/>
      <c r="AS355" s="559"/>
      <c r="AT355" s="559"/>
      <c r="AU355" s="559"/>
      <c r="AV355" s="559"/>
      <c r="AW355" s="559"/>
      <c r="AX355" s="559"/>
      <c r="AY355" s="559"/>
      <c r="AZ355" s="559"/>
      <c r="BA355" s="559"/>
      <c r="BB355" s="559"/>
      <c r="BC355" s="559"/>
      <c r="BD355" s="559"/>
      <c r="BE355" s="559"/>
      <c r="BF355" s="557"/>
    </row>
    <row r="356" spans="1:58" ht="26.25" customHeight="1">
      <c r="A356" s="559" t="s">
        <v>1330</v>
      </c>
      <c r="B356" s="560"/>
      <c r="C356" s="560" t="s">
        <v>1331</v>
      </c>
      <c r="D356" s="562"/>
      <c r="E356" s="562"/>
      <c r="F356" s="562"/>
      <c r="G356" s="562"/>
      <c r="H356" s="562"/>
      <c r="I356" s="562"/>
      <c r="J356" s="562"/>
      <c r="K356" s="562"/>
      <c r="L356" s="562"/>
      <c r="M356" s="562"/>
      <c r="N356" s="562"/>
      <c r="O356" s="562"/>
      <c r="P356" s="562"/>
      <c r="Q356" s="562"/>
      <c r="R356" s="562"/>
      <c r="S356" s="562"/>
      <c r="T356" s="562"/>
      <c r="U356" s="562"/>
      <c r="V356" s="562"/>
      <c r="W356" s="562"/>
      <c r="X356" s="562"/>
      <c r="Y356" s="562"/>
      <c r="Z356" s="562"/>
      <c r="AA356" s="562"/>
      <c r="AB356" s="562"/>
      <c r="AC356" s="562"/>
      <c r="AD356" s="562"/>
      <c r="AE356" s="562"/>
      <c r="AF356" s="562"/>
      <c r="AG356" s="562"/>
      <c r="AH356" s="562"/>
      <c r="AI356" s="562"/>
      <c r="AJ356" s="562"/>
      <c r="AK356" s="562"/>
      <c r="AL356" s="562"/>
      <c r="AM356" s="562"/>
      <c r="AN356" s="562"/>
      <c r="AO356" s="562"/>
      <c r="AP356" s="562"/>
      <c r="AQ356" s="562"/>
      <c r="AR356" s="562"/>
      <c r="AS356" s="562"/>
      <c r="AT356" s="562"/>
      <c r="AU356" s="562"/>
      <c r="AV356" s="562"/>
      <c r="AW356" s="562"/>
      <c r="AX356" s="562"/>
      <c r="AY356" s="562"/>
      <c r="AZ356" s="562"/>
      <c r="BA356" s="562"/>
      <c r="BB356" s="562"/>
      <c r="BC356" s="562"/>
      <c r="BD356" s="562"/>
      <c r="BE356" s="562"/>
    </row>
    <row r="357" spans="1:58" ht="27.75" customHeight="1">
      <c r="A357" s="559" t="s">
        <v>1332</v>
      </c>
      <c r="B357" s="560"/>
      <c r="C357" s="563" t="s">
        <v>1333</v>
      </c>
      <c r="D357" s="563"/>
      <c r="E357" s="563"/>
      <c r="F357" s="563"/>
      <c r="G357" s="563"/>
      <c r="H357" s="563"/>
      <c r="I357" s="563"/>
      <c r="J357" s="563"/>
      <c r="K357" s="563"/>
      <c r="L357" s="563"/>
      <c r="M357" s="563"/>
      <c r="N357" s="563"/>
      <c r="O357" s="563"/>
      <c r="P357" s="563"/>
      <c r="Q357" s="563"/>
      <c r="R357" s="563"/>
      <c r="S357" s="563"/>
      <c r="T357" s="563"/>
      <c r="U357" s="563"/>
      <c r="V357" s="563"/>
      <c r="W357" s="563"/>
      <c r="X357" s="563"/>
      <c r="Y357" s="563"/>
      <c r="Z357" s="563"/>
      <c r="AA357" s="563"/>
      <c r="AB357" s="563"/>
      <c r="AC357" s="563"/>
      <c r="AD357" s="563"/>
      <c r="AE357" s="563"/>
      <c r="AF357" s="563"/>
      <c r="AG357" s="563"/>
      <c r="AH357" s="563"/>
      <c r="AI357" s="563"/>
      <c r="AJ357" s="563"/>
      <c r="AK357" s="563"/>
      <c r="AL357" s="563"/>
      <c r="AM357" s="563"/>
      <c r="AN357" s="563"/>
      <c r="AO357" s="563"/>
      <c r="AP357" s="563"/>
      <c r="AQ357" s="563"/>
      <c r="AR357" s="563"/>
      <c r="AS357" s="563"/>
      <c r="AT357" s="563"/>
      <c r="AU357" s="563"/>
      <c r="AV357" s="563"/>
      <c r="AW357" s="563"/>
      <c r="AX357" s="563"/>
      <c r="AY357" s="563"/>
      <c r="AZ357" s="563"/>
      <c r="BA357" s="563"/>
      <c r="BB357" s="563"/>
      <c r="BC357" s="563"/>
      <c r="BD357" s="563"/>
      <c r="BE357" s="564"/>
    </row>
    <row r="358" spans="1:58" ht="27.75" customHeight="1">
      <c r="A358" s="559" t="s">
        <v>1334</v>
      </c>
      <c r="B358" s="563"/>
      <c r="C358" s="560" t="s">
        <v>1335</v>
      </c>
      <c r="D358" s="564"/>
      <c r="E358" s="564"/>
      <c r="F358" s="564"/>
      <c r="G358" s="564"/>
      <c r="H358" s="564"/>
      <c r="I358" s="564"/>
      <c r="J358" s="564"/>
      <c r="K358" s="564"/>
      <c r="L358" s="564"/>
      <c r="M358" s="564"/>
      <c r="N358" s="564"/>
      <c r="O358" s="564"/>
      <c r="P358" s="564"/>
      <c r="Q358" s="564"/>
      <c r="R358" s="564"/>
      <c r="S358" s="564"/>
      <c r="T358" s="564"/>
      <c r="U358" s="564"/>
      <c r="V358" s="564"/>
      <c r="W358" s="564"/>
      <c r="X358" s="564"/>
      <c r="Y358" s="564"/>
      <c r="Z358" s="564"/>
      <c r="AA358" s="564"/>
      <c r="AB358" s="564"/>
      <c r="AC358" s="564"/>
      <c r="AD358" s="564"/>
      <c r="AE358" s="564"/>
      <c r="AF358" s="564"/>
      <c r="AG358" s="564"/>
      <c r="AH358" s="564"/>
      <c r="AI358" s="564"/>
      <c r="AJ358" s="564"/>
      <c r="AK358" s="564"/>
      <c r="AL358" s="564"/>
      <c r="AM358" s="564"/>
      <c r="AN358" s="564"/>
      <c r="AO358" s="564"/>
      <c r="AP358" s="564"/>
      <c r="AQ358" s="564"/>
      <c r="AR358" s="564"/>
      <c r="AS358" s="564"/>
      <c r="AT358" s="564"/>
      <c r="AU358" s="564"/>
      <c r="AV358" s="564"/>
      <c r="AW358" s="564"/>
      <c r="AX358" s="564"/>
      <c r="AY358" s="564"/>
      <c r="AZ358" s="564"/>
      <c r="BA358" s="564"/>
      <c r="BB358" s="564"/>
      <c r="BC358" s="564"/>
      <c r="BD358" s="564"/>
      <c r="BE358" s="564"/>
    </row>
    <row r="359" spans="1:58" ht="27.75" customHeight="1">
      <c r="A359" s="559" t="s">
        <v>1336</v>
      </c>
      <c r="B359" s="563"/>
      <c r="C359" s="1958" t="s">
        <v>1337</v>
      </c>
      <c r="D359" s="1958"/>
      <c r="E359" s="1958"/>
      <c r="F359" s="1958"/>
      <c r="G359" s="1958"/>
      <c r="H359" s="1958"/>
      <c r="I359" s="1958"/>
      <c r="J359" s="1958"/>
      <c r="K359" s="1958"/>
      <c r="L359" s="1958"/>
      <c r="M359" s="1958"/>
      <c r="N359" s="1958"/>
      <c r="O359" s="1958"/>
      <c r="P359" s="1958"/>
      <c r="Q359" s="1958"/>
      <c r="R359" s="1958"/>
      <c r="S359" s="1958"/>
      <c r="T359" s="1958"/>
      <c r="U359" s="1958"/>
      <c r="V359" s="1958"/>
      <c r="W359" s="1958"/>
      <c r="X359" s="1958"/>
      <c r="Y359" s="1958"/>
      <c r="Z359" s="1958"/>
      <c r="AA359" s="1958"/>
      <c r="AB359" s="1958"/>
      <c r="AC359" s="1958"/>
      <c r="AD359" s="1958"/>
      <c r="AE359" s="1958"/>
      <c r="AF359" s="1958"/>
      <c r="AG359" s="1958"/>
      <c r="AH359" s="1958"/>
      <c r="AI359" s="1958"/>
      <c r="AJ359" s="1958"/>
      <c r="AK359" s="1958"/>
      <c r="AL359" s="1958"/>
      <c r="AM359" s="1958"/>
      <c r="AN359" s="1958"/>
      <c r="AO359" s="1958"/>
      <c r="AP359" s="1958"/>
      <c r="AQ359" s="1958"/>
      <c r="AR359" s="1958"/>
      <c r="AS359" s="1958"/>
      <c r="AT359" s="1958"/>
      <c r="AU359" s="1958"/>
      <c r="AV359" s="1958"/>
      <c r="AW359" s="1958"/>
      <c r="AX359" s="1958"/>
      <c r="AY359" s="1958"/>
      <c r="AZ359" s="1958"/>
      <c r="BA359" s="1958"/>
      <c r="BB359" s="1958"/>
      <c r="BC359" s="1958"/>
      <c r="BD359" s="1958"/>
      <c r="BE359" s="1958"/>
    </row>
    <row r="360" spans="1:58" ht="34.5" customHeight="1">
      <c r="A360" s="559"/>
      <c r="B360" s="563"/>
      <c r="C360" s="1958"/>
      <c r="D360" s="1958"/>
      <c r="E360" s="1958"/>
      <c r="F360" s="1958"/>
      <c r="G360" s="1958"/>
      <c r="H360" s="1958"/>
      <c r="I360" s="1958"/>
      <c r="J360" s="1958"/>
      <c r="K360" s="1958"/>
      <c r="L360" s="1958"/>
      <c r="M360" s="1958"/>
      <c r="N360" s="1958"/>
      <c r="O360" s="1958"/>
      <c r="P360" s="1958"/>
      <c r="Q360" s="1958"/>
      <c r="R360" s="1958"/>
      <c r="S360" s="1958"/>
      <c r="T360" s="1958"/>
      <c r="U360" s="1958"/>
      <c r="V360" s="1958"/>
      <c r="W360" s="1958"/>
      <c r="X360" s="1958"/>
      <c r="Y360" s="1958"/>
      <c r="Z360" s="1958"/>
      <c r="AA360" s="1958"/>
      <c r="AB360" s="1958"/>
      <c r="AC360" s="1958"/>
      <c r="AD360" s="1958"/>
      <c r="AE360" s="1958"/>
      <c r="AF360" s="1958"/>
      <c r="AG360" s="1958"/>
      <c r="AH360" s="1958"/>
      <c r="AI360" s="1958"/>
      <c r="AJ360" s="1958"/>
      <c r="AK360" s="1958"/>
      <c r="AL360" s="1958"/>
      <c r="AM360" s="1958"/>
      <c r="AN360" s="1958"/>
      <c r="AO360" s="1958"/>
      <c r="AP360" s="1958"/>
      <c r="AQ360" s="1958"/>
      <c r="AR360" s="1958"/>
      <c r="AS360" s="1958"/>
      <c r="AT360" s="1958"/>
      <c r="AU360" s="1958"/>
      <c r="AV360" s="1958"/>
      <c r="AW360" s="1958"/>
      <c r="AX360" s="1958"/>
      <c r="AY360" s="1958"/>
      <c r="AZ360" s="1958"/>
      <c r="BA360" s="1958"/>
      <c r="BB360" s="1958"/>
      <c r="BC360" s="1958"/>
      <c r="BD360" s="1958"/>
      <c r="BE360" s="1958"/>
    </row>
    <row r="361" spans="1:58" ht="34.5" customHeight="1">
      <c r="A361" s="559"/>
      <c r="B361" s="563"/>
      <c r="C361" s="1958"/>
      <c r="D361" s="1958"/>
      <c r="E361" s="1958"/>
      <c r="F361" s="1958"/>
      <c r="G361" s="1958"/>
      <c r="H361" s="1958"/>
      <c r="I361" s="1958"/>
      <c r="J361" s="1958"/>
      <c r="K361" s="1958"/>
      <c r="L361" s="1958"/>
      <c r="M361" s="1958"/>
      <c r="N361" s="1958"/>
      <c r="O361" s="1958"/>
      <c r="P361" s="1958"/>
      <c r="Q361" s="1958"/>
      <c r="R361" s="1958"/>
      <c r="S361" s="1958"/>
      <c r="T361" s="1958"/>
      <c r="U361" s="1958"/>
      <c r="V361" s="1958"/>
      <c r="W361" s="1958"/>
      <c r="X361" s="1958"/>
      <c r="Y361" s="1958"/>
      <c r="Z361" s="1958"/>
      <c r="AA361" s="1958"/>
      <c r="AB361" s="1958"/>
      <c r="AC361" s="1958"/>
      <c r="AD361" s="1958"/>
      <c r="AE361" s="1958"/>
      <c r="AF361" s="1958"/>
      <c r="AG361" s="1958"/>
      <c r="AH361" s="1958"/>
      <c r="AI361" s="1958"/>
      <c r="AJ361" s="1958"/>
      <c r="AK361" s="1958"/>
      <c r="AL361" s="1958"/>
      <c r="AM361" s="1958"/>
      <c r="AN361" s="1958"/>
      <c r="AO361" s="1958"/>
      <c r="AP361" s="1958"/>
      <c r="AQ361" s="1958"/>
      <c r="AR361" s="1958"/>
      <c r="AS361" s="1958"/>
      <c r="AT361" s="1958"/>
      <c r="AU361" s="1958"/>
      <c r="AV361" s="1958"/>
      <c r="AW361" s="1958"/>
      <c r="AX361" s="1958"/>
      <c r="AY361" s="1958"/>
      <c r="AZ361" s="1958"/>
      <c r="BA361" s="1958"/>
      <c r="BB361" s="1958"/>
      <c r="BC361" s="1958"/>
      <c r="BD361" s="1958"/>
      <c r="BE361" s="1958"/>
    </row>
    <row r="362" spans="1:58" ht="22.5" customHeight="1">
      <c r="A362" s="559" t="s">
        <v>1338</v>
      </c>
      <c r="B362" s="560"/>
      <c r="C362" s="1957" t="s">
        <v>1339</v>
      </c>
      <c r="D362" s="1957"/>
      <c r="E362" s="1957"/>
      <c r="F362" s="1957"/>
      <c r="G362" s="1957"/>
      <c r="H362" s="1957"/>
      <c r="I362" s="1957"/>
      <c r="J362" s="1957"/>
      <c r="K362" s="1957"/>
      <c r="L362" s="1957"/>
      <c r="M362" s="1957"/>
      <c r="N362" s="1957"/>
      <c r="O362" s="1957"/>
      <c r="P362" s="1957"/>
      <c r="Q362" s="1957"/>
      <c r="R362" s="1957"/>
      <c r="S362" s="1957"/>
      <c r="T362" s="1957"/>
      <c r="U362" s="1957"/>
      <c r="V362" s="1957"/>
      <c r="W362" s="1957"/>
      <c r="X362" s="1957"/>
      <c r="Y362" s="1957"/>
      <c r="Z362" s="1957"/>
      <c r="AA362" s="1957"/>
      <c r="AB362" s="1957"/>
      <c r="AC362" s="1957"/>
      <c r="AD362" s="1957"/>
      <c r="AE362" s="1957"/>
      <c r="AF362" s="1957"/>
      <c r="AG362" s="1957"/>
      <c r="AH362" s="1957"/>
      <c r="AI362" s="1957"/>
      <c r="AJ362" s="1957"/>
      <c r="AK362" s="1957"/>
      <c r="AL362" s="1957"/>
      <c r="AM362" s="1957"/>
      <c r="AN362" s="1957"/>
      <c r="AO362" s="1957"/>
      <c r="AP362" s="1957"/>
      <c r="AQ362" s="1957"/>
      <c r="AR362" s="1957"/>
      <c r="AS362" s="1957"/>
      <c r="AT362" s="1957"/>
      <c r="AU362" s="1957"/>
      <c r="AV362" s="1957"/>
      <c r="AW362" s="1957"/>
      <c r="AX362" s="1957"/>
      <c r="AY362" s="1957"/>
      <c r="AZ362" s="1957"/>
      <c r="BA362" s="1957"/>
      <c r="BB362" s="1957"/>
      <c r="BC362" s="1957"/>
      <c r="BD362" s="1957"/>
      <c r="BE362" s="1957"/>
    </row>
    <row r="363" spans="1:58" ht="22.5" customHeight="1">
      <c r="A363" s="559"/>
      <c r="B363" s="560"/>
      <c r="C363" s="1957"/>
      <c r="D363" s="1957"/>
      <c r="E363" s="1957"/>
      <c r="F363" s="1957"/>
      <c r="G363" s="1957"/>
      <c r="H363" s="1957"/>
      <c r="I363" s="1957"/>
      <c r="J363" s="1957"/>
      <c r="K363" s="1957"/>
      <c r="L363" s="1957"/>
      <c r="M363" s="1957"/>
      <c r="N363" s="1957"/>
      <c r="O363" s="1957"/>
      <c r="P363" s="1957"/>
      <c r="Q363" s="1957"/>
      <c r="R363" s="1957"/>
      <c r="S363" s="1957"/>
      <c r="T363" s="1957"/>
      <c r="U363" s="1957"/>
      <c r="V363" s="1957"/>
      <c r="W363" s="1957"/>
      <c r="X363" s="1957"/>
      <c r="Y363" s="1957"/>
      <c r="Z363" s="1957"/>
      <c r="AA363" s="1957"/>
      <c r="AB363" s="1957"/>
      <c r="AC363" s="1957"/>
      <c r="AD363" s="1957"/>
      <c r="AE363" s="1957"/>
      <c r="AF363" s="1957"/>
      <c r="AG363" s="1957"/>
      <c r="AH363" s="1957"/>
      <c r="AI363" s="1957"/>
      <c r="AJ363" s="1957"/>
      <c r="AK363" s="1957"/>
      <c r="AL363" s="1957"/>
      <c r="AM363" s="1957"/>
      <c r="AN363" s="1957"/>
      <c r="AO363" s="1957"/>
      <c r="AP363" s="1957"/>
      <c r="AQ363" s="1957"/>
      <c r="AR363" s="1957"/>
      <c r="AS363" s="1957"/>
      <c r="AT363" s="1957"/>
      <c r="AU363" s="1957"/>
      <c r="AV363" s="1957"/>
      <c r="AW363" s="1957"/>
      <c r="AX363" s="1957"/>
      <c r="AY363" s="1957"/>
      <c r="AZ363" s="1957"/>
      <c r="BA363" s="1957"/>
      <c r="BB363" s="1957"/>
      <c r="BC363" s="1957"/>
      <c r="BD363" s="1957"/>
      <c r="BE363" s="1957"/>
    </row>
    <row r="364" spans="1:58" ht="27.75" customHeight="1">
      <c r="A364" s="559" t="s">
        <v>1340</v>
      </c>
      <c r="B364" s="560"/>
      <c r="C364" s="1957" t="s">
        <v>1341</v>
      </c>
      <c r="D364" s="1957"/>
      <c r="E364" s="1957"/>
      <c r="F364" s="1957"/>
      <c r="G364" s="1957"/>
      <c r="H364" s="1957"/>
      <c r="I364" s="1957"/>
      <c r="J364" s="1957"/>
      <c r="K364" s="1957"/>
      <c r="L364" s="1957"/>
      <c r="M364" s="1957"/>
      <c r="N364" s="1957"/>
      <c r="O364" s="1957"/>
      <c r="P364" s="1957"/>
      <c r="Q364" s="1957"/>
      <c r="R364" s="1957"/>
      <c r="S364" s="1957"/>
      <c r="T364" s="1957"/>
      <c r="U364" s="1957"/>
      <c r="V364" s="1957"/>
      <c r="W364" s="1957"/>
      <c r="X364" s="1957"/>
      <c r="Y364" s="1957"/>
      <c r="Z364" s="1957"/>
      <c r="AA364" s="1957"/>
      <c r="AB364" s="1957"/>
      <c r="AC364" s="1957"/>
      <c r="AD364" s="1957"/>
      <c r="AE364" s="1957"/>
      <c r="AF364" s="1957"/>
      <c r="AG364" s="1957"/>
      <c r="AH364" s="1957"/>
      <c r="AI364" s="1957"/>
      <c r="AJ364" s="1957"/>
      <c r="AK364" s="1957"/>
      <c r="AL364" s="1957"/>
      <c r="AM364" s="1957"/>
      <c r="AN364" s="1957"/>
      <c r="AO364" s="1957"/>
      <c r="AP364" s="1957"/>
      <c r="AQ364" s="1957"/>
      <c r="AR364" s="1957"/>
      <c r="AS364" s="1957"/>
      <c r="AT364" s="1957"/>
      <c r="AU364" s="1957"/>
      <c r="AV364" s="1957"/>
      <c r="AW364" s="1957"/>
      <c r="AX364" s="1957"/>
      <c r="AY364" s="1957"/>
      <c r="AZ364" s="1957"/>
      <c r="BA364" s="1957"/>
      <c r="BB364" s="1957"/>
      <c r="BC364" s="1957"/>
      <c r="BD364" s="1957"/>
      <c r="BE364" s="564"/>
    </row>
    <row r="365" spans="1:58" ht="26.25" customHeight="1">
      <c r="A365" s="559" t="s">
        <v>1342</v>
      </c>
      <c r="B365" s="564"/>
      <c r="C365" s="560" t="s">
        <v>1343</v>
      </c>
      <c r="D365" s="564"/>
      <c r="E365" s="564"/>
      <c r="F365" s="564"/>
      <c r="G365" s="564"/>
      <c r="H365" s="564"/>
      <c r="I365" s="564"/>
      <c r="J365" s="564"/>
      <c r="K365" s="564"/>
      <c r="L365" s="564"/>
      <c r="M365" s="564"/>
      <c r="N365" s="564"/>
      <c r="O365" s="564"/>
      <c r="P365" s="564"/>
      <c r="Q365" s="564"/>
      <c r="R365" s="564"/>
      <c r="S365" s="564"/>
      <c r="T365" s="564"/>
      <c r="U365" s="564"/>
      <c r="V365" s="564"/>
      <c r="W365" s="564"/>
      <c r="X365" s="564"/>
      <c r="Y365" s="564"/>
      <c r="Z365" s="564"/>
      <c r="AA365" s="564"/>
      <c r="AB365" s="564"/>
      <c r="AC365" s="564"/>
      <c r="AD365" s="564"/>
      <c r="AE365" s="564"/>
      <c r="AF365" s="564"/>
      <c r="AG365" s="564"/>
      <c r="AH365" s="564"/>
      <c r="AI365" s="564"/>
      <c r="AJ365" s="564"/>
      <c r="AK365" s="564"/>
      <c r="AL365" s="564"/>
      <c r="AM365" s="564"/>
      <c r="AN365" s="564"/>
      <c r="AO365" s="564"/>
      <c r="AP365" s="564"/>
      <c r="AQ365" s="564"/>
      <c r="AR365" s="564"/>
      <c r="AS365" s="564"/>
      <c r="AT365" s="564"/>
      <c r="AU365" s="564"/>
      <c r="AV365" s="564"/>
      <c r="AW365" s="564"/>
      <c r="AX365" s="564"/>
      <c r="AY365" s="564"/>
      <c r="AZ365" s="564"/>
      <c r="BA365" s="564"/>
      <c r="BB365" s="564"/>
      <c r="BC365" s="564"/>
      <c r="BD365" s="564"/>
      <c r="BE365" s="564"/>
    </row>
    <row r="366" spans="1:58" ht="26.25" customHeight="1">
      <c r="A366" s="559"/>
      <c r="B366" s="564"/>
      <c r="C366" s="560" t="s">
        <v>1344</v>
      </c>
      <c r="D366" s="564"/>
      <c r="E366" s="564"/>
      <c r="F366" s="564"/>
      <c r="G366" s="564"/>
      <c r="H366" s="564"/>
      <c r="I366" s="564"/>
      <c r="J366" s="564"/>
      <c r="K366" s="564"/>
      <c r="L366" s="564"/>
      <c r="M366" s="564"/>
      <c r="N366" s="564"/>
      <c r="O366" s="564"/>
      <c r="P366" s="564"/>
      <c r="Q366" s="564"/>
      <c r="R366" s="564"/>
      <c r="S366" s="564"/>
      <c r="T366" s="564"/>
      <c r="U366" s="564"/>
      <c r="V366" s="564"/>
      <c r="W366" s="564"/>
      <c r="X366" s="564"/>
      <c r="Y366" s="564"/>
      <c r="Z366" s="564"/>
      <c r="AA366" s="564"/>
      <c r="AB366" s="564"/>
      <c r="AC366" s="564"/>
      <c r="AD366" s="564"/>
      <c r="AE366" s="564"/>
      <c r="AF366" s="564"/>
      <c r="AG366" s="564"/>
      <c r="AH366" s="564"/>
      <c r="AI366" s="564"/>
      <c r="AJ366" s="564"/>
      <c r="AK366" s="564"/>
      <c r="AL366" s="564"/>
      <c r="AM366" s="564"/>
      <c r="AN366" s="564"/>
      <c r="AO366" s="564"/>
      <c r="AP366" s="564"/>
      <c r="AQ366" s="564"/>
      <c r="AR366" s="564"/>
      <c r="AS366" s="564"/>
      <c r="AT366" s="564"/>
      <c r="AU366" s="564"/>
      <c r="AV366" s="564"/>
      <c r="AW366" s="564"/>
      <c r="AX366" s="564"/>
      <c r="AY366" s="564"/>
      <c r="AZ366" s="564"/>
      <c r="BA366" s="564"/>
      <c r="BB366" s="564"/>
      <c r="BC366" s="564"/>
      <c r="BD366" s="564"/>
      <c r="BE366" s="564"/>
    </row>
    <row r="367" spans="1:58" ht="26.25" customHeight="1">
      <c r="A367" s="559" t="s">
        <v>1345</v>
      </c>
      <c r="B367" s="564"/>
      <c r="C367" s="560" t="s">
        <v>1346</v>
      </c>
      <c r="D367" s="564"/>
      <c r="E367" s="564"/>
      <c r="F367" s="564"/>
      <c r="G367" s="564"/>
      <c r="H367" s="564"/>
      <c r="I367" s="564"/>
      <c r="J367" s="564"/>
      <c r="K367" s="564"/>
      <c r="L367" s="564"/>
      <c r="M367" s="564"/>
      <c r="N367" s="564"/>
      <c r="O367" s="564"/>
      <c r="P367" s="564"/>
      <c r="Q367" s="564"/>
      <c r="R367" s="564"/>
      <c r="S367" s="564"/>
      <c r="T367" s="564"/>
      <c r="U367" s="564"/>
      <c r="V367" s="564"/>
      <c r="W367" s="564"/>
      <c r="X367" s="564"/>
      <c r="Y367" s="564"/>
      <c r="Z367" s="564"/>
      <c r="AA367" s="564"/>
      <c r="AB367" s="564"/>
      <c r="AC367" s="564"/>
      <c r="AD367" s="564"/>
      <c r="AE367" s="564"/>
      <c r="AF367" s="564"/>
      <c r="AG367" s="564"/>
      <c r="AH367" s="564"/>
      <c r="AI367" s="564"/>
      <c r="AJ367" s="564"/>
      <c r="AK367" s="564"/>
      <c r="AL367" s="564"/>
      <c r="AM367" s="564"/>
      <c r="AN367" s="564"/>
      <c r="AO367" s="564"/>
      <c r="AP367" s="564"/>
      <c r="AQ367" s="564"/>
      <c r="AR367" s="564"/>
      <c r="AS367" s="564"/>
      <c r="AT367" s="564"/>
      <c r="AU367" s="564"/>
      <c r="AV367" s="564"/>
      <c r="AW367" s="564"/>
      <c r="AX367" s="564"/>
      <c r="AY367" s="564"/>
      <c r="AZ367" s="564"/>
      <c r="BA367" s="564"/>
      <c r="BB367" s="564"/>
      <c r="BC367" s="564"/>
      <c r="BD367" s="564"/>
      <c r="BE367" s="564"/>
    </row>
    <row r="368" spans="1:58" ht="66.75" customHeight="1">
      <c r="A368" s="565" t="s">
        <v>1347</v>
      </c>
      <c r="B368" s="564"/>
      <c r="C368" s="1958" t="s">
        <v>1348</v>
      </c>
      <c r="D368" s="1958"/>
      <c r="E368" s="1958"/>
      <c r="F368" s="1958"/>
      <c r="G368" s="1958"/>
      <c r="H368" s="1958"/>
      <c r="I368" s="1958"/>
      <c r="J368" s="1958"/>
      <c r="K368" s="1958"/>
      <c r="L368" s="1958"/>
      <c r="M368" s="1958"/>
      <c r="N368" s="1958"/>
      <c r="O368" s="1958"/>
      <c r="P368" s="1958"/>
      <c r="Q368" s="1958"/>
      <c r="R368" s="1958"/>
      <c r="S368" s="1958"/>
      <c r="T368" s="1958"/>
      <c r="U368" s="1958"/>
      <c r="V368" s="1958"/>
      <c r="W368" s="1958"/>
      <c r="X368" s="1958"/>
      <c r="Y368" s="1958"/>
      <c r="Z368" s="1958"/>
      <c r="AA368" s="1958"/>
      <c r="AB368" s="1958"/>
      <c r="AC368" s="1958"/>
      <c r="AD368" s="1958"/>
      <c r="AE368" s="1958"/>
      <c r="AF368" s="1958"/>
      <c r="AG368" s="1958"/>
      <c r="AH368" s="1958"/>
      <c r="AI368" s="1958"/>
      <c r="AJ368" s="1958"/>
      <c r="AK368" s="1958"/>
      <c r="AL368" s="1958"/>
      <c r="AM368" s="1958"/>
      <c r="AN368" s="1958"/>
      <c r="AO368" s="1958"/>
      <c r="AP368" s="1958"/>
      <c r="AQ368" s="1958"/>
      <c r="AR368" s="1958"/>
      <c r="AS368" s="1958"/>
      <c r="AT368" s="1958"/>
      <c r="AU368" s="1958"/>
      <c r="AV368" s="1958"/>
      <c r="AW368" s="1958"/>
      <c r="AX368" s="1958"/>
      <c r="AY368" s="1958"/>
      <c r="AZ368" s="1958"/>
      <c r="BA368" s="1958"/>
      <c r="BB368" s="1958"/>
      <c r="BC368" s="1958"/>
      <c r="BD368" s="1958"/>
      <c r="BE368" s="1958"/>
    </row>
    <row r="369" spans="1:57" ht="57.75" customHeight="1">
      <c r="A369" s="565" t="s">
        <v>1349</v>
      </c>
      <c r="B369" s="564"/>
      <c r="C369" s="1958" t="s">
        <v>1350</v>
      </c>
      <c r="D369" s="1958"/>
      <c r="E369" s="1958"/>
      <c r="F369" s="1958"/>
      <c r="G369" s="1958"/>
      <c r="H369" s="1958"/>
      <c r="I369" s="1958"/>
      <c r="J369" s="1958"/>
      <c r="K369" s="1958"/>
      <c r="L369" s="1958"/>
      <c r="M369" s="1958"/>
      <c r="N369" s="1958"/>
      <c r="O369" s="1958"/>
      <c r="P369" s="1958"/>
      <c r="Q369" s="1958"/>
      <c r="R369" s="1958"/>
      <c r="S369" s="1958"/>
      <c r="T369" s="1958"/>
      <c r="U369" s="1958"/>
      <c r="V369" s="1958"/>
      <c r="W369" s="1958"/>
      <c r="X369" s="1958"/>
      <c r="Y369" s="1958"/>
      <c r="Z369" s="1958"/>
      <c r="AA369" s="1958"/>
      <c r="AB369" s="1958"/>
      <c r="AC369" s="1958"/>
      <c r="AD369" s="1958"/>
      <c r="AE369" s="1958"/>
      <c r="AF369" s="1958"/>
      <c r="AG369" s="1958"/>
      <c r="AH369" s="1958"/>
      <c r="AI369" s="1958"/>
      <c r="AJ369" s="1958"/>
      <c r="AK369" s="1958"/>
      <c r="AL369" s="1958"/>
      <c r="AM369" s="1958"/>
      <c r="AN369" s="1958"/>
      <c r="AO369" s="1958"/>
      <c r="AP369" s="1958"/>
      <c r="AQ369" s="1958"/>
      <c r="AR369" s="1958"/>
      <c r="AS369" s="1958"/>
      <c r="AT369" s="1958"/>
      <c r="AU369" s="1958"/>
      <c r="AV369" s="1958"/>
      <c r="AW369" s="1958"/>
      <c r="AX369" s="1958"/>
      <c r="AY369" s="1958"/>
      <c r="AZ369" s="1958"/>
      <c r="BA369" s="1958"/>
      <c r="BB369" s="1958"/>
      <c r="BC369" s="1958"/>
      <c r="BD369" s="1958"/>
      <c r="BE369" s="1958"/>
    </row>
    <row r="370" spans="1:57" ht="26.25" customHeight="1">
      <c r="A370" s="565" t="s">
        <v>1351</v>
      </c>
      <c r="B370" s="566"/>
      <c r="C370" s="562" t="s">
        <v>1352</v>
      </c>
      <c r="D370" s="566"/>
      <c r="E370" s="564"/>
      <c r="F370" s="564"/>
      <c r="G370" s="564"/>
      <c r="H370" s="564"/>
      <c r="I370" s="564"/>
      <c r="J370" s="564"/>
      <c r="K370" s="564"/>
      <c r="L370" s="564"/>
      <c r="M370" s="564"/>
      <c r="N370" s="564"/>
      <c r="O370" s="564"/>
      <c r="P370" s="564"/>
      <c r="Q370" s="564"/>
      <c r="R370" s="564"/>
      <c r="S370" s="564"/>
      <c r="T370" s="564"/>
      <c r="U370" s="564"/>
      <c r="V370" s="564"/>
      <c r="W370" s="564"/>
      <c r="X370" s="564"/>
      <c r="Y370" s="564"/>
      <c r="Z370" s="564"/>
      <c r="AA370" s="564"/>
      <c r="AB370" s="564"/>
      <c r="AC370" s="564"/>
      <c r="AD370" s="564"/>
      <c r="AE370" s="564"/>
      <c r="AF370" s="564"/>
      <c r="AG370" s="564"/>
      <c r="AH370" s="564"/>
      <c r="AI370" s="564"/>
      <c r="AJ370" s="564"/>
      <c r="AK370" s="564"/>
      <c r="AL370" s="564"/>
      <c r="AM370" s="564"/>
      <c r="AN370" s="564"/>
      <c r="AO370" s="564"/>
      <c r="AP370" s="564"/>
      <c r="AQ370" s="564"/>
      <c r="AR370" s="564"/>
      <c r="AS370" s="564"/>
      <c r="AT370" s="564"/>
      <c r="AU370" s="564"/>
      <c r="AV370" s="564"/>
      <c r="AW370" s="564"/>
      <c r="AX370" s="564"/>
      <c r="AY370" s="564"/>
      <c r="AZ370" s="564"/>
      <c r="BA370" s="564"/>
      <c r="BB370" s="564"/>
      <c r="BC370" s="564"/>
      <c r="BD370" s="564"/>
      <c r="BE370" s="564"/>
    </row>
    <row r="371" spans="1:57" ht="30" customHeight="1">
      <c r="A371" s="562" t="s">
        <v>1353</v>
      </c>
      <c r="B371" s="564"/>
      <c r="C371" s="1958" t="s">
        <v>1354</v>
      </c>
      <c r="D371" s="1958"/>
      <c r="E371" s="1958"/>
      <c r="F371" s="1958"/>
      <c r="G371" s="1958"/>
      <c r="H371" s="1958"/>
      <c r="I371" s="1958"/>
      <c r="J371" s="1958"/>
      <c r="K371" s="1958"/>
      <c r="L371" s="1958"/>
      <c r="M371" s="1958"/>
      <c r="N371" s="1958"/>
      <c r="O371" s="1958"/>
      <c r="P371" s="1958"/>
      <c r="Q371" s="1958"/>
      <c r="R371" s="1958"/>
      <c r="S371" s="1958"/>
      <c r="T371" s="1958"/>
      <c r="U371" s="1958"/>
      <c r="V371" s="1958"/>
      <c r="W371" s="1958"/>
      <c r="X371" s="1958"/>
      <c r="Y371" s="1958"/>
      <c r="Z371" s="1958"/>
      <c r="AA371" s="1958"/>
      <c r="AB371" s="1958"/>
      <c r="AC371" s="1958"/>
      <c r="AD371" s="1958"/>
      <c r="AE371" s="1958"/>
      <c r="AF371" s="1958"/>
      <c r="AG371" s="1958"/>
      <c r="AH371" s="1958"/>
      <c r="AI371" s="1958"/>
      <c r="AJ371" s="1958"/>
      <c r="AK371" s="1958"/>
      <c r="AL371" s="1958"/>
      <c r="AM371" s="1958"/>
      <c r="AN371" s="1958"/>
      <c r="AO371" s="1958"/>
      <c r="AP371" s="1958"/>
      <c r="AQ371" s="1958"/>
      <c r="AR371" s="1958"/>
      <c r="AS371" s="1958"/>
      <c r="AT371" s="1958"/>
      <c r="AU371" s="1958"/>
      <c r="AV371" s="1958"/>
      <c r="AW371" s="1958"/>
      <c r="AX371" s="1958"/>
      <c r="AY371" s="1958"/>
      <c r="AZ371" s="1958"/>
      <c r="BA371" s="1958"/>
      <c r="BB371" s="1958"/>
      <c r="BC371" s="1958"/>
      <c r="BD371" s="1958"/>
      <c r="BE371" s="1958"/>
    </row>
    <row r="372" spans="1:57" ht="65.25" customHeight="1">
      <c r="A372" s="562" t="s">
        <v>1355</v>
      </c>
      <c r="B372" s="567"/>
      <c r="C372" s="1959" t="s">
        <v>1356</v>
      </c>
      <c r="D372" s="1959"/>
      <c r="E372" s="1959"/>
      <c r="F372" s="1959"/>
      <c r="G372" s="1959"/>
      <c r="H372" s="1959"/>
      <c r="I372" s="1959"/>
      <c r="J372" s="1959"/>
      <c r="K372" s="1959"/>
      <c r="L372" s="1959"/>
      <c r="M372" s="1959"/>
      <c r="N372" s="1959"/>
      <c r="O372" s="1959"/>
      <c r="P372" s="1959"/>
      <c r="Q372" s="1959"/>
      <c r="R372" s="1959"/>
      <c r="S372" s="1959"/>
      <c r="T372" s="1959"/>
      <c r="U372" s="1959"/>
      <c r="V372" s="1959"/>
      <c r="W372" s="1959"/>
      <c r="X372" s="1959"/>
      <c r="Y372" s="1959"/>
      <c r="Z372" s="1959"/>
      <c r="AA372" s="1959"/>
      <c r="AB372" s="1959"/>
      <c r="AC372" s="1959"/>
      <c r="AD372" s="1959"/>
      <c r="AE372" s="1959"/>
      <c r="AF372" s="1959"/>
      <c r="AG372" s="1959"/>
      <c r="AH372" s="1959"/>
      <c r="AI372" s="1959"/>
      <c r="AJ372" s="1959"/>
      <c r="AK372" s="1959"/>
      <c r="AL372" s="1959"/>
      <c r="AM372" s="1959"/>
      <c r="AN372" s="1959"/>
      <c r="AO372" s="1959"/>
      <c r="AP372" s="1959"/>
      <c r="AQ372" s="1959"/>
      <c r="AR372" s="1959"/>
      <c r="AS372" s="1959"/>
      <c r="AT372" s="1959"/>
      <c r="AU372" s="1959"/>
      <c r="AV372" s="1959"/>
      <c r="AW372" s="1959"/>
      <c r="AX372" s="1959"/>
      <c r="AY372" s="1959"/>
      <c r="AZ372" s="1959"/>
      <c r="BA372" s="1959"/>
      <c r="BB372" s="1959"/>
      <c r="BC372" s="1959"/>
      <c r="BD372" s="1959"/>
      <c r="BE372" s="564"/>
    </row>
    <row r="373" spans="1:57" ht="42" customHeight="1">
      <c r="A373" s="568"/>
      <c r="B373" s="569"/>
      <c r="C373" s="1960"/>
      <c r="D373" s="1960"/>
      <c r="E373" s="1960"/>
      <c r="F373" s="1960"/>
      <c r="G373" s="1960"/>
      <c r="H373" s="1960"/>
      <c r="I373" s="1960"/>
      <c r="J373" s="1960"/>
      <c r="K373" s="1960"/>
      <c r="L373" s="1960"/>
      <c r="M373" s="1960"/>
      <c r="N373" s="1960"/>
      <c r="O373" s="1960"/>
      <c r="P373" s="1960"/>
      <c r="Q373" s="1960"/>
      <c r="R373" s="1960"/>
      <c r="S373" s="1960"/>
      <c r="T373" s="1960"/>
      <c r="U373" s="1960"/>
      <c r="V373" s="1960"/>
      <c r="W373" s="1960"/>
      <c r="X373" s="1960"/>
      <c r="Y373" s="1960"/>
      <c r="Z373" s="1960"/>
      <c r="AA373" s="1960"/>
      <c r="AB373" s="1960"/>
      <c r="AC373" s="1960"/>
      <c r="AD373" s="1960"/>
      <c r="AE373" s="1960"/>
      <c r="AF373" s="1960"/>
      <c r="AG373" s="1960"/>
      <c r="AH373" s="1960"/>
      <c r="AI373" s="1960"/>
      <c r="AJ373" s="1960"/>
      <c r="AK373" s="1960"/>
      <c r="AL373" s="1960"/>
      <c r="AM373" s="1960"/>
      <c r="AN373" s="1960"/>
      <c r="AO373" s="1960"/>
      <c r="AP373" s="1960"/>
      <c r="AQ373" s="1960"/>
      <c r="AR373" s="1960"/>
      <c r="AS373" s="1960"/>
      <c r="AT373" s="1960"/>
      <c r="AU373" s="1960"/>
      <c r="AV373" s="1960"/>
      <c r="AW373" s="1960"/>
      <c r="AX373" s="1960"/>
      <c r="AY373" s="1960"/>
      <c r="AZ373" s="1960"/>
      <c r="BA373" s="1960"/>
      <c r="BB373" s="1960"/>
      <c r="BC373" s="1960"/>
      <c r="BD373" s="1960"/>
      <c r="BE373" s="564"/>
    </row>
    <row r="374" spans="1:57">
      <c r="C374" s="570"/>
      <c r="D374" s="570"/>
      <c r="E374" s="570"/>
      <c r="F374" s="570"/>
      <c r="G374" s="570"/>
      <c r="H374" s="570"/>
      <c r="I374" s="570"/>
      <c r="J374" s="570"/>
      <c r="K374" s="570"/>
      <c r="L374" s="570"/>
      <c r="M374" s="570"/>
      <c r="N374" s="570"/>
      <c r="O374" s="570"/>
      <c r="P374" s="570"/>
      <c r="Q374" s="570"/>
      <c r="R374" s="570"/>
      <c r="S374" s="570"/>
      <c r="T374" s="570"/>
      <c r="U374" s="570"/>
      <c r="V374" s="570"/>
      <c r="W374" s="570"/>
      <c r="X374" s="570"/>
      <c r="Y374" s="570"/>
      <c r="Z374" s="570"/>
      <c r="AA374" s="570"/>
      <c r="AB374" s="570"/>
      <c r="AC374" s="570"/>
      <c r="AD374" s="570"/>
      <c r="AE374" s="570"/>
      <c r="AF374" s="570"/>
      <c r="AG374" s="570"/>
      <c r="AH374" s="570"/>
      <c r="AI374" s="570"/>
      <c r="AJ374" s="570"/>
      <c r="AK374" s="570"/>
      <c r="AL374" s="570"/>
      <c r="AM374" s="570"/>
      <c r="AN374" s="570"/>
      <c r="AO374" s="570"/>
      <c r="AP374" s="570"/>
      <c r="AQ374" s="570"/>
      <c r="AR374" s="570"/>
      <c r="AS374" s="570"/>
      <c r="AT374" s="570"/>
      <c r="AU374" s="570"/>
      <c r="AV374" s="570"/>
      <c r="AW374" s="570"/>
      <c r="AX374" s="570"/>
      <c r="AY374" s="570"/>
      <c r="AZ374" s="570"/>
      <c r="BA374" s="570"/>
      <c r="BB374" s="570"/>
      <c r="BC374" s="570"/>
      <c r="BD374" s="570"/>
      <c r="BE374" s="570"/>
    </row>
    <row r="375" spans="1:57">
      <c r="C375" s="570"/>
      <c r="D375" s="570"/>
      <c r="E375" s="570"/>
      <c r="F375" s="570"/>
      <c r="G375" s="570"/>
      <c r="H375" s="570"/>
      <c r="I375" s="570"/>
      <c r="J375" s="570"/>
      <c r="K375" s="570"/>
      <c r="L375" s="570"/>
      <c r="M375" s="570"/>
      <c r="N375" s="570"/>
      <c r="O375" s="570"/>
      <c r="P375" s="570"/>
      <c r="Q375" s="570"/>
      <c r="R375" s="570"/>
      <c r="S375" s="570"/>
      <c r="T375" s="570"/>
      <c r="U375" s="570"/>
      <c r="V375" s="570"/>
      <c r="W375" s="570"/>
      <c r="X375" s="570"/>
      <c r="Y375" s="570"/>
      <c r="Z375" s="570"/>
      <c r="AA375" s="570"/>
      <c r="AB375" s="570"/>
      <c r="AC375" s="570"/>
      <c r="AD375" s="570"/>
      <c r="AE375" s="570"/>
      <c r="AF375" s="570"/>
      <c r="AG375" s="570"/>
      <c r="AH375" s="570"/>
      <c r="AI375" s="570"/>
      <c r="AJ375" s="570"/>
      <c r="AK375" s="570"/>
      <c r="AL375" s="570"/>
      <c r="AM375" s="570"/>
      <c r="AN375" s="570"/>
      <c r="AO375" s="570"/>
      <c r="AP375" s="570"/>
      <c r="AQ375" s="570"/>
      <c r="AR375" s="570"/>
      <c r="AS375" s="570"/>
      <c r="AT375" s="570"/>
      <c r="AU375" s="570"/>
      <c r="AV375" s="570"/>
      <c r="AW375" s="570"/>
      <c r="AX375" s="570"/>
      <c r="AY375" s="570"/>
      <c r="AZ375" s="570"/>
      <c r="BA375" s="570"/>
      <c r="BB375" s="570"/>
      <c r="BC375" s="570"/>
      <c r="BD375" s="570"/>
      <c r="BE375" s="570"/>
    </row>
    <row r="376" spans="1:57">
      <c r="C376" s="570"/>
      <c r="D376" s="570"/>
      <c r="E376" s="570"/>
      <c r="F376" s="570"/>
      <c r="G376" s="570"/>
      <c r="H376" s="570"/>
      <c r="I376" s="570"/>
      <c r="J376" s="570"/>
      <c r="K376" s="570"/>
      <c r="L376" s="570"/>
      <c r="M376" s="570"/>
      <c r="N376" s="570"/>
      <c r="O376" s="570"/>
      <c r="P376" s="570"/>
      <c r="Q376" s="570"/>
      <c r="R376" s="570"/>
      <c r="S376" s="570"/>
      <c r="T376" s="570"/>
      <c r="U376" s="570"/>
      <c r="V376" s="570"/>
      <c r="W376" s="570"/>
      <c r="X376" s="570"/>
      <c r="Y376" s="570"/>
      <c r="Z376" s="570"/>
      <c r="AA376" s="570"/>
      <c r="AB376" s="570"/>
      <c r="AC376" s="570"/>
      <c r="AD376" s="570"/>
      <c r="AE376" s="570"/>
      <c r="AF376" s="570"/>
      <c r="AG376" s="570"/>
      <c r="AH376" s="570"/>
      <c r="AI376" s="570"/>
      <c r="AJ376" s="570"/>
      <c r="AK376" s="570"/>
      <c r="AL376" s="570"/>
      <c r="AM376" s="570"/>
      <c r="AN376" s="570"/>
      <c r="AO376" s="570"/>
      <c r="AP376" s="570"/>
      <c r="AQ376" s="570"/>
      <c r="AR376" s="570"/>
      <c r="AS376" s="570"/>
      <c r="AT376" s="570"/>
      <c r="AU376" s="570"/>
      <c r="AV376" s="570"/>
      <c r="AW376" s="570"/>
      <c r="AX376" s="570"/>
      <c r="AY376" s="570"/>
      <c r="AZ376" s="570"/>
      <c r="BA376" s="570"/>
      <c r="BB376" s="570"/>
      <c r="BC376" s="570"/>
      <c r="BD376" s="570"/>
      <c r="BE376" s="570"/>
    </row>
    <row r="377" spans="1:57">
      <c r="C377" s="570"/>
      <c r="D377" s="570"/>
      <c r="E377" s="570"/>
      <c r="F377" s="570"/>
      <c r="G377" s="570"/>
      <c r="H377" s="570"/>
      <c r="I377" s="570"/>
      <c r="J377" s="570"/>
      <c r="K377" s="570"/>
      <c r="L377" s="570"/>
      <c r="M377" s="570"/>
      <c r="N377" s="570"/>
      <c r="O377" s="570"/>
      <c r="P377" s="570"/>
      <c r="Q377" s="570"/>
      <c r="R377" s="570"/>
      <c r="S377" s="570"/>
      <c r="T377" s="570"/>
      <c r="U377" s="570"/>
      <c r="V377" s="570"/>
      <c r="W377" s="570"/>
      <c r="X377" s="570"/>
      <c r="Y377" s="570"/>
      <c r="Z377" s="570"/>
      <c r="AA377" s="570"/>
      <c r="AB377" s="570"/>
      <c r="AC377" s="570"/>
      <c r="AD377" s="570"/>
      <c r="AE377" s="570"/>
      <c r="AF377" s="570"/>
      <c r="AG377" s="570"/>
      <c r="AH377" s="570"/>
      <c r="AI377" s="570"/>
      <c r="AJ377" s="570"/>
      <c r="AK377" s="570"/>
      <c r="AL377" s="570"/>
      <c r="AM377" s="570"/>
      <c r="AN377" s="570"/>
      <c r="AO377" s="570"/>
      <c r="AP377" s="570"/>
      <c r="AQ377" s="570"/>
      <c r="AR377" s="570"/>
      <c r="AS377" s="570"/>
      <c r="AT377" s="570"/>
      <c r="AU377" s="570"/>
      <c r="AV377" s="570"/>
      <c r="AW377" s="570"/>
      <c r="AX377" s="570"/>
      <c r="AY377" s="570"/>
      <c r="AZ377" s="570"/>
      <c r="BA377" s="570"/>
      <c r="BB377" s="570"/>
      <c r="BC377" s="570"/>
      <c r="BD377" s="570"/>
      <c r="BE377" s="570"/>
    </row>
    <row r="378" spans="1:57">
      <c r="C378" s="570"/>
      <c r="D378" s="570"/>
      <c r="E378" s="570"/>
      <c r="F378" s="570"/>
      <c r="G378" s="570"/>
      <c r="H378" s="570"/>
      <c r="I378" s="570"/>
      <c r="J378" s="570"/>
      <c r="K378" s="570"/>
      <c r="L378" s="570"/>
      <c r="M378" s="570"/>
      <c r="N378" s="570"/>
      <c r="O378" s="570"/>
      <c r="P378" s="570"/>
      <c r="Q378" s="570"/>
      <c r="R378" s="570"/>
      <c r="S378" s="570"/>
      <c r="T378" s="570"/>
      <c r="U378" s="570"/>
      <c r="V378" s="570"/>
      <c r="W378" s="570"/>
      <c r="X378" s="570"/>
      <c r="Y378" s="570"/>
      <c r="Z378" s="570"/>
      <c r="AA378" s="570"/>
      <c r="AB378" s="570"/>
      <c r="AC378" s="570"/>
      <c r="AD378" s="570"/>
      <c r="AE378" s="570"/>
      <c r="AF378" s="570"/>
      <c r="AG378" s="570"/>
      <c r="AH378" s="570"/>
      <c r="AI378" s="570"/>
      <c r="AJ378" s="570"/>
      <c r="AK378" s="570"/>
      <c r="AL378" s="570"/>
      <c r="AM378" s="570"/>
      <c r="AN378" s="570"/>
      <c r="AO378" s="570"/>
      <c r="AP378" s="570"/>
      <c r="AQ378" s="570"/>
      <c r="AR378" s="570"/>
      <c r="AS378" s="570"/>
      <c r="AT378" s="570"/>
      <c r="AU378" s="570"/>
      <c r="AV378" s="570"/>
      <c r="AW378" s="570"/>
      <c r="AX378" s="570"/>
      <c r="AY378" s="570"/>
      <c r="AZ378" s="570"/>
      <c r="BA378" s="570"/>
      <c r="BB378" s="570"/>
      <c r="BC378" s="570"/>
      <c r="BD378" s="570"/>
      <c r="BE378" s="570"/>
    </row>
    <row r="379" spans="1:57">
      <c r="C379" s="570"/>
      <c r="D379" s="570"/>
      <c r="E379" s="570"/>
      <c r="F379" s="570"/>
      <c r="G379" s="570"/>
      <c r="H379" s="570"/>
      <c r="I379" s="570"/>
      <c r="J379" s="570"/>
      <c r="K379" s="570"/>
      <c r="L379" s="570"/>
      <c r="M379" s="570"/>
      <c r="N379" s="570"/>
      <c r="O379" s="570"/>
      <c r="P379" s="570"/>
      <c r="Q379" s="570"/>
      <c r="R379" s="570"/>
      <c r="S379" s="570"/>
      <c r="T379" s="570"/>
      <c r="U379" s="570"/>
      <c r="V379" s="570"/>
      <c r="W379" s="570"/>
      <c r="X379" s="570"/>
      <c r="Y379" s="570"/>
      <c r="Z379" s="570"/>
      <c r="AA379" s="570"/>
      <c r="AB379" s="570"/>
      <c r="AC379" s="570"/>
      <c r="AD379" s="570"/>
      <c r="AE379" s="570"/>
      <c r="AF379" s="570"/>
      <c r="AG379" s="570"/>
      <c r="AH379" s="570"/>
      <c r="AI379" s="570"/>
      <c r="AJ379" s="570"/>
      <c r="AK379" s="570"/>
      <c r="AL379" s="570"/>
      <c r="AM379" s="570"/>
      <c r="AN379" s="570"/>
      <c r="AO379" s="570"/>
      <c r="AP379" s="570"/>
      <c r="AQ379" s="570"/>
      <c r="AR379" s="570"/>
      <c r="AS379" s="570"/>
      <c r="AT379" s="570"/>
      <c r="AU379" s="570"/>
      <c r="AV379" s="570"/>
      <c r="AW379" s="570"/>
      <c r="AX379" s="570"/>
      <c r="AY379" s="570"/>
      <c r="AZ379" s="570"/>
      <c r="BA379" s="570"/>
      <c r="BB379" s="570"/>
      <c r="BC379" s="570"/>
      <c r="BD379" s="570"/>
      <c r="BE379" s="570"/>
    </row>
    <row r="380" spans="1:57">
      <c r="C380" s="570"/>
      <c r="D380" s="570"/>
      <c r="E380" s="570"/>
      <c r="F380" s="570"/>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c r="AQ380" s="570"/>
      <c r="AR380" s="570"/>
      <c r="AS380" s="570"/>
      <c r="AT380" s="570"/>
      <c r="AU380" s="570"/>
      <c r="AV380" s="570"/>
      <c r="AW380" s="570"/>
      <c r="AX380" s="570"/>
      <c r="AY380" s="570"/>
      <c r="AZ380" s="570"/>
      <c r="BA380" s="570"/>
      <c r="BB380" s="570"/>
      <c r="BC380" s="570"/>
      <c r="BD380" s="570"/>
      <c r="BE380" s="570"/>
    </row>
    <row r="381" spans="1:57">
      <c r="C381" s="570"/>
      <c r="D381" s="570"/>
      <c r="E381" s="570"/>
      <c r="F381" s="570"/>
      <c r="G381" s="570"/>
      <c r="H381" s="570"/>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70"/>
      <c r="AI381" s="570"/>
      <c r="AJ381" s="570"/>
      <c r="AK381" s="570"/>
      <c r="AL381" s="570"/>
      <c r="AM381" s="570"/>
      <c r="AN381" s="570"/>
      <c r="AO381" s="570"/>
      <c r="AP381" s="570"/>
      <c r="AQ381" s="570"/>
      <c r="AR381" s="570"/>
      <c r="AS381" s="570"/>
      <c r="AT381" s="570"/>
      <c r="AU381" s="570"/>
      <c r="AV381" s="570"/>
      <c r="AW381" s="570"/>
      <c r="AX381" s="570"/>
      <c r="AY381" s="570"/>
      <c r="AZ381" s="570"/>
      <c r="BA381" s="570"/>
      <c r="BB381" s="570"/>
      <c r="BC381" s="570"/>
      <c r="BD381" s="570"/>
      <c r="BE381" s="570"/>
    </row>
    <row r="382" spans="1:57">
      <c r="C382" s="570"/>
      <c r="D382" s="570"/>
      <c r="E382" s="570"/>
      <c r="F382" s="570"/>
      <c r="G382" s="570"/>
      <c r="H382" s="570"/>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0"/>
      <c r="AI382" s="570"/>
      <c r="AJ382" s="570"/>
      <c r="AK382" s="570"/>
      <c r="AL382" s="570"/>
      <c r="AM382" s="570"/>
      <c r="AN382" s="570"/>
      <c r="AO382" s="570"/>
      <c r="AP382" s="570"/>
      <c r="AQ382" s="570"/>
      <c r="AR382" s="570"/>
      <c r="AS382" s="570"/>
      <c r="AT382" s="570"/>
      <c r="AU382" s="570"/>
      <c r="AV382" s="570"/>
      <c r="AW382" s="570"/>
      <c r="AX382" s="570"/>
      <c r="AY382" s="570"/>
      <c r="AZ382" s="570"/>
      <c r="BA382" s="570"/>
      <c r="BB382" s="570"/>
      <c r="BC382" s="570"/>
      <c r="BD382" s="570"/>
      <c r="BE382" s="570"/>
    </row>
    <row r="383" spans="1:57">
      <c r="C383" s="570"/>
      <c r="D383" s="570"/>
      <c r="E383" s="570"/>
      <c r="F383" s="570"/>
      <c r="G383" s="570"/>
      <c r="H383" s="570"/>
      <c r="I383" s="570"/>
      <c r="J383" s="570"/>
      <c r="K383" s="570"/>
      <c r="L383" s="570"/>
      <c r="M383" s="570"/>
      <c r="N383" s="570"/>
      <c r="O383" s="570"/>
      <c r="P383" s="570"/>
      <c r="Q383" s="570"/>
      <c r="R383" s="570"/>
      <c r="S383" s="570"/>
      <c r="T383" s="570"/>
      <c r="U383" s="570"/>
      <c r="V383" s="570"/>
      <c r="W383" s="570"/>
      <c r="X383" s="570"/>
      <c r="Y383" s="570"/>
      <c r="Z383" s="570"/>
      <c r="AA383" s="570"/>
      <c r="AB383" s="570"/>
      <c r="AC383" s="570"/>
      <c r="AD383" s="570"/>
      <c r="AE383" s="570"/>
      <c r="AF383" s="570"/>
      <c r="AG383" s="570"/>
      <c r="AH383" s="570"/>
      <c r="AI383" s="570"/>
      <c r="AJ383" s="570"/>
      <c r="AK383" s="570"/>
      <c r="AL383" s="570"/>
      <c r="AM383" s="570"/>
      <c r="AN383" s="570"/>
      <c r="AO383" s="570"/>
      <c r="AP383" s="570"/>
      <c r="AQ383" s="570"/>
      <c r="AR383" s="570"/>
      <c r="AS383" s="570"/>
      <c r="AT383" s="570"/>
      <c r="AU383" s="570"/>
      <c r="AV383" s="570"/>
      <c r="AW383" s="570"/>
      <c r="AX383" s="570"/>
      <c r="AY383" s="570"/>
      <c r="AZ383" s="570"/>
      <c r="BA383" s="570"/>
      <c r="BB383" s="570"/>
      <c r="BC383" s="570"/>
      <c r="BD383" s="570"/>
      <c r="BE383" s="570"/>
    </row>
    <row r="384" spans="1:57">
      <c r="C384" s="570"/>
      <c r="D384" s="570"/>
      <c r="E384" s="570"/>
      <c r="F384" s="570"/>
      <c r="G384" s="570"/>
      <c r="H384" s="570"/>
      <c r="I384" s="570"/>
      <c r="J384" s="570"/>
      <c r="K384" s="570"/>
      <c r="L384" s="570"/>
      <c r="M384" s="570"/>
      <c r="N384" s="570"/>
      <c r="O384" s="570"/>
      <c r="P384" s="570"/>
      <c r="Q384" s="570"/>
      <c r="R384" s="570"/>
      <c r="S384" s="570"/>
      <c r="T384" s="570"/>
      <c r="U384" s="570"/>
      <c r="V384" s="570"/>
      <c r="W384" s="570"/>
      <c r="X384" s="570"/>
      <c r="Y384" s="570"/>
      <c r="Z384" s="570"/>
      <c r="AA384" s="570"/>
      <c r="AB384" s="570"/>
      <c r="AC384" s="570"/>
      <c r="AD384" s="570"/>
      <c r="AE384" s="570"/>
      <c r="AF384" s="570"/>
      <c r="AG384" s="570"/>
      <c r="AH384" s="570"/>
      <c r="AI384" s="570"/>
      <c r="AJ384" s="570"/>
      <c r="AK384" s="570"/>
      <c r="AL384" s="570"/>
      <c r="AM384" s="570"/>
      <c r="AN384" s="570"/>
      <c r="AO384" s="570"/>
      <c r="AP384" s="570"/>
      <c r="AQ384" s="570"/>
      <c r="AR384" s="570"/>
      <c r="AS384" s="570"/>
      <c r="AT384" s="570"/>
      <c r="AU384" s="570"/>
      <c r="AV384" s="570"/>
      <c r="AW384" s="570"/>
      <c r="AX384" s="570"/>
      <c r="AY384" s="570"/>
      <c r="AZ384" s="570"/>
      <c r="BA384" s="570"/>
      <c r="BB384" s="570"/>
      <c r="BC384" s="570"/>
      <c r="BD384" s="570"/>
      <c r="BE384" s="570"/>
    </row>
    <row r="385" spans="3:57">
      <c r="C385" s="570"/>
      <c r="D385" s="570"/>
      <c r="E385" s="570"/>
      <c r="F385" s="570"/>
      <c r="G385" s="570"/>
      <c r="H385" s="570"/>
      <c r="I385" s="570"/>
      <c r="J385" s="570"/>
      <c r="K385" s="570"/>
      <c r="L385" s="570"/>
      <c r="M385" s="570"/>
      <c r="N385" s="570"/>
      <c r="O385" s="570"/>
      <c r="P385" s="570"/>
      <c r="Q385" s="570"/>
      <c r="R385" s="570"/>
      <c r="S385" s="570"/>
      <c r="T385" s="570"/>
      <c r="U385" s="570"/>
      <c r="V385" s="570"/>
      <c r="W385" s="570"/>
      <c r="X385" s="570"/>
      <c r="Y385" s="570"/>
      <c r="Z385" s="570"/>
      <c r="AA385" s="570"/>
      <c r="AB385" s="570"/>
      <c r="AC385" s="570"/>
      <c r="AD385" s="570"/>
      <c r="AE385" s="570"/>
      <c r="AF385" s="570"/>
      <c r="AG385" s="570"/>
      <c r="AH385" s="570"/>
      <c r="AI385" s="570"/>
      <c r="AJ385" s="570"/>
      <c r="AK385" s="570"/>
      <c r="AL385" s="570"/>
      <c r="AM385" s="570"/>
      <c r="AN385" s="570"/>
      <c r="AO385" s="570"/>
      <c r="AP385" s="570"/>
      <c r="AQ385" s="570"/>
      <c r="AR385" s="570"/>
      <c r="AS385" s="570"/>
      <c r="AT385" s="570"/>
      <c r="AU385" s="570"/>
      <c r="AV385" s="570"/>
      <c r="AW385" s="570"/>
      <c r="AX385" s="570"/>
      <c r="AY385" s="570"/>
      <c r="AZ385" s="570"/>
      <c r="BA385" s="570"/>
      <c r="BB385" s="570"/>
      <c r="BC385" s="570"/>
      <c r="BD385" s="570"/>
      <c r="BE385" s="570"/>
    </row>
    <row r="386" spans="3:57">
      <c r="C386" s="570"/>
      <c r="D386" s="570"/>
      <c r="E386" s="570"/>
      <c r="F386" s="570"/>
      <c r="G386" s="570"/>
      <c r="H386" s="570"/>
      <c r="I386" s="570"/>
      <c r="J386" s="570"/>
      <c r="K386" s="570"/>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0"/>
      <c r="AL386" s="570"/>
      <c r="AM386" s="570"/>
      <c r="AN386" s="570"/>
      <c r="AO386" s="570"/>
      <c r="AP386" s="570"/>
      <c r="AQ386" s="570"/>
      <c r="AR386" s="570"/>
      <c r="AS386" s="570"/>
      <c r="AT386" s="570"/>
      <c r="AU386" s="570"/>
      <c r="AV386" s="570"/>
      <c r="AW386" s="570"/>
      <c r="AX386" s="570"/>
      <c r="AY386" s="570"/>
      <c r="AZ386" s="570"/>
      <c r="BA386" s="570"/>
      <c r="BB386" s="570"/>
      <c r="BC386" s="570"/>
      <c r="BD386" s="570"/>
      <c r="BE386" s="570"/>
    </row>
    <row r="387" spans="3:57">
      <c r="C387" s="570"/>
      <c r="D387" s="570"/>
      <c r="E387" s="570"/>
      <c r="F387" s="570"/>
      <c r="G387" s="570"/>
      <c r="H387" s="570"/>
      <c r="I387" s="570"/>
      <c r="J387" s="570"/>
      <c r="K387" s="570"/>
      <c r="L387" s="570"/>
      <c r="M387" s="570"/>
      <c r="N387" s="570"/>
      <c r="O387" s="570"/>
      <c r="P387" s="570"/>
      <c r="Q387" s="570"/>
      <c r="R387" s="570"/>
      <c r="S387" s="570"/>
      <c r="T387" s="570"/>
      <c r="U387" s="570"/>
      <c r="V387" s="570"/>
      <c r="W387" s="570"/>
      <c r="X387" s="570"/>
      <c r="Y387" s="570"/>
      <c r="Z387" s="570"/>
      <c r="AA387" s="570"/>
      <c r="AB387" s="570"/>
      <c r="AC387" s="570"/>
      <c r="AD387" s="570"/>
      <c r="AE387" s="570"/>
      <c r="AF387" s="570"/>
      <c r="AG387" s="570"/>
      <c r="AH387" s="570"/>
      <c r="AI387" s="570"/>
      <c r="AJ387" s="570"/>
      <c r="AK387" s="570"/>
      <c r="AL387" s="570"/>
      <c r="AM387" s="570"/>
      <c r="AN387" s="570"/>
      <c r="AO387" s="570"/>
      <c r="AP387" s="570"/>
      <c r="AQ387" s="570"/>
      <c r="AR387" s="570"/>
      <c r="AS387" s="570"/>
      <c r="AT387" s="570"/>
      <c r="AU387" s="570"/>
      <c r="AV387" s="570"/>
      <c r="AW387" s="570"/>
      <c r="AX387" s="570"/>
      <c r="AY387" s="570"/>
      <c r="AZ387" s="570"/>
      <c r="BA387" s="570"/>
      <c r="BB387" s="570"/>
      <c r="BC387" s="570"/>
      <c r="BD387" s="570"/>
      <c r="BE387" s="570"/>
    </row>
    <row r="388" spans="3:57">
      <c r="C388" s="570"/>
      <c r="D388" s="570"/>
      <c r="E388" s="570"/>
      <c r="F388" s="570"/>
      <c r="G388" s="570"/>
      <c r="H388" s="570"/>
      <c r="I388" s="570"/>
      <c r="J388" s="570"/>
      <c r="K388" s="570"/>
      <c r="L388" s="570"/>
      <c r="M388" s="570"/>
      <c r="N388" s="570"/>
      <c r="O388" s="570"/>
      <c r="P388" s="570"/>
      <c r="Q388" s="570"/>
      <c r="R388" s="570"/>
      <c r="S388" s="570"/>
      <c r="T388" s="570"/>
      <c r="U388" s="570"/>
      <c r="V388" s="570"/>
      <c r="W388" s="570"/>
      <c r="X388" s="570"/>
      <c r="Y388" s="570"/>
      <c r="Z388" s="570"/>
      <c r="AA388" s="570"/>
      <c r="AB388" s="570"/>
      <c r="AC388" s="570"/>
      <c r="AD388" s="570"/>
      <c r="AE388" s="570"/>
      <c r="AF388" s="570"/>
      <c r="AG388" s="570"/>
      <c r="AH388" s="570"/>
      <c r="AI388" s="570"/>
      <c r="AJ388" s="570"/>
      <c r="AK388" s="570"/>
      <c r="AL388" s="570"/>
      <c r="AM388" s="570"/>
      <c r="AN388" s="570"/>
      <c r="AO388" s="570"/>
      <c r="AP388" s="570"/>
      <c r="AQ388" s="570"/>
      <c r="AR388" s="570"/>
      <c r="AS388" s="570"/>
      <c r="AT388" s="570"/>
      <c r="AU388" s="570"/>
      <c r="AV388" s="570"/>
      <c r="AW388" s="570"/>
      <c r="AX388" s="570"/>
      <c r="AY388" s="570"/>
      <c r="AZ388" s="570"/>
      <c r="BA388" s="570"/>
      <c r="BB388" s="570"/>
      <c r="BC388" s="570"/>
      <c r="BD388" s="570"/>
      <c r="BE388" s="570"/>
    </row>
    <row r="389" spans="3:57">
      <c r="C389" s="570"/>
      <c r="D389" s="570"/>
      <c r="E389" s="570"/>
      <c r="F389" s="570"/>
      <c r="G389" s="570"/>
      <c r="H389" s="570"/>
      <c r="I389" s="570"/>
      <c r="J389" s="570"/>
      <c r="K389" s="570"/>
      <c r="L389" s="570"/>
      <c r="M389" s="570"/>
      <c r="N389" s="570"/>
      <c r="O389" s="570"/>
      <c r="P389" s="570"/>
      <c r="Q389" s="570"/>
      <c r="R389" s="570"/>
      <c r="S389" s="570"/>
      <c r="T389" s="570"/>
      <c r="U389" s="570"/>
      <c r="V389" s="570"/>
      <c r="W389" s="570"/>
      <c r="X389" s="570"/>
      <c r="Y389" s="570"/>
      <c r="Z389" s="570"/>
      <c r="AA389" s="570"/>
      <c r="AB389" s="570"/>
      <c r="AC389" s="570"/>
      <c r="AD389" s="570"/>
      <c r="AE389" s="570"/>
      <c r="AF389" s="570"/>
      <c r="AG389" s="570"/>
      <c r="AH389" s="570"/>
      <c r="AI389" s="570"/>
      <c r="AJ389" s="570"/>
      <c r="AK389" s="570"/>
      <c r="AL389" s="570"/>
      <c r="AM389" s="570"/>
      <c r="AN389" s="570"/>
      <c r="AO389" s="570"/>
      <c r="AP389" s="570"/>
      <c r="AQ389" s="570"/>
      <c r="AR389" s="570"/>
      <c r="AS389" s="570"/>
      <c r="AT389" s="570"/>
      <c r="AU389" s="570"/>
      <c r="AV389" s="570"/>
      <c r="AW389" s="570"/>
      <c r="AX389" s="570"/>
      <c r="AY389" s="570"/>
      <c r="AZ389" s="570"/>
      <c r="BA389" s="570"/>
      <c r="BB389" s="570"/>
      <c r="BC389" s="570"/>
      <c r="BD389" s="570"/>
      <c r="BE389" s="570"/>
    </row>
    <row r="390" spans="3:57">
      <c r="C390" s="570"/>
      <c r="D390" s="570"/>
      <c r="E390" s="570"/>
      <c r="F390" s="570"/>
      <c r="G390" s="570"/>
      <c r="H390" s="570"/>
      <c r="I390" s="570"/>
      <c r="J390" s="570"/>
      <c r="K390" s="570"/>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0"/>
      <c r="AL390" s="570"/>
      <c r="AM390" s="570"/>
      <c r="AN390" s="570"/>
      <c r="AO390" s="570"/>
      <c r="AP390" s="570"/>
      <c r="AQ390" s="570"/>
      <c r="AR390" s="570"/>
      <c r="AS390" s="570"/>
      <c r="AT390" s="570"/>
      <c r="AU390" s="570"/>
      <c r="AV390" s="570"/>
      <c r="AW390" s="570"/>
      <c r="AX390" s="570"/>
      <c r="AY390" s="570"/>
      <c r="AZ390" s="570"/>
      <c r="BA390" s="570"/>
      <c r="BB390" s="570"/>
      <c r="BC390" s="570"/>
      <c r="BD390" s="570"/>
      <c r="BE390" s="570"/>
    </row>
    <row r="391" spans="3:57">
      <c r="C391" s="570"/>
      <c r="D391" s="570"/>
      <c r="E391" s="570"/>
      <c r="F391" s="570"/>
      <c r="G391" s="570"/>
      <c r="H391" s="570"/>
      <c r="I391" s="570"/>
      <c r="J391" s="570"/>
      <c r="K391" s="570"/>
      <c r="L391" s="570"/>
      <c r="M391" s="570"/>
      <c r="N391" s="570"/>
      <c r="O391" s="570"/>
      <c r="P391" s="570"/>
      <c r="Q391" s="570"/>
      <c r="R391" s="570"/>
      <c r="S391" s="570"/>
      <c r="T391" s="570"/>
      <c r="U391" s="570"/>
      <c r="V391" s="570"/>
      <c r="W391" s="570"/>
      <c r="X391" s="570"/>
      <c r="Y391" s="570"/>
      <c r="Z391" s="570"/>
      <c r="AA391" s="570"/>
      <c r="AB391" s="570"/>
      <c r="AC391" s="570"/>
      <c r="AD391" s="570"/>
      <c r="AE391" s="570"/>
      <c r="AF391" s="570"/>
      <c r="AG391" s="570"/>
      <c r="AH391" s="570"/>
      <c r="AI391" s="570"/>
      <c r="AJ391" s="570"/>
      <c r="AK391" s="570"/>
      <c r="AL391" s="570"/>
      <c r="AM391" s="570"/>
      <c r="AN391" s="570"/>
      <c r="AO391" s="570"/>
      <c r="AP391" s="570"/>
      <c r="AQ391" s="570"/>
      <c r="AR391" s="570"/>
      <c r="AS391" s="570"/>
      <c r="AT391" s="570"/>
      <c r="AU391" s="570"/>
      <c r="AV391" s="570"/>
      <c r="AW391" s="570"/>
      <c r="AX391" s="570"/>
      <c r="AY391" s="570"/>
      <c r="AZ391" s="570"/>
      <c r="BA391" s="570"/>
      <c r="BB391" s="570"/>
      <c r="BC391" s="570"/>
      <c r="BD391" s="570"/>
      <c r="BE391" s="570"/>
    </row>
    <row r="392" spans="3:57">
      <c r="C392" s="570"/>
      <c r="D392" s="570"/>
      <c r="E392" s="570"/>
      <c r="F392" s="570"/>
      <c r="G392" s="570"/>
      <c r="H392" s="570"/>
      <c r="I392" s="570"/>
      <c r="J392" s="570"/>
      <c r="K392" s="570"/>
      <c r="L392" s="570"/>
      <c r="M392" s="570"/>
      <c r="N392" s="570"/>
      <c r="O392" s="570"/>
      <c r="P392" s="570"/>
      <c r="Q392" s="570"/>
      <c r="R392" s="570"/>
      <c r="S392" s="570"/>
      <c r="T392" s="570"/>
      <c r="U392" s="570"/>
      <c r="V392" s="570"/>
      <c r="W392" s="570"/>
      <c r="X392" s="570"/>
      <c r="Y392" s="570"/>
      <c r="Z392" s="570"/>
      <c r="AA392" s="570"/>
      <c r="AB392" s="570"/>
      <c r="AC392" s="570"/>
      <c r="AD392" s="570"/>
      <c r="AE392" s="570"/>
      <c r="AF392" s="570"/>
      <c r="AG392" s="570"/>
      <c r="AH392" s="570"/>
      <c r="AI392" s="570"/>
      <c r="AJ392" s="570"/>
      <c r="AK392" s="570"/>
      <c r="AL392" s="570"/>
      <c r="AM392" s="570"/>
      <c r="AN392" s="570"/>
      <c r="AO392" s="570"/>
      <c r="AP392" s="570"/>
      <c r="AQ392" s="570"/>
      <c r="AR392" s="570"/>
      <c r="AS392" s="570"/>
      <c r="AT392" s="570"/>
      <c r="AU392" s="570"/>
      <c r="AV392" s="570"/>
      <c r="AW392" s="570"/>
      <c r="AX392" s="570"/>
      <c r="AY392" s="570"/>
      <c r="AZ392" s="570"/>
      <c r="BA392" s="570"/>
      <c r="BB392" s="570"/>
      <c r="BC392" s="570"/>
      <c r="BD392" s="570"/>
      <c r="BE392" s="570"/>
    </row>
    <row r="393" spans="3:57">
      <c r="C393" s="570"/>
      <c r="D393" s="570"/>
      <c r="E393" s="570"/>
      <c r="F393" s="570"/>
      <c r="G393" s="570"/>
      <c r="H393" s="570"/>
      <c r="I393" s="570"/>
      <c r="J393" s="570"/>
      <c r="K393" s="570"/>
      <c r="L393" s="570"/>
      <c r="M393" s="570"/>
      <c r="N393" s="570"/>
      <c r="O393" s="570"/>
      <c r="P393" s="570"/>
      <c r="Q393" s="570"/>
      <c r="R393" s="570"/>
      <c r="S393" s="570"/>
      <c r="T393" s="570"/>
      <c r="U393" s="570"/>
      <c r="V393" s="570"/>
      <c r="W393" s="570"/>
      <c r="X393" s="570"/>
      <c r="Y393" s="570"/>
      <c r="Z393" s="570"/>
      <c r="AA393" s="570"/>
      <c r="AB393" s="570"/>
      <c r="AC393" s="570"/>
      <c r="AD393" s="570"/>
      <c r="AE393" s="570"/>
      <c r="AF393" s="570"/>
      <c r="AG393" s="570"/>
      <c r="AH393" s="570"/>
      <c r="AI393" s="570"/>
      <c r="AJ393" s="570"/>
      <c r="AK393" s="570"/>
      <c r="AL393" s="570"/>
      <c r="AM393" s="570"/>
      <c r="AN393" s="570"/>
      <c r="AO393" s="570"/>
      <c r="AP393" s="570"/>
      <c r="AQ393" s="570"/>
      <c r="AR393" s="570"/>
      <c r="AS393" s="570"/>
      <c r="AT393" s="570"/>
      <c r="AU393" s="570"/>
      <c r="AV393" s="570"/>
      <c r="AW393" s="570"/>
      <c r="AX393" s="570"/>
      <c r="AY393" s="570"/>
      <c r="AZ393" s="570"/>
      <c r="BA393" s="570"/>
      <c r="BB393" s="570"/>
      <c r="BC393" s="570"/>
      <c r="BD393" s="570"/>
      <c r="BE393" s="570"/>
    </row>
    <row r="394" spans="3:57">
      <c r="C394" s="570"/>
      <c r="D394" s="570"/>
      <c r="E394" s="570"/>
      <c r="F394" s="570"/>
      <c r="G394" s="570"/>
      <c r="H394" s="570"/>
      <c r="I394" s="570"/>
      <c r="J394" s="570"/>
      <c r="K394" s="570"/>
      <c r="L394" s="570"/>
      <c r="M394" s="570"/>
      <c r="N394" s="570"/>
      <c r="O394" s="570"/>
      <c r="P394" s="570"/>
      <c r="Q394" s="570"/>
      <c r="R394" s="570"/>
      <c r="S394" s="570"/>
      <c r="T394" s="570"/>
      <c r="U394" s="570"/>
      <c r="V394" s="570"/>
      <c r="W394" s="570"/>
      <c r="X394" s="570"/>
      <c r="Y394" s="570"/>
      <c r="Z394" s="570"/>
      <c r="AA394" s="570"/>
      <c r="AB394" s="570"/>
      <c r="AC394" s="570"/>
      <c r="AD394" s="570"/>
      <c r="AE394" s="570"/>
      <c r="AF394" s="570"/>
      <c r="AG394" s="570"/>
      <c r="AH394" s="570"/>
      <c r="AI394" s="570"/>
      <c r="AJ394" s="570"/>
      <c r="AK394" s="570"/>
      <c r="AL394" s="570"/>
      <c r="AM394" s="570"/>
      <c r="AN394" s="570"/>
      <c r="AO394" s="570"/>
      <c r="AP394" s="570"/>
      <c r="AQ394" s="570"/>
      <c r="AR394" s="570"/>
      <c r="AS394" s="570"/>
      <c r="AT394" s="570"/>
      <c r="AU394" s="570"/>
      <c r="AV394" s="570"/>
      <c r="AW394" s="570"/>
      <c r="AX394" s="570"/>
      <c r="AY394" s="570"/>
      <c r="AZ394" s="570"/>
      <c r="BA394" s="570"/>
      <c r="BB394" s="570"/>
      <c r="BC394" s="570"/>
      <c r="BD394" s="570"/>
      <c r="BE394" s="570"/>
    </row>
    <row r="395" spans="3:57">
      <c r="C395" s="570"/>
      <c r="D395" s="570"/>
      <c r="E395" s="570"/>
      <c r="F395" s="570"/>
      <c r="G395" s="570"/>
      <c r="H395" s="570"/>
      <c r="I395" s="570"/>
      <c r="J395" s="570"/>
      <c r="K395" s="570"/>
      <c r="L395" s="570"/>
      <c r="M395" s="570"/>
      <c r="N395" s="570"/>
      <c r="O395" s="570"/>
      <c r="P395" s="570"/>
      <c r="Q395" s="570"/>
      <c r="R395" s="570"/>
      <c r="S395" s="570"/>
      <c r="T395" s="570"/>
      <c r="U395" s="570"/>
      <c r="V395" s="570"/>
      <c r="W395" s="570"/>
      <c r="X395" s="570"/>
      <c r="Y395" s="570"/>
      <c r="Z395" s="570"/>
      <c r="AA395" s="570"/>
      <c r="AB395" s="570"/>
      <c r="AC395" s="570"/>
      <c r="AD395" s="570"/>
      <c r="AE395" s="570"/>
      <c r="AF395" s="570"/>
      <c r="AG395" s="570"/>
      <c r="AH395" s="570"/>
      <c r="AI395" s="570"/>
      <c r="AJ395" s="570"/>
      <c r="AK395" s="570"/>
      <c r="AL395" s="570"/>
      <c r="AM395" s="570"/>
      <c r="AN395" s="570"/>
      <c r="AO395" s="570"/>
      <c r="AP395" s="570"/>
      <c r="AQ395" s="570"/>
      <c r="AR395" s="570"/>
      <c r="AS395" s="570"/>
      <c r="AT395" s="570"/>
      <c r="AU395" s="570"/>
      <c r="AV395" s="570"/>
      <c r="AW395" s="570"/>
      <c r="AX395" s="570"/>
      <c r="AY395" s="570"/>
      <c r="AZ395" s="570"/>
      <c r="BA395" s="570"/>
      <c r="BB395" s="570"/>
      <c r="BC395" s="570"/>
      <c r="BD395" s="570"/>
      <c r="BE395" s="570"/>
    </row>
    <row r="396" spans="3:57">
      <c r="C396" s="570"/>
      <c r="D396" s="570"/>
      <c r="E396" s="570"/>
      <c r="F396" s="570"/>
      <c r="G396" s="570"/>
      <c r="H396" s="570"/>
      <c r="I396" s="570"/>
      <c r="J396" s="570"/>
      <c r="K396" s="570"/>
      <c r="L396" s="570"/>
      <c r="M396" s="570"/>
      <c r="N396" s="570"/>
      <c r="O396" s="570"/>
      <c r="P396" s="570"/>
      <c r="Q396" s="570"/>
      <c r="R396" s="570"/>
      <c r="S396" s="570"/>
      <c r="T396" s="570"/>
      <c r="U396" s="570"/>
      <c r="V396" s="570"/>
      <c r="W396" s="570"/>
      <c r="X396" s="570"/>
      <c r="Y396" s="570"/>
      <c r="Z396" s="570"/>
      <c r="AA396" s="570"/>
      <c r="AB396" s="570"/>
      <c r="AC396" s="570"/>
      <c r="AD396" s="570"/>
      <c r="AE396" s="570"/>
      <c r="AF396" s="570"/>
      <c r="AG396" s="570"/>
      <c r="AH396" s="570"/>
      <c r="AI396" s="570"/>
      <c r="AJ396" s="570"/>
      <c r="AK396" s="570"/>
      <c r="AL396" s="570"/>
      <c r="AM396" s="570"/>
      <c r="AN396" s="570"/>
      <c r="AO396" s="570"/>
      <c r="AP396" s="570"/>
      <c r="AQ396" s="570"/>
      <c r="AR396" s="570"/>
      <c r="AS396" s="570"/>
      <c r="AT396" s="570"/>
      <c r="AU396" s="570"/>
      <c r="AV396" s="570"/>
      <c r="AW396" s="570"/>
      <c r="AX396" s="570"/>
      <c r="AY396" s="570"/>
      <c r="AZ396" s="570"/>
      <c r="BA396" s="570"/>
      <c r="BB396" s="570"/>
      <c r="BC396" s="570"/>
      <c r="BD396" s="570"/>
      <c r="BE396" s="570"/>
    </row>
    <row r="397" spans="3:57">
      <c r="C397" s="570"/>
      <c r="D397" s="570"/>
      <c r="E397" s="570"/>
      <c r="F397" s="570"/>
      <c r="G397" s="570"/>
      <c r="H397" s="570"/>
      <c r="I397" s="570"/>
      <c r="J397" s="570"/>
      <c r="K397" s="570"/>
      <c r="L397" s="570"/>
      <c r="M397" s="570"/>
      <c r="N397" s="570"/>
      <c r="O397" s="570"/>
      <c r="P397" s="570"/>
      <c r="Q397" s="570"/>
      <c r="R397" s="570"/>
      <c r="S397" s="570"/>
      <c r="T397" s="570"/>
      <c r="U397" s="570"/>
      <c r="V397" s="570"/>
      <c r="W397" s="570"/>
      <c r="X397" s="570"/>
      <c r="Y397" s="570"/>
      <c r="Z397" s="570"/>
      <c r="AA397" s="570"/>
      <c r="AB397" s="570"/>
      <c r="AC397" s="570"/>
      <c r="AD397" s="570"/>
      <c r="AE397" s="570"/>
      <c r="AF397" s="570"/>
      <c r="AG397" s="570"/>
      <c r="AH397" s="570"/>
      <c r="AI397" s="570"/>
      <c r="AJ397" s="570"/>
      <c r="AK397" s="570"/>
      <c r="AL397" s="570"/>
      <c r="AM397" s="570"/>
      <c r="AN397" s="570"/>
      <c r="AO397" s="570"/>
      <c r="AP397" s="570"/>
      <c r="AQ397" s="570"/>
      <c r="AR397" s="570"/>
      <c r="AS397" s="570"/>
      <c r="AT397" s="570"/>
      <c r="AU397" s="570"/>
      <c r="AV397" s="570"/>
      <c r="AW397" s="570"/>
      <c r="AX397" s="570"/>
      <c r="AY397" s="570"/>
      <c r="AZ397" s="570"/>
      <c r="BA397" s="570"/>
      <c r="BB397" s="570"/>
      <c r="BC397" s="570"/>
      <c r="BD397" s="570"/>
      <c r="BE397" s="570"/>
    </row>
    <row r="398" spans="3:57">
      <c r="C398" s="570"/>
      <c r="D398" s="570"/>
      <c r="E398" s="570"/>
      <c r="F398" s="570"/>
      <c r="G398" s="570"/>
      <c r="H398" s="570"/>
      <c r="I398" s="570"/>
      <c r="J398" s="570"/>
      <c r="K398" s="570"/>
      <c r="L398" s="570"/>
      <c r="M398" s="570"/>
      <c r="N398" s="570"/>
      <c r="O398" s="570"/>
      <c r="P398" s="570"/>
      <c r="Q398" s="570"/>
      <c r="R398" s="570"/>
      <c r="S398" s="570"/>
      <c r="T398" s="570"/>
      <c r="U398" s="570"/>
      <c r="V398" s="570"/>
      <c r="W398" s="570"/>
      <c r="X398" s="570"/>
      <c r="Y398" s="570"/>
      <c r="Z398" s="570"/>
      <c r="AA398" s="570"/>
      <c r="AB398" s="570"/>
      <c r="AC398" s="570"/>
      <c r="AD398" s="570"/>
      <c r="AE398" s="570"/>
      <c r="AF398" s="570"/>
      <c r="AG398" s="570"/>
      <c r="AH398" s="570"/>
      <c r="AI398" s="570"/>
      <c r="AJ398" s="570"/>
      <c r="AK398" s="570"/>
      <c r="AL398" s="570"/>
      <c r="AM398" s="570"/>
      <c r="AN398" s="570"/>
      <c r="AO398" s="570"/>
      <c r="AP398" s="570"/>
      <c r="AQ398" s="570"/>
      <c r="AR398" s="570"/>
      <c r="AS398" s="570"/>
      <c r="AT398" s="570"/>
      <c r="AU398" s="570"/>
      <c r="AV398" s="570"/>
      <c r="AW398" s="570"/>
      <c r="AX398" s="570"/>
      <c r="AY398" s="570"/>
      <c r="AZ398" s="570"/>
      <c r="BA398" s="570"/>
      <c r="BB398" s="570"/>
      <c r="BC398" s="570"/>
      <c r="BD398" s="570"/>
      <c r="BE398" s="570"/>
    </row>
    <row r="399" spans="3:57">
      <c r="C399" s="570"/>
      <c r="D399" s="570"/>
      <c r="E399" s="570"/>
      <c r="F399" s="570"/>
      <c r="G399" s="570"/>
      <c r="H399" s="570"/>
      <c r="I399" s="570"/>
      <c r="J399" s="570"/>
      <c r="K399" s="570"/>
      <c r="L399" s="570"/>
      <c r="M399" s="570"/>
      <c r="N399" s="570"/>
      <c r="O399" s="570"/>
      <c r="P399" s="570"/>
      <c r="Q399" s="570"/>
      <c r="R399" s="570"/>
      <c r="S399" s="570"/>
      <c r="T399" s="570"/>
      <c r="U399" s="570"/>
      <c r="V399" s="570"/>
      <c r="W399" s="570"/>
      <c r="X399" s="570"/>
      <c r="Y399" s="570"/>
      <c r="Z399" s="570"/>
      <c r="AA399" s="570"/>
      <c r="AB399" s="570"/>
      <c r="AC399" s="570"/>
      <c r="AD399" s="570"/>
      <c r="AE399" s="570"/>
      <c r="AF399" s="570"/>
      <c r="AG399" s="570"/>
      <c r="AH399" s="570"/>
      <c r="AI399" s="570"/>
      <c r="AJ399" s="570"/>
      <c r="AK399" s="570"/>
      <c r="AL399" s="570"/>
      <c r="AM399" s="570"/>
      <c r="AN399" s="570"/>
      <c r="AO399" s="570"/>
      <c r="AP399" s="570"/>
      <c r="AQ399" s="570"/>
      <c r="AR399" s="570"/>
      <c r="AS399" s="570"/>
      <c r="AT399" s="570"/>
      <c r="AU399" s="570"/>
      <c r="AV399" s="570"/>
      <c r="AW399" s="570"/>
      <c r="AX399" s="570"/>
      <c r="AY399" s="570"/>
      <c r="AZ399" s="570"/>
      <c r="BA399" s="570"/>
      <c r="BB399" s="570"/>
      <c r="BC399" s="570"/>
      <c r="BD399" s="570"/>
      <c r="BE399" s="570"/>
    </row>
    <row r="400" spans="3:57">
      <c r="C400" s="570"/>
      <c r="D400" s="570"/>
      <c r="E400" s="570"/>
      <c r="F400" s="570"/>
      <c r="G400" s="570"/>
      <c r="H400" s="570"/>
      <c r="I400" s="570"/>
      <c r="J400" s="570"/>
      <c r="K400" s="570"/>
      <c r="L400" s="570"/>
      <c r="M400" s="570"/>
      <c r="N400" s="570"/>
      <c r="O400" s="570"/>
      <c r="P400" s="570"/>
      <c r="Q400" s="570"/>
      <c r="R400" s="570"/>
      <c r="S400" s="570"/>
      <c r="T400" s="570"/>
      <c r="U400" s="570"/>
      <c r="V400" s="570"/>
      <c r="W400" s="570"/>
      <c r="X400" s="570"/>
      <c r="Y400" s="570"/>
      <c r="Z400" s="570"/>
      <c r="AA400" s="570"/>
      <c r="AB400" s="570"/>
      <c r="AC400" s="570"/>
      <c r="AD400" s="570"/>
      <c r="AE400" s="570"/>
      <c r="AF400" s="570"/>
      <c r="AG400" s="570"/>
      <c r="AH400" s="570"/>
      <c r="AI400" s="570"/>
      <c r="AJ400" s="570"/>
      <c r="AK400" s="570"/>
      <c r="AL400" s="570"/>
      <c r="AM400" s="570"/>
      <c r="AN400" s="570"/>
      <c r="AO400" s="570"/>
      <c r="AP400" s="570"/>
      <c r="AQ400" s="570"/>
      <c r="AR400" s="570"/>
      <c r="AS400" s="570"/>
      <c r="AT400" s="570"/>
      <c r="AU400" s="570"/>
      <c r="AV400" s="570"/>
      <c r="AW400" s="570"/>
      <c r="AX400" s="570"/>
      <c r="AY400" s="570"/>
      <c r="AZ400" s="570"/>
      <c r="BA400" s="570"/>
      <c r="BB400" s="570"/>
      <c r="BC400" s="570"/>
      <c r="BD400" s="570"/>
      <c r="BE400" s="570"/>
    </row>
    <row r="401" spans="3:57">
      <c r="C401" s="570"/>
      <c r="D401" s="570"/>
      <c r="E401" s="570"/>
      <c r="F401" s="570"/>
      <c r="G401" s="570"/>
      <c r="H401" s="570"/>
      <c r="I401" s="570"/>
      <c r="J401" s="570"/>
      <c r="K401" s="570"/>
      <c r="L401" s="570"/>
      <c r="M401" s="570"/>
      <c r="N401" s="570"/>
      <c r="O401" s="570"/>
      <c r="P401" s="570"/>
      <c r="Q401" s="570"/>
      <c r="R401" s="570"/>
      <c r="S401" s="570"/>
      <c r="T401" s="570"/>
      <c r="U401" s="570"/>
      <c r="V401" s="570"/>
      <c r="W401" s="570"/>
      <c r="X401" s="570"/>
      <c r="Y401" s="570"/>
      <c r="Z401" s="570"/>
      <c r="AA401" s="570"/>
      <c r="AB401" s="570"/>
      <c r="AC401" s="570"/>
      <c r="AD401" s="570"/>
      <c r="AE401" s="570"/>
      <c r="AF401" s="570"/>
      <c r="AG401" s="570"/>
      <c r="AH401" s="570"/>
      <c r="AI401" s="570"/>
      <c r="AJ401" s="570"/>
      <c r="AK401" s="570"/>
      <c r="AL401" s="570"/>
      <c r="AM401" s="570"/>
      <c r="AN401" s="570"/>
      <c r="AO401" s="570"/>
      <c r="AP401" s="570"/>
      <c r="AQ401" s="570"/>
      <c r="AR401" s="570"/>
      <c r="AS401" s="570"/>
      <c r="AT401" s="570"/>
      <c r="AU401" s="570"/>
      <c r="AV401" s="570"/>
      <c r="AW401" s="570"/>
      <c r="AX401" s="570"/>
      <c r="AY401" s="570"/>
      <c r="AZ401" s="570"/>
      <c r="BA401" s="570"/>
      <c r="BB401" s="570"/>
      <c r="BC401" s="570"/>
      <c r="BD401" s="570"/>
      <c r="BE401" s="570"/>
    </row>
    <row r="402" spans="3:57">
      <c r="C402" s="570"/>
      <c r="D402" s="570"/>
      <c r="E402" s="570"/>
      <c r="F402" s="570"/>
      <c r="G402" s="570"/>
      <c r="H402" s="570"/>
      <c r="I402" s="570"/>
      <c r="J402" s="570"/>
      <c r="K402" s="570"/>
      <c r="L402" s="570"/>
      <c r="M402" s="570"/>
      <c r="N402" s="570"/>
      <c r="O402" s="570"/>
      <c r="P402" s="570"/>
      <c r="Q402" s="570"/>
      <c r="R402" s="570"/>
      <c r="S402" s="570"/>
      <c r="T402" s="570"/>
      <c r="U402" s="570"/>
      <c r="V402" s="570"/>
      <c r="W402" s="570"/>
      <c r="X402" s="570"/>
      <c r="Y402" s="570"/>
      <c r="Z402" s="570"/>
      <c r="AA402" s="570"/>
      <c r="AB402" s="570"/>
      <c r="AC402" s="570"/>
      <c r="AD402" s="570"/>
      <c r="AE402" s="570"/>
      <c r="AF402" s="570"/>
      <c r="AG402" s="570"/>
      <c r="AH402" s="570"/>
      <c r="AI402" s="570"/>
      <c r="AJ402" s="570"/>
      <c r="AK402" s="570"/>
      <c r="AL402" s="570"/>
      <c r="AM402" s="570"/>
      <c r="AN402" s="570"/>
      <c r="AO402" s="570"/>
      <c r="AP402" s="570"/>
      <c r="AQ402" s="570"/>
      <c r="AR402" s="570"/>
      <c r="AS402" s="570"/>
      <c r="AT402" s="570"/>
      <c r="AU402" s="570"/>
      <c r="AV402" s="570"/>
      <c r="AW402" s="570"/>
      <c r="AX402" s="570"/>
      <c r="AY402" s="570"/>
      <c r="AZ402" s="570"/>
      <c r="BA402" s="570"/>
      <c r="BB402" s="570"/>
      <c r="BC402" s="570"/>
      <c r="BD402" s="570"/>
      <c r="BE402" s="570"/>
    </row>
    <row r="403" spans="3:57">
      <c r="C403" s="570"/>
      <c r="D403" s="570"/>
      <c r="E403" s="570"/>
      <c r="F403" s="570"/>
      <c r="G403" s="570"/>
      <c r="H403" s="570"/>
      <c r="I403" s="570"/>
      <c r="J403" s="570"/>
      <c r="K403" s="570"/>
      <c r="L403" s="570"/>
      <c r="M403" s="570"/>
      <c r="N403" s="570"/>
      <c r="O403" s="570"/>
      <c r="P403" s="570"/>
      <c r="Q403" s="570"/>
      <c r="R403" s="570"/>
      <c r="S403" s="570"/>
      <c r="T403" s="570"/>
      <c r="U403" s="570"/>
      <c r="V403" s="570"/>
      <c r="W403" s="570"/>
      <c r="X403" s="570"/>
      <c r="Y403" s="570"/>
      <c r="Z403" s="570"/>
      <c r="AA403" s="570"/>
      <c r="AB403" s="570"/>
      <c r="AC403" s="570"/>
      <c r="AD403" s="570"/>
      <c r="AE403" s="570"/>
      <c r="AF403" s="570"/>
      <c r="AG403" s="570"/>
      <c r="AH403" s="570"/>
      <c r="AI403" s="570"/>
      <c r="AJ403" s="570"/>
      <c r="AK403" s="570"/>
      <c r="AL403" s="570"/>
      <c r="AM403" s="570"/>
      <c r="AN403" s="570"/>
      <c r="AO403" s="570"/>
      <c r="AP403" s="570"/>
      <c r="AQ403" s="570"/>
      <c r="AR403" s="570"/>
      <c r="AS403" s="570"/>
      <c r="AT403" s="570"/>
      <c r="AU403" s="570"/>
      <c r="AV403" s="570"/>
      <c r="AW403" s="570"/>
      <c r="AX403" s="570"/>
      <c r="AY403" s="570"/>
      <c r="AZ403" s="570"/>
      <c r="BA403" s="570"/>
      <c r="BB403" s="570"/>
      <c r="BC403" s="570"/>
      <c r="BD403" s="570"/>
      <c r="BE403" s="570"/>
    </row>
    <row r="404" spans="3:57">
      <c r="C404" s="570"/>
      <c r="D404" s="570"/>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c r="AQ404" s="570"/>
      <c r="AR404" s="570"/>
      <c r="AS404" s="570"/>
      <c r="AT404" s="570"/>
      <c r="AU404" s="570"/>
      <c r="AV404" s="570"/>
      <c r="AW404" s="570"/>
      <c r="AX404" s="570"/>
      <c r="AY404" s="570"/>
      <c r="AZ404" s="570"/>
      <c r="BA404" s="570"/>
      <c r="BB404" s="570"/>
      <c r="BC404" s="570"/>
      <c r="BD404" s="570"/>
      <c r="BE404" s="570"/>
    </row>
    <row r="405" spans="3:57">
      <c r="C405" s="570"/>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c r="AQ405" s="570"/>
      <c r="AR405" s="570"/>
      <c r="AS405" s="570"/>
      <c r="AT405" s="570"/>
      <c r="AU405" s="570"/>
      <c r="AV405" s="570"/>
      <c r="AW405" s="570"/>
      <c r="AX405" s="570"/>
      <c r="AY405" s="570"/>
      <c r="AZ405" s="570"/>
      <c r="BA405" s="570"/>
      <c r="BB405" s="570"/>
      <c r="BC405" s="570"/>
      <c r="BD405" s="570"/>
      <c r="BE405" s="570"/>
    </row>
    <row r="406" spans="3:57">
      <c r="C406" s="570"/>
      <c r="D406" s="570"/>
      <c r="E406" s="570"/>
      <c r="F406" s="570"/>
      <c r="G406" s="570"/>
      <c r="H406" s="570"/>
      <c r="I406" s="570"/>
      <c r="J406" s="570"/>
      <c r="K406" s="570"/>
      <c r="L406" s="570"/>
      <c r="M406" s="570"/>
      <c r="N406" s="570"/>
      <c r="O406" s="570"/>
      <c r="P406" s="570"/>
      <c r="Q406" s="570"/>
      <c r="R406" s="570"/>
      <c r="S406" s="570"/>
      <c r="T406" s="570"/>
      <c r="U406" s="570"/>
      <c r="V406" s="570"/>
      <c r="W406" s="570"/>
      <c r="X406" s="570"/>
      <c r="Y406" s="570"/>
      <c r="Z406" s="570"/>
      <c r="AA406" s="570"/>
      <c r="AB406" s="570"/>
      <c r="AC406" s="570"/>
      <c r="AD406" s="570"/>
      <c r="AE406" s="570"/>
      <c r="AF406" s="570"/>
      <c r="AG406" s="570"/>
      <c r="AH406" s="570"/>
      <c r="AI406" s="570"/>
      <c r="AJ406" s="570"/>
      <c r="AK406" s="570"/>
      <c r="AL406" s="570"/>
      <c r="AM406" s="570"/>
      <c r="AN406" s="570"/>
      <c r="AO406" s="570"/>
      <c r="AP406" s="570"/>
      <c r="AQ406" s="570"/>
      <c r="AR406" s="570"/>
      <c r="AS406" s="570"/>
      <c r="AT406" s="570"/>
      <c r="AU406" s="570"/>
      <c r="AV406" s="570"/>
      <c r="AW406" s="570"/>
      <c r="AX406" s="570"/>
      <c r="AY406" s="570"/>
      <c r="AZ406" s="570"/>
      <c r="BA406" s="570"/>
      <c r="BB406" s="570"/>
      <c r="BC406" s="570"/>
      <c r="BD406" s="570"/>
      <c r="BE406" s="570"/>
    </row>
    <row r="407" spans="3:57">
      <c r="C407" s="570"/>
      <c r="D407" s="570"/>
      <c r="E407" s="570"/>
      <c r="F407" s="570"/>
      <c r="G407" s="570"/>
      <c r="H407" s="570"/>
      <c r="I407" s="570"/>
      <c r="J407" s="570"/>
      <c r="K407" s="570"/>
      <c r="L407" s="570"/>
      <c r="M407" s="570"/>
      <c r="N407" s="570"/>
      <c r="O407" s="570"/>
      <c r="P407" s="570"/>
      <c r="Q407" s="570"/>
      <c r="R407" s="570"/>
      <c r="S407" s="570"/>
      <c r="T407" s="570"/>
      <c r="U407" s="570"/>
      <c r="V407" s="570"/>
      <c r="W407" s="570"/>
      <c r="X407" s="570"/>
      <c r="Y407" s="570"/>
      <c r="Z407" s="570"/>
      <c r="AA407" s="570"/>
      <c r="AB407" s="570"/>
      <c r="AC407" s="570"/>
      <c r="AD407" s="570"/>
      <c r="AE407" s="570"/>
      <c r="AF407" s="570"/>
      <c r="AG407" s="570"/>
      <c r="AH407" s="570"/>
      <c r="AI407" s="570"/>
      <c r="AJ407" s="570"/>
      <c r="AK407" s="570"/>
      <c r="AL407" s="570"/>
      <c r="AM407" s="570"/>
      <c r="AN407" s="570"/>
      <c r="AO407" s="570"/>
      <c r="AP407" s="570"/>
      <c r="AQ407" s="570"/>
      <c r="AR407" s="570"/>
      <c r="AS407" s="570"/>
      <c r="AT407" s="570"/>
      <c r="AU407" s="570"/>
      <c r="AV407" s="570"/>
      <c r="AW407" s="570"/>
      <c r="AX407" s="570"/>
      <c r="AY407" s="570"/>
      <c r="AZ407" s="570"/>
      <c r="BA407" s="570"/>
      <c r="BB407" s="570"/>
      <c r="BC407" s="570"/>
      <c r="BD407" s="570"/>
      <c r="BE407" s="570"/>
    </row>
    <row r="408" spans="3:57">
      <c r="C408" s="570"/>
      <c r="D408" s="570"/>
      <c r="E408" s="570"/>
      <c r="F408" s="570"/>
      <c r="G408" s="570"/>
      <c r="H408" s="570"/>
      <c r="I408" s="570"/>
      <c r="J408" s="570"/>
      <c r="K408" s="570"/>
      <c r="L408" s="570"/>
      <c r="M408" s="570"/>
      <c r="N408" s="570"/>
      <c r="O408" s="570"/>
      <c r="P408" s="570"/>
      <c r="Q408" s="570"/>
      <c r="R408" s="570"/>
      <c r="S408" s="570"/>
      <c r="T408" s="570"/>
      <c r="U408" s="570"/>
      <c r="V408" s="570"/>
      <c r="W408" s="570"/>
      <c r="X408" s="570"/>
      <c r="Y408" s="570"/>
      <c r="Z408" s="570"/>
      <c r="AA408" s="570"/>
      <c r="AB408" s="570"/>
      <c r="AC408" s="570"/>
      <c r="AD408" s="570"/>
      <c r="AE408" s="570"/>
      <c r="AF408" s="570"/>
      <c r="AG408" s="570"/>
      <c r="AH408" s="570"/>
      <c r="AI408" s="570"/>
      <c r="AJ408" s="570"/>
      <c r="AK408" s="570"/>
      <c r="AL408" s="570"/>
      <c r="AM408" s="570"/>
      <c r="AN408" s="570"/>
      <c r="AO408" s="570"/>
      <c r="AP408" s="570"/>
      <c r="AQ408" s="570"/>
      <c r="AR408" s="570"/>
      <c r="AS408" s="570"/>
      <c r="AT408" s="570"/>
      <c r="AU408" s="570"/>
      <c r="AV408" s="570"/>
      <c r="AW408" s="570"/>
      <c r="AX408" s="570"/>
      <c r="AY408" s="570"/>
      <c r="AZ408" s="570"/>
      <c r="BA408" s="570"/>
      <c r="BB408" s="570"/>
      <c r="BC408" s="570"/>
      <c r="BD408" s="570"/>
      <c r="BE408" s="570"/>
    </row>
    <row r="409" spans="3:57">
      <c r="C409" s="570"/>
      <c r="D409" s="570"/>
      <c r="E409" s="570"/>
      <c r="F409" s="570"/>
      <c r="G409" s="570"/>
      <c r="H409" s="570"/>
      <c r="I409" s="570"/>
      <c r="J409" s="570"/>
      <c r="K409" s="570"/>
      <c r="L409" s="570"/>
      <c r="M409" s="570"/>
      <c r="N409" s="570"/>
      <c r="O409" s="570"/>
      <c r="P409" s="570"/>
      <c r="Q409" s="570"/>
      <c r="R409" s="570"/>
      <c r="S409" s="570"/>
      <c r="T409" s="570"/>
      <c r="U409" s="570"/>
      <c r="V409" s="570"/>
      <c r="W409" s="570"/>
      <c r="X409" s="570"/>
      <c r="Y409" s="570"/>
      <c r="Z409" s="570"/>
      <c r="AA409" s="570"/>
      <c r="AB409" s="570"/>
      <c r="AC409" s="570"/>
      <c r="AD409" s="570"/>
      <c r="AE409" s="570"/>
      <c r="AF409" s="570"/>
      <c r="AG409" s="570"/>
      <c r="AH409" s="570"/>
      <c r="AI409" s="570"/>
      <c r="AJ409" s="570"/>
      <c r="AK409" s="570"/>
      <c r="AL409" s="570"/>
      <c r="AM409" s="570"/>
      <c r="AN409" s="570"/>
      <c r="AO409" s="570"/>
      <c r="AP409" s="570"/>
      <c r="AQ409" s="570"/>
      <c r="AR409" s="570"/>
      <c r="AS409" s="570"/>
      <c r="AT409" s="570"/>
      <c r="AU409" s="570"/>
      <c r="AV409" s="570"/>
      <c r="AW409" s="570"/>
      <c r="AX409" s="570"/>
      <c r="AY409" s="570"/>
      <c r="AZ409" s="570"/>
      <c r="BA409" s="570"/>
      <c r="BB409" s="570"/>
      <c r="BC409" s="570"/>
      <c r="BD409" s="570"/>
      <c r="BE409" s="570"/>
    </row>
    <row r="410" spans="3:57">
      <c r="C410" s="570"/>
      <c r="D410" s="570"/>
      <c r="E410" s="570"/>
      <c r="F410" s="570"/>
      <c r="G410" s="570"/>
      <c r="H410" s="570"/>
      <c r="I410" s="570"/>
      <c r="J410" s="570"/>
      <c r="K410" s="570"/>
      <c r="L410" s="570"/>
      <c r="M410" s="570"/>
      <c r="N410" s="570"/>
      <c r="O410" s="570"/>
      <c r="P410" s="570"/>
      <c r="Q410" s="570"/>
      <c r="R410" s="570"/>
      <c r="S410" s="570"/>
      <c r="T410" s="570"/>
      <c r="U410" s="570"/>
      <c r="V410" s="570"/>
      <c r="W410" s="570"/>
      <c r="X410" s="570"/>
      <c r="Y410" s="570"/>
      <c r="Z410" s="570"/>
      <c r="AA410" s="570"/>
      <c r="AB410" s="570"/>
      <c r="AC410" s="570"/>
      <c r="AD410" s="570"/>
      <c r="AE410" s="570"/>
      <c r="AF410" s="570"/>
      <c r="AG410" s="570"/>
      <c r="AH410" s="570"/>
      <c r="AI410" s="570"/>
      <c r="AJ410" s="570"/>
      <c r="AK410" s="570"/>
      <c r="AL410" s="570"/>
      <c r="AM410" s="570"/>
      <c r="AN410" s="570"/>
      <c r="AO410" s="570"/>
      <c r="AP410" s="570"/>
      <c r="AQ410" s="570"/>
      <c r="AR410" s="570"/>
      <c r="AS410" s="570"/>
      <c r="AT410" s="570"/>
      <c r="AU410" s="570"/>
      <c r="AV410" s="570"/>
      <c r="AW410" s="570"/>
      <c r="AX410" s="570"/>
      <c r="AY410" s="570"/>
      <c r="AZ410" s="570"/>
      <c r="BA410" s="570"/>
      <c r="BB410" s="570"/>
      <c r="BC410" s="570"/>
      <c r="BD410" s="570"/>
      <c r="BE410" s="570"/>
    </row>
    <row r="411" spans="3:57">
      <c r="C411" s="570"/>
      <c r="D411" s="570"/>
      <c r="E411" s="570"/>
      <c r="F411" s="570"/>
      <c r="G411" s="570"/>
      <c r="H411" s="570"/>
      <c r="I411" s="570"/>
      <c r="J411" s="570"/>
      <c r="K411" s="570"/>
      <c r="L411" s="570"/>
      <c r="M411" s="570"/>
      <c r="N411" s="570"/>
      <c r="O411" s="570"/>
      <c r="P411" s="570"/>
      <c r="Q411" s="570"/>
      <c r="R411" s="570"/>
      <c r="S411" s="570"/>
      <c r="T411" s="570"/>
      <c r="U411" s="570"/>
      <c r="V411" s="570"/>
      <c r="W411" s="570"/>
      <c r="X411" s="570"/>
      <c r="Y411" s="570"/>
      <c r="Z411" s="570"/>
      <c r="AA411" s="570"/>
      <c r="AB411" s="570"/>
      <c r="AC411" s="570"/>
      <c r="AD411" s="570"/>
      <c r="AE411" s="570"/>
      <c r="AF411" s="570"/>
      <c r="AG411" s="570"/>
      <c r="AH411" s="570"/>
      <c r="AI411" s="570"/>
      <c r="AJ411" s="570"/>
      <c r="AK411" s="570"/>
      <c r="AL411" s="570"/>
      <c r="AM411" s="570"/>
      <c r="AN411" s="570"/>
      <c r="AO411" s="570"/>
      <c r="AP411" s="570"/>
      <c r="AQ411" s="570"/>
      <c r="AR411" s="570"/>
      <c r="AS411" s="570"/>
      <c r="AT411" s="570"/>
      <c r="AU411" s="570"/>
      <c r="AV411" s="570"/>
      <c r="AW411" s="570"/>
      <c r="AX411" s="570"/>
      <c r="AY411" s="570"/>
      <c r="AZ411" s="570"/>
      <c r="BA411" s="570"/>
      <c r="BB411" s="570"/>
      <c r="BC411" s="570"/>
      <c r="BD411" s="570"/>
      <c r="BE411" s="570"/>
    </row>
    <row r="412" spans="3:57">
      <c r="C412" s="570"/>
      <c r="D412" s="570"/>
      <c r="E412" s="570"/>
      <c r="F412" s="570"/>
      <c r="G412" s="570"/>
      <c r="H412" s="570"/>
      <c r="I412" s="570"/>
      <c r="J412" s="570"/>
      <c r="K412" s="570"/>
      <c r="L412" s="570"/>
      <c r="M412" s="570"/>
      <c r="N412" s="570"/>
      <c r="O412" s="570"/>
      <c r="P412" s="570"/>
      <c r="Q412" s="570"/>
      <c r="R412" s="570"/>
      <c r="S412" s="570"/>
      <c r="T412" s="570"/>
      <c r="U412" s="570"/>
      <c r="V412" s="570"/>
      <c r="W412" s="570"/>
      <c r="X412" s="570"/>
      <c r="Y412" s="570"/>
      <c r="Z412" s="570"/>
      <c r="AA412" s="570"/>
      <c r="AB412" s="570"/>
      <c r="AC412" s="570"/>
      <c r="AD412" s="570"/>
      <c r="AE412" s="570"/>
      <c r="AF412" s="570"/>
      <c r="AG412" s="570"/>
      <c r="AH412" s="570"/>
      <c r="AI412" s="570"/>
      <c r="AJ412" s="570"/>
      <c r="AK412" s="570"/>
      <c r="AL412" s="570"/>
      <c r="AM412" s="570"/>
      <c r="AN412" s="570"/>
      <c r="AO412" s="570"/>
      <c r="AP412" s="570"/>
      <c r="AQ412" s="570"/>
      <c r="AR412" s="570"/>
      <c r="AS412" s="570"/>
      <c r="AT412" s="570"/>
      <c r="AU412" s="570"/>
      <c r="AV412" s="570"/>
      <c r="AW412" s="570"/>
      <c r="AX412" s="570"/>
      <c r="AY412" s="570"/>
      <c r="AZ412" s="570"/>
      <c r="BA412" s="570"/>
      <c r="BB412" s="570"/>
      <c r="BC412" s="570"/>
      <c r="BD412" s="570"/>
      <c r="BE412" s="570"/>
    </row>
    <row r="413" spans="3:57">
      <c r="C413" s="570"/>
      <c r="D413" s="570"/>
      <c r="E413" s="570"/>
      <c r="F413" s="570"/>
      <c r="G413" s="570"/>
      <c r="H413" s="570"/>
      <c r="I413" s="570"/>
      <c r="J413" s="570"/>
      <c r="K413" s="570"/>
      <c r="L413" s="570"/>
      <c r="M413" s="570"/>
      <c r="N413" s="570"/>
      <c r="O413" s="570"/>
      <c r="P413" s="570"/>
      <c r="Q413" s="570"/>
      <c r="R413" s="570"/>
      <c r="S413" s="570"/>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c r="AQ413" s="570"/>
      <c r="AR413" s="570"/>
      <c r="AS413" s="570"/>
      <c r="AT413" s="570"/>
      <c r="AU413" s="570"/>
      <c r="AV413" s="570"/>
      <c r="AW413" s="570"/>
      <c r="AX413" s="570"/>
      <c r="AY413" s="570"/>
      <c r="AZ413" s="570"/>
      <c r="BA413" s="570"/>
      <c r="BB413" s="570"/>
      <c r="BC413" s="570"/>
      <c r="BD413" s="570"/>
      <c r="BE413" s="570"/>
    </row>
    <row r="414" spans="3:57">
      <c r="C414" s="570"/>
      <c r="D414" s="570"/>
      <c r="E414" s="570"/>
      <c r="F414" s="570"/>
      <c r="G414" s="570"/>
      <c r="H414" s="570"/>
      <c r="I414" s="570"/>
      <c r="J414" s="570"/>
      <c r="K414" s="570"/>
      <c r="L414" s="570"/>
      <c r="M414" s="570"/>
      <c r="N414" s="570"/>
      <c r="O414" s="570"/>
      <c r="P414" s="570"/>
      <c r="Q414" s="570"/>
      <c r="R414" s="570"/>
      <c r="S414" s="570"/>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c r="AQ414" s="570"/>
      <c r="AR414" s="570"/>
      <c r="AS414" s="570"/>
      <c r="AT414" s="570"/>
      <c r="AU414" s="570"/>
      <c r="AV414" s="570"/>
      <c r="AW414" s="570"/>
      <c r="AX414" s="570"/>
      <c r="AY414" s="570"/>
      <c r="AZ414" s="570"/>
      <c r="BA414" s="570"/>
      <c r="BB414" s="570"/>
      <c r="BC414" s="570"/>
      <c r="BD414" s="570"/>
      <c r="BE414" s="570"/>
    </row>
    <row r="415" spans="3:57">
      <c r="C415" s="570"/>
      <c r="D415" s="570"/>
      <c r="E415" s="570"/>
      <c r="F415" s="570"/>
      <c r="G415" s="570"/>
      <c r="H415" s="570"/>
      <c r="I415" s="570"/>
      <c r="J415" s="570"/>
      <c r="K415" s="570"/>
      <c r="L415" s="570"/>
      <c r="M415" s="570"/>
      <c r="N415" s="570"/>
      <c r="O415" s="570"/>
      <c r="P415" s="570"/>
      <c r="Q415" s="570"/>
      <c r="R415" s="570"/>
      <c r="S415" s="570"/>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c r="AQ415" s="570"/>
      <c r="AR415" s="570"/>
      <c r="AS415" s="570"/>
      <c r="AT415" s="570"/>
      <c r="AU415" s="570"/>
      <c r="AV415" s="570"/>
      <c r="AW415" s="570"/>
      <c r="AX415" s="570"/>
      <c r="AY415" s="570"/>
      <c r="AZ415" s="570"/>
      <c r="BA415" s="570"/>
      <c r="BB415" s="570"/>
      <c r="BC415" s="570"/>
      <c r="BD415" s="570"/>
      <c r="BE415" s="570"/>
    </row>
    <row r="416" spans="3:57">
      <c r="C416" s="570"/>
      <c r="D416" s="570"/>
      <c r="E416" s="570"/>
      <c r="F416" s="570"/>
      <c r="G416" s="570"/>
      <c r="H416" s="570"/>
      <c r="I416" s="570"/>
      <c r="J416" s="570"/>
      <c r="K416" s="570"/>
      <c r="L416" s="570"/>
      <c r="M416" s="570"/>
      <c r="N416" s="570"/>
      <c r="O416" s="570"/>
      <c r="P416" s="570"/>
      <c r="Q416" s="570"/>
      <c r="R416" s="570"/>
      <c r="S416" s="570"/>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c r="AQ416" s="570"/>
      <c r="AR416" s="570"/>
      <c r="AS416" s="570"/>
      <c r="AT416" s="570"/>
      <c r="AU416" s="570"/>
      <c r="AV416" s="570"/>
      <c r="AW416" s="570"/>
      <c r="AX416" s="570"/>
      <c r="AY416" s="570"/>
      <c r="AZ416" s="570"/>
      <c r="BA416" s="570"/>
      <c r="BB416" s="570"/>
      <c r="BC416" s="570"/>
      <c r="BD416" s="570"/>
      <c r="BE416" s="570"/>
    </row>
    <row r="417" spans="3:57">
      <c r="C417" s="570"/>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c r="AQ417" s="570"/>
      <c r="AR417" s="570"/>
      <c r="AS417" s="570"/>
      <c r="AT417" s="570"/>
      <c r="AU417" s="570"/>
      <c r="AV417" s="570"/>
      <c r="AW417" s="570"/>
      <c r="AX417" s="570"/>
      <c r="AY417" s="570"/>
      <c r="AZ417" s="570"/>
      <c r="BA417" s="570"/>
      <c r="BB417" s="570"/>
      <c r="BC417" s="570"/>
      <c r="BD417" s="570"/>
      <c r="BE417" s="570"/>
    </row>
    <row r="418" spans="3:57">
      <c r="C418" s="570"/>
      <c r="D418" s="570"/>
      <c r="E418" s="570"/>
      <c r="F418" s="570"/>
      <c r="G418" s="570"/>
      <c r="H418" s="570"/>
      <c r="I418" s="570"/>
      <c r="J418" s="570"/>
      <c r="K418" s="570"/>
      <c r="L418" s="570"/>
      <c r="M418" s="570"/>
      <c r="N418" s="570"/>
      <c r="O418" s="570"/>
      <c r="P418" s="570"/>
      <c r="Q418" s="570"/>
      <c r="R418" s="570"/>
      <c r="S418" s="570"/>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row>
    <row r="419" spans="3:57">
      <c r="C419" s="570"/>
      <c r="D419" s="570"/>
      <c r="E419" s="570"/>
      <c r="F419" s="570"/>
      <c r="G419" s="570"/>
      <c r="H419" s="570"/>
      <c r="I419" s="570"/>
      <c r="J419" s="570"/>
      <c r="K419" s="570"/>
      <c r="L419" s="570"/>
      <c r="M419" s="570"/>
      <c r="N419" s="570"/>
      <c r="O419" s="570"/>
      <c r="P419" s="570"/>
      <c r="Q419" s="570"/>
      <c r="R419" s="570"/>
      <c r="S419" s="570"/>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c r="AX419" s="570"/>
      <c r="AY419" s="570"/>
      <c r="AZ419" s="570"/>
      <c r="BA419" s="570"/>
      <c r="BB419" s="570"/>
      <c r="BC419" s="570"/>
      <c r="BD419" s="570"/>
      <c r="BE419" s="570"/>
    </row>
    <row r="420" spans="3:57">
      <c r="C420" s="570"/>
      <c r="D420" s="570"/>
      <c r="E420" s="570"/>
      <c r="F420" s="570"/>
      <c r="G420" s="570"/>
      <c r="H420" s="570"/>
      <c r="I420" s="570"/>
      <c r="J420" s="570"/>
      <c r="K420" s="570"/>
      <c r="L420" s="570"/>
      <c r="M420" s="570"/>
      <c r="N420" s="570"/>
      <c r="O420" s="570"/>
      <c r="P420" s="570"/>
      <c r="Q420" s="570"/>
      <c r="R420" s="570"/>
      <c r="S420" s="570"/>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c r="AX420" s="570"/>
      <c r="AY420" s="570"/>
      <c r="AZ420" s="570"/>
      <c r="BA420" s="570"/>
      <c r="BB420" s="570"/>
      <c r="BC420" s="570"/>
      <c r="BD420" s="570"/>
      <c r="BE420" s="570"/>
    </row>
    <row r="421" spans="3:57">
      <c r="C421" s="570"/>
      <c r="D421" s="570"/>
      <c r="E421" s="570"/>
      <c r="F421" s="570"/>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row>
    <row r="422" spans="3:57">
      <c r="C422" s="570"/>
      <c r="D422" s="570"/>
      <c r="E422" s="570"/>
      <c r="F422" s="570"/>
      <c r="G422" s="570"/>
      <c r="H422" s="570"/>
      <c r="I422" s="570"/>
      <c r="J422" s="570"/>
      <c r="K422" s="570"/>
      <c r="L422" s="570"/>
      <c r="M422" s="570"/>
      <c r="N422" s="570"/>
      <c r="O422" s="570"/>
      <c r="P422" s="570"/>
      <c r="Q422" s="570"/>
      <c r="R422" s="570"/>
      <c r="S422" s="570"/>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c r="AX422" s="570"/>
      <c r="AY422" s="570"/>
      <c r="AZ422" s="570"/>
      <c r="BA422" s="570"/>
      <c r="BB422" s="570"/>
      <c r="BC422" s="570"/>
      <c r="BD422" s="570"/>
      <c r="BE422" s="570"/>
    </row>
    <row r="423" spans="3:57">
      <c r="C423" s="570"/>
      <c r="D423" s="570"/>
      <c r="E423" s="570"/>
      <c r="F423" s="570"/>
      <c r="G423" s="570"/>
      <c r="H423" s="570"/>
      <c r="I423" s="570"/>
      <c r="J423" s="570"/>
      <c r="K423" s="570"/>
      <c r="L423" s="570"/>
      <c r="M423" s="570"/>
      <c r="N423" s="570"/>
      <c r="O423" s="570"/>
      <c r="P423" s="570"/>
      <c r="Q423" s="570"/>
      <c r="R423" s="570"/>
      <c r="S423" s="570"/>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c r="AX423" s="570"/>
      <c r="AY423" s="570"/>
      <c r="AZ423" s="570"/>
      <c r="BA423" s="570"/>
      <c r="BB423" s="570"/>
      <c r="BC423" s="570"/>
      <c r="BD423" s="570"/>
      <c r="BE423" s="570"/>
    </row>
    <row r="424" spans="3:57">
      <c r="C424" s="570"/>
      <c r="D424" s="570"/>
      <c r="E424" s="570"/>
      <c r="F424" s="570"/>
      <c r="G424" s="570"/>
      <c r="H424" s="570"/>
      <c r="I424" s="570"/>
      <c r="J424" s="570"/>
      <c r="K424" s="570"/>
      <c r="L424" s="570"/>
      <c r="M424" s="570"/>
      <c r="N424" s="570"/>
      <c r="O424" s="570"/>
      <c r="P424" s="570"/>
      <c r="Q424" s="570"/>
      <c r="R424" s="570"/>
      <c r="S424" s="570"/>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c r="AX424" s="570"/>
      <c r="AY424" s="570"/>
      <c r="AZ424" s="570"/>
      <c r="BA424" s="570"/>
      <c r="BB424" s="570"/>
      <c r="BC424" s="570"/>
      <c r="BD424" s="570"/>
      <c r="BE424" s="570"/>
    </row>
    <row r="425" spans="3:57">
      <c r="C425" s="570"/>
      <c r="D425" s="570"/>
      <c r="E425" s="570"/>
      <c r="F425" s="570"/>
      <c r="G425" s="570"/>
      <c r="H425" s="570"/>
      <c r="I425" s="570"/>
      <c r="J425" s="570"/>
      <c r="K425" s="570"/>
      <c r="L425" s="570"/>
      <c r="M425" s="570"/>
      <c r="N425" s="570"/>
      <c r="O425" s="570"/>
      <c r="P425" s="570"/>
      <c r="Q425" s="570"/>
      <c r="R425" s="570"/>
      <c r="S425" s="570"/>
      <c r="T425" s="570"/>
      <c r="U425" s="570"/>
      <c r="V425" s="570"/>
      <c r="W425" s="570"/>
      <c r="X425" s="570"/>
      <c r="Y425" s="570"/>
      <c r="Z425" s="570"/>
      <c r="AA425" s="570"/>
      <c r="AB425" s="570"/>
      <c r="AC425" s="570"/>
      <c r="AD425" s="570"/>
      <c r="AE425" s="570"/>
      <c r="AF425" s="570"/>
      <c r="AG425" s="570"/>
      <c r="AH425" s="570"/>
      <c r="AI425" s="570"/>
      <c r="AJ425" s="570"/>
      <c r="AK425" s="570"/>
      <c r="AL425" s="570"/>
      <c r="AM425" s="570"/>
      <c r="AN425" s="570"/>
      <c r="AO425" s="570"/>
      <c r="AP425" s="570"/>
      <c r="AQ425" s="570"/>
      <c r="AR425" s="570"/>
      <c r="AS425" s="570"/>
      <c r="AT425" s="570"/>
      <c r="AU425" s="570"/>
      <c r="AV425" s="570"/>
      <c r="AW425" s="570"/>
      <c r="AX425" s="570"/>
      <c r="AY425" s="570"/>
      <c r="AZ425" s="570"/>
      <c r="BA425" s="570"/>
      <c r="BB425" s="570"/>
      <c r="BC425" s="570"/>
      <c r="BD425" s="570"/>
      <c r="BE425" s="570"/>
    </row>
    <row r="426" spans="3:57">
      <c r="C426" s="570"/>
      <c r="D426" s="570"/>
      <c r="E426" s="570"/>
      <c r="F426" s="570"/>
      <c r="G426" s="570"/>
      <c r="H426" s="570"/>
      <c r="I426" s="570"/>
      <c r="J426" s="570"/>
      <c r="K426" s="570"/>
      <c r="L426" s="570"/>
      <c r="M426" s="570"/>
      <c r="N426" s="570"/>
      <c r="O426" s="570"/>
      <c r="P426" s="570"/>
      <c r="Q426" s="570"/>
      <c r="R426" s="570"/>
      <c r="S426" s="570"/>
      <c r="T426" s="570"/>
      <c r="U426" s="570"/>
      <c r="V426" s="570"/>
      <c r="W426" s="570"/>
      <c r="X426" s="570"/>
      <c r="Y426" s="570"/>
      <c r="Z426" s="570"/>
      <c r="AA426" s="570"/>
      <c r="AB426" s="570"/>
      <c r="AC426" s="570"/>
      <c r="AD426" s="570"/>
      <c r="AE426" s="570"/>
      <c r="AF426" s="570"/>
      <c r="AG426" s="570"/>
      <c r="AH426" s="570"/>
      <c r="AI426" s="570"/>
      <c r="AJ426" s="570"/>
      <c r="AK426" s="570"/>
      <c r="AL426" s="570"/>
      <c r="AM426" s="570"/>
      <c r="AN426" s="570"/>
      <c r="AO426" s="570"/>
      <c r="AP426" s="570"/>
      <c r="AQ426" s="570"/>
      <c r="AR426" s="570"/>
      <c r="AS426" s="570"/>
      <c r="AT426" s="570"/>
      <c r="AU426" s="570"/>
      <c r="AV426" s="570"/>
      <c r="AW426" s="570"/>
      <c r="AX426" s="570"/>
      <c r="AY426" s="570"/>
      <c r="AZ426" s="570"/>
      <c r="BA426" s="570"/>
      <c r="BB426" s="570"/>
      <c r="BC426" s="570"/>
      <c r="BD426" s="570"/>
      <c r="BE426" s="570"/>
    </row>
    <row r="427" spans="3:57">
      <c r="C427" s="570"/>
      <c r="D427" s="570"/>
      <c r="E427" s="570"/>
      <c r="F427" s="570"/>
      <c r="G427" s="570"/>
      <c r="H427" s="570"/>
      <c r="I427" s="570"/>
      <c r="J427" s="570"/>
      <c r="K427" s="570"/>
      <c r="L427" s="570"/>
      <c r="M427" s="570"/>
      <c r="N427" s="570"/>
      <c r="O427" s="570"/>
      <c r="P427" s="570"/>
      <c r="Q427" s="570"/>
      <c r="R427" s="570"/>
      <c r="S427" s="570"/>
      <c r="T427" s="570"/>
      <c r="U427" s="570"/>
      <c r="V427" s="570"/>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c r="AX427" s="570"/>
      <c r="AY427" s="570"/>
      <c r="AZ427" s="570"/>
      <c r="BA427" s="570"/>
      <c r="BB427" s="570"/>
      <c r="BC427" s="570"/>
      <c r="BD427" s="570"/>
      <c r="BE427" s="570"/>
    </row>
    <row r="428" spans="3:57">
      <c r="C428" s="570"/>
      <c r="D428" s="570"/>
      <c r="E428" s="570"/>
      <c r="F428" s="570"/>
      <c r="G428" s="570"/>
      <c r="H428" s="570"/>
      <c r="I428" s="570"/>
      <c r="J428" s="570"/>
      <c r="K428" s="570"/>
      <c r="L428" s="570"/>
      <c r="M428" s="570"/>
      <c r="N428" s="570"/>
      <c r="O428" s="570"/>
      <c r="P428" s="570"/>
      <c r="Q428" s="570"/>
      <c r="R428" s="570"/>
      <c r="S428" s="570"/>
      <c r="T428" s="570"/>
      <c r="U428" s="570"/>
      <c r="V428" s="570"/>
      <c r="W428" s="570"/>
      <c r="X428" s="570"/>
      <c r="Y428" s="570"/>
      <c r="Z428" s="570"/>
      <c r="AA428" s="570"/>
      <c r="AB428" s="570"/>
      <c r="AC428" s="570"/>
      <c r="AD428" s="570"/>
      <c r="AE428" s="570"/>
      <c r="AF428" s="570"/>
      <c r="AG428" s="570"/>
      <c r="AH428" s="570"/>
      <c r="AI428" s="570"/>
      <c r="AJ428" s="570"/>
      <c r="AK428" s="570"/>
      <c r="AL428" s="570"/>
      <c r="AM428" s="570"/>
      <c r="AN428" s="570"/>
      <c r="AO428" s="570"/>
      <c r="AP428" s="570"/>
      <c r="AQ428" s="570"/>
      <c r="AR428" s="570"/>
      <c r="AS428" s="570"/>
      <c r="AT428" s="570"/>
      <c r="AU428" s="570"/>
      <c r="AV428" s="570"/>
      <c r="AW428" s="570"/>
      <c r="AX428" s="570"/>
      <c r="AY428" s="570"/>
      <c r="AZ428" s="570"/>
      <c r="BA428" s="570"/>
      <c r="BB428" s="570"/>
      <c r="BC428" s="570"/>
      <c r="BD428" s="570"/>
      <c r="BE428" s="570"/>
    </row>
    <row r="429" spans="3:57">
      <c r="C429" s="570"/>
      <c r="D429" s="570"/>
      <c r="E429" s="570"/>
      <c r="F429" s="570"/>
      <c r="G429" s="570"/>
      <c r="H429" s="570"/>
      <c r="I429" s="570"/>
      <c r="J429" s="570"/>
      <c r="K429" s="570"/>
      <c r="L429" s="570"/>
      <c r="M429" s="570"/>
      <c r="N429" s="570"/>
      <c r="O429" s="570"/>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c r="AX429" s="570"/>
      <c r="AY429" s="570"/>
      <c r="AZ429" s="570"/>
      <c r="BA429" s="570"/>
      <c r="BB429" s="570"/>
      <c r="BC429" s="570"/>
      <c r="BD429" s="570"/>
      <c r="BE429" s="570"/>
    </row>
    <row r="430" spans="3:57">
      <c r="C430" s="570"/>
      <c r="D430" s="570"/>
      <c r="E430" s="570"/>
      <c r="F430" s="570"/>
      <c r="G430" s="570"/>
      <c r="H430" s="570"/>
      <c r="I430" s="570"/>
      <c r="J430" s="570"/>
      <c r="K430" s="570"/>
      <c r="L430" s="570"/>
      <c r="M430" s="570"/>
      <c r="N430" s="570"/>
      <c r="O430" s="570"/>
      <c r="P430" s="570"/>
      <c r="Q430" s="570"/>
      <c r="R430" s="570"/>
      <c r="S430" s="570"/>
      <c r="T430" s="570"/>
      <c r="U430" s="570"/>
      <c r="V430" s="570"/>
      <c r="W430" s="570"/>
      <c r="X430" s="570"/>
      <c r="Y430" s="570"/>
      <c r="Z430" s="570"/>
      <c r="AA430" s="570"/>
      <c r="AB430" s="570"/>
      <c r="AC430" s="570"/>
      <c r="AD430" s="570"/>
      <c r="AE430" s="570"/>
      <c r="AF430" s="570"/>
      <c r="AG430" s="570"/>
      <c r="AH430" s="570"/>
      <c r="AI430" s="570"/>
      <c r="AJ430" s="570"/>
      <c r="AK430" s="570"/>
      <c r="AL430" s="570"/>
      <c r="AM430" s="570"/>
      <c r="AN430" s="570"/>
      <c r="AO430" s="570"/>
      <c r="AP430" s="570"/>
      <c r="AQ430" s="570"/>
      <c r="AR430" s="570"/>
      <c r="AS430" s="570"/>
      <c r="AT430" s="570"/>
      <c r="AU430" s="570"/>
      <c r="AV430" s="570"/>
      <c r="AW430" s="570"/>
      <c r="AX430" s="570"/>
      <c r="AY430" s="570"/>
      <c r="AZ430" s="570"/>
      <c r="BA430" s="570"/>
      <c r="BB430" s="570"/>
      <c r="BC430" s="570"/>
      <c r="BD430" s="570"/>
      <c r="BE430" s="570"/>
    </row>
    <row r="431" spans="3:57">
      <c r="C431" s="570"/>
      <c r="D431" s="570"/>
      <c r="E431" s="570"/>
      <c r="F431" s="570"/>
      <c r="G431" s="570"/>
      <c r="H431" s="570"/>
      <c r="I431" s="570"/>
      <c r="J431" s="570"/>
      <c r="K431" s="570"/>
      <c r="L431" s="570"/>
      <c r="M431" s="570"/>
      <c r="N431" s="570"/>
      <c r="O431" s="570"/>
      <c r="P431" s="570"/>
      <c r="Q431" s="570"/>
      <c r="R431" s="570"/>
      <c r="S431" s="570"/>
      <c r="T431" s="570"/>
      <c r="U431" s="570"/>
      <c r="V431" s="570"/>
      <c r="W431" s="570"/>
      <c r="X431" s="570"/>
      <c r="Y431" s="570"/>
      <c r="Z431" s="570"/>
      <c r="AA431" s="570"/>
      <c r="AB431" s="570"/>
      <c r="AC431" s="570"/>
      <c r="AD431" s="570"/>
      <c r="AE431" s="570"/>
      <c r="AF431" s="570"/>
      <c r="AG431" s="570"/>
      <c r="AH431" s="570"/>
      <c r="AI431" s="570"/>
      <c r="AJ431" s="570"/>
      <c r="AK431" s="570"/>
      <c r="AL431" s="570"/>
      <c r="AM431" s="570"/>
      <c r="AN431" s="570"/>
      <c r="AO431" s="570"/>
      <c r="AP431" s="570"/>
      <c r="AQ431" s="570"/>
      <c r="AR431" s="570"/>
      <c r="AS431" s="570"/>
      <c r="AT431" s="570"/>
      <c r="AU431" s="570"/>
      <c r="AV431" s="570"/>
      <c r="AW431" s="570"/>
      <c r="AX431" s="570"/>
      <c r="AY431" s="570"/>
      <c r="AZ431" s="570"/>
      <c r="BA431" s="570"/>
      <c r="BB431" s="570"/>
      <c r="BC431" s="570"/>
      <c r="BD431" s="570"/>
      <c r="BE431" s="570"/>
    </row>
    <row r="432" spans="3:57">
      <c r="C432" s="570"/>
      <c r="D432" s="570"/>
      <c r="E432" s="570"/>
      <c r="F432" s="570"/>
      <c r="G432" s="570"/>
      <c r="H432" s="570"/>
      <c r="I432" s="570"/>
      <c r="J432" s="570"/>
      <c r="K432" s="570"/>
      <c r="L432" s="570"/>
      <c r="M432" s="570"/>
      <c r="N432" s="570"/>
      <c r="O432" s="570"/>
      <c r="P432" s="570"/>
      <c r="Q432" s="570"/>
      <c r="R432" s="570"/>
      <c r="S432" s="570"/>
      <c r="T432" s="570"/>
      <c r="U432" s="570"/>
      <c r="V432" s="570"/>
      <c r="W432" s="570"/>
      <c r="X432" s="570"/>
      <c r="Y432" s="570"/>
      <c r="Z432" s="570"/>
      <c r="AA432" s="570"/>
      <c r="AB432" s="570"/>
      <c r="AC432" s="570"/>
      <c r="AD432" s="570"/>
      <c r="AE432" s="570"/>
      <c r="AF432" s="570"/>
      <c r="AG432" s="570"/>
      <c r="AH432" s="570"/>
      <c r="AI432" s="570"/>
      <c r="AJ432" s="570"/>
      <c r="AK432" s="570"/>
      <c r="AL432" s="570"/>
      <c r="AM432" s="570"/>
      <c r="AN432" s="570"/>
      <c r="AO432" s="570"/>
      <c r="AP432" s="570"/>
      <c r="AQ432" s="570"/>
      <c r="AR432" s="570"/>
      <c r="AS432" s="570"/>
      <c r="AT432" s="570"/>
      <c r="AU432" s="570"/>
      <c r="AV432" s="570"/>
      <c r="AW432" s="570"/>
      <c r="AX432" s="570"/>
      <c r="AY432" s="570"/>
      <c r="AZ432" s="570"/>
      <c r="BA432" s="570"/>
      <c r="BB432" s="570"/>
      <c r="BC432" s="570"/>
      <c r="BD432" s="570"/>
      <c r="BE432" s="570"/>
    </row>
    <row r="433" spans="3:57">
      <c r="C433" s="570"/>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0"/>
      <c r="Z433" s="570"/>
      <c r="AA433" s="570"/>
      <c r="AB433" s="570"/>
      <c r="AC433" s="570"/>
      <c r="AD433" s="570"/>
      <c r="AE433" s="570"/>
      <c r="AF433" s="570"/>
      <c r="AG433" s="570"/>
      <c r="AH433" s="570"/>
      <c r="AI433" s="570"/>
      <c r="AJ433" s="570"/>
      <c r="AK433" s="570"/>
      <c r="AL433" s="570"/>
      <c r="AM433" s="570"/>
      <c r="AN433" s="570"/>
      <c r="AO433" s="570"/>
      <c r="AP433" s="570"/>
      <c r="AQ433" s="570"/>
      <c r="AR433" s="570"/>
      <c r="AS433" s="570"/>
      <c r="AT433" s="570"/>
      <c r="AU433" s="570"/>
      <c r="AV433" s="570"/>
      <c r="AW433" s="570"/>
      <c r="AX433" s="570"/>
      <c r="AY433" s="570"/>
      <c r="AZ433" s="570"/>
      <c r="BA433" s="570"/>
      <c r="BB433" s="570"/>
      <c r="BC433" s="570"/>
      <c r="BD433" s="570"/>
      <c r="BE433" s="570"/>
    </row>
    <row r="434" spans="3:57">
      <c r="C434" s="570"/>
      <c r="D434" s="570"/>
      <c r="E434" s="570"/>
      <c r="F434" s="570"/>
      <c r="G434" s="570"/>
      <c r="H434" s="570"/>
      <c r="I434" s="570"/>
      <c r="J434" s="570"/>
      <c r="K434" s="570"/>
      <c r="L434" s="570"/>
      <c r="M434" s="570"/>
      <c r="N434" s="570"/>
      <c r="O434" s="570"/>
      <c r="P434" s="570"/>
      <c r="Q434" s="570"/>
      <c r="R434" s="570"/>
      <c r="S434" s="570"/>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c r="AX434" s="570"/>
      <c r="AY434" s="570"/>
      <c r="AZ434" s="570"/>
      <c r="BA434" s="570"/>
      <c r="BB434" s="570"/>
      <c r="BC434" s="570"/>
      <c r="BD434" s="570"/>
      <c r="BE434" s="570"/>
    </row>
    <row r="435" spans="3:57">
      <c r="C435" s="570"/>
      <c r="D435" s="570"/>
      <c r="E435" s="570"/>
      <c r="F435" s="570"/>
      <c r="G435" s="570"/>
      <c r="H435" s="570"/>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c r="AX435" s="570"/>
      <c r="AY435" s="570"/>
      <c r="AZ435" s="570"/>
      <c r="BA435" s="570"/>
      <c r="BB435" s="570"/>
      <c r="BC435" s="570"/>
      <c r="BD435" s="570"/>
      <c r="BE435" s="570"/>
    </row>
    <row r="436" spans="3:57">
      <c r="C436" s="570"/>
      <c r="D436" s="570"/>
      <c r="E436" s="570"/>
      <c r="F436" s="570"/>
      <c r="G436" s="570"/>
      <c r="H436" s="570"/>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c r="AX436" s="570"/>
      <c r="AY436" s="570"/>
      <c r="AZ436" s="570"/>
      <c r="BA436" s="570"/>
      <c r="BB436" s="570"/>
      <c r="BC436" s="570"/>
      <c r="BD436" s="570"/>
      <c r="BE436" s="570"/>
    </row>
    <row r="437" spans="3:57">
      <c r="C437" s="570"/>
      <c r="D437" s="570"/>
      <c r="E437" s="570"/>
      <c r="F437" s="570"/>
      <c r="G437" s="570"/>
      <c r="H437" s="570"/>
      <c r="I437" s="570"/>
      <c r="J437" s="570"/>
      <c r="K437" s="570"/>
      <c r="L437" s="570"/>
      <c r="M437" s="570"/>
      <c r="N437" s="570"/>
      <c r="O437" s="570"/>
      <c r="P437" s="570"/>
      <c r="Q437" s="570"/>
      <c r="R437" s="570"/>
      <c r="S437" s="570"/>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c r="AX437" s="570"/>
      <c r="AY437" s="570"/>
      <c r="AZ437" s="570"/>
      <c r="BA437" s="570"/>
      <c r="BB437" s="570"/>
      <c r="BC437" s="570"/>
      <c r="BD437" s="570"/>
      <c r="BE437" s="570"/>
    </row>
    <row r="438" spans="3:57">
      <c r="C438" s="570"/>
      <c r="D438" s="570"/>
      <c r="E438" s="570"/>
      <c r="F438" s="570"/>
      <c r="G438" s="570"/>
      <c r="H438" s="570"/>
      <c r="I438" s="570"/>
      <c r="J438" s="570"/>
      <c r="K438" s="570"/>
      <c r="L438" s="570"/>
      <c r="M438" s="570"/>
      <c r="N438" s="570"/>
      <c r="O438" s="570"/>
      <c r="P438" s="570"/>
      <c r="Q438" s="570"/>
      <c r="R438" s="570"/>
      <c r="S438" s="570"/>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c r="AX438" s="570"/>
      <c r="AY438" s="570"/>
      <c r="AZ438" s="570"/>
      <c r="BA438" s="570"/>
      <c r="BB438" s="570"/>
      <c r="BC438" s="570"/>
      <c r="BD438" s="570"/>
      <c r="BE438" s="570"/>
    </row>
    <row r="439" spans="3:57">
      <c r="C439" s="570"/>
      <c r="D439" s="570"/>
      <c r="E439" s="570"/>
      <c r="F439" s="570"/>
      <c r="G439" s="570"/>
      <c r="H439" s="570"/>
      <c r="I439" s="570"/>
      <c r="J439" s="570"/>
      <c r="K439" s="570"/>
      <c r="L439" s="570"/>
      <c r="M439" s="570"/>
      <c r="N439" s="570"/>
      <c r="O439" s="570"/>
      <c r="P439" s="570"/>
      <c r="Q439" s="570"/>
      <c r="R439" s="570"/>
      <c r="S439" s="570"/>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c r="AQ439" s="570"/>
      <c r="AR439" s="570"/>
      <c r="AS439" s="570"/>
      <c r="AT439" s="570"/>
      <c r="AU439" s="570"/>
      <c r="AV439" s="570"/>
      <c r="AW439" s="570"/>
      <c r="AX439" s="570"/>
      <c r="AY439" s="570"/>
      <c r="AZ439" s="570"/>
      <c r="BA439" s="570"/>
      <c r="BB439" s="570"/>
      <c r="BC439" s="570"/>
      <c r="BD439" s="570"/>
      <c r="BE439" s="570"/>
    </row>
    <row r="440" spans="3:57">
      <c r="C440" s="570"/>
      <c r="D440" s="570"/>
      <c r="E440" s="570"/>
      <c r="F440" s="570"/>
      <c r="G440" s="570"/>
      <c r="H440" s="570"/>
      <c r="I440" s="570"/>
      <c r="J440" s="570"/>
      <c r="K440" s="570"/>
      <c r="L440" s="570"/>
      <c r="M440" s="570"/>
      <c r="N440" s="570"/>
      <c r="O440" s="570"/>
      <c r="P440" s="570"/>
      <c r="Q440" s="570"/>
      <c r="R440" s="570"/>
      <c r="S440" s="570"/>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c r="AQ440" s="570"/>
      <c r="AR440" s="570"/>
      <c r="AS440" s="570"/>
      <c r="AT440" s="570"/>
      <c r="AU440" s="570"/>
      <c r="AV440" s="570"/>
      <c r="AW440" s="570"/>
      <c r="AX440" s="570"/>
      <c r="AY440" s="570"/>
      <c r="AZ440" s="570"/>
      <c r="BA440" s="570"/>
      <c r="BB440" s="570"/>
      <c r="BC440" s="570"/>
      <c r="BD440" s="570"/>
      <c r="BE440" s="570"/>
    </row>
    <row r="441" spans="3:57">
      <c r="C441" s="570"/>
      <c r="D441" s="570"/>
      <c r="E441" s="570"/>
      <c r="F441" s="570"/>
      <c r="G441" s="570"/>
      <c r="H441" s="570"/>
      <c r="I441" s="570"/>
      <c r="J441" s="570"/>
      <c r="K441" s="570"/>
      <c r="L441" s="570"/>
      <c r="M441" s="570"/>
      <c r="N441" s="570"/>
      <c r="O441" s="570"/>
      <c r="P441" s="570"/>
      <c r="Q441" s="570"/>
      <c r="R441" s="570"/>
      <c r="S441" s="570"/>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c r="AQ441" s="570"/>
      <c r="AR441" s="570"/>
      <c r="AS441" s="570"/>
      <c r="AT441" s="570"/>
      <c r="AU441" s="570"/>
      <c r="AV441" s="570"/>
      <c r="AW441" s="570"/>
      <c r="AX441" s="570"/>
      <c r="AY441" s="570"/>
      <c r="AZ441" s="570"/>
      <c r="BA441" s="570"/>
      <c r="BB441" s="570"/>
      <c r="BC441" s="570"/>
      <c r="BD441" s="570"/>
      <c r="BE441" s="570"/>
    </row>
    <row r="442" spans="3:57">
      <c r="C442" s="570"/>
      <c r="D442" s="570"/>
      <c r="E442" s="570"/>
      <c r="F442" s="570"/>
      <c r="G442" s="570"/>
      <c r="H442" s="570"/>
      <c r="I442" s="570"/>
      <c r="J442" s="570"/>
      <c r="K442" s="570"/>
      <c r="L442" s="570"/>
      <c r="M442" s="570"/>
      <c r="N442" s="570"/>
      <c r="O442" s="570"/>
      <c r="P442" s="570"/>
      <c r="Q442" s="570"/>
      <c r="R442" s="570"/>
      <c r="S442" s="570"/>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c r="AQ442" s="570"/>
      <c r="AR442" s="570"/>
      <c r="AS442" s="570"/>
      <c r="AT442" s="570"/>
      <c r="AU442" s="570"/>
      <c r="AV442" s="570"/>
      <c r="AW442" s="570"/>
      <c r="AX442" s="570"/>
      <c r="AY442" s="570"/>
      <c r="AZ442" s="570"/>
      <c r="BA442" s="570"/>
      <c r="BB442" s="570"/>
      <c r="BC442" s="570"/>
      <c r="BD442" s="570"/>
      <c r="BE442" s="570"/>
    </row>
    <row r="443" spans="3:57">
      <c r="C443" s="570"/>
      <c r="D443" s="570"/>
      <c r="E443" s="570"/>
      <c r="F443" s="570"/>
      <c r="G443" s="570"/>
      <c r="H443" s="570"/>
      <c r="I443" s="570"/>
      <c r="J443" s="570"/>
      <c r="K443" s="570"/>
      <c r="L443" s="570"/>
      <c r="M443" s="570"/>
      <c r="N443" s="570"/>
      <c r="O443" s="570"/>
      <c r="P443" s="570"/>
      <c r="Q443" s="570"/>
      <c r="R443" s="570"/>
      <c r="S443" s="570"/>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c r="AQ443" s="570"/>
      <c r="AR443" s="570"/>
      <c r="AS443" s="570"/>
      <c r="AT443" s="570"/>
      <c r="AU443" s="570"/>
      <c r="AV443" s="570"/>
      <c r="AW443" s="570"/>
      <c r="AX443" s="570"/>
      <c r="AY443" s="570"/>
      <c r="AZ443" s="570"/>
      <c r="BA443" s="570"/>
      <c r="BB443" s="570"/>
      <c r="BC443" s="570"/>
      <c r="BD443" s="570"/>
      <c r="BE443" s="570"/>
    </row>
    <row r="444" spans="3:57">
      <c r="C444" s="570"/>
      <c r="D444" s="570"/>
      <c r="E444" s="570"/>
      <c r="F444" s="570"/>
      <c r="G444" s="570"/>
      <c r="H444" s="570"/>
      <c r="I444" s="570"/>
      <c r="J444" s="570"/>
      <c r="K444" s="570"/>
      <c r="L444" s="570"/>
      <c r="M444" s="570"/>
      <c r="N444" s="570"/>
      <c r="O444" s="570"/>
      <c r="P444" s="570"/>
      <c r="Q444" s="570"/>
      <c r="R444" s="570"/>
      <c r="S444" s="570"/>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c r="AQ444" s="570"/>
      <c r="AR444" s="570"/>
      <c r="AS444" s="570"/>
      <c r="AT444" s="570"/>
      <c r="AU444" s="570"/>
      <c r="AV444" s="570"/>
      <c r="AW444" s="570"/>
      <c r="AX444" s="570"/>
      <c r="AY444" s="570"/>
      <c r="AZ444" s="570"/>
      <c r="BA444" s="570"/>
      <c r="BB444" s="570"/>
      <c r="BC444" s="570"/>
      <c r="BD444" s="570"/>
      <c r="BE444" s="570"/>
    </row>
    <row r="445" spans="3:57">
      <c r="C445" s="570"/>
      <c r="D445" s="570"/>
      <c r="E445" s="570"/>
      <c r="F445" s="570"/>
      <c r="G445" s="570"/>
      <c r="H445" s="570"/>
      <c r="I445" s="570"/>
      <c r="J445" s="570"/>
      <c r="K445" s="570"/>
      <c r="L445" s="570"/>
      <c r="M445" s="570"/>
      <c r="N445" s="570"/>
      <c r="O445" s="570"/>
      <c r="P445" s="570"/>
      <c r="Q445" s="570"/>
      <c r="R445" s="570"/>
      <c r="S445" s="570"/>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c r="AQ445" s="570"/>
      <c r="AR445" s="570"/>
      <c r="AS445" s="570"/>
      <c r="AT445" s="570"/>
      <c r="AU445" s="570"/>
      <c r="AV445" s="570"/>
      <c r="AW445" s="570"/>
      <c r="AX445" s="570"/>
      <c r="AY445" s="570"/>
      <c r="AZ445" s="570"/>
      <c r="BA445" s="570"/>
      <c r="BB445" s="570"/>
      <c r="BC445" s="570"/>
      <c r="BD445" s="570"/>
      <c r="BE445" s="570"/>
    </row>
    <row r="446" spans="3:57">
      <c r="C446" s="570"/>
      <c r="D446" s="570"/>
      <c r="E446" s="570"/>
      <c r="F446" s="570"/>
      <c r="G446" s="570"/>
      <c r="H446" s="570"/>
      <c r="I446" s="570"/>
      <c r="J446" s="570"/>
      <c r="K446" s="570"/>
      <c r="L446" s="570"/>
      <c r="M446" s="570"/>
      <c r="N446" s="570"/>
      <c r="O446" s="570"/>
      <c r="P446" s="570"/>
      <c r="Q446" s="570"/>
      <c r="R446" s="570"/>
      <c r="S446" s="570"/>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c r="AQ446" s="570"/>
      <c r="AR446" s="570"/>
      <c r="AS446" s="570"/>
      <c r="AT446" s="570"/>
      <c r="AU446" s="570"/>
      <c r="AV446" s="570"/>
      <c r="AW446" s="570"/>
      <c r="AX446" s="570"/>
      <c r="AY446" s="570"/>
      <c r="AZ446" s="570"/>
      <c r="BA446" s="570"/>
      <c r="BB446" s="570"/>
      <c r="BC446" s="570"/>
      <c r="BD446" s="570"/>
      <c r="BE446" s="570"/>
    </row>
    <row r="447" spans="3:57">
      <c r="C447" s="570"/>
      <c r="D447" s="570"/>
      <c r="E447" s="570"/>
      <c r="F447" s="570"/>
      <c r="G447" s="570"/>
      <c r="H447" s="570"/>
      <c r="I447" s="570"/>
      <c r="J447" s="570"/>
      <c r="K447" s="570"/>
      <c r="L447" s="570"/>
      <c r="M447" s="570"/>
      <c r="N447" s="570"/>
      <c r="O447" s="570"/>
      <c r="P447" s="570"/>
      <c r="Q447" s="570"/>
      <c r="R447" s="570"/>
      <c r="S447" s="570"/>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c r="AQ447" s="570"/>
      <c r="AR447" s="570"/>
      <c r="AS447" s="570"/>
      <c r="AT447" s="570"/>
      <c r="AU447" s="570"/>
      <c r="AV447" s="570"/>
      <c r="AW447" s="570"/>
      <c r="AX447" s="570"/>
      <c r="AY447" s="570"/>
      <c r="AZ447" s="570"/>
      <c r="BA447" s="570"/>
      <c r="BB447" s="570"/>
      <c r="BC447" s="570"/>
      <c r="BD447" s="570"/>
      <c r="BE447" s="570"/>
    </row>
    <row r="448" spans="3:57">
      <c r="C448" s="570"/>
      <c r="D448" s="570"/>
      <c r="E448" s="570"/>
      <c r="F448" s="570"/>
      <c r="G448" s="570"/>
      <c r="H448" s="570"/>
      <c r="I448" s="570"/>
      <c r="J448" s="570"/>
      <c r="K448" s="570"/>
      <c r="L448" s="570"/>
      <c r="M448" s="570"/>
      <c r="N448" s="570"/>
      <c r="O448" s="570"/>
      <c r="P448" s="570"/>
      <c r="Q448" s="570"/>
      <c r="R448" s="570"/>
      <c r="S448" s="570"/>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c r="AQ448" s="570"/>
      <c r="AR448" s="570"/>
      <c r="AS448" s="570"/>
      <c r="AT448" s="570"/>
      <c r="AU448" s="570"/>
      <c r="AV448" s="570"/>
      <c r="AW448" s="570"/>
      <c r="AX448" s="570"/>
      <c r="AY448" s="570"/>
      <c r="AZ448" s="570"/>
      <c r="BA448" s="570"/>
      <c r="BB448" s="570"/>
      <c r="BC448" s="570"/>
      <c r="BD448" s="570"/>
      <c r="BE448" s="570"/>
    </row>
    <row r="449" spans="3:57">
      <c r="C449" s="570"/>
      <c r="D449" s="570"/>
      <c r="E449" s="570"/>
      <c r="F449" s="570"/>
      <c r="G449" s="570"/>
      <c r="H449" s="570"/>
      <c r="I449" s="570"/>
      <c r="J449" s="570"/>
      <c r="K449" s="570"/>
      <c r="L449" s="570"/>
      <c r="M449" s="570"/>
      <c r="N449" s="570"/>
      <c r="O449" s="570"/>
      <c r="P449" s="570"/>
      <c r="Q449" s="570"/>
      <c r="R449" s="570"/>
      <c r="S449" s="570"/>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c r="AQ449" s="570"/>
      <c r="AR449" s="570"/>
      <c r="AS449" s="570"/>
      <c r="AT449" s="570"/>
      <c r="AU449" s="570"/>
      <c r="AV449" s="570"/>
      <c r="AW449" s="570"/>
      <c r="AX449" s="570"/>
      <c r="AY449" s="570"/>
      <c r="AZ449" s="570"/>
      <c r="BA449" s="570"/>
      <c r="BB449" s="570"/>
      <c r="BC449" s="570"/>
      <c r="BD449" s="570"/>
      <c r="BE449" s="570"/>
    </row>
    <row r="450" spans="3:57">
      <c r="C450" s="570"/>
      <c r="D450" s="570"/>
      <c r="E450" s="570"/>
      <c r="F450" s="570"/>
      <c r="G450" s="570"/>
      <c r="H450" s="570"/>
      <c r="I450" s="570"/>
      <c r="J450" s="570"/>
      <c r="K450" s="570"/>
      <c r="L450" s="570"/>
      <c r="M450" s="570"/>
      <c r="N450" s="570"/>
      <c r="O450" s="570"/>
      <c r="P450" s="570"/>
      <c r="Q450" s="570"/>
      <c r="R450" s="570"/>
      <c r="S450" s="570"/>
      <c r="T450" s="570"/>
      <c r="U450" s="570"/>
      <c r="V450" s="570"/>
      <c r="W450" s="570"/>
      <c r="X450" s="570"/>
      <c r="Y450" s="570"/>
      <c r="Z450" s="570"/>
      <c r="AA450" s="570"/>
      <c r="AB450" s="570"/>
      <c r="AC450" s="570"/>
      <c r="AD450" s="570"/>
      <c r="AE450" s="570"/>
      <c r="AF450" s="570"/>
      <c r="AG450" s="570"/>
      <c r="AH450" s="570"/>
      <c r="AI450" s="570"/>
      <c r="AJ450" s="570"/>
      <c r="AK450" s="570"/>
      <c r="AL450" s="570"/>
      <c r="AM450" s="570"/>
      <c r="AN450" s="570"/>
      <c r="AO450" s="570"/>
      <c r="AP450" s="570"/>
      <c r="AQ450" s="570"/>
      <c r="AR450" s="570"/>
      <c r="AS450" s="570"/>
      <c r="AT450" s="570"/>
      <c r="AU450" s="570"/>
      <c r="AV450" s="570"/>
      <c r="AW450" s="570"/>
      <c r="AX450" s="570"/>
      <c r="AY450" s="570"/>
      <c r="AZ450" s="570"/>
      <c r="BA450" s="570"/>
      <c r="BB450" s="570"/>
      <c r="BC450" s="570"/>
      <c r="BD450" s="570"/>
      <c r="BE450" s="570"/>
    </row>
    <row r="451" spans="3:57">
      <c r="C451" s="570"/>
      <c r="D451" s="570"/>
      <c r="E451" s="570"/>
      <c r="F451" s="570"/>
      <c r="G451" s="570"/>
      <c r="H451" s="570"/>
      <c r="I451" s="570"/>
      <c r="J451" s="570"/>
      <c r="K451" s="570"/>
      <c r="L451" s="570"/>
      <c r="M451" s="570"/>
      <c r="N451" s="570"/>
      <c r="O451" s="570"/>
      <c r="P451" s="570"/>
      <c r="Q451" s="570"/>
      <c r="R451" s="570"/>
      <c r="S451" s="570"/>
      <c r="T451" s="570"/>
      <c r="U451" s="570"/>
      <c r="V451" s="570"/>
      <c r="W451" s="570"/>
      <c r="X451" s="570"/>
      <c r="Y451" s="570"/>
      <c r="Z451" s="570"/>
      <c r="AA451" s="570"/>
      <c r="AB451" s="570"/>
      <c r="AC451" s="570"/>
      <c r="AD451" s="570"/>
      <c r="AE451" s="570"/>
      <c r="AF451" s="570"/>
      <c r="AG451" s="570"/>
      <c r="AH451" s="570"/>
      <c r="AI451" s="570"/>
      <c r="AJ451" s="570"/>
      <c r="AK451" s="570"/>
      <c r="AL451" s="570"/>
      <c r="AM451" s="570"/>
      <c r="AN451" s="570"/>
      <c r="AO451" s="570"/>
      <c r="AP451" s="570"/>
      <c r="AQ451" s="570"/>
      <c r="AR451" s="570"/>
      <c r="AS451" s="570"/>
      <c r="AT451" s="570"/>
      <c r="AU451" s="570"/>
      <c r="AV451" s="570"/>
      <c r="AW451" s="570"/>
      <c r="AX451" s="570"/>
      <c r="AY451" s="570"/>
      <c r="AZ451" s="570"/>
      <c r="BA451" s="570"/>
      <c r="BB451" s="570"/>
      <c r="BC451" s="570"/>
      <c r="BD451" s="570"/>
      <c r="BE451" s="570"/>
    </row>
    <row r="452" spans="3:57">
      <c r="C452" s="570"/>
      <c r="D452" s="570"/>
      <c r="E452" s="570"/>
      <c r="F452" s="570"/>
      <c r="G452" s="570"/>
      <c r="H452" s="570"/>
      <c r="I452" s="570"/>
      <c r="J452" s="570"/>
      <c r="K452" s="570"/>
      <c r="L452" s="570"/>
      <c r="M452" s="570"/>
      <c r="N452" s="570"/>
      <c r="O452" s="570"/>
      <c r="P452" s="570"/>
      <c r="Q452" s="570"/>
      <c r="R452" s="570"/>
      <c r="S452" s="570"/>
      <c r="T452" s="570"/>
      <c r="U452" s="570"/>
      <c r="V452" s="570"/>
      <c r="W452" s="570"/>
      <c r="X452" s="570"/>
      <c r="Y452" s="570"/>
      <c r="Z452" s="570"/>
      <c r="AA452" s="570"/>
      <c r="AB452" s="570"/>
      <c r="AC452" s="570"/>
      <c r="AD452" s="570"/>
      <c r="AE452" s="570"/>
      <c r="AF452" s="570"/>
      <c r="AG452" s="570"/>
      <c r="AH452" s="570"/>
      <c r="AI452" s="570"/>
      <c r="AJ452" s="570"/>
      <c r="AK452" s="570"/>
      <c r="AL452" s="570"/>
      <c r="AM452" s="570"/>
      <c r="AN452" s="570"/>
      <c r="AO452" s="570"/>
      <c r="AP452" s="570"/>
      <c r="AQ452" s="570"/>
      <c r="AR452" s="570"/>
      <c r="AS452" s="570"/>
      <c r="AT452" s="570"/>
      <c r="AU452" s="570"/>
      <c r="AV452" s="570"/>
      <c r="AW452" s="570"/>
      <c r="AX452" s="570"/>
      <c r="AY452" s="570"/>
      <c r="AZ452" s="570"/>
      <c r="BA452" s="570"/>
      <c r="BB452" s="570"/>
      <c r="BC452" s="570"/>
      <c r="BD452" s="570"/>
      <c r="BE452" s="570"/>
    </row>
    <row r="453" spans="3:57">
      <c r="C453" s="570"/>
      <c r="D453" s="570"/>
      <c r="E453" s="570"/>
      <c r="F453" s="570"/>
      <c r="G453" s="570"/>
      <c r="H453" s="570"/>
      <c r="I453" s="570"/>
      <c r="J453" s="570"/>
      <c r="K453" s="570"/>
      <c r="L453" s="570"/>
      <c r="M453" s="570"/>
      <c r="N453" s="570"/>
      <c r="O453" s="570"/>
      <c r="P453" s="570"/>
      <c r="Q453" s="570"/>
      <c r="R453" s="570"/>
      <c r="S453" s="570"/>
      <c r="T453" s="570"/>
      <c r="U453" s="570"/>
      <c r="V453" s="570"/>
      <c r="W453" s="570"/>
      <c r="X453" s="570"/>
      <c r="Y453" s="570"/>
      <c r="Z453" s="570"/>
      <c r="AA453" s="570"/>
      <c r="AB453" s="570"/>
      <c r="AC453" s="570"/>
      <c r="AD453" s="570"/>
      <c r="AE453" s="570"/>
      <c r="AF453" s="570"/>
      <c r="AG453" s="570"/>
      <c r="AH453" s="570"/>
      <c r="AI453" s="570"/>
      <c r="AJ453" s="570"/>
      <c r="AK453" s="570"/>
      <c r="AL453" s="570"/>
      <c r="AM453" s="570"/>
      <c r="AN453" s="570"/>
      <c r="AO453" s="570"/>
      <c r="AP453" s="570"/>
      <c r="AQ453" s="570"/>
      <c r="AR453" s="570"/>
      <c r="AS453" s="570"/>
      <c r="AT453" s="570"/>
      <c r="AU453" s="570"/>
      <c r="AV453" s="570"/>
      <c r="AW453" s="570"/>
      <c r="AX453" s="570"/>
      <c r="AY453" s="570"/>
      <c r="AZ453" s="570"/>
      <c r="BA453" s="570"/>
      <c r="BB453" s="570"/>
      <c r="BC453" s="570"/>
      <c r="BD453" s="570"/>
      <c r="BE453" s="570"/>
    </row>
    <row r="454" spans="3:57">
      <c r="C454" s="570"/>
      <c r="D454" s="570"/>
      <c r="E454" s="570"/>
      <c r="F454" s="570"/>
      <c r="G454" s="570"/>
      <c r="H454" s="570"/>
      <c r="I454" s="570"/>
      <c r="J454" s="570"/>
      <c r="K454" s="570"/>
      <c r="L454" s="570"/>
      <c r="M454" s="570"/>
      <c r="N454" s="570"/>
      <c r="O454" s="570"/>
      <c r="P454" s="570"/>
      <c r="Q454" s="570"/>
      <c r="R454" s="570"/>
      <c r="S454" s="570"/>
      <c r="T454" s="570"/>
      <c r="U454" s="570"/>
      <c r="V454" s="570"/>
      <c r="W454" s="570"/>
      <c r="X454" s="570"/>
      <c r="Y454" s="570"/>
      <c r="Z454" s="570"/>
      <c r="AA454" s="570"/>
      <c r="AB454" s="570"/>
      <c r="AC454" s="570"/>
      <c r="AD454" s="570"/>
      <c r="AE454" s="570"/>
      <c r="AF454" s="570"/>
      <c r="AG454" s="570"/>
      <c r="AH454" s="570"/>
      <c r="AI454" s="570"/>
      <c r="AJ454" s="570"/>
      <c r="AK454" s="570"/>
      <c r="AL454" s="570"/>
      <c r="AM454" s="570"/>
      <c r="AN454" s="570"/>
      <c r="AO454" s="570"/>
      <c r="AP454" s="570"/>
      <c r="AQ454" s="570"/>
      <c r="AR454" s="570"/>
      <c r="AS454" s="570"/>
      <c r="AT454" s="570"/>
      <c r="AU454" s="570"/>
      <c r="AV454" s="570"/>
      <c r="AW454" s="570"/>
      <c r="AX454" s="570"/>
      <c r="AY454" s="570"/>
      <c r="AZ454" s="570"/>
      <c r="BA454" s="570"/>
      <c r="BB454" s="570"/>
      <c r="BC454" s="570"/>
      <c r="BD454" s="570"/>
      <c r="BE454" s="570"/>
    </row>
    <row r="455" spans="3:57">
      <c r="C455" s="570"/>
      <c r="D455" s="570"/>
      <c r="E455" s="570"/>
      <c r="F455" s="570"/>
      <c r="G455" s="570"/>
      <c r="H455" s="570"/>
      <c r="I455" s="570"/>
      <c r="J455" s="570"/>
      <c r="K455" s="570"/>
      <c r="L455" s="570"/>
      <c r="M455" s="570"/>
      <c r="N455" s="570"/>
      <c r="O455" s="570"/>
      <c r="P455" s="570"/>
      <c r="Q455" s="570"/>
      <c r="R455" s="570"/>
      <c r="S455" s="570"/>
      <c r="T455" s="570"/>
      <c r="U455" s="570"/>
      <c r="V455" s="570"/>
      <c r="W455" s="570"/>
      <c r="X455" s="570"/>
      <c r="Y455" s="570"/>
      <c r="Z455" s="570"/>
      <c r="AA455" s="570"/>
      <c r="AB455" s="570"/>
      <c r="AC455" s="570"/>
      <c r="AD455" s="570"/>
      <c r="AE455" s="570"/>
      <c r="AF455" s="570"/>
      <c r="AG455" s="570"/>
      <c r="AH455" s="570"/>
      <c r="AI455" s="570"/>
      <c r="AJ455" s="570"/>
      <c r="AK455" s="570"/>
      <c r="AL455" s="570"/>
      <c r="AM455" s="570"/>
      <c r="AN455" s="570"/>
      <c r="AO455" s="570"/>
      <c r="AP455" s="570"/>
      <c r="AQ455" s="570"/>
      <c r="AR455" s="570"/>
      <c r="AS455" s="570"/>
      <c r="AT455" s="570"/>
      <c r="AU455" s="570"/>
      <c r="AV455" s="570"/>
      <c r="AW455" s="570"/>
      <c r="AX455" s="570"/>
      <c r="AY455" s="570"/>
      <c r="AZ455" s="570"/>
      <c r="BA455" s="570"/>
      <c r="BB455" s="570"/>
      <c r="BC455" s="570"/>
      <c r="BD455" s="570"/>
      <c r="BE455" s="570"/>
    </row>
    <row r="456" spans="3:57">
      <c r="C456" s="570"/>
      <c r="D456" s="570"/>
      <c r="E456" s="570"/>
      <c r="F456" s="570"/>
      <c r="G456" s="570"/>
      <c r="H456" s="570"/>
      <c r="I456" s="570"/>
      <c r="J456" s="570"/>
      <c r="K456" s="570"/>
      <c r="L456" s="570"/>
      <c r="M456" s="570"/>
      <c r="N456" s="570"/>
      <c r="O456" s="570"/>
      <c r="P456" s="570"/>
      <c r="Q456" s="570"/>
      <c r="R456" s="570"/>
      <c r="S456" s="570"/>
      <c r="T456" s="570"/>
      <c r="U456" s="570"/>
      <c r="V456" s="570"/>
      <c r="W456" s="570"/>
      <c r="X456" s="570"/>
      <c r="Y456" s="570"/>
      <c r="Z456" s="570"/>
      <c r="AA456" s="570"/>
      <c r="AB456" s="570"/>
      <c r="AC456" s="570"/>
      <c r="AD456" s="570"/>
      <c r="AE456" s="570"/>
      <c r="AF456" s="570"/>
      <c r="AG456" s="570"/>
      <c r="AH456" s="570"/>
      <c r="AI456" s="570"/>
      <c r="AJ456" s="570"/>
      <c r="AK456" s="570"/>
      <c r="AL456" s="570"/>
      <c r="AM456" s="570"/>
      <c r="AN456" s="570"/>
      <c r="AO456" s="570"/>
      <c r="AP456" s="570"/>
      <c r="AQ456" s="570"/>
      <c r="AR456" s="570"/>
      <c r="AS456" s="570"/>
      <c r="AT456" s="570"/>
      <c r="AU456" s="570"/>
      <c r="AV456" s="570"/>
      <c r="AW456" s="570"/>
      <c r="AX456" s="570"/>
      <c r="AY456" s="570"/>
      <c r="AZ456" s="570"/>
      <c r="BA456" s="570"/>
      <c r="BB456" s="570"/>
      <c r="BC456" s="570"/>
      <c r="BD456" s="570"/>
      <c r="BE456" s="570"/>
    </row>
    <row r="457" spans="3:57">
      <c r="C457" s="570"/>
      <c r="D457" s="570"/>
      <c r="E457" s="570"/>
      <c r="F457" s="570"/>
      <c r="G457" s="570"/>
      <c r="H457" s="570"/>
      <c r="I457" s="570"/>
      <c r="J457" s="570"/>
      <c r="K457" s="570"/>
      <c r="L457" s="570"/>
      <c r="M457" s="570"/>
      <c r="N457" s="570"/>
      <c r="O457" s="570"/>
      <c r="P457" s="570"/>
      <c r="Q457" s="570"/>
      <c r="R457" s="570"/>
      <c r="S457" s="570"/>
      <c r="T457" s="570"/>
      <c r="U457" s="570"/>
      <c r="V457" s="570"/>
      <c r="W457" s="570"/>
      <c r="X457" s="570"/>
      <c r="Y457" s="570"/>
      <c r="Z457" s="570"/>
      <c r="AA457" s="570"/>
      <c r="AB457" s="570"/>
      <c r="AC457" s="570"/>
      <c r="AD457" s="570"/>
      <c r="AE457" s="570"/>
      <c r="AF457" s="570"/>
      <c r="AG457" s="570"/>
      <c r="AH457" s="570"/>
      <c r="AI457" s="570"/>
      <c r="AJ457" s="570"/>
      <c r="AK457" s="570"/>
      <c r="AL457" s="570"/>
      <c r="AM457" s="570"/>
      <c r="AN457" s="570"/>
      <c r="AO457" s="570"/>
      <c r="AP457" s="570"/>
      <c r="AQ457" s="570"/>
      <c r="AR457" s="570"/>
      <c r="AS457" s="570"/>
      <c r="AT457" s="570"/>
      <c r="AU457" s="570"/>
      <c r="AV457" s="570"/>
      <c r="AW457" s="570"/>
      <c r="AX457" s="570"/>
      <c r="AY457" s="570"/>
      <c r="AZ457" s="570"/>
      <c r="BA457" s="570"/>
      <c r="BB457" s="570"/>
      <c r="BC457" s="570"/>
      <c r="BD457" s="570"/>
      <c r="BE457" s="570"/>
    </row>
    <row r="458" spans="3:57">
      <c r="C458" s="570"/>
      <c r="D458" s="570"/>
      <c r="E458" s="570"/>
      <c r="F458" s="570"/>
      <c r="G458" s="570"/>
      <c r="H458" s="570"/>
      <c r="I458" s="570"/>
      <c r="J458" s="570"/>
      <c r="K458" s="570"/>
      <c r="L458" s="570"/>
      <c r="M458" s="570"/>
      <c r="N458" s="570"/>
      <c r="O458" s="570"/>
      <c r="P458" s="570"/>
      <c r="Q458" s="570"/>
      <c r="R458" s="570"/>
      <c r="S458" s="570"/>
      <c r="T458" s="570"/>
      <c r="U458" s="570"/>
      <c r="V458" s="570"/>
      <c r="W458" s="570"/>
      <c r="X458" s="570"/>
      <c r="Y458" s="570"/>
      <c r="Z458" s="570"/>
      <c r="AA458" s="570"/>
      <c r="AB458" s="570"/>
      <c r="AC458" s="570"/>
      <c r="AD458" s="570"/>
      <c r="AE458" s="570"/>
      <c r="AF458" s="570"/>
      <c r="AG458" s="570"/>
      <c r="AH458" s="570"/>
      <c r="AI458" s="570"/>
      <c r="AJ458" s="570"/>
      <c r="AK458" s="570"/>
      <c r="AL458" s="570"/>
      <c r="AM458" s="570"/>
      <c r="AN458" s="570"/>
      <c r="AO458" s="570"/>
      <c r="AP458" s="570"/>
      <c r="AQ458" s="570"/>
      <c r="AR458" s="570"/>
      <c r="AS458" s="570"/>
      <c r="AT458" s="570"/>
      <c r="AU458" s="570"/>
      <c r="AV458" s="570"/>
      <c r="AW458" s="570"/>
      <c r="AX458" s="570"/>
      <c r="AY458" s="570"/>
      <c r="AZ458" s="570"/>
      <c r="BA458" s="570"/>
      <c r="BB458" s="570"/>
      <c r="BC458" s="570"/>
      <c r="BD458" s="570"/>
      <c r="BE458" s="570"/>
    </row>
    <row r="459" spans="3:57">
      <c r="C459" s="570"/>
      <c r="D459" s="570"/>
      <c r="E459" s="570"/>
      <c r="F459" s="570"/>
      <c r="G459" s="570"/>
      <c r="H459" s="570"/>
      <c r="I459" s="570"/>
      <c r="J459" s="570"/>
      <c r="K459" s="570"/>
      <c r="L459" s="570"/>
      <c r="M459" s="570"/>
      <c r="N459" s="570"/>
      <c r="O459" s="570"/>
      <c r="P459" s="570"/>
      <c r="Q459" s="570"/>
      <c r="R459" s="570"/>
      <c r="S459" s="570"/>
      <c r="T459" s="570"/>
      <c r="U459" s="570"/>
      <c r="V459" s="570"/>
      <c r="W459" s="570"/>
      <c r="X459" s="570"/>
      <c r="Y459" s="570"/>
      <c r="Z459" s="570"/>
      <c r="AA459" s="570"/>
      <c r="AB459" s="570"/>
      <c r="AC459" s="570"/>
      <c r="AD459" s="570"/>
      <c r="AE459" s="570"/>
      <c r="AF459" s="570"/>
      <c r="AG459" s="570"/>
      <c r="AH459" s="570"/>
      <c r="AI459" s="570"/>
      <c r="AJ459" s="570"/>
      <c r="AK459" s="570"/>
      <c r="AL459" s="570"/>
      <c r="AM459" s="570"/>
      <c r="AN459" s="570"/>
      <c r="AO459" s="570"/>
      <c r="AP459" s="570"/>
      <c r="AQ459" s="570"/>
      <c r="AR459" s="570"/>
      <c r="AS459" s="570"/>
      <c r="AT459" s="570"/>
      <c r="AU459" s="570"/>
      <c r="AV459" s="570"/>
      <c r="AW459" s="570"/>
      <c r="AX459" s="570"/>
      <c r="AY459" s="570"/>
      <c r="AZ459" s="570"/>
      <c r="BA459" s="570"/>
      <c r="BB459" s="570"/>
      <c r="BC459" s="570"/>
      <c r="BD459" s="570"/>
      <c r="BE459" s="570"/>
    </row>
    <row r="460" spans="3:57">
      <c r="C460" s="570"/>
      <c r="D460" s="570"/>
      <c r="E460" s="570"/>
      <c r="F460" s="570"/>
      <c r="G460" s="570"/>
      <c r="H460" s="570"/>
      <c r="I460" s="570"/>
      <c r="J460" s="570"/>
      <c r="K460" s="570"/>
      <c r="L460" s="570"/>
      <c r="M460" s="570"/>
      <c r="N460" s="570"/>
      <c r="O460" s="570"/>
      <c r="P460" s="570"/>
      <c r="Q460" s="570"/>
      <c r="R460" s="570"/>
      <c r="S460" s="570"/>
      <c r="T460" s="570"/>
      <c r="U460" s="570"/>
      <c r="V460" s="570"/>
      <c r="W460" s="570"/>
      <c r="X460" s="570"/>
      <c r="Y460" s="570"/>
      <c r="Z460" s="570"/>
      <c r="AA460" s="570"/>
      <c r="AB460" s="570"/>
      <c r="AC460" s="570"/>
      <c r="AD460" s="570"/>
      <c r="AE460" s="570"/>
      <c r="AF460" s="570"/>
      <c r="AG460" s="570"/>
      <c r="AH460" s="570"/>
      <c r="AI460" s="570"/>
      <c r="AJ460" s="570"/>
      <c r="AK460" s="570"/>
      <c r="AL460" s="570"/>
      <c r="AM460" s="570"/>
      <c r="AN460" s="570"/>
      <c r="AO460" s="570"/>
      <c r="AP460" s="570"/>
      <c r="AQ460" s="570"/>
      <c r="AR460" s="570"/>
      <c r="AS460" s="570"/>
      <c r="AT460" s="570"/>
      <c r="AU460" s="570"/>
      <c r="AV460" s="570"/>
      <c r="AW460" s="570"/>
      <c r="AX460" s="570"/>
      <c r="AY460" s="570"/>
      <c r="AZ460" s="570"/>
      <c r="BA460" s="570"/>
      <c r="BB460" s="570"/>
      <c r="BC460" s="570"/>
      <c r="BD460" s="570"/>
      <c r="BE460" s="570"/>
    </row>
    <row r="461" spans="3:57">
      <c r="C461" s="570"/>
      <c r="D461" s="570"/>
      <c r="E461" s="570"/>
      <c r="F461" s="570"/>
      <c r="G461" s="570"/>
      <c r="H461" s="570"/>
      <c r="I461" s="570"/>
      <c r="J461" s="570"/>
      <c r="K461" s="570"/>
      <c r="L461" s="570"/>
      <c r="M461" s="570"/>
      <c r="N461" s="570"/>
      <c r="O461" s="570"/>
      <c r="P461" s="570"/>
      <c r="Q461" s="570"/>
      <c r="R461" s="570"/>
      <c r="S461" s="570"/>
      <c r="T461" s="570"/>
      <c r="U461" s="570"/>
      <c r="V461" s="570"/>
      <c r="W461" s="570"/>
      <c r="X461" s="570"/>
      <c r="Y461" s="570"/>
      <c r="Z461" s="570"/>
      <c r="AA461" s="570"/>
      <c r="AB461" s="570"/>
      <c r="AC461" s="570"/>
      <c r="AD461" s="570"/>
      <c r="AE461" s="570"/>
      <c r="AF461" s="570"/>
      <c r="AG461" s="570"/>
      <c r="AH461" s="570"/>
      <c r="AI461" s="570"/>
      <c r="AJ461" s="570"/>
      <c r="AK461" s="570"/>
      <c r="AL461" s="570"/>
      <c r="AM461" s="570"/>
      <c r="AN461" s="570"/>
      <c r="AO461" s="570"/>
      <c r="AP461" s="570"/>
      <c r="AQ461" s="570"/>
      <c r="AR461" s="570"/>
      <c r="AS461" s="570"/>
      <c r="AT461" s="570"/>
      <c r="AU461" s="570"/>
      <c r="AV461" s="570"/>
      <c r="AW461" s="570"/>
      <c r="AX461" s="570"/>
      <c r="AY461" s="570"/>
      <c r="AZ461" s="570"/>
      <c r="BA461" s="570"/>
      <c r="BB461" s="570"/>
      <c r="BC461" s="570"/>
      <c r="BD461" s="570"/>
      <c r="BE461" s="570"/>
    </row>
    <row r="462" spans="3:57">
      <c r="C462" s="570"/>
      <c r="D462" s="570"/>
      <c r="E462" s="570"/>
      <c r="F462" s="570"/>
      <c r="G462" s="570"/>
      <c r="H462" s="570"/>
      <c r="I462" s="570"/>
      <c r="J462" s="570"/>
      <c r="K462" s="570"/>
      <c r="L462" s="570"/>
      <c r="M462" s="570"/>
      <c r="N462" s="570"/>
      <c r="O462" s="570"/>
      <c r="P462" s="570"/>
      <c r="Q462" s="570"/>
      <c r="R462" s="570"/>
      <c r="S462" s="570"/>
      <c r="T462" s="570"/>
      <c r="U462" s="570"/>
      <c r="V462" s="570"/>
      <c r="W462" s="570"/>
      <c r="X462" s="570"/>
      <c r="Y462" s="570"/>
      <c r="Z462" s="570"/>
      <c r="AA462" s="570"/>
      <c r="AB462" s="570"/>
      <c r="AC462" s="570"/>
      <c r="AD462" s="570"/>
      <c r="AE462" s="570"/>
      <c r="AF462" s="570"/>
      <c r="AG462" s="570"/>
      <c r="AH462" s="570"/>
      <c r="AI462" s="570"/>
      <c r="AJ462" s="570"/>
      <c r="AK462" s="570"/>
      <c r="AL462" s="570"/>
      <c r="AM462" s="570"/>
      <c r="AN462" s="570"/>
      <c r="AO462" s="570"/>
      <c r="AP462" s="570"/>
      <c r="AQ462" s="570"/>
      <c r="AR462" s="570"/>
      <c r="AS462" s="570"/>
      <c r="AT462" s="570"/>
      <c r="AU462" s="570"/>
      <c r="AV462" s="570"/>
      <c r="AW462" s="570"/>
      <c r="AX462" s="570"/>
      <c r="AY462" s="570"/>
      <c r="AZ462" s="570"/>
      <c r="BA462" s="570"/>
      <c r="BB462" s="570"/>
      <c r="BC462" s="570"/>
      <c r="BD462" s="570"/>
      <c r="BE462" s="570"/>
    </row>
    <row r="463" spans="3:57">
      <c r="C463" s="570"/>
      <c r="D463" s="570"/>
      <c r="E463" s="570"/>
      <c r="F463" s="570"/>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c r="AQ463" s="570"/>
      <c r="AR463" s="570"/>
      <c r="AS463" s="570"/>
      <c r="AT463" s="570"/>
      <c r="AU463" s="570"/>
      <c r="AV463" s="570"/>
      <c r="AW463" s="570"/>
      <c r="AX463" s="570"/>
      <c r="AY463" s="570"/>
      <c r="AZ463" s="570"/>
      <c r="BA463" s="570"/>
      <c r="BB463" s="570"/>
      <c r="BC463" s="570"/>
      <c r="BD463" s="570"/>
      <c r="BE463" s="570"/>
    </row>
    <row r="464" spans="3:57">
      <c r="C464" s="570"/>
      <c r="D464" s="570"/>
      <c r="E464" s="570"/>
      <c r="F464" s="570"/>
      <c r="G464" s="570"/>
      <c r="H464" s="570"/>
      <c r="I464" s="570"/>
      <c r="J464" s="570"/>
      <c r="K464" s="570"/>
      <c r="L464" s="570"/>
      <c r="M464" s="570"/>
      <c r="N464" s="570"/>
      <c r="O464" s="570"/>
      <c r="P464" s="570"/>
      <c r="Q464" s="570"/>
      <c r="R464" s="570"/>
      <c r="S464" s="570"/>
      <c r="T464" s="570"/>
      <c r="U464" s="570"/>
      <c r="V464" s="570"/>
      <c r="W464" s="570"/>
      <c r="X464" s="570"/>
      <c r="Y464" s="570"/>
      <c r="Z464" s="570"/>
      <c r="AA464" s="570"/>
      <c r="AB464" s="570"/>
      <c r="AC464" s="570"/>
      <c r="AD464" s="570"/>
      <c r="AE464" s="570"/>
      <c r="AF464" s="570"/>
      <c r="AG464" s="570"/>
      <c r="AH464" s="570"/>
      <c r="AI464" s="570"/>
      <c r="AJ464" s="570"/>
      <c r="AK464" s="570"/>
      <c r="AL464" s="570"/>
      <c r="AM464" s="570"/>
      <c r="AN464" s="570"/>
      <c r="AO464" s="570"/>
      <c r="AP464" s="570"/>
      <c r="AQ464" s="570"/>
      <c r="AR464" s="570"/>
      <c r="AS464" s="570"/>
      <c r="AT464" s="570"/>
      <c r="AU464" s="570"/>
      <c r="AV464" s="570"/>
      <c r="AW464" s="570"/>
      <c r="AX464" s="570"/>
      <c r="AY464" s="570"/>
      <c r="AZ464" s="570"/>
      <c r="BA464" s="570"/>
      <c r="BB464" s="570"/>
      <c r="BC464" s="570"/>
      <c r="BD464" s="570"/>
      <c r="BE464" s="570"/>
    </row>
    <row r="465" spans="3:57">
      <c r="C465" s="570"/>
      <c r="D465" s="570"/>
      <c r="E465" s="570"/>
      <c r="F465" s="570"/>
      <c r="G465" s="570"/>
      <c r="H465" s="570"/>
      <c r="I465" s="570"/>
      <c r="J465" s="570"/>
      <c r="K465" s="570"/>
      <c r="L465" s="570"/>
      <c r="M465" s="570"/>
      <c r="N465" s="570"/>
      <c r="O465" s="570"/>
      <c r="P465" s="570"/>
      <c r="Q465" s="570"/>
      <c r="R465" s="570"/>
      <c r="S465" s="570"/>
      <c r="T465" s="570"/>
      <c r="U465" s="570"/>
      <c r="V465" s="570"/>
      <c r="W465" s="570"/>
      <c r="X465" s="570"/>
      <c r="Y465" s="570"/>
      <c r="Z465" s="570"/>
      <c r="AA465" s="570"/>
      <c r="AB465" s="570"/>
      <c r="AC465" s="570"/>
      <c r="AD465" s="570"/>
      <c r="AE465" s="570"/>
      <c r="AF465" s="570"/>
      <c r="AG465" s="570"/>
      <c r="AH465" s="570"/>
      <c r="AI465" s="570"/>
      <c r="AJ465" s="570"/>
      <c r="AK465" s="570"/>
      <c r="AL465" s="570"/>
      <c r="AM465" s="570"/>
      <c r="AN465" s="570"/>
      <c r="AO465" s="570"/>
      <c r="AP465" s="570"/>
      <c r="AQ465" s="570"/>
      <c r="AR465" s="570"/>
      <c r="AS465" s="570"/>
      <c r="AT465" s="570"/>
      <c r="AU465" s="570"/>
      <c r="AV465" s="570"/>
      <c r="AW465" s="570"/>
      <c r="AX465" s="570"/>
      <c r="AY465" s="570"/>
      <c r="AZ465" s="570"/>
      <c r="BA465" s="570"/>
      <c r="BB465" s="570"/>
      <c r="BC465" s="570"/>
      <c r="BD465" s="570"/>
      <c r="BE465" s="570"/>
    </row>
    <row r="466" spans="3:57">
      <c r="C466" s="570"/>
      <c r="D466" s="570"/>
      <c r="E466" s="570"/>
      <c r="F466" s="570"/>
      <c r="G466" s="570"/>
      <c r="H466" s="570"/>
      <c r="I466" s="570"/>
      <c r="J466" s="570"/>
      <c r="K466" s="570"/>
      <c r="L466" s="570"/>
      <c r="M466" s="570"/>
      <c r="N466" s="570"/>
      <c r="O466" s="570"/>
      <c r="P466" s="570"/>
      <c r="Q466" s="570"/>
      <c r="R466" s="570"/>
      <c r="S466" s="570"/>
      <c r="T466" s="570"/>
      <c r="U466" s="570"/>
      <c r="V466" s="570"/>
      <c r="W466" s="570"/>
      <c r="X466" s="570"/>
      <c r="Y466" s="570"/>
      <c r="Z466" s="570"/>
      <c r="AA466" s="570"/>
      <c r="AB466" s="570"/>
      <c r="AC466" s="570"/>
      <c r="AD466" s="570"/>
      <c r="AE466" s="570"/>
      <c r="AF466" s="570"/>
      <c r="AG466" s="570"/>
      <c r="AH466" s="570"/>
      <c r="AI466" s="570"/>
      <c r="AJ466" s="570"/>
      <c r="AK466" s="570"/>
      <c r="AL466" s="570"/>
      <c r="AM466" s="570"/>
      <c r="AN466" s="570"/>
      <c r="AO466" s="570"/>
      <c r="AP466" s="570"/>
      <c r="AQ466" s="570"/>
      <c r="AR466" s="570"/>
      <c r="AS466" s="570"/>
      <c r="AT466" s="570"/>
      <c r="AU466" s="570"/>
      <c r="AV466" s="570"/>
      <c r="AW466" s="570"/>
      <c r="AX466" s="570"/>
      <c r="AY466" s="570"/>
      <c r="AZ466" s="570"/>
      <c r="BA466" s="570"/>
      <c r="BB466" s="570"/>
      <c r="BC466" s="570"/>
      <c r="BD466" s="570"/>
      <c r="BE466" s="570"/>
    </row>
    <row r="467" spans="3:57">
      <c r="C467" s="570"/>
      <c r="D467" s="570"/>
      <c r="E467" s="570"/>
      <c r="F467" s="570"/>
      <c r="G467" s="570"/>
      <c r="H467" s="570"/>
      <c r="I467" s="570"/>
      <c r="J467" s="570"/>
      <c r="K467" s="570"/>
      <c r="L467" s="570"/>
      <c r="M467" s="570"/>
      <c r="N467" s="570"/>
      <c r="O467" s="570"/>
      <c r="P467" s="570"/>
      <c r="Q467" s="570"/>
      <c r="R467" s="570"/>
      <c r="S467" s="570"/>
      <c r="T467" s="570"/>
      <c r="U467" s="570"/>
      <c r="V467" s="570"/>
      <c r="W467" s="570"/>
      <c r="X467" s="570"/>
      <c r="Y467" s="570"/>
      <c r="Z467" s="570"/>
      <c r="AA467" s="570"/>
      <c r="AB467" s="570"/>
      <c r="AC467" s="570"/>
      <c r="AD467" s="570"/>
      <c r="AE467" s="570"/>
      <c r="AF467" s="570"/>
      <c r="AG467" s="570"/>
      <c r="AH467" s="570"/>
      <c r="AI467" s="570"/>
      <c r="AJ467" s="570"/>
      <c r="AK467" s="570"/>
      <c r="AL467" s="570"/>
      <c r="AM467" s="570"/>
      <c r="AN467" s="570"/>
      <c r="AO467" s="570"/>
      <c r="AP467" s="570"/>
      <c r="AQ467" s="570"/>
      <c r="AR467" s="570"/>
      <c r="AS467" s="570"/>
      <c r="AT467" s="570"/>
      <c r="AU467" s="570"/>
      <c r="AV467" s="570"/>
      <c r="AW467" s="570"/>
      <c r="AX467" s="570"/>
      <c r="AY467" s="570"/>
      <c r="AZ467" s="570"/>
      <c r="BA467" s="570"/>
      <c r="BB467" s="570"/>
      <c r="BC467" s="570"/>
      <c r="BD467" s="570"/>
      <c r="BE467" s="570"/>
    </row>
    <row r="468" spans="3:57">
      <c r="C468" s="570"/>
      <c r="D468" s="570"/>
      <c r="E468" s="570"/>
      <c r="F468" s="570"/>
      <c r="G468" s="570"/>
      <c r="H468" s="570"/>
      <c r="I468" s="570"/>
      <c r="J468" s="570"/>
      <c r="K468" s="570"/>
      <c r="L468" s="570"/>
      <c r="M468" s="570"/>
      <c r="N468" s="570"/>
      <c r="O468" s="570"/>
      <c r="P468" s="570"/>
      <c r="Q468" s="570"/>
      <c r="R468" s="570"/>
      <c r="S468" s="570"/>
      <c r="T468" s="570"/>
      <c r="U468" s="570"/>
      <c r="V468" s="570"/>
      <c r="W468" s="570"/>
      <c r="X468" s="570"/>
      <c r="Y468" s="570"/>
      <c r="Z468" s="570"/>
      <c r="AA468" s="570"/>
      <c r="AB468" s="570"/>
      <c r="AC468" s="570"/>
      <c r="AD468" s="570"/>
      <c r="AE468" s="570"/>
      <c r="AF468" s="570"/>
      <c r="AG468" s="570"/>
      <c r="AH468" s="570"/>
      <c r="AI468" s="570"/>
      <c r="AJ468" s="570"/>
      <c r="AK468" s="570"/>
      <c r="AL468" s="570"/>
      <c r="AM468" s="570"/>
      <c r="AN468" s="570"/>
      <c r="AO468" s="570"/>
      <c r="AP468" s="570"/>
      <c r="AQ468" s="570"/>
      <c r="AR468" s="570"/>
      <c r="AS468" s="570"/>
      <c r="AT468" s="570"/>
      <c r="AU468" s="570"/>
      <c r="AV468" s="570"/>
      <c r="AW468" s="570"/>
      <c r="AX468" s="570"/>
      <c r="AY468" s="570"/>
      <c r="AZ468" s="570"/>
      <c r="BA468" s="570"/>
      <c r="BB468" s="570"/>
      <c r="BC468" s="570"/>
      <c r="BD468" s="570"/>
      <c r="BE468" s="570"/>
    </row>
    <row r="469" spans="3:57">
      <c r="C469" s="570"/>
      <c r="D469" s="570"/>
      <c r="E469" s="570"/>
      <c r="F469" s="570"/>
      <c r="G469" s="570"/>
      <c r="H469" s="570"/>
      <c r="I469" s="570"/>
      <c r="J469" s="570"/>
      <c r="K469" s="570"/>
      <c r="L469" s="570"/>
      <c r="M469" s="570"/>
      <c r="N469" s="570"/>
      <c r="O469" s="570"/>
      <c r="P469" s="570"/>
      <c r="Q469" s="570"/>
      <c r="R469" s="570"/>
      <c r="S469" s="570"/>
      <c r="T469" s="570"/>
      <c r="U469" s="570"/>
      <c r="V469" s="570"/>
      <c r="W469" s="570"/>
      <c r="X469" s="570"/>
      <c r="Y469" s="570"/>
      <c r="Z469" s="570"/>
      <c r="AA469" s="570"/>
      <c r="AB469" s="570"/>
      <c r="AC469" s="570"/>
      <c r="AD469" s="570"/>
      <c r="AE469" s="570"/>
      <c r="AF469" s="570"/>
      <c r="AG469" s="570"/>
      <c r="AH469" s="570"/>
      <c r="AI469" s="570"/>
      <c r="AJ469" s="570"/>
      <c r="AK469" s="570"/>
      <c r="AL469" s="570"/>
      <c r="AM469" s="570"/>
      <c r="AN469" s="570"/>
      <c r="AO469" s="570"/>
      <c r="AP469" s="570"/>
      <c r="AQ469" s="570"/>
      <c r="AR469" s="570"/>
      <c r="AS469" s="570"/>
      <c r="AT469" s="570"/>
      <c r="AU469" s="570"/>
      <c r="AV469" s="570"/>
      <c r="AW469" s="570"/>
      <c r="AX469" s="570"/>
      <c r="AY469" s="570"/>
      <c r="AZ469" s="570"/>
      <c r="BA469" s="570"/>
      <c r="BB469" s="570"/>
      <c r="BC469" s="570"/>
      <c r="BD469" s="570"/>
      <c r="BE469" s="570"/>
    </row>
    <row r="470" spans="3:57">
      <c r="C470" s="570"/>
      <c r="D470" s="570"/>
      <c r="E470" s="570"/>
      <c r="F470" s="570"/>
      <c r="G470" s="570"/>
      <c r="H470" s="570"/>
      <c r="I470" s="570"/>
      <c r="J470" s="570"/>
      <c r="K470" s="570"/>
      <c r="L470" s="570"/>
      <c r="M470" s="570"/>
      <c r="N470" s="570"/>
      <c r="O470" s="570"/>
      <c r="P470" s="570"/>
      <c r="Q470" s="570"/>
      <c r="R470" s="570"/>
      <c r="S470" s="570"/>
      <c r="T470" s="570"/>
      <c r="U470" s="570"/>
      <c r="V470" s="570"/>
      <c r="W470" s="570"/>
      <c r="X470" s="570"/>
      <c r="Y470" s="570"/>
      <c r="Z470" s="570"/>
      <c r="AA470" s="570"/>
      <c r="AB470" s="570"/>
      <c r="AC470" s="570"/>
      <c r="AD470" s="570"/>
      <c r="AE470" s="570"/>
      <c r="AF470" s="570"/>
      <c r="AG470" s="570"/>
      <c r="AH470" s="570"/>
      <c r="AI470" s="570"/>
      <c r="AJ470" s="570"/>
      <c r="AK470" s="570"/>
      <c r="AL470" s="570"/>
      <c r="AM470" s="570"/>
      <c r="AN470" s="570"/>
      <c r="AO470" s="570"/>
      <c r="AP470" s="570"/>
      <c r="AQ470" s="570"/>
      <c r="AR470" s="570"/>
      <c r="AS470" s="570"/>
      <c r="AT470" s="570"/>
      <c r="AU470" s="570"/>
      <c r="AV470" s="570"/>
      <c r="AW470" s="570"/>
      <c r="AX470" s="570"/>
      <c r="AY470" s="570"/>
      <c r="AZ470" s="570"/>
      <c r="BA470" s="570"/>
      <c r="BB470" s="570"/>
      <c r="BC470" s="570"/>
      <c r="BD470" s="570"/>
      <c r="BE470" s="570"/>
    </row>
    <row r="471" spans="3:57">
      <c r="C471" s="570"/>
      <c r="D471" s="570"/>
      <c r="E471" s="570"/>
      <c r="F471" s="570"/>
      <c r="G471" s="570"/>
      <c r="H471" s="570"/>
      <c r="I471" s="570"/>
      <c r="J471" s="570"/>
      <c r="K471" s="570"/>
      <c r="L471" s="570"/>
      <c r="M471" s="570"/>
      <c r="N471" s="570"/>
      <c r="O471" s="570"/>
      <c r="P471" s="570"/>
      <c r="Q471" s="570"/>
      <c r="R471" s="570"/>
      <c r="S471" s="570"/>
      <c r="T471" s="570"/>
      <c r="U471" s="570"/>
      <c r="V471" s="570"/>
      <c r="W471" s="570"/>
      <c r="X471" s="570"/>
      <c r="Y471" s="570"/>
      <c r="Z471" s="570"/>
      <c r="AA471" s="570"/>
      <c r="AB471" s="570"/>
      <c r="AC471" s="570"/>
      <c r="AD471" s="570"/>
      <c r="AE471" s="570"/>
      <c r="AF471" s="570"/>
      <c r="AG471" s="570"/>
      <c r="AH471" s="570"/>
      <c r="AI471" s="570"/>
      <c r="AJ471" s="570"/>
      <c r="AK471" s="570"/>
      <c r="AL471" s="570"/>
      <c r="AM471" s="570"/>
      <c r="AN471" s="570"/>
      <c r="AO471" s="570"/>
      <c r="AP471" s="570"/>
      <c r="AQ471" s="570"/>
      <c r="AR471" s="570"/>
      <c r="AS471" s="570"/>
      <c r="AT471" s="570"/>
      <c r="AU471" s="570"/>
      <c r="AV471" s="570"/>
      <c r="AW471" s="570"/>
      <c r="AX471" s="570"/>
      <c r="AY471" s="570"/>
      <c r="AZ471" s="570"/>
      <c r="BA471" s="570"/>
      <c r="BB471" s="570"/>
      <c r="BC471" s="570"/>
      <c r="BD471" s="570"/>
      <c r="BE471" s="570"/>
    </row>
    <row r="472" spans="3:57">
      <c r="C472" s="570"/>
      <c r="D472" s="570"/>
      <c r="E472" s="570"/>
      <c r="F472" s="570"/>
      <c r="G472" s="570"/>
      <c r="H472" s="570"/>
      <c r="I472" s="570"/>
      <c r="J472" s="570"/>
      <c r="K472" s="570"/>
      <c r="L472" s="570"/>
      <c r="M472" s="570"/>
      <c r="N472" s="570"/>
      <c r="O472" s="570"/>
      <c r="P472" s="570"/>
      <c r="Q472" s="570"/>
      <c r="R472" s="570"/>
      <c r="S472" s="570"/>
      <c r="T472" s="570"/>
      <c r="U472" s="570"/>
      <c r="V472" s="570"/>
      <c r="W472" s="570"/>
      <c r="X472" s="570"/>
      <c r="Y472" s="570"/>
      <c r="Z472" s="570"/>
      <c r="AA472" s="570"/>
      <c r="AB472" s="570"/>
      <c r="AC472" s="570"/>
      <c r="AD472" s="570"/>
      <c r="AE472" s="570"/>
      <c r="AF472" s="570"/>
      <c r="AG472" s="570"/>
      <c r="AH472" s="570"/>
      <c r="AI472" s="570"/>
      <c r="AJ472" s="570"/>
      <c r="AK472" s="570"/>
      <c r="AL472" s="570"/>
      <c r="AM472" s="570"/>
      <c r="AN472" s="570"/>
      <c r="AO472" s="570"/>
      <c r="AP472" s="570"/>
      <c r="AQ472" s="570"/>
      <c r="AR472" s="570"/>
      <c r="AS472" s="570"/>
      <c r="AT472" s="570"/>
      <c r="AU472" s="570"/>
      <c r="AV472" s="570"/>
      <c r="AW472" s="570"/>
      <c r="AX472" s="570"/>
      <c r="AY472" s="570"/>
      <c r="AZ472" s="570"/>
      <c r="BA472" s="570"/>
      <c r="BB472" s="570"/>
      <c r="BC472" s="570"/>
      <c r="BD472" s="570"/>
      <c r="BE472" s="570"/>
    </row>
    <row r="473" spans="3:57">
      <c r="C473" s="570"/>
      <c r="D473" s="570"/>
      <c r="E473" s="570"/>
      <c r="F473" s="570"/>
      <c r="G473" s="570"/>
      <c r="H473" s="570"/>
      <c r="I473" s="570"/>
      <c r="J473" s="570"/>
      <c r="K473" s="570"/>
      <c r="L473" s="570"/>
      <c r="M473" s="570"/>
      <c r="N473" s="570"/>
      <c r="O473" s="570"/>
      <c r="P473" s="570"/>
      <c r="Q473" s="570"/>
      <c r="R473" s="570"/>
      <c r="S473" s="570"/>
      <c r="T473" s="570"/>
      <c r="U473" s="570"/>
      <c r="V473" s="570"/>
      <c r="W473" s="570"/>
      <c r="X473" s="570"/>
      <c r="Y473" s="570"/>
      <c r="Z473" s="570"/>
      <c r="AA473" s="570"/>
      <c r="AB473" s="570"/>
      <c r="AC473" s="570"/>
      <c r="AD473" s="570"/>
      <c r="AE473" s="570"/>
      <c r="AF473" s="570"/>
      <c r="AG473" s="570"/>
      <c r="AH473" s="570"/>
      <c r="AI473" s="570"/>
      <c r="AJ473" s="570"/>
      <c r="AK473" s="570"/>
      <c r="AL473" s="570"/>
      <c r="AM473" s="570"/>
      <c r="AN473" s="570"/>
      <c r="AO473" s="570"/>
      <c r="AP473" s="570"/>
      <c r="AQ473" s="570"/>
      <c r="AR473" s="570"/>
      <c r="AS473" s="570"/>
      <c r="AT473" s="570"/>
      <c r="AU473" s="570"/>
      <c r="AV473" s="570"/>
      <c r="AW473" s="570"/>
      <c r="AX473" s="570"/>
      <c r="AY473" s="570"/>
      <c r="AZ473" s="570"/>
      <c r="BA473" s="570"/>
      <c r="BB473" s="570"/>
      <c r="BC473" s="570"/>
      <c r="BD473" s="570"/>
      <c r="BE473" s="570"/>
    </row>
    <row r="474" spans="3:57">
      <c r="C474" s="570"/>
      <c r="D474" s="570"/>
      <c r="E474" s="570"/>
      <c r="F474" s="570"/>
      <c r="G474" s="570"/>
      <c r="H474" s="570"/>
      <c r="I474" s="570"/>
      <c r="J474" s="570"/>
      <c r="K474" s="570"/>
      <c r="L474" s="570"/>
      <c r="M474" s="570"/>
      <c r="N474" s="570"/>
      <c r="O474" s="570"/>
      <c r="P474" s="570"/>
      <c r="Q474" s="570"/>
      <c r="R474" s="570"/>
      <c r="S474" s="570"/>
      <c r="T474" s="570"/>
      <c r="U474" s="570"/>
      <c r="V474" s="570"/>
      <c r="W474" s="570"/>
      <c r="X474" s="570"/>
      <c r="Y474" s="570"/>
      <c r="Z474" s="570"/>
      <c r="AA474" s="570"/>
      <c r="AB474" s="570"/>
      <c r="AC474" s="570"/>
      <c r="AD474" s="570"/>
      <c r="AE474" s="570"/>
      <c r="AF474" s="570"/>
      <c r="AG474" s="570"/>
      <c r="AH474" s="570"/>
      <c r="AI474" s="570"/>
      <c r="AJ474" s="570"/>
      <c r="AK474" s="570"/>
      <c r="AL474" s="570"/>
      <c r="AM474" s="570"/>
      <c r="AN474" s="570"/>
      <c r="AO474" s="570"/>
      <c r="AP474" s="570"/>
      <c r="AQ474" s="570"/>
      <c r="AR474" s="570"/>
      <c r="AS474" s="570"/>
      <c r="AT474" s="570"/>
      <c r="AU474" s="570"/>
      <c r="AV474" s="570"/>
      <c r="AW474" s="570"/>
      <c r="AX474" s="570"/>
      <c r="AY474" s="570"/>
      <c r="AZ474" s="570"/>
      <c r="BA474" s="570"/>
      <c r="BB474" s="570"/>
      <c r="BC474" s="570"/>
      <c r="BD474" s="570"/>
      <c r="BE474" s="570"/>
    </row>
    <row r="475" spans="3:57">
      <c r="C475" s="570"/>
      <c r="D475" s="570"/>
      <c r="E475" s="570"/>
      <c r="F475" s="570"/>
      <c r="G475" s="570"/>
      <c r="H475" s="570"/>
      <c r="I475" s="570"/>
      <c r="J475" s="570"/>
      <c r="K475" s="570"/>
      <c r="L475" s="570"/>
      <c r="M475" s="570"/>
      <c r="N475" s="570"/>
      <c r="O475" s="570"/>
      <c r="P475" s="570"/>
      <c r="Q475" s="570"/>
      <c r="R475" s="570"/>
      <c r="S475" s="570"/>
      <c r="T475" s="570"/>
      <c r="U475" s="570"/>
      <c r="V475" s="570"/>
      <c r="W475" s="570"/>
      <c r="X475" s="570"/>
      <c r="Y475" s="570"/>
      <c r="Z475" s="570"/>
      <c r="AA475" s="570"/>
      <c r="AB475" s="570"/>
      <c r="AC475" s="570"/>
      <c r="AD475" s="570"/>
      <c r="AE475" s="570"/>
      <c r="AF475" s="570"/>
      <c r="AG475" s="570"/>
      <c r="AH475" s="570"/>
      <c r="AI475" s="570"/>
      <c r="AJ475" s="570"/>
      <c r="AK475" s="570"/>
      <c r="AL475" s="570"/>
      <c r="AM475" s="570"/>
      <c r="AN475" s="570"/>
      <c r="AO475" s="570"/>
      <c r="AP475" s="570"/>
      <c r="AQ475" s="570"/>
      <c r="AR475" s="570"/>
      <c r="AS475" s="570"/>
      <c r="AT475" s="570"/>
      <c r="AU475" s="570"/>
      <c r="AV475" s="570"/>
      <c r="AW475" s="570"/>
      <c r="AX475" s="570"/>
      <c r="AY475" s="570"/>
      <c r="AZ475" s="570"/>
      <c r="BA475" s="570"/>
      <c r="BB475" s="570"/>
      <c r="BC475" s="570"/>
      <c r="BD475" s="570"/>
      <c r="BE475" s="570"/>
    </row>
    <row r="476" spans="3:57">
      <c r="C476" s="570"/>
      <c r="D476" s="570"/>
      <c r="E476" s="570"/>
      <c r="F476" s="570"/>
      <c r="G476" s="570"/>
      <c r="H476" s="570"/>
      <c r="I476" s="570"/>
      <c r="J476" s="570"/>
      <c r="K476" s="570"/>
      <c r="L476" s="570"/>
      <c r="M476" s="570"/>
      <c r="N476" s="570"/>
      <c r="O476" s="570"/>
      <c r="P476" s="570"/>
      <c r="Q476" s="570"/>
      <c r="R476" s="570"/>
      <c r="S476" s="570"/>
      <c r="T476" s="570"/>
      <c r="U476" s="570"/>
      <c r="V476" s="570"/>
      <c r="W476" s="570"/>
      <c r="X476" s="570"/>
      <c r="Y476" s="570"/>
      <c r="Z476" s="570"/>
      <c r="AA476" s="570"/>
      <c r="AB476" s="570"/>
      <c r="AC476" s="570"/>
      <c r="AD476" s="570"/>
      <c r="AE476" s="570"/>
      <c r="AF476" s="570"/>
      <c r="AG476" s="570"/>
      <c r="AH476" s="570"/>
      <c r="AI476" s="570"/>
      <c r="AJ476" s="570"/>
      <c r="AK476" s="570"/>
      <c r="AL476" s="570"/>
      <c r="AM476" s="570"/>
      <c r="AN476" s="570"/>
      <c r="AO476" s="570"/>
      <c r="AP476" s="570"/>
      <c r="AQ476" s="570"/>
      <c r="AR476" s="570"/>
      <c r="AS476" s="570"/>
      <c r="AT476" s="570"/>
      <c r="AU476" s="570"/>
      <c r="AV476" s="570"/>
      <c r="AW476" s="570"/>
      <c r="AX476" s="570"/>
      <c r="AY476" s="570"/>
      <c r="AZ476" s="570"/>
      <c r="BA476" s="570"/>
      <c r="BB476" s="570"/>
      <c r="BC476" s="570"/>
      <c r="BD476" s="570"/>
      <c r="BE476" s="570"/>
    </row>
    <row r="477" spans="3:57">
      <c r="C477" s="570"/>
      <c r="D477" s="570"/>
      <c r="E477" s="570"/>
      <c r="F477" s="570"/>
      <c r="G477" s="570"/>
      <c r="H477" s="570"/>
      <c r="I477" s="570"/>
      <c r="J477" s="570"/>
      <c r="K477" s="570"/>
      <c r="L477" s="570"/>
      <c r="M477" s="570"/>
      <c r="N477" s="570"/>
      <c r="O477" s="570"/>
      <c r="P477" s="570"/>
      <c r="Q477" s="570"/>
      <c r="R477" s="570"/>
      <c r="S477" s="570"/>
      <c r="T477" s="570"/>
      <c r="U477" s="570"/>
      <c r="V477" s="570"/>
      <c r="W477" s="570"/>
      <c r="X477" s="570"/>
      <c r="Y477" s="570"/>
      <c r="Z477" s="570"/>
      <c r="AA477" s="570"/>
      <c r="AB477" s="570"/>
      <c r="AC477" s="570"/>
      <c r="AD477" s="570"/>
      <c r="AE477" s="570"/>
      <c r="AF477" s="570"/>
      <c r="AG477" s="570"/>
      <c r="AH477" s="570"/>
      <c r="AI477" s="570"/>
      <c r="AJ477" s="570"/>
      <c r="AK477" s="570"/>
      <c r="AL477" s="570"/>
      <c r="AM477" s="570"/>
      <c r="AN477" s="570"/>
      <c r="AO477" s="570"/>
      <c r="AP477" s="570"/>
      <c r="AQ477" s="570"/>
      <c r="AR477" s="570"/>
      <c r="AS477" s="570"/>
      <c r="AT477" s="570"/>
      <c r="AU477" s="570"/>
      <c r="AV477" s="570"/>
      <c r="AW477" s="570"/>
      <c r="AX477" s="570"/>
      <c r="AY477" s="570"/>
      <c r="AZ477" s="570"/>
      <c r="BA477" s="570"/>
      <c r="BB477" s="570"/>
      <c r="BC477" s="570"/>
      <c r="BD477" s="570"/>
      <c r="BE477" s="570"/>
    </row>
    <row r="478" spans="3:57">
      <c r="C478" s="570"/>
      <c r="D478" s="570"/>
      <c r="E478" s="570"/>
      <c r="F478" s="570"/>
      <c r="G478" s="570"/>
      <c r="H478" s="570"/>
      <c r="I478" s="570"/>
      <c r="J478" s="570"/>
      <c r="K478" s="570"/>
      <c r="L478" s="570"/>
      <c r="M478" s="570"/>
      <c r="N478" s="570"/>
      <c r="O478" s="570"/>
      <c r="P478" s="570"/>
      <c r="Q478" s="570"/>
      <c r="R478" s="570"/>
      <c r="S478" s="570"/>
      <c r="T478" s="570"/>
      <c r="U478" s="570"/>
      <c r="V478" s="570"/>
      <c r="W478" s="570"/>
      <c r="X478" s="570"/>
      <c r="Y478" s="570"/>
      <c r="Z478" s="570"/>
      <c r="AA478" s="570"/>
      <c r="AB478" s="570"/>
      <c r="AC478" s="570"/>
      <c r="AD478" s="570"/>
      <c r="AE478" s="570"/>
      <c r="AF478" s="570"/>
      <c r="AG478" s="570"/>
      <c r="AH478" s="570"/>
      <c r="AI478" s="570"/>
      <c r="AJ478" s="570"/>
      <c r="AK478" s="570"/>
      <c r="AL478" s="570"/>
      <c r="AM478" s="570"/>
      <c r="AN478" s="570"/>
      <c r="AO478" s="570"/>
      <c r="AP478" s="570"/>
      <c r="AQ478" s="570"/>
      <c r="AR478" s="570"/>
      <c r="AS478" s="570"/>
      <c r="AT478" s="570"/>
      <c r="AU478" s="570"/>
      <c r="AV478" s="570"/>
      <c r="AW478" s="570"/>
      <c r="AX478" s="570"/>
      <c r="AY478" s="570"/>
      <c r="AZ478" s="570"/>
      <c r="BA478" s="570"/>
      <c r="BB478" s="570"/>
      <c r="BC478" s="570"/>
      <c r="BD478" s="570"/>
      <c r="BE478" s="570"/>
    </row>
    <row r="479" spans="3:57">
      <c r="C479" s="570"/>
      <c r="D479" s="570"/>
      <c r="E479" s="570"/>
      <c r="F479" s="570"/>
      <c r="G479" s="570"/>
      <c r="H479" s="570"/>
      <c r="I479" s="570"/>
      <c r="J479" s="570"/>
      <c r="K479" s="570"/>
      <c r="L479" s="570"/>
      <c r="M479" s="570"/>
      <c r="N479" s="570"/>
      <c r="O479" s="570"/>
      <c r="P479" s="570"/>
      <c r="Q479" s="570"/>
      <c r="R479" s="570"/>
      <c r="S479" s="570"/>
      <c r="T479" s="570"/>
      <c r="U479" s="570"/>
      <c r="V479" s="570"/>
      <c r="W479" s="570"/>
      <c r="X479" s="570"/>
      <c r="Y479" s="570"/>
      <c r="Z479" s="570"/>
      <c r="AA479" s="570"/>
      <c r="AB479" s="570"/>
      <c r="AC479" s="570"/>
      <c r="AD479" s="570"/>
      <c r="AE479" s="570"/>
      <c r="AF479" s="570"/>
      <c r="AG479" s="570"/>
      <c r="AH479" s="570"/>
      <c r="AI479" s="570"/>
      <c r="AJ479" s="570"/>
      <c r="AK479" s="570"/>
      <c r="AL479" s="570"/>
      <c r="AM479" s="570"/>
      <c r="AN479" s="570"/>
      <c r="AO479" s="570"/>
      <c r="AP479" s="570"/>
      <c r="AQ479" s="570"/>
      <c r="AR479" s="570"/>
      <c r="AS479" s="570"/>
      <c r="AT479" s="570"/>
      <c r="AU479" s="570"/>
      <c r="AV479" s="570"/>
      <c r="AW479" s="570"/>
      <c r="AX479" s="570"/>
      <c r="AY479" s="570"/>
      <c r="AZ479" s="570"/>
      <c r="BA479" s="570"/>
      <c r="BB479" s="570"/>
      <c r="BC479" s="570"/>
      <c r="BD479" s="570"/>
      <c r="BE479" s="570"/>
    </row>
    <row r="480" spans="3:57">
      <c r="C480" s="570"/>
      <c r="D480" s="570"/>
      <c r="E480" s="570"/>
      <c r="F480" s="570"/>
      <c r="G480" s="570"/>
      <c r="H480" s="570"/>
      <c r="I480" s="570"/>
      <c r="J480" s="570"/>
      <c r="K480" s="570"/>
      <c r="L480" s="570"/>
      <c r="M480" s="570"/>
      <c r="N480" s="570"/>
      <c r="O480" s="570"/>
      <c r="P480" s="570"/>
      <c r="Q480" s="570"/>
      <c r="R480" s="570"/>
      <c r="S480" s="570"/>
      <c r="T480" s="570"/>
      <c r="U480" s="570"/>
      <c r="V480" s="570"/>
      <c r="W480" s="570"/>
      <c r="X480" s="570"/>
      <c r="Y480" s="570"/>
      <c r="Z480" s="570"/>
      <c r="AA480" s="570"/>
      <c r="AB480" s="570"/>
      <c r="AC480" s="570"/>
      <c r="AD480" s="570"/>
      <c r="AE480" s="570"/>
      <c r="AF480" s="570"/>
      <c r="AG480" s="570"/>
      <c r="AH480" s="570"/>
      <c r="AI480" s="570"/>
      <c r="AJ480" s="570"/>
      <c r="AK480" s="570"/>
      <c r="AL480" s="570"/>
      <c r="AM480" s="570"/>
      <c r="AN480" s="570"/>
      <c r="AO480" s="570"/>
      <c r="AP480" s="570"/>
      <c r="AQ480" s="570"/>
      <c r="AR480" s="570"/>
      <c r="AS480" s="570"/>
      <c r="AT480" s="570"/>
      <c r="AU480" s="570"/>
      <c r="AV480" s="570"/>
      <c r="AW480" s="570"/>
      <c r="AX480" s="570"/>
      <c r="AY480" s="570"/>
      <c r="AZ480" s="570"/>
      <c r="BA480" s="570"/>
      <c r="BB480" s="570"/>
      <c r="BC480" s="570"/>
      <c r="BD480" s="570"/>
      <c r="BE480" s="570"/>
    </row>
    <row r="481" spans="3:57">
      <c r="C481" s="570"/>
      <c r="D481" s="570"/>
      <c r="E481" s="570"/>
      <c r="F481" s="570"/>
      <c r="G481" s="570"/>
      <c r="H481" s="570"/>
      <c r="I481" s="570"/>
      <c r="J481" s="570"/>
      <c r="K481" s="570"/>
      <c r="L481" s="570"/>
      <c r="M481" s="570"/>
      <c r="N481" s="570"/>
      <c r="O481" s="570"/>
      <c r="P481" s="570"/>
      <c r="Q481" s="570"/>
      <c r="R481" s="570"/>
      <c r="S481" s="570"/>
      <c r="T481" s="570"/>
      <c r="U481" s="570"/>
      <c r="V481" s="570"/>
      <c r="W481" s="570"/>
      <c r="X481" s="570"/>
      <c r="Y481" s="570"/>
      <c r="Z481" s="570"/>
      <c r="AA481" s="570"/>
      <c r="AB481" s="570"/>
      <c r="AC481" s="570"/>
      <c r="AD481" s="570"/>
      <c r="AE481" s="570"/>
      <c r="AF481" s="570"/>
      <c r="AG481" s="570"/>
      <c r="AH481" s="570"/>
      <c r="AI481" s="570"/>
      <c r="AJ481" s="570"/>
      <c r="AK481" s="570"/>
      <c r="AL481" s="570"/>
      <c r="AM481" s="570"/>
      <c r="AN481" s="570"/>
      <c r="AO481" s="570"/>
      <c r="AP481" s="570"/>
      <c r="AQ481" s="570"/>
      <c r="AR481" s="570"/>
      <c r="AS481" s="570"/>
      <c r="AT481" s="570"/>
      <c r="AU481" s="570"/>
      <c r="AV481" s="570"/>
      <c r="AW481" s="570"/>
      <c r="AX481" s="570"/>
      <c r="AY481" s="570"/>
      <c r="AZ481" s="570"/>
      <c r="BA481" s="570"/>
      <c r="BB481" s="570"/>
      <c r="BC481" s="570"/>
      <c r="BD481" s="570"/>
      <c r="BE481" s="570"/>
    </row>
    <row r="482" spans="3:57">
      <c r="C482" s="570"/>
      <c r="D482" s="570"/>
      <c r="E482" s="570"/>
      <c r="F482" s="570"/>
      <c r="G482" s="570"/>
      <c r="H482" s="570"/>
      <c r="I482" s="570"/>
      <c r="J482" s="570"/>
      <c r="K482" s="570"/>
      <c r="L482" s="570"/>
      <c r="M482" s="570"/>
      <c r="N482" s="570"/>
      <c r="O482" s="570"/>
      <c r="P482" s="570"/>
      <c r="Q482" s="570"/>
      <c r="R482" s="570"/>
      <c r="S482" s="570"/>
      <c r="T482" s="570"/>
      <c r="U482" s="570"/>
      <c r="V482" s="570"/>
      <c r="W482" s="570"/>
      <c r="X482" s="570"/>
      <c r="Y482" s="570"/>
      <c r="Z482" s="570"/>
      <c r="AA482" s="570"/>
      <c r="AB482" s="570"/>
      <c r="AC482" s="570"/>
      <c r="AD482" s="570"/>
      <c r="AE482" s="570"/>
      <c r="AF482" s="570"/>
      <c r="AG482" s="570"/>
      <c r="AH482" s="570"/>
      <c r="AI482" s="570"/>
      <c r="AJ482" s="570"/>
      <c r="AK482" s="570"/>
      <c r="AL482" s="570"/>
      <c r="AM482" s="570"/>
      <c r="AN482" s="570"/>
      <c r="AO482" s="570"/>
      <c r="AP482" s="570"/>
      <c r="AQ482" s="570"/>
      <c r="AR482" s="570"/>
      <c r="AS482" s="570"/>
      <c r="AT482" s="570"/>
      <c r="AU482" s="570"/>
      <c r="AV482" s="570"/>
      <c r="AW482" s="570"/>
      <c r="AX482" s="570"/>
      <c r="AY482" s="570"/>
      <c r="AZ482" s="570"/>
      <c r="BA482" s="570"/>
      <c r="BB482" s="570"/>
      <c r="BC482" s="570"/>
      <c r="BD482" s="570"/>
      <c r="BE482" s="570"/>
    </row>
    <row r="483" spans="3:57">
      <c r="C483" s="570"/>
      <c r="D483" s="570"/>
      <c r="E483" s="570"/>
      <c r="F483" s="570"/>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70"/>
      <c r="AL483" s="570"/>
      <c r="AM483" s="570"/>
      <c r="AN483" s="570"/>
      <c r="AO483" s="570"/>
      <c r="AP483" s="570"/>
      <c r="AQ483" s="570"/>
      <c r="AR483" s="570"/>
      <c r="AS483" s="570"/>
      <c r="AT483" s="570"/>
      <c r="AU483" s="570"/>
      <c r="AV483" s="570"/>
      <c r="AW483" s="570"/>
      <c r="AX483" s="570"/>
      <c r="AY483" s="570"/>
      <c r="AZ483" s="570"/>
      <c r="BA483" s="570"/>
      <c r="BB483" s="570"/>
      <c r="BC483" s="570"/>
      <c r="BD483" s="570"/>
      <c r="BE483" s="570"/>
    </row>
    <row r="484" spans="3:57">
      <c r="C484" s="570"/>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0"/>
      <c r="Z484" s="570"/>
      <c r="AA484" s="570"/>
      <c r="AB484" s="570"/>
      <c r="AC484" s="570"/>
      <c r="AD484" s="570"/>
      <c r="AE484" s="570"/>
      <c r="AF484" s="570"/>
      <c r="AG484" s="570"/>
      <c r="AH484" s="570"/>
      <c r="AI484" s="570"/>
      <c r="AJ484" s="570"/>
      <c r="AK484" s="570"/>
      <c r="AL484" s="570"/>
      <c r="AM484" s="570"/>
      <c r="AN484" s="570"/>
      <c r="AO484" s="570"/>
      <c r="AP484" s="570"/>
      <c r="AQ484" s="570"/>
      <c r="AR484" s="570"/>
      <c r="AS484" s="570"/>
      <c r="AT484" s="570"/>
      <c r="AU484" s="570"/>
      <c r="AV484" s="570"/>
      <c r="AW484" s="570"/>
      <c r="AX484" s="570"/>
      <c r="AY484" s="570"/>
      <c r="AZ484" s="570"/>
      <c r="BA484" s="570"/>
      <c r="BB484" s="570"/>
      <c r="BC484" s="570"/>
      <c r="BD484" s="570"/>
      <c r="BE484" s="570"/>
    </row>
    <row r="485" spans="3:57">
      <c r="C485" s="570"/>
      <c r="D485" s="570"/>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c r="AQ485" s="570"/>
      <c r="AR485" s="570"/>
      <c r="AS485" s="570"/>
      <c r="AT485" s="570"/>
      <c r="AU485" s="570"/>
      <c r="AV485" s="570"/>
      <c r="AW485" s="570"/>
      <c r="AX485" s="570"/>
      <c r="AY485" s="570"/>
      <c r="AZ485" s="570"/>
      <c r="BA485" s="570"/>
      <c r="BB485" s="570"/>
      <c r="BC485" s="570"/>
      <c r="BD485" s="570"/>
      <c r="BE485" s="570"/>
    </row>
    <row r="486" spans="3:57">
      <c r="C486" s="570"/>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c r="AQ486" s="570"/>
      <c r="AR486" s="570"/>
      <c r="AS486" s="570"/>
      <c r="AT486" s="570"/>
      <c r="AU486" s="570"/>
      <c r="AV486" s="570"/>
      <c r="AW486" s="570"/>
      <c r="AX486" s="570"/>
      <c r="AY486" s="570"/>
      <c r="AZ486" s="570"/>
      <c r="BA486" s="570"/>
      <c r="BB486" s="570"/>
      <c r="BC486" s="570"/>
      <c r="BD486" s="570"/>
      <c r="BE486" s="570"/>
    </row>
    <row r="487" spans="3:57">
      <c r="C487" s="570"/>
      <c r="D487" s="570"/>
      <c r="E487" s="570"/>
      <c r="F487" s="570"/>
      <c r="G487" s="570"/>
      <c r="H487" s="570"/>
      <c r="I487" s="570"/>
      <c r="J487" s="570"/>
      <c r="K487" s="570"/>
      <c r="L487" s="570"/>
      <c r="M487" s="570"/>
      <c r="N487" s="570"/>
      <c r="O487" s="570"/>
      <c r="P487" s="570"/>
      <c r="Q487" s="570"/>
      <c r="R487" s="570"/>
      <c r="S487" s="570"/>
      <c r="T487" s="570"/>
      <c r="U487" s="570"/>
      <c r="V487" s="570"/>
      <c r="W487" s="570"/>
      <c r="X487" s="570"/>
      <c r="Y487" s="570"/>
      <c r="Z487" s="570"/>
      <c r="AA487" s="570"/>
      <c r="AB487" s="570"/>
      <c r="AC487" s="570"/>
      <c r="AD487" s="570"/>
      <c r="AE487" s="570"/>
      <c r="AF487" s="570"/>
      <c r="AG487" s="570"/>
      <c r="AH487" s="570"/>
      <c r="AI487" s="570"/>
      <c r="AJ487" s="570"/>
      <c r="AK487" s="570"/>
      <c r="AL487" s="570"/>
      <c r="AM487" s="570"/>
      <c r="AN487" s="570"/>
      <c r="AO487" s="570"/>
      <c r="AP487" s="570"/>
      <c r="AQ487" s="570"/>
      <c r="AR487" s="570"/>
      <c r="AS487" s="570"/>
      <c r="AT487" s="570"/>
      <c r="AU487" s="570"/>
      <c r="AV487" s="570"/>
      <c r="AW487" s="570"/>
      <c r="AX487" s="570"/>
      <c r="AY487" s="570"/>
      <c r="AZ487" s="570"/>
      <c r="BA487" s="570"/>
      <c r="BB487" s="570"/>
      <c r="BC487" s="570"/>
      <c r="BD487" s="570"/>
      <c r="BE487" s="570"/>
    </row>
    <row r="488" spans="3:57">
      <c r="C488" s="570"/>
      <c r="D488" s="570"/>
      <c r="E488" s="570"/>
      <c r="F488" s="570"/>
      <c r="G488" s="570"/>
      <c r="H488" s="570"/>
      <c r="I488" s="570"/>
      <c r="J488" s="570"/>
      <c r="K488" s="570"/>
      <c r="L488" s="570"/>
      <c r="M488" s="570"/>
      <c r="N488" s="570"/>
      <c r="O488" s="570"/>
      <c r="P488" s="570"/>
      <c r="Q488" s="570"/>
      <c r="R488" s="570"/>
      <c r="S488" s="570"/>
      <c r="T488" s="570"/>
      <c r="U488" s="570"/>
      <c r="V488" s="570"/>
      <c r="W488" s="570"/>
      <c r="X488" s="570"/>
      <c r="Y488" s="570"/>
      <c r="Z488" s="570"/>
      <c r="AA488" s="570"/>
      <c r="AB488" s="570"/>
      <c r="AC488" s="570"/>
      <c r="AD488" s="570"/>
      <c r="AE488" s="570"/>
      <c r="AF488" s="570"/>
      <c r="AG488" s="570"/>
      <c r="AH488" s="570"/>
      <c r="AI488" s="570"/>
      <c r="AJ488" s="570"/>
      <c r="AK488" s="570"/>
      <c r="AL488" s="570"/>
      <c r="AM488" s="570"/>
      <c r="AN488" s="570"/>
      <c r="AO488" s="570"/>
      <c r="AP488" s="570"/>
      <c r="AQ488" s="570"/>
      <c r="AR488" s="570"/>
      <c r="AS488" s="570"/>
      <c r="AT488" s="570"/>
      <c r="AU488" s="570"/>
      <c r="AV488" s="570"/>
      <c r="AW488" s="570"/>
      <c r="AX488" s="570"/>
      <c r="AY488" s="570"/>
      <c r="AZ488" s="570"/>
      <c r="BA488" s="570"/>
      <c r="BB488" s="570"/>
      <c r="BC488" s="570"/>
      <c r="BD488" s="570"/>
      <c r="BE488" s="570"/>
    </row>
    <row r="489" spans="3:57">
      <c r="C489" s="570"/>
      <c r="D489" s="570"/>
      <c r="E489" s="570"/>
      <c r="F489" s="570"/>
      <c r="G489" s="570"/>
      <c r="H489" s="570"/>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70"/>
      <c r="AI489" s="570"/>
      <c r="AJ489" s="570"/>
      <c r="AK489" s="570"/>
      <c r="AL489" s="570"/>
      <c r="AM489" s="570"/>
      <c r="AN489" s="570"/>
      <c r="AO489" s="570"/>
      <c r="AP489" s="570"/>
      <c r="AQ489" s="570"/>
      <c r="AR489" s="570"/>
      <c r="AS489" s="570"/>
      <c r="AT489" s="570"/>
      <c r="AU489" s="570"/>
      <c r="AV489" s="570"/>
      <c r="AW489" s="570"/>
      <c r="AX489" s="570"/>
      <c r="AY489" s="570"/>
      <c r="AZ489" s="570"/>
      <c r="BA489" s="570"/>
      <c r="BB489" s="570"/>
      <c r="BC489" s="570"/>
      <c r="BD489" s="570"/>
      <c r="BE489" s="570"/>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BDFA7-3911-4E94-A1A6-509DDDE59D57}">
  <sheetPr>
    <tabColor rgb="FFFFFF00"/>
  </sheetPr>
  <dimension ref="A1:BN186"/>
  <sheetViews>
    <sheetView view="pageBreakPreview" topLeftCell="AP1" zoomScaleNormal="70" zoomScaleSheetLayoutView="100" workbookViewId="0">
      <selection activeCell="BO2" sqref="BO2"/>
    </sheetView>
  </sheetViews>
  <sheetFormatPr defaultColWidth="2.625" defaultRowHeight="13.5"/>
  <cols>
    <col min="1" max="1" width="3.25" style="571" customWidth="1"/>
    <col min="2" max="2" width="4.875" style="571" customWidth="1"/>
    <col min="3" max="9" width="2.375" style="571" customWidth="1"/>
    <col min="10" max="18" width="3.25" style="571" customWidth="1"/>
    <col min="19" max="25" width="4" style="571" customWidth="1"/>
    <col min="26" max="32" width="3.25" style="571" customWidth="1"/>
    <col min="33" max="59" width="3.375" style="571" customWidth="1"/>
    <col min="60" max="60" width="4.75" style="571" customWidth="1"/>
    <col min="61" max="61" width="23.875" style="571" customWidth="1"/>
    <col min="62" max="65" width="4.5" style="571" customWidth="1"/>
    <col min="66" max="66" width="2.625" style="571" customWidth="1"/>
    <col min="67" max="246" width="9" style="571" customWidth="1"/>
    <col min="247" max="247" width="2.625" style="571" customWidth="1"/>
    <col min="248" max="248" width="5.5" style="571" customWidth="1"/>
    <col min="249" max="16384" width="2.625" style="571"/>
  </cols>
  <sheetData>
    <row r="1" spans="1:66" ht="18.75" customHeight="1">
      <c r="A1" s="571" t="s">
        <v>1357</v>
      </c>
    </row>
    <row r="2" spans="1:66" ht="28.7" customHeight="1">
      <c r="A2" s="1973" t="s">
        <v>1358</v>
      </c>
      <c r="B2" s="1973"/>
      <c r="C2" s="1973"/>
      <c r="D2" s="1973"/>
      <c r="E2" s="1973"/>
      <c r="F2" s="1973"/>
      <c r="G2" s="1973"/>
      <c r="H2" s="1973"/>
      <c r="I2" s="1973"/>
      <c r="J2" s="1973"/>
      <c r="K2" s="1973"/>
      <c r="L2" s="1973"/>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73"/>
      <c r="AO2" s="1973"/>
      <c r="AP2" s="1973"/>
      <c r="AQ2" s="1973"/>
      <c r="AR2" s="1973"/>
      <c r="AS2" s="1973"/>
      <c r="AT2" s="1973"/>
      <c r="AU2" s="1973"/>
      <c r="AV2" s="1973"/>
      <c r="AW2" s="1973"/>
      <c r="AX2" s="1973"/>
      <c r="AY2" s="1973"/>
      <c r="AZ2" s="1973"/>
      <c r="BA2" s="1973"/>
      <c r="BB2" s="1973"/>
      <c r="BC2" s="1973"/>
      <c r="BD2" s="1973"/>
      <c r="BE2" s="1973"/>
      <c r="BF2" s="1973"/>
      <c r="BG2" s="1973"/>
      <c r="BH2" s="1973"/>
      <c r="BI2" s="1973"/>
      <c r="BJ2" s="1973"/>
      <c r="BK2" s="1973"/>
      <c r="BL2" s="1973"/>
      <c r="BM2" s="1973"/>
      <c r="BN2" s="572"/>
    </row>
    <row r="3" spans="1:66" ht="21.75" customHeight="1" thickBot="1"/>
    <row r="4" spans="1:66" ht="21.75" customHeight="1">
      <c r="A4" s="1974" t="s">
        <v>1125</v>
      </c>
      <c r="B4" s="1975"/>
      <c r="C4" s="1975"/>
      <c r="D4" s="1975"/>
      <c r="E4" s="1975"/>
      <c r="F4" s="1975"/>
      <c r="G4" s="1975"/>
      <c r="H4" s="1975"/>
      <c r="I4" s="1976"/>
      <c r="J4" s="1980" t="s">
        <v>1359</v>
      </c>
      <c r="K4" s="1981"/>
      <c r="L4" s="1981"/>
      <c r="M4" s="1981"/>
      <c r="N4" s="1982"/>
      <c r="O4" s="1986" t="s">
        <v>1360</v>
      </c>
      <c r="P4" s="1987"/>
      <c r="Q4" s="1987"/>
      <c r="R4" s="1988"/>
      <c r="S4" s="1992" t="s">
        <v>1361</v>
      </c>
      <c r="T4" s="1975"/>
      <c r="U4" s="1975"/>
      <c r="V4" s="1975"/>
      <c r="W4" s="1975"/>
      <c r="X4" s="1975"/>
      <c r="Y4" s="1976"/>
      <c r="Z4" s="1992" t="s">
        <v>1362</v>
      </c>
      <c r="AA4" s="1975"/>
      <c r="AB4" s="1975"/>
      <c r="AC4" s="1975"/>
      <c r="AD4" s="1975"/>
      <c r="AE4" s="1975"/>
      <c r="AF4" s="1976"/>
      <c r="AG4" s="1992" t="s">
        <v>1130</v>
      </c>
      <c r="AH4" s="1975"/>
      <c r="AI4" s="1975"/>
      <c r="AJ4" s="1975"/>
      <c r="AK4" s="1975"/>
      <c r="AL4" s="1975"/>
      <c r="AM4" s="1975"/>
      <c r="AN4" s="1975"/>
      <c r="AO4" s="1975"/>
      <c r="AP4" s="1975"/>
      <c r="AQ4" s="1975"/>
      <c r="AR4" s="1975"/>
      <c r="AS4" s="1975"/>
      <c r="AT4" s="1975"/>
      <c r="AU4" s="1975"/>
      <c r="AV4" s="1975"/>
      <c r="AW4" s="1975"/>
      <c r="AX4" s="1975"/>
      <c r="AY4" s="1975"/>
      <c r="AZ4" s="1975"/>
      <c r="BA4" s="1975"/>
      <c r="BB4" s="1975"/>
      <c r="BC4" s="1975"/>
      <c r="BD4" s="1975"/>
      <c r="BE4" s="1975"/>
      <c r="BF4" s="1975"/>
      <c r="BG4" s="1975"/>
      <c r="BH4" s="1975"/>
      <c r="BI4" s="1975"/>
      <c r="BJ4" s="573"/>
      <c r="BK4" s="573"/>
      <c r="BL4" s="573"/>
      <c r="BM4" s="574"/>
    </row>
    <row r="5" spans="1:66" ht="21.75" customHeight="1" thickBot="1">
      <c r="A5" s="1977"/>
      <c r="B5" s="1978"/>
      <c r="C5" s="1978"/>
      <c r="D5" s="1978"/>
      <c r="E5" s="1978"/>
      <c r="F5" s="1978"/>
      <c r="G5" s="1978"/>
      <c r="H5" s="1978"/>
      <c r="I5" s="1979"/>
      <c r="J5" s="1983"/>
      <c r="K5" s="1984"/>
      <c r="L5" s="1984"/>
      <c r="M5" s="1984"/>
      <c r="N5" s="1985"/>
      <c r="O5" s="1989"/>
      <c r="P5" s="1990"/>
      <c r="Q5" s="1990"/>
      <c r="R5" s="1991"/>
      <c r="S5" s="1993"/>
      <c r="T5" s="1978"/>
      <c r="U5" s="1978"/>
      <c r="V5" s="1978"/>
      <c r="W5" s="1978"/>
      <c r="X5" s="1978"/>
      <c r="Y5" s="1979"/>
      <c r="Z5" s="1993"/>
      <c r="AA5" s="1978"/>
      <c r="AB5" s="1978"/>
      <c r="AC5" s="1978"/>
      <c r="AD5" s="1978"/>
      <c r="AE5" s="1978"/>
      <c r="AF5" s="1979"/>
      <c r="AG5" s="1993"/>
      <c r="AH5" s="1978"/>
      <c r="AI5" s="1978"/>
      <c r="AJ5" s="1978"/>
      <c r="AK5" s="1978"/>
      <c r="AL5" s="1978"/>
      <c r="AM5" s="1978"/>
      <c r="AN5" s="1978"/>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94" t="s">
        <v>1131</v>
      </c>
      <c r="BK5" s="1995"/>
      <c r="BL5" s="1995"/>
      <c r="BM5" s="1996"/>
    </row>
    <row r="6" spans="1:66" ht="60" customHeight="1" thickTop="1" thickBot="1">
      <c r="A6" s="1964" t="s">
        <v>1132</v>
      </c>
      <c r="B6" s="1965"/>
      <c r="C6" s="1965"/>
      <c r="D6" s="1965"/>
      <c r="E6" s="1965"/>
      <c r="F6" s="1965"/>
      <c r="G6" s="1965"/>
      <c r="H6" s="1965"/>
      <c r="I6" s="1966"/>
      <c r="J6" s="1967"/>
      <c r="K6" s="1968"/>
      <c r="L6" s="1968"/>
      <c r="M6" s="1968"/>
      <c r="N6" s="1969"/>
      <c r="O6" s="1967"/>
      <c r="P6" s="1968"/>
      <c r="Q6" s="1968"/>
      <c r="R6" s="1969"/>
      <c r="S6" s="1967"/>
      <c r="T6" s="1968"/>
      <c r="U6" s="1968"/>
      <c r="V6" s="1968"/>
      <c r="W6" s="1968"/>
      <c r="X6" s="1968"/>
      <c r="Y6" s="1969"/>
      <c r="Z6" s="1967"/>
      <c r="AA6" s="1968"/>
      <c r="AB6" s="1968"/>
      <c r="AC6" s="1968"/>
      <c r="AD6" s="1968"/>
      <c r="AE6" s="1968"/>
      <c r="AF6" s="1969"/>
      <c r="AG6" s="1970" t="s">
        <v>1363</v>
      </c>
      <c r="AH6" s="1971"/>
      <c r="AI6" s="1971"/>
      <c r="AJ6" s="1971"/>
      <c r="AK6" s="1971"/>
      <c r="AL6" s="1971"/>
      <c r="AM6" s="1971"/>
      <c r="AN6" s="1971"/>
      <c r="AO6" s="1971"/>
      <c r="AP6" s="1972"/>
      <c r="AQ6" s="2014" t="s">
        <v>1364</v>
      </c>
      <c r="AR6" s="2015"/>
      <c r="AS6" s="2015"/>
      <c r="AT6" s="2015"/>
      <c r="AU6" s="2015"/>
      <c r="AV6" s="2015"/>
      <c r="AW6" s="2015"/>
      <c r="AX6" s="2015"/>
      <c r="AY6" s="2015"/>
      <c r="AZ6" s="2015"/>
      <c r="BA6" s="2015"/>
      <c r="BB6" s="2015"/>
      <c r="BC6" s="2015"/>
      <c r="BD6" s="2015"/>
      <c r="BE6" s="2015"/>
      <c r="BF6" s="2015"/>
      <c r="BG6" s="2015"/>
      <c r="BH6" s="2015"/>
      <c r="BI6" s="2016"/>
      <c r="BJ6" s="2017"/>
      <c r="BK6" s="1965"/>
      <c r="BL6" s="1965"/>
      <c r="BM6" s="2018"/>
    </row>
    <row r="7" spans="1:66" ht="21.75" customHeight="1">
      <c r="A7" s="2171" t="s">
        <v>1365</v>
      </c>
      <c r="B7" s="2174" t="s">
        <v>1366</v>
      </c>
      <c r="C7" s="2175"/>
      <c r="D7" s="2175"/>
      <c r="E7" s="2175"/>
      <c r="F7" s="2175"/>
      <c r="G7" s="2175"/>
      <c r="H7" s="2175"/>
      <c r="I7" s="2176"/>
      <c r="J7" s="2177"/>
      <c r="K7" s="2178"/>
      <c r="L7" s="2178"/>
      <c r="M7" s="2178"/>
      <c r="N7" s="2179"/>
      <c r="O7" s="2183"/>
      <c r="P7" s="2184"/>
      <c r="Q7" s="2184"/>
      <c r="R7" s="2185"/>
      <c r="S7" s="2186" t="s">
        <v>1367</v>
      </c>
      <c r="T7" s="2187"/>
      <c r="U7" s="2187"/>
      <c r="V7" s="2187"/>
      <c r="W7" s="2187"/>
      <c r="X7" s="2187"/>
      <c r="Y7" s="2188"/>
      <c r="Z7" s="2183" t="s">
        <v>1368</v>
      </c>
      <c r="AA7" s="2175"/>
      <c r="AB7" s="2175"/>
      <c r="AC7" s="2175"/>
      <c r="AD7" s="2175"/>
      <c r="AE7" s="2175"/>
      <c r="AF7" s="2176"/>
      <c r="AG7" s="2019" t="s">
        <v>1369</v>
      </c>
      <c r="AH7" s="2020"/>
      <c r="AI7" s="2020"/>
      <c r="AJ7" s="2020"/>
      <c r="AK7" s="2020"/>
      <c r="AL7" s="2020"/>
      <c r="AM7" s="2020"/>
      <c r="AN7" s="2020"/>
      <c r="AO7" s="2020"/>
      <c r="AP7" s="2021"/>
      <c r="AQ7" s="1997" t="s">
        <v>1370</v>
      </c>
      <c r="AR7" s="1998"/>
      <c r="AS7" s="1998"/>
      <c r="AT7" s="1998"/>
      <c r="AU7" s="1998"/>
      <c r="AV7" s="1998"/>
      <c r="AW7" s="1998"/>
      <c r="AX7" s="1998"/>
      <c r="AY7" s="1998"/>
      <c r="AZ7" s="1998"/>
      <c r="BA7" s="1998"/>
      <c r="BB7" s="1998"/>
      <c r="BC7" s="1998"/>
      <c r="BD7" s="1998"/>
      <c r="BE7" s="1998"/>
      <c r="BF7" s="1998"/>
      <c r="BG7" s="1998"/>
      <c r="BH7" s="1998"/>
      <c r="BI7" s="2022"/>
      <c r="BJ7" s="1997"/>
      <c r="BK7" s="1998"/>
      <c r="BL7" s="1998"/>
      <c r="BM7" s="1999"/>
    </row>
    <row r="8" spans="1:66" ht="22.7" customHeight="1">
      <c r="A8" s="2172"/>
      <c r="B8" s="2097"/>
      <c r="C8" s="2098"/>
      <c r="D8" s="2098"/>
      <c r="E8" s="2098"/>
      <c r="F8" s="2098"/>
      <c r="G8" s="2098"/>
      <c r="H8" s="2098"/>
      <c r="I8" s="2099"/>
      <c r="J8" s="2103"/>
      <c r="K8" s="2104"/>
      <c r="L8" s="2104"/>
      <c r="M8" s="2104"/>
      <c r="N8" s="2105"/>
      <c r="O8" s="2040"/>
      <c r="P8" s="2041"/>
      <c r="Q8" s="2041"/>
      <c r="R8" s="2042"/>
      <c r="S8" s="2088"/>
      <c r="T8" s="2089"/>
      <c r="U8" s="2089"/>
      <c r="V8" s="2089"/>
      <c r="W8" s="2089"/>
      <c r="X8" s="2089"/>
      <c r="Y8" s="2090"/>
      <c r="Z8" s="2097"/>
      <c r="AA8" s="2098"/>
      <c r="AB8" s="2098"/>
      <c r="AC8" s="2098"/>
      <c r="AD8" s="2098"/>
      <c r="AE8" s="2098"/>
      <c r="AF8" s="2099"/>
      <c r="AG8" s="2000" t="s">
        <v>1159</v>
      </c>
      <c r="AH8" s="2001"/>
      <c r="AI8" s="2001"/>
      <c r="AJ8" s="2001"/>
      <c r="AK8" s="2001"/>
      <c r="AL8" s="2001"/>
      <c r="AM8" s="2001"/>
      <c r="AN8" s="2001"/>
      <c r="AO8" s="2001"/>
      <c r="AP8" s="2002"/>
      <c r="AQ8" s="2003" t="s">
        <v>1154</v>
      </c>
      <c r="AR8" s="2004"/>
      <c r="AS8" s="2004"/>
      <c r="AT8" s="2004"/>
      <c r="AU8" s="2004"/>
      <c r="AV8" s="2004"/>
      <c r="AW8" s="2004"/>
      <c r="AX8" s="2004"/>
      <c r="AY8" s="2004"/>
      <c r="AZ8" s="2004"/>
      <c r="BA8" s="2004"/>
      <c r="BB8" s="2004"/>
      <c r="BC8" s="2004"/>
      <c r="BD8" s="2004"/>
      <c r="BE8" s="2004"/>
      <c r="BF8" s="2004"/>
      <c r="BG8" s="2004"/>
      <c r="BH8" s="2004"/>
      <c r="BI8" s="2005"/>
      <c r="BJ8" s="2003"/>
      <c r="BK8" s="2004"/>
      <c r="BL8" s="2004"/>
      <c r="BM8" s="2006"/>
    </row>
    <row r="9" spans="1:66" ht="22.7" customHeight="1">
      <c r="A9" s="2172"/>
      <c r="B9" s="2097"/>
      <c r="C9" s="2098"/>
      <c r="D9" s="2098"/>
      <c r="E9" s="2098"/>
      <c r="F9" s="2098"/>
      <c r="G9" s="2098"/>
      <c r="H9" s="2098"/>
      <c r="I9" s="2099"/>
      <c r="J9" s="2103"/>
      <c r="K9" s="2104"/>
      <c r="L9" s="2104"/>
      <c r="M9" s="2104"/>
      <c r="N9" s="2105"/>
      <c r="O9" s="2040"/>
      <c r="P9" s="2041"/>
      <c r="Q9" s="2041"/>
      <c r="R9" s="2042"/>
      <c r="S9" s="2088"/>
      <c r="T9" s="2089"/>
      <c r="U9" s="2089"/>
      <c r="V9" s="2089"/>
      <c r="W9" s="2089"/>
      <c r="X9" s="2089"/>
      <c r="Y9" s="2090"/>
      <c r="Z9" s="2097"/>
      <c r="AA9" s="2098"/>
      <c r="AB9" s="2098"/>
      <c r="AC9" s="2098"/>
      <c r="AD9" s="2098"/>
      <c r="AE9" s="2098"/>
      <c r="AF9" s="2099"/>
      <c r="AG9" s="2007" t="s">
        <v>1160</v>
      </c>
      <c r="AH9" s="2008"/>
      <c r="AI9" s="2008"/>
      <c r="AJ9" s="2008"/>
      <c r="AK9" s="2008"/>
      <c r="AL9" s="2008"/>
      <c r="AM9" s="2008"/>
      <c r="AN9" s="2008"/>
      <c r="AO9" s="2008"/>
      <c r="AP9" s="2009"/>
      <c r="AQ9" s="2010" t="s">
        <v>1154</v>
      </c>
      <c r="AR9" s="2011"/>
      <c r="AS9" s="2011"/>
      <c r="AT9" s="2011"/>
      <c r="AU9" s="2011"/>
      <c r="AV9" s="2011"/>
      <c r="AW9" s="2011"/>
      <c r="AX9" s="2011"/>
      <c r="AY9" s="2011"/>
      <c r="AZ9" s="2011"/>
      <c r="BA9" s="2011"/>
      <c r="BB9" s="2011"/>
      <c r="BC9" s="2011"/>
      <c r="BD9" s="2011"/>
      <c r="BE9" s="2011"/>
      <c r="BF9" s="2011"/>
      <c r="BG9" s="2011"/>
      <c r="BH9" s="2011"/>
      <c r="BI9" s="2012"/>
      <c r="BJ9" s="2010"/>
      <c r="BK9" s="2011"/>
      <c r="BL9" s="2011"/>
      <c r="BM9" s="2013"/>
    </row>
    <row r="10" spans="1:66" ht="22.7" customHeight="1">
      <c r="A10" s="2172"/>
      <c r="B10" s="2097"/>
      <c r="C10" s="2098"/>
      <c r="D10" s="2098"/>
      <c r="E10" s="2098"/>
      <c r="F10" s="2098"/>
      <c r="G10" s="2098"/>
      <c r="H10" s="2098"/>
      <c r="I10" s="2099"/>
      <c r="J10" s="2103"/>
      <c r="K10" s="2104"/>
      <c r="L10" s="2104"/>
      <c r="M10" s="2104"/>
      <c r="N10" s="2105"/>
      <c r="O10" s="2040"/>
      <c r="P10" s="2041"/>
      <c r="Q10" s="2041"/>
      <c r="R10" s="2042"/>
      <c r="S10" s="2088"/>
      <c r="T10" s="2089"/>
      <c r="U10" s="2089"/>
      <c r="V10" s="2089"/>
      <c r="W10" s="2089"/>
      <c r="X10" s="2089"/>
      <c r="Y10" s="2090"/>
      <c r="Z10" s="2097"/>
      <c r="AA10" s="2098"/>
      <c r="AB10" s="2098"/>
      <c r="AC10" s="2098"/>
      <c r="AD10" s="2098"/>
      <c r="AE10" s="2098"/>
      <c r="AF10" s="2099"/>
      <c r="AG10" s="2000" t="s">
        <v>1371</v>
      </c>
      <c r="AH10" s="2001"/>
      <c r="AI10" s="2001"/>
      <c r="AJ10" s="2001"/>
      <c r="AK10" s="2001"/>
      <c r="AL10" s="2001"/>
      <c r="AM10" s="2001"/>
      <c r="AN10" s="2001"/>
      <c r="AO10" s="2001"/>
      <c r="AP10" s="2002"/>
      <c r="AQ10" s="2010" t="s">
        <v>1154</v>
      </c>
      <c r="AR10" s="2011"/>
      <c r="AS10" s="2011"/>
      <c r="AT10" s="2011"/>
      <c r="AU10" s="2011"/>
      <c r="AV10" s="2011"/>
      <c r="AW10" s="2011"/>
      <c r="AX10" s="2011"/>
      <c r="AY10" s="2011"/>
      <c r="AZ10" s="2011"/>
      <c r="BA10" s="2011"/>
      <c r="BB10" s="2011"/>
      <c r="BC10" s="2011"/>
      <c r="BD10" s="2011"/>
      <c r="BE10" s="2011"/>
      <c r="BF10" s="2011"/>
      <c r="BG10" s="2011"/>
      <c r="BH10" s="2011"/>
      <c r="BI10" s="2012"/>
      <c r="BJ10" s="2010"/>
      <c r="BK10" s="2011"/>
      <c r="BL10" s="2011"/>
      <c r="BM10" s="2013"/>
    </row>
    <row r="11" spans="1:66" ht="22.7" customHeight="1">
      <c r="A11" s="2172"/>
      <c r="B11" s="2097"/>
      <c r="C11" s="2098"/>
      <c r="D11" s="2098"/>
      <c r="E11" s="2098"/>
      <c r="F11" s="2098"/>
      <c r="G11" s="2098"/>
      <c r="H11" s="2098"/>
      <c r="I11" s="2099"/>
      <c r="J11" s="2103"/>
      <c r="K11" s="2104"/>
      <c r="L11" s="2104"/>
      <c r="M11" s="2104"/>
      <c r="N11" s="2105"/>
      <c r="O11" s="2040"/>
      <c r="P11" s="2041"/>
      <c r="Q11" s="2041"/>
      <c r="R11" s="2042"/>
      <c r="S11" s="2088"/>
      <c r="T11" s="2089"/>
      <c r="U11" s="2089"/>
      <c r="V11" s="2089"/>
      <c r="W11" s="2089"/>
      <c r="X11" s="2089"/>
      <c r="Y11" s="2090"/>
      <c r="Z11" s="2097"/>
      <c r="AA11" s="2098"/>
      <c r="AB11" s="2098"/>
      <c r="AC11" s="2098"/>
      <c r="AD11" s="2098"/>
      <c r="AE11" s="2098"/>
      <c r="AF11" s="2099"/>
      <c r="AG11" s="2007" t="s">
        <v>1172</v>
      </c>
      <c r="AH11" s="2008"/>
      <c r="AI11" s="2008"/>
      <c r="AJ11" s="2008"/>
      <c r="AK11" s="2008"/>
      <c r="AL11" s="2008"/>
      <c r="AM11" s="2008"/>
      <c r="AN11" s="2008"/>
      <c r="AO11" s="2008"/>
      <c r="AP11" s="2009"/>
      <c r="AQ11" s="2010" t="s">
        <v>1154</v>
      </c>
      <c r="AR11" s="2011"/>
      <c r="AS11" s="2011"/>
      <c r="AT11" s="2011"/>
      <c r="AU11" s="2011"/>
      <c r="AV11" s="2011"/>
      <c r="AW11" s="2011"/>
      <c r="AX11" s="2011"/>
      <c r="AY11" s="2011"/>
      <c r="AZ11" s="2011"/>
      <c r="BA11" s="2011"/>
      <c r="BB11" s="2011"/>
      <c r="BC11" s="2011"/>
      <c r="BD11" s="2011"/>
      <c r="BE11" s="2011"/>
      <c r="BF11" s="2011"/>
      <c r="BG11" s="2011"/>
      <c r="BH11" s="2011"/>
      <c r="BI11" s="2012"/>
      <c r="BJ11" s="2010"/>
      <c r="BK11" s="2011"/>
      <c r="BL11" s="2011"/>
      <c r="BM11" s="2013"/>
    </row>
    <row r="12" spans="1:66" ht="22.7" customHeight="1">
      <c r="A12" s="2172"/>
      <c r="B12" s="2097"/>
      <c r="C12" s="2098"/>
      <c r="D12" s="2098"/>
      <c r="E12" s="2098"/>
      <c r="F12" s="2098"/>
      <c r="G12" s="2098"/>
      <c r="H12" s="2098"/>
      <c r="I12" s="2099"/>
      <c r="J12" s="2103"/>
      <c r="K12" s="2104"/>
      <c r="L12" s="2104"/>
      <c r="M12" s="2104"/>
      <c r="N12" s="2105"/>
      <c r="O12" s="2040"/>
      <c r="P12" s="2041"/>
      <c r="Q12" s="2041"/>
      <c r="R12" s="2042"/>
      <c r="S12" s="2088"/>
      <c r="T12" s="2089"/>
      <c r="U12" s="2089"/>
      <c r="V12" s="2089"/>
      <c r="W12" s="2089"/>
      <c r="X12" s="2089"/>
      <c r="Y12" s="2090"/>
      <c r="Z12" s="2097"/>
      <c r="AA12" s="2098"/>
      <c r="AB12" s="2098"/>
      <c r="AC12" s="2098"/>
      <c r="AD12" s="2098"/>
      <c r="AE12" s="2098"/>
      <c r="AF12" s="2099"/>
      <c r="AG12" s="2007" t="s">
        <v>1372</v>
      </c>
      <c r="AH12" s="2008"/>
      <c r="AI12" s="2008"/>
      <c r="AJ12" s="2008"/>
      <c r="AK12" s="2008"/>
      <c r="AL12" s="2008"/>
      <c r="AM12" s="2008"/>
      <c r="AN12" s="2008"/>
      <c r="AO12" s="2008"/>
      <c r="AP12" s="2009"/>
      <c r="AQ12" s="2010" t="s">
        <v>1373</v>
      </c>
      <c r="AR12" s="2011"/>
      <c r="AS12" s="2011"/>
      <c r="AT12" s="2011"/>
      <c r="AU12" s="2011"/>
      <c r="AV12" s="2011"/>
      <c r="AW12" s="2011"/>
      <c r="AX12" s="2011"/>
      <c r="AY12" s="2011"/>
      <c r="AZ12" s="2011"/>
      <c r="BA12" s="2011"/>
      <c r="BB12" s="2011"/>
      <c r="BC12" s="2011"/>
      <c r="BD12" s="2011"/>
      <c r="BE12" s="2011"/>
      <c r="BF12" s="2011"/>
      <c r="BG12" s="2011"/>
      <c r="BH12" s="2011"/>
      <c r="BI12" s="2012"/>
      <c r="BJ12" s="2010"/>
      <c r="BK12" s="2011"/>
      <c r="BL12" s="2011"/>
      <c r="BM12" s="2013"/>
    </row>
    <row r="13" spans="1:66" ht="21.75" customHeight="1">
      <c r="A13" s="2172"/>
      <c r="B13" s="2097"/>
      <c r="C13" s="2098"/>
      <c r="D13" s="2098"/>
      <c r="E13" s="2098"/>
      <c r="F13" s="2098"/>
      <c r="G13" s="2098"/>
      <c r="H13" s="2098"/>
      <c r="I13" s="2099"/>
      <c r="J13" s="2103"/>
      <c r="K13" s="2104"/>
      <c r="L13" s="2104"/>
      <c r="M13" s="2104"/>
      <c r="N13" s="2105"/>
      <c r="O13" s="2040"/>
      <c r="P13" s="2041"/>
      <c r="Q13" s="2041"/>
      <c r="R13" s="2042"/>
      <c r="S13" s="2088"/>
      <c r="T13" s="2089"/>
      <c r="U13" s="2089"/>
      <c r="V13" s="2089"/>
      <c r="W13" s="2089"/>
      <c r="X13" s="2089"/>
      <c r="Y13" s="2090"/>
      <c r="Z13" s="2097"/>
      <c r="AA13" s="2098"/>
      <c r="AB13" s="2098"/>
      <c r="AC13" s="2098"/>
      <c r="AD13" s="2098"/>
      <c r="AE13" s="2098"/>
      <c r="AF13" s="2099"/>
      <c r="AG13" s="2007" t="s">
        <v>1374</v>
      </c>
      <c r="AH13" s="2008"/>
      <c r="AI13" s="2008"/>
      <c r="AJ13" s="2008"/>
      <c r="AK13" s="2008"/>
      <c r="AL13" s="2008"/>
      <c r="AM13" s="2008"/>
      <c r="AN13" s="2008"/>
      <c r="AO13" s="2008"/>
      <c r="AP13" s="2009"/>
      <c r="AQ13" s="2010" t="s">
        <v>1154</v>
      </c>
      <c r="AR13" s="2011"/>
      <c r="AS13" s="2011"/>
      <c r="AT13" s="2011"/>
      <c r="AU13" s="2011"/>
      <c r="AV13" s="2011"/>
      <c r="AW13" s="2011"/>
      <c r="AX13" s="2011"/>
      <c r="AY13" s="2011"/>
      <c r="AZ13" s="2011"/>
      <c r="BA13" s="2011"/>
      <c r="BB13" s="2011"/>
      <c r="BC13" s="2011"/>
      <c r="BD13" s="2011"/>
      <c r="BE13" s="2011"/>
      <c r="BF13" s="2011"/>
      <c r="BG13" s="2011"/>
      <c r="BH13" s="2011"/>
      <c r="BI13" s="2012"/>
      <c r="BJ13" s="2010"/>
      <c r="BK13" s="2011"/>
      <c r="BL13" s="2011"/>
      <c r="BM13" s="2013"/>
    </row>
    <row r="14" spans="1:66" ht="21.75" customHeight="1">
      <c r="A14" s="2172"/>
      <c r="B14" s="2097"/>
      <c r="C14" s="2098"/>
      <c r="D14" s="2098"/>
      <c r="E14" s="2098"/>
      <c r="F14" s="2098"/>
      <c r="G14" s="2098"/>
      <c r="H14" s="2098"/>
      <c r="I14" s="2099"/>
      <c r="J14" s="2103"/>
      <c r="K14" s="2104"/>
      <c r="L14" s="2104"/>
      <c r="M14" s="2104"/>
      <c r="N14" s="2105"/>
      <c r="O14" s="2040"/>
      <c r="P14" s="2041"/>
      <c r="Q14" s="2041"/>
      <c r="R14" s="2042"/>
      <c r="S14" s="2088"/>
      <c r="T14" s="2089"/>
      <c r="U14" s="2089"/>
      <c r="V14" s="2089"/>
      <c r="W14" s="2089"/>
      <c r="X14" s="2089"/>
      <c r="Y14" s="2090"/>
      <c r="Z14" s="2097"/>
      <c r="AA14" s="2098"/>
      <c r="AB14" s="2098"/>
      <c r="AC14" s="2098"/>
      <c r="AD14" s="2098"/>
      <c r="AE14" s="2098"/>
      <c r="AF14" s="2099"/>
      <c r="AG14" s="2007" t="s">
        <v>1375</v>
      </c>
      <c r="AH14" s="2008"/>
      <c r="AI14" s="2008"/>
      <c r="AJ14" s="2008"/>
      <c r="AK14" s="2008"/>
      <c r="AL14" s="2008"/>
      <c r="AM14" s="2008"/>
      <c r="AN14" s="2008"/>
      <c r="AO14" s="2008"/>
      <c r="AP14" s="2009"/>
      <c r="AQ14" s="2010" t="s">
        <v>1376</v>
      </c>
      <c r="AR14" s="2011"/>
      <c r="AS14" s="2011"/>
      <c r="AT14" s="2011"/>
      <c r="AU14" s="2011"/>
      <c r="AV14" s="2011"/>
      <c r="AW14" s="2011"/>
      <c r="AX14" s="2011"/>
      <c r="AY14" s="2011"/>
      <c r="AZ14" s="2011"/>
      <c r="BA14" s="2011"/>
      <c r="BB14" s="2011"/>
      <c r="BC14" s="2011"/>
      <c r="BD14" s="2011"/>
      <c r="BE14" s="2011"/>
      <c r="BF14" s="2011"/>
      <c r="BG14" s="2011"/>
      <c r="BH14" s="2011"/>
      <c r="BI14" s="2012"/>
      <c r="BJ14" s="2010"/>
      <c r="BK14" s="2011"/>
      <c r="BL14" s="2011"/>
      <c r="BM14" s="2013"/>
    </row>
    <row r="15" spans="1:66" ht="21.95" customHeight="1">
      <c r="A15" s="2172"/>
      <c r="B15" s="2097"/>
      <c r="C15" s="2098"/>
      <c r="D15" s="2098"/>
      <c r="E15" s="2098"/>
      <c r="F15" s="2098"/>
      <c r="G15" s="2098"/>
      <c r="H15" s="2098"/>
      <c r="I15" s="2099"/>
      <c r="J15" s="2103"/>
      <c r="K15" s="2104"/>
      <c r="L15" s="2104"/>
      <c r="M15" s="2104"/>
      <c r="N15" s="2105"/>
      <c r="O15" s="2040"/>
      <c r="P15" s="2041"/>
      <c r="Q15" s="2041"/>
      <c r="R15" s="2042"/>
      <c r="S15" s="2088"/>
      <c r="T15" s="2089"/>
      <c r="U15" s="2089"/>
      <c r="V15" s="2089"/>
      <c r="W15" s="2089"/>
      <c r="X15" s="2089"/>
      <c r="Y15" s="2090"/>
      <c r="Z15" s="2097"/>
      <c r="AA15" s="2098"/>
      <c r="AB15" s="2098"/>
      <c r="AC15" s="2098"/>
      <c r="AD15" s="2098"/>
      <c r="AE15" s="2098"/>
      <c r="AF15" s="2099"/>
      <c r="AG15" s="2007" t="s">
        <v>1151</v>
      </c>
      <c r="AH15" s="2008"/>
      <c r="AI15" s="2008"/>
      <c r="AJ15" s="2008"/>
      <c r="AK15" s="2008"/>
      <c r="AL15" s="2008"/>
      <c r="AM15" s="2008"/>
      <c r="AN15" s="2008"/>
      <c r="AO15" s="2008"/>
      <c r="AP15" s="2009"/>
      <c r="AQ15" s="2010" t="s">
        <v>1376</v>
      </c>
      <c r="AR15" s="2011"/>
      <c r="AS15" s="2011"/>
      <c r="AT15" s="2011"/>
      <c r="AU15" s="2011"/>
      <c r="AV15" s="2011"/>
      <c r="AW15" s="2011"/>
      <c r="AX15" s="2011"/>
      <c r="AY15" s="2011"/>
      <c r="AZ15" s="2011"/>
      <c r="BA15" s="2011"/>
      <c r="BB15" s="2011"/>
      <c r="BC15" s="2011"/>
      <c r="BD15" s="2011"/>
      <c r="BE15" s="2011"/>
      <c r="BF15" s="2011"/>
      <c r="BG15" s="2011"/>
      <c r="BH15" s="2011"/>
      <c r="BI15" s="2012"/>
      <c r="BJ15" s="2023"/>
      <c r="BK15" s="2023"/>
      <c r="BL15" s="2023"/>
      <c r="BM15" s="2024"/>
    </row>
    <row r="16" spans="1:66" ht="21.95" customHeight="1">
      <c r="A16" s="2172"/>
      <c r="B16" s="2097"/>
      <c r="C16" s="2098"/>
      <c r="D16" s="2098"/>
      <c r="E16" s="2098"/>
      <c r="F16" s="2098"/>
      <c r="G16" s="2098"/>
      <c r="H16" s="2098"/>
      <c r="I16" s="2099"/>
      <c r="J16" s="2103"/>
      <c r="K16" s="2104"/>
      <c r="L16" s="2104"/>
      <c r="M16" s="2104"/>
      <c r="N16" s="2105"/>
      <c r="O16" s="2040"/>
      <c r="P16" s="2041"/>
      <c r="Q16" s="2041"/>
      <c r="R16" s="2042"/>
      <c r="S16" s="2088"/>
      <c r="T16" s="2089"/>
      <c r="U16" s="2089"/>
      <c r="V16" s="2089"/>
      <c r="W16" s="2089"/>
      <c r="X16" s="2089"/>
      <c r="Y16" s="2090"/>
      <c r="Z16" s="2097"/>
      <c r="AA16" s="2098"/>
      <c r="AB16" s="2098"/>
      <c r="AC16" s="2098"/>
      <c r="AD16" s="2098"/>
      <c r="AE16" s="2098"/>
      <c r="AF16" s="2099"/>
      <c r="AG16" s="2007" t="s">
        <v>1217</v>
      </c>
      <c r="AH16" s="2008"/>
      <c r="AI16" s="2008"/>
      <c r="AJ16" s="2008"/>
      <c r="AK16" s="2008"/>
      <c r="AL16" s="2008"/>
      <c r="AM16" s="2008"/>
      <c r="AN16" s="2008"/>
      <c r="AO16" s="2008"/>
      <c r="AP16" s="2009"/>
      <c r="AQ16" s="2010" t="s">
        <v>1154</v>
      </c>
      <c r="AR16" s="2011"/>
      <c r="AS16" s="2011"/>
      <c r="AT16" s="2011"/>
      <c r="AU16" s="2011"/>
      <c r="AV16" s="2011"/>
      <c r="AW16" s="2011"/>
      <c r="AX16" s="2011"/>
      <c r="AY16" s="2011"/>
      <c r="AZ16" s="2011"/>
      <c r="BA16" s="2011"/>
      <c r="BB16" s="2011"/>
      <c r="BC16" s="2011"/>
      <c r="BD16" s="2011"/>
      <c r="BE16" s="2011"/>
      <c r="BF16" s="2011"/>
      <c r="BG16" s="2011"/>
      <c r="BH16" s="2011"/>
      <c r="BI16" s="2012"/>
      <c r="BJ16" s="2023"/>
      <c r="BK16" s="2023"/>
      <c r="BL16" s="2023"/>
      <c r="BM16" s="2024"/>
    </row>
    <row r="17" spans="1:65" ht="21.95" customHeight="1">
      <c r="A17" s="2172"/>
      <c r="B17" s="2097"/>
      <c r="C17" s="2098"/>
      <c r="D17" s="2098"/>
      <c r="E17" s="2098"/>
      <c r="F17" s="2098"/>
      <c r="G17" s="2098"/>
      <c r="H17" s="2098"/>
      <c r="I17" s="2099"/>
      <c r="J17" s="2103"/>
      <c r="K17" s="2104"/>
      <c r="L17" s="2104"/>
      <c r="M17" s="2104"/>
      <c r="N17" s="2105"/>
      <c r="O17" s="2040"/>
      <c r="P17" s="2041"/>
      <c r="Q17" s="2041"/>
      <c r="R17" s="2042"/>
      <c r="S17" s="2088"/>
      <c r="T17" s="2089"/>
      <c r="U17" s="2089"/>
      <c r="V17" s="2089"/>
      <c r="W17" s="2089"/>
      <c r="X17" s="2089"/>
      <c r="Y17" s="2090"/>
      <c r="Z17" s="2097"/>
      <c r="AA17" s="2098"/>
      <c r="AB17" s="2098"/>
      <c r="AC17" s="2098"/>
      <c r="AD17" s="2098"/>
      <c r="AE17" s="2098"/>
      <c r="AF17" s="2099"/>
      <c r="AG17" s="2007" t="s">
        <v>1377</v>
      </c>
      <c r="AH17" s="2008"/>
      <c r="AI17" s="2008"/>
      <c r="AJ17" s="2008"/>
      <c r="AK17" s="2008"/>
      <c r="AL17" s="2008"/>
      <c r="AM17" s="2008"/>
      <c r="AN17" s="2008"/>
      <c r="AO17" s="2008"/>
      <c r="AP17" s="2009"/>
      <c r="AQ17" s="2010" t="s">
        <v>1154</v>
      </c>
      <c r="AR17" s="2011"/>
      <c r="AS17" s="2011"/>
      <c r="AT17" s="2011"/>
      <c r="AU17" s="2011"/>
      <c r="AV17" s="2011"/>
      <c r="AW17" s="2011"/>
      <c r="AX17" s="2011"/>
      <c r="AY17" s="2011"/>
      <c r="AZ17" s="2011"/>
      <c r="BA17" s="2011"/>
      <c r="BB17" s="2011"/>
      <c r="BC17" s="2011"/>
      <c r="BD17" s="2011"/>
      <c r="BE17" s="2011"/>
      <c r="BF17" s="2011"/>
      <c r="BG17" s="2011"/>
      <c r="BH17" s="2011"/>
      <c r="BI17" s="2012"/>
      <c r="BJ17" s="2010"/>
      <c r="BK17" s="2011"/>
      <c r="BL17" s="2011"/>
      <c r="BM17" s="2013"/>
    </row>
    <row r="18" spans="1:65" ht="21.95" customHeight="1">
      <c r="A18" s="2172"/>
      <c r="B18" s="2097"/>
      <c r="C18" s="2098"/>
      <c r="D18" s="2098"/>
      <c r="E18" s="2098"/>
      <c r="F18" s="2098"/>
      <c r="G18" s="2098"/>
      <c r="H18" s="2098"/>
      <c r="I18" s="2099"/>
      <c r="J18" s="2103"/>
      <c r="K18" s="2104"/>
      <c r="L18" s="2104"/>
      <c r="M18" s="2104"/>
      <c r="N18" s="2105"/>
      <c r="O18" s="2040"/>
      <c r="P18" s="2041"/>
      <c r="Q18" s="2041"/>
      <c r="R18" s="2042"/>
      <c r="S18" s="2088"/>
      <c r="T18" s="2089"/>
      <c r="U18" s="2089"/>
      <c r="V18" s="2089"/>
      <c r="W18" s="2089"/>
      <c r="X18" s="2089"/>
      <c r="Y18" s="2090"/>
      <c r="Z18" s="2097"/>
      <c r="AA18" s="2098"/>
      <c r="AB18" s="2098"/>
      <c r="AC18" s="2098"/>
      <c r="AD18" s="2098"/>
      <c r="AE18" s="2098"/>
      <c r="AF18" s="2099"/>
      <c r="AG18" s="2007" t="s">
        <v>1378</v>
      </c>
      <c r="AH18" s="2008"/>
      <c r="AI18" s="2008"/>
      <c r="AJ18" s="2008"/>
      <c r="AK18" s="2008"/>
      <c r="AL18" s="2008"/>
      <c r="AM18" s="2008"/>
      <c r="AN18" s="2008"/>
      <c r="AO18" s="2008"/>
      <c r="AP18" s="2009"/>
      <c r="AQ18" s="2010" t="s">
        <v>1154</v>
      </c>
      <c r="AR18" s="2011"/>
      <c r="AS18" s="2011"/>
      <c r="AT18" s="2011"/>
      <c r="AU18" s="2011"/>
      <c r="AV18" s="2011"/>
      <c r="AW18" s="2011"/>
      <c r="AX18" s="2011"/>
      <c r="AY18" s="2011"/>
      <c r="AZ18" s="2011"/>
      <c r="BA18" s="2011"/>
      <c r="BB18" s="2011"/>
      <c r="BC18" s="2011"/>
      <c r="BD18" s="2011"/>
      <c r="BE18" s="2011"/>
      <c r="BF18" s="2011"/>
      <c r="BG18" s="2011"/>
      <c r="BH18" s="2011"/>
      <c r="BI18" s="2012"/>
      <c r="BJ18" s="2010"/>
      <c r="BK18" s="2011"/>
      <c r="BL18" s="2011"/>
      <c r="BM18" s="2013"/>
    </row>
    <row r="19" spans="1:65" ht="54" customHeight="1">
      <c r="A19" s="2172"/>
      <c r="B19" s="2097"/>
      <c r="C19" s="2098"/>
      <c r="D19" s="2098"/>
      <c r="E19" s="2098"/>
      <c r="F19" s="2098"/>
      <c r="G19" s="2098"/>
      <c r="H19" s="2098"/>
      <c r="I19" s="2099"/>
      <c r="J19" s="2103"/>
      <c r="K19" s="2104"/>
      <c r="L19" s="2104"/>
      <c r="M19" s="2104"/>
      <c r="N19" s="2105"/>
      <c r="O19" s="2040"/>
      <c r="P19" s="2041"/>
      <c r="Q19" s="2041"/>
      <c r="R19" s="2042"/>
      <c r="S19" s="2088"/>
      <c r="T19" s="2089"/>
      <c r="U19" s="2089"/>
      <c r="V19" s="2089"/>
      <c r="W19" s="2089"/>
      <c r="X19" s="2089"/>
      <c r="Y19" s="2090"/>
      <c r="Z19" s="2097"/>
      <c r="AA19" s="2098"/>
      <c r="AB19" s="2098"/>
      <c r="AC19" s="2098"/>
      <c r="AD19" s="2098"/>
      <c r="AE19" s="2098"/>
      <c r="AF19" s="2099"/>
      <c r="AG19" s="2007" t="s">
        <v>1379</v>
      </c>
      <c r="AH19" s="2008"/>
      <c r="AI19" s="2008"/>
      <c r="AJ19" s="2008"/>
      <c r="AK19" s="2008"/>
      <c r="AL19" s="2008"/>
      <c r="AM19" s="2008"/>
      <c r="AN19" s="2008"/>
      <c r="AO19" s="2008"/>
      <c r="AP19" s="2009"/>
      <c r="AQ19" s="2025" t="s">
        <v>1380</v>
      </c>
      <c r="AR19" s="2011"/>
      <c r="AS19" s="2011"/>
      <c r="AT19" s="2011"/>
      <c r="AU19" s="2011"/>
      <c r="AV19" s="2011"/>
      <c r="AW19" s="2011"/>
      <c r="AX19" s="2011"/>
      <c r="AY19" s="2011"/>
      <c r="AZ19" s="2011"/>
      <c r="BA19" s="2011"/>
      <c r="BB19" s="2011"/>
      <c r="BC19" s="2011"/>
      <c r="BD19" s="2011"/>
      <c r="BE19" s="2011"/>
      <c r="BF19" s="2011"/>
      <c r="BG19" s="2011"/>
      <c r="BH19" s="2011"/>
      <c r="BI19" s="2012"/>
      <c r="BJ19" s="2010"/>
      <c r="BK19" s="2011"/>
      <c r="BL19" s="2011"/>
      <c r="BM19" s="2013"/>
    </row>
    <row r="20" spans="1:65" ht="22.7" customHeight="1">
      <c r="A20" s="2172"/>
      <c r="B20" s="2097"/>
      <c r="C20" s="2098"/>
      <c r="D20" s="2098"/>
      <c r="E20" s="2098"/>
      <c r="F20" s="2098"/>
      <c r="G20" s="2098"/>
      <c r="H20" s="2098"/>
      <c r="I20" s="2099"/>
      <c r="J20" s="2103"/>
      <c r="K20" s="2104"/>
      <c r="L20" s="2104"/>
      <c r="M20" s="2104"/>
      <c r="N20" s="2105"/>
      <c r="O20" s="2040"/>
      <c r="P20" s="2041"/>
      <c r="Q20" s="2041"/>
      <c r="R20" s="2042"/>
      <c r="S20" s="2088"/>
      <c r="T20" s="2089"/>
      <c r="U20" s="2089"/>
      <c r="V20" s="2089"/>
      <c r="W20" s="2089"/>
      <c r="X20" s="2089"/>
      <c r="Y20" s="2090"/>
      <c r="Z20" s="2097"/>
      <c r="AA20" s="2098"/>
      <c r="AB20" s="2098"/>
      <c r="AC20" s="2098"/>
      <c r="AD20" s="2098"/>
      <c r="AE20" s="2098"/>
      <c r="AF20" s="2099"/>
      <c r="AG20" s="2007" t="s">
        <v>1381</v>
      </c>
      <c r="AH20" s="2008"/>
      <c r="AI20" s="2008"/>
      <c r="AJ20" s="2008"/>
      <c r="AK20" s="2008"/>
      <c r="AL20" s="2008"/>
      <c r="AM20" s="2008"/>
      <c r="AN20" s="2008"/>
      <c r="AO20" s="2008"/>
      <c r="AP20" s="2009"/>
      <c r="AQ20" s="2010" t="s">
        <v>1382</v>
      </c>
      <c r="AR20" s="2011"/>
      <c r="AS20" s="2011"/>
      <c r="AT20" s="2011"/>
      <c r="AU20" s="2011"/>
      <c r="AV20" s="2011"/>
      <c r="AW20" s="2011"/>
      <c r="AX20" s="2011"/>
      <c r="AY20" s="2011"/>
      <c r="AZ20" s="2011"/>
      <c r="BA20" s="2011"/>
      <c r="BB20" s="2011"/>
      <c r="BC20" s="2011"/>
      <c r="BD20" s="2011"/>
      <c r="BE20" s="2011"/>
      <c r="BF20" s="2011"/>
      <c r="BG20" s="2011"/>
      <c r="BH20" s="2011"/>
      <c r="BI20" s="2012"/>
      <c r="BJ20" s="2010"/>
      <c r="BK20" s="2011"/>
      <c r="BL20" s="2011"/>
      <c r="BM20" s="2013"/>
    </row>
    <row r="21" spans="1:65" ht="22.7" customHeight="1">
      <c r="A21" s="2172"/>
      <c r="B21" s="2097"/>
      <c r="C21" s="2098"/>
      <c r="D21" s="2098"/>
      <c r="E21" s="2098"/>
      <c r="F21" s="2098"/>
      <c r="G21" s="2098"/>
      <c r="H21" s="2098"/>
      <c r="I21" s="2099"/>
      <c r="J21" s="2103"/>
      <c r="K21" s="2104"/>
      <c r="L21" s="2104"/>
      <c r="M21" s="2104"/>
      <c r="N21" s="2105"/>
      <c r="O21" s="2040"/>
      <c r="P21" s="2041"/>
      <c r="Q21" s="2041"/>
      <c r="R21" s="2042"/>
      <c r="S21" s="2088"/>
      <c r="T21" s="2089"/>
      <c r="U21" s="2089"/>
      <c r="V21" s="2089"/>
      <c r="W21" s="2089"/>
      <c r="X21" s="2089"/>
      <c r="Y21" s="2090"/>
      <c r="Z21" s="2097"/>
      <c r="AA21" s="2098"/>
      <c r="AB21" s="2098"/>
      <c r="AC21" s="2098"/>
      <c r="AD21" s="2098"/>
      <c r="AE21" s="2098"/>
      <c r="AF21" s="2099"/>
      <c r="AG21" s="2007" t="s">
        <v>1383</v>
      </c>
      <c r="AH21" s="2008"/>
      <c r="AI21" s="2008"/>
      <c r="AJ21" s="2008"/>
      <c r="AK21" s="2008"/>
      <c r="AL21" s="2008"/>
      <c r="AM21" s="2008"/>
      <c r="AN21" s="2008"/>
      <c r="AO21" s="2008"/>
      <c r="AP21" s="2009"/>
      <c r="AQ21" s="2010" t="s">
        <v>1163</v>
      </c>
      <c r="AR21" s="2011"/>
      <c r="AS21" s="2011"/>
      <c r="AT21" s="2011"/>
      <c r="AU21" s="2011"/>
      <c r="AV21" s="2011"/>
      <c r="AW21" s="2011"/>
      <c r="AX21" s="2011"/>
      <c r="AY21" s="2011"/>
      <c r="AZ21" s="2011"/>
      <c r="BA21" s="2011"/>
      <c r="BB21" s="2011"/>
      <c r="BC21" s="2011"/>
      <c r="BD21" s="2011"/>
      <c r="BE21" s="2011"/>
      <c r="BF21" s="2011"/>
      <c r="BG21" s="2011"/>
      <c r="BH21" s="2011"/>
      <c r="BI21" s="2012"/>
      <c r="BJ21" s="2010"/>
      <c r="BK21" s="2011"/>
      <c r="BL21" s="2011"/>
      <c r="BM21" s="2013"/>
    </row>
    <row r="22" spans="1:65" ht="30.75" customHeight="1">
      <c r="A22" s="2172"/>
      <c r="B22" s="2097"/>
      <c r="C22" s="2098"/>
      <c r="D22" s="2098"/>
      <c r="E22" s="2098"/>
      <c r="F22" s="2098"/>
      <c r="G22" s="2098"/>
      <c r="H22" s="2098"/>
      <c r="I22" s="2099"/>
      <c r="J22" s="2103"/>
      <c r="K22" s="2104"/>
      <c r="L22" s="2104"/>
      <c r="M22" s="2104"/>
      <c r="N22" s="2105"/>
      <c r="O22" s="2040"/>
      <c r="P22" s="2041"/>
      <c r="Q22" s="2041"/>
      <c r="R22" s="2042"/>
      <c r="S22" s="2088"/>
      <c r="T22" s="2089"/>
      <c r="U22" s="2089"/>
      <c r="V22" s="2089"/>
      <c r="W22" s="2089"/>
      <c r="X22" s="2089"/>
      <c r="Y22" s="2090"/>
      <c r="Z22" s="2097"/>
      <c r="AA22" s="2098"/>
      <c r="AB22" s="2098"/>
      <c r="AC22" s="2098"/>
      <c r="AD22" s="2098"/>
      <c r="AE22" s="2098"/>
      <c r="AF22" s="2099"/>
      <c r="AG22" s="2007" t="s">
        <v>1384</v>
      </c>
      <c r="AH22" s="2008"/>
      <c r="AI22" s="2008"/>
      <c r="AJ22" s="2008"/>
      <c r="AK22" s="2008"/>
      <c r="AL22" s="2008"/>
      <c r="AM22" s="2008"/>
      <c r="AN22" s="2008"/>
      <c r="AO22" s="2008"/>
      <c r="AP22" s="2009"/>
      <c r="AQ22" s="2025" t="s">
        <v>1385</v>
      </c>
      <c r="AR22" s="2026"/>
      <c r="AS22" s="2026"/>
      <c r="AT22" s="2026"/>
      <c r="AU22" s="2026"/>
      <c r="AV22" s="2026"/>
      <c r="AW22" s="2026"/>
      <c r="AX22" s="2026"/>
      <c r="AY22" s="2026"/>
      <c r="AZ22" s="2026"/>
      <c r="BA22" s="2026"/>
      <c r="BB22" s="2026"/>
      <c r="BC22" s="2026"/>
      <c r="BD22" s="2026"/>
      <c r="BE22" s="2026"/>
      <c r="BF22" s="2026"/>
      <c r="BG22" s="2026"/>
      <c r="BH22" s="2026"/>
      <c r="BI22" s="2027"/>
      <c r="BJ22" s="2010"/>
      <c r="BK22" s="2011"/>
      <c r="BL22" s="2011"/>
      <c r="BM22" s="2013"/>
    </row>
    <row r="23" spans="1:65" ht="22.7" customHeight="1">
      <c r="A23" s="2172"/>
      <c r="B23" s="2097"/>
      <c r="C23" s="2098"/>
      <c r="D23" s="2098"/>
      <c r="E23" s="2098"/>
      <c r="F23" s="2098"/>
      <c r="G23" s="2098"/>
      <c r="H23" s="2098"/>
      <c r="I23" s="2099"/>
      <c r="J23" s="2103"/>
      <c r="K23" s="2104"/>
      <c r="L23" s="2104"/>
      <c r="M23" s="2104"/>
      <c r="N23" s="2105"/>
      <c r="O23" s="2040"/>
      <c r="P23" s="2041"/>
      <c r="Q23" s="2041"/>
      <c r="R23" s="2042"/>
      <c r="S23" s="2088"/>
      <c r="T23" s="2089"/>
      <c r="U23" s="2089"/>
      <c r="V23" s="2089"/>
      <c r="W23" s="2089"/>
      <c r="X23" s="2089"/>
      <c r="Y23" s="2090"/>
      <c r="Z23" s="2097"/>
      <c r="AA23" s="2098"/>
      <c r="AB23" s="2098"/>
      <c r="AC23" s="2098"/>
      <c r="AD23" s="2098"/>
      <c r="AE23" s="2098"/>
      <c r="AF23" s="2099"/>
      <c r="AG23" s="2007" t="s">
        <v>1386</v>
      </c>
      <c r="AH23" s="2008"/>
      <c r="AI23" s="2008"/>
      <c r="AJ23" s="2008"/>
      <c r="AK23" s="2008"/>
      <c r="AL23" s="2008"/>
      <c r="AM23" s="2008"/>
      <c r="AN23" s="2008"/>
      <c r="AO23" s="2008"/>
      <c r="AP23" s="2009"/>
      <c r="AQ23" s="2010" t="s">
        <v>1370</v>
      </c>
      <c r="AR23" s="2011"/>
      <c r="AS23" s="2011"/>
      <c r="AT23" s="2011"/>
      <c r="AU23" s="2011"/>
      <c r="AV23" s="2011"/>
      <c r="AW23" s="2011"/>
      <c r="AX23" s="2011"/>
      <c r="AY23" s="2011"/>
      <c r="AZ23" s="2011"/>
      <c r="BA23" s="2011"/>
      <c r="BB23" s="2011"/>
      <c r="BC23" s="2011"/>
      <c r="BD23" s="2011"/>
      <c r="BE23" s="2011"/>
      <c r="BF23" s="2011"/>
      <c r="BG23" s="2011"/>
      <c r="BH23" s="2011"/>
      <c r="BI23" s="2012"/>
      <c r="BJ23" s="2010"/>
      <c r="BK23" s="2011"/>
      <c r="BL23" s="2011"/>
      <c r="BM23" s="2013"/>
    </row>
    <row r="24" spans="1:65" ht="22.7" customHeight="1">
      <c r="A24" s="2172"/>
      <c r="B24" s="2097"/>
      <c r="C24" s="2098"/>
      <c r="D24" s="2098"/>
      <c r="E24" s="2098"/>
      <c r="F24" s="2098"/>
      <c r="G24" s="2098"/>
      <c r="H24" s="2098"/>
      <c r="I24" s="2099"/>
      <c r="J24" s="2103"/>
      <c r="K24" s="2104"/>
      <c r="L24" s="2104"/>
      <c r="M24" s="2104"/>
      <c r="N24" s="2105"/>
      <c r="O24" s="2040"/>
      <c r="P24" s="2041"/>
      <c r="Q24" s="2041"/>
      <c r="R24" s="2042"/>
      <c r="S24" s="2088"/>
      <c r="T24" s="2089"/>
      <c r="U24" s="2089"/>
      <c r="V24" s="2089"/>
      <c r="W24" s="2089"/>
      <c r="X24" s="2089"/>
      <c r="Y24" s="2090"/>
      <c r="Z24" s="2097"/>
      <c r="AA24" s="2098"/>
      <c r="AB24" s="2098"/>
      <c r="AC24" s="2098"/>
      <c r="AD24" s="2098"/>
      <c r="AE24" s="2098"/>
      <c r="AF24" s="2099"/>
      <c r="AG24" s="2007" t="s">
        <v>1387</v>
      </c>
      <c r="AH24" s="2008"/>
      <c r="AI24" s="2008"/>
      <c r="AJ24" s="2008"/>
      <c r="AK24" s="2008"/>
      <c r="AL24" s="2008"/>
      <c r="AM24" s="2008"/>
      <c r="AN24" s="2008"/>
      <c r="AO24" s="2008"/>
      <c r="AP24" s="2009"/>
      <c r="AQ24" s="2010" t="s">
        <v>1154</v>
      </c>
      <c r="AR24" s="2011"/>
      <c r="AS24" s="2011"/>
      <c r="AT24" s="2011"/>
      <c r="AU24" s="2011"/>
      <c r="AV24" s="2011"/>
      <c r="AW24" s="2011"/>
      <c r="AX24" s="2011"/>
      <c r="AY24" s="2011"/>
      <c r="AZ24" s="2011"/>
      <c r="BA24" s="2011"/>
      <c r="BB24" s="2011"/>
      <c r="BC24" s="2011"/>
      <c r="BD24" s="2011"/>
      <c r="BE24" s="2011"/>
      <c r="BF24" s="2011"/>
      <c r="BG24" s="2011"/>
      <c r="BH24" s="2011"/>
      <c r="BI24" s="2012"/>
      <c r="BJ24" s="2010"/>
      <c r="BK24" s="2011"/>
      <c r="BL24" s="2011"/>
      <c r="BM24" s="2013"/>
    </row>
    <row r="25" spans="1:65" ht="22.7" customHeight="1">
      <c r="A25" s="2172"/>
      <c r="B25" s="2097"/>
      <c r="C25" s="2098"/>
      <c r="D25" s="2098"/>
      <c r="E25" s="2098"/>
      <c r="F25" s="2098"/>
      <c r="G25" s="2098"/>
      <c r="H25" s="2098"/>
      <c r="I25" s="2099"/>
      <c r="J25" s="2103"/>
      <c r="K25" s="2104"/>
      <c r="L25" s="2104"/>
      <c r="M25" s="2104"/>
      <c r="N25" s="2105"/>
      <c r="O25" s="2040"/>
      <c r="P25" s="2041"/>
      <c r="Q25" s="2041"/>
      <c r="R25" s="2042"/>
      <c r="S25" s="2088"/>
      <c r="T25" s="2089"/>
      <c r="U25" s="2089"/>
      <c r="V25" s="2089"/>
      <c r="W25" s="2089"/>
      <c r="X25" s="2089"/>
      <c r="Y25" s="2090"/>
      <c r="Z25" s="2097"/>
      <c r="AA25" s="2098"/>
      <c r="AB25" s="2098"/>
      <c r="AC25" s="2098"/>
      <c r="AD25" s="2098"/>
      <c r="AE25" s="2098"/>
      <c r="AF25" s="2099"/>
      <c r="AG25" s="2007" t="s">
        <v>1192</v>
      </c>
      <c r="AH25" s="2008"/>
      <c r="AI25" s="2008"/>
      <c r="AJ25" s="2008"/>
      <c r="AK25" s="2008"/>
      <c r="AL25" s="2008"/>
      <c r="AM25" s="2008"/>
      <c r="AN25" s="2008"/>
      <c r="AO25" s="2008"/>
      <c r="AP25" s="2009"/>
      <c r="AQ25" s="2010" t="s">
        <v>1154</v>
      </c>
      <c r="AR25" s="2011"/>
      <c r="AS25" s="2011"/>
      <c r="AT25" s="2011"/>
      <c r="AU25" s="2011"/>
      <c r="AV25" s="2011"/>
      <c r="AW25" s="2011"/>
      <c r="AX25" s="2011"/>
      <c r="AY25" s="2011"/>
      <c r="AZ25" s="2011"/>
      <c r="BA25" s="2011"/>
      <c r="BB25" s="2011"/>
      <c r="BC25" s="2011"/>
      <c r="BD25" s="2011"/>
      <c r="BE25" s="2011"/>
      <c r="BF25" s="2011"/>
      <c r="BG25" s="2011"/>
      <c r="BH25" s="2011"/>
      <c r="BI25" s="2012"/>
      <c r="BJ25" s="2010"/>
      <c r="BK25" s="2011"/>
      <c r="BL25" s="2011"/>
      <c r="BM25" s="2013"/>
    </row>
    <row r="26" spans="1:65" ht="22.7" customHeight="1">
      <c r="A26" s="2172"/>
      <c r="B26" s="2097"/>
      <c r="C26" s="2098"/>
      <c r="D26" s="2098"/>
      <c r="E26" s="2098"/>
      <c r="F26" s="2098"/>
      <c r="G26" s="2098"/>
      <c r="H26" s="2098"/>
      <c r="I26" s="2099"/>
      <c r="J26" s="2103"/>
      <c r="K26" s="2104"/>
      <c r="L26" s="2104"/>
      <c r="M26" s="2104"/>
      <c r="N26" s="2105"/>
      <c r="O26" s="2040"/>
      <c r="P26" s="2041"/>
      <c r="Q26" s="2041"/>
      <c r="R26" s="2042"/>
      <c r="S26" s="2088"/>
      <c r="T26" s="2089"/>
      <c r="U26" s="2089"/>
      <c r="V26" s="2089"/>
      <c r="W26" s="2089"/>
      <c r="X26" s="2089"/>
      <c r="Y26" s="2090"/>
      <c r="Z26" s="2097"/>
      <c r="AA26" s="2098"/>
      <c r="AB26" s="2098"/>
      <c r="AC26" s="2098"/>
      <c r="AD26" s="2098"/>
      <c r="AE26" s="2098"/>
      <c r="AF26" s="2099"/>
      <c r="AG26" s="2007" t="s">
        <v>1194</v>
      </c>
      <c r="AH26" s="2008"/>
      <c r="AI26" s="2008"/>
      <c r="AJ26" s="2008"/>
      <c r="AK26" s="2008"/>
      <c r="AL26" s="2008"/>
      <c r="AM26" s="2008"/>
      <c r="AN26" s="2008"/>
      <c r="AO26" s="2008"/>
      <c r="AP26" s="2009"/>
      <c r="AQ26" s="2010" t="s">
        <v>1154</v>
      </c>
      <c r="AR26" s="2011"/>
      <c r="AS26" s="2011"/>
      <c r="AT26" s="2011"/>
      <c r="AU26" s="2011"/>
      <c r="AV26" s="2011"/>
      <c r="AW26" s="2011"/>
      <c r="AX26" s="2011"/>
      <c r="AY26" s="2011"/>
      <c r="AZ26" s="2011"/>
      <c r="BA26" s="2011"/>
      <c r="BB26" s="2011"/>
      <c r="BC26" s="2011"/>
      <c r="BD26" s="2011"/>
      <c r="BE26" s="2011"/>
      <c r="BF26" s="2011"/>
      <c r="BG26" s="2011"/>
      <c r="BH26" s="2011"/>
      <c r="BI26" s="2012"/>
      <c r="BJ26" s="2010"/>
      <c r="BK26" s="2011"/>
      <c r="BL26" s="2011"/>
      <c r="BM26" s="2013"/>
    </row>
    <row r="27" spans="1:65" ht="22.7" customHeight="1">
      <c r="A27" s="2172"/>
      <c r="B27" s="2097"/>
      <c r="C27" s="2098"/>
      <c r="D27" s="2098"/>
      <c r="E27" s="2098"/>
      <c r="F27" s="2098"/>
      <c r="G27" s="2098"/>
      <c r="H27" s="2098"/>
      <c r="I27" s="2099"/>
      <c r="J27" s="2103"/>
      <c r="K27" s="2104"/>
      <c r="L27" s="2104"/>
      <c r="M27" s="2104"/>
      <c r="N27" s="2105"/>
      <c r="O27" s="2040"/>
      <c r="P27" s="2041"/>
      <c r="Q27" s="2041"/>
      <c r="R27" s="2042"/>
      <c r="S27" s="2088"/>
      <c r="T27" s="2089"/>
      <c r="U27" s="2089"/>
      <c r="V27" s="2089"/>
      <c r="W27" s="2089"/>
      <c r="X27" s="2089"/>
      <c r="Y27" s="2090"/>
      <c r="Z27" s="2097"/>
      <c r="AA27" s="2098"/>
      <c r="AB27" s="2098"/>
      <c r="AC27" s="2098"/>
      <c r="AD27" s="2098"/>
      <c r="AE27" s="2098"/>
      <c r="AF27" s="2099"/>
      <c r="AG27" s="2007" t="s">
        <v>1388</v>
      </c>
      <c r="AH27" s="2008"/>
      <c r="AI27" s="2008"/>
      <c r="AJ27" s="2008"/>
      <c r="AK27" s="2008"/>
      <c r="AL27" s="2008"/>
      <c r="AM27" s="2008"/>
      <c r="AN27" s="2008"/>
      <c r="AO27" s="2008"/>
      <c r="AP27" s="2009"/>
      <c r="AQ27" s="2010" t="s">
        <v>1154</v>
      </c>
      <c r="AR27" s="2011"/>
      <c r="AS27" s="2011"/>
      <c r="AT27" s="2011"/>
      <c r="AU27" s="2011"/>
      <c r="AV27" s="2011"/>
      <c r="AW27" s="2011"/>
      <c r="AX27" s="2011"/>
      <c r="AY27" s="2011"/>
      <c r="AZ27" s="2011"/>
      <c r="BA27" s="2011"/>
      <c r="BB27" s="2011"/>
      <c r="BC27" s="2011"/>
      <c r="BD27" s="2011"/>
      <c r="BE27" s="2011"/>
      <c r="BF27" s="2011"/>
      <c r="BG27" s="2011"/>
      <c r="BH27" s="2011"/>
      <c r="BI27" s="2012"/>
      <c r="BJ27" s="2010"/>
      <c r="BK27" s="2011"/>
      <c r="BL27" s="2011"/>
      <c r="BM27" s="2013"/>
    </row>
    <row r="28" spans="1:65" ht="22.7" customHeight="1">
      <c r="A28" s="2172"/>
      <c r="B28" s="2097"/>
      <c r="C28" s="2098"/>
      <c r="D28" s="2098"/>
      <c r="E28" s="2098"/>
      <c r="F28" s="2098"/>
      <c r="G28" s="2098"/>
      <c r="H28" s="2098"/>
      <c r="I28" s="2099"/>
      <c r="J28" s="2103"/>
      <c r="K28" s="2104"/>
      <c r="L28" s="2104"/>
      <c r="M28" s="2104"/>
      <c r="N28" s="2105"/>
      <c r="O28" s="2040"/>
      <c r="P28" s="2041"/>
      <c r="Q28" s="2041"/>
      <c r="R28" s="2042"/>
      <c r="S28" s="2088"/>
      <c r="T28" s="2089"/>
      <c r="U28" s="2089"/>
      <c r="V28" s="2089"/>
      <c r="W28" s="2089"/>
      <c r="X28" s="2089"/>
      <c r="Y28" s="2090"/>
      <c r="Z28" s="2097"/>
      <c r="AA28" s="2098"/>
      <c r="AB28" s="2098"/>
      <c r="AC28" s="2098"/>
      <c r="AD28" s="2098"/>
      <c r="AE28" s="2098"/>
      <c r="AF28" s="2099"/>
      <c r="AG28" s="2007" t="s">
        <v>1191</v>
      </c>
      <c r="AH28" s="2008"/>
      <c r="AI28" s="2008"/>
      <c r="AJ28" s="2008"/>
      <c r="AK28" s="2008"/>
      <c r="AL28" s="2008"/>
      <c r="AM28" s="2008"/>
      <c r="AN28" s="2008"/>
      <c r="AO28" s="2008"/>
      <c r="AP28" s="2009"/>
      <c r="AQ28" s="2010" t="s">
        <v>1154</v>
      </c>
      <c r="AR28" s="2011"/>
      <c r="AS28" s="2011"/>
      <c r="AT28" s="2011"/>
      <c r="AU28" s="2011"/>
      <c r="AV28" s="2011"/>
      <c r="AW28" s="2011"/>
      <c r="AX28" s="2011"/>
      <c r="AY28" s="2011"/>
      <c r="AZ28" s="2011"/>
      <c r="BA28" s="2011"/>
      <c r="BB28" s="2011"/>
      <c r="BC28" s="2011"/>
      <c r="BD28" s="2011"/>
      <c r="BE28" s="2011"/>
      <c r="BF28" s="2011"/>
      <c r="BG28" s="2011"/>
      <c r="BH28" s="2011"/>
      <c r="BI28" s="2012"/>
      <c r="BJ28" s="2010"/>
      <c r="BK28" s="2011"/>
      <c r="BL28" s="2011"/>
      <c r="BM28" s="2013"/>
    </row>
    <row r="29" spans="1:65" ht="21.75" customHeight="1">
      <c r="A29" s="2172"/>
      <c r="B29" s="2097"/>
      <c r="C29" s="2098"/>
      <c r="D29" s="2098"/>
      <c r="E29" s="2098"/>
      <c r="F29" s="2098"/>
      <c r="G29" s="2098"/>
      <c r="H29" s="2098"/>
      <c r="I29" s="2099"/>
      <c r="J29" s="2103"/>
      <c r="K29" s="2104"/>
      <c r="L29" s="2104"/>
      <c r="M29" s="2104"/>
      <c r="N29" s="2105"/>
      <c r="O29" s="2040"/>
      <c r="P29" s="2041"/>
      <c r="Q29" s="2041"/>
      <c r="R29" s="2042"/>
      <c r="S29" s="2088"/>
      <c r="T29" s="2089"/>
      <c r="U29" s="2089"/>
      <c r="V29" s="2089"/>
      <c r="W29" s="2089"/>
      <c r="X29" s="2089"/>
      <c r="Y29" s="2090"/>
      <c r="Z29" s="2097"/>
      <c r="AA29" s="2098"/>
      <c r="AB29" s="2098"/>
      <c r="AC29" s="2098"/>
      <c r="AD29" s="2098"/>
      <c r="AE29" s="2098"/>
      <c r="AF29" s="2099"/>
      <c r="AG29" s="2007" t="s">
        <v>1389</v>
      </c>
      <c r="AH29" s="2008"/>
      <c r="AI29" s="2008"/>
      <c r="AJ29" s="2008"/>
      <c r="AK29" s="2008"/>
      <c r="AL29" s="2008"/>
      <c r="AM29" s="2008"/>
      <c r="AN29" s="2008"/>
      <c r="AO29" s="2008"/>
      <c r="AP29" s="2009"/>
      <c r="AQ29" s="2010" t="s">
        <v>1376</v>
      </c>
      <c r="AR29" s="2011"/>
      <c r="AS29" s="2011"/>
      <c r="AT29" s="2011"/>
      <c r="AU29" s="2011"/>
      <c r="AV29" s="2011"/>
      <c r="AW29" s="2011"/>
      <c r="AX29" s="2011"/>
      <c r="AY29" s="2011"/>
      <c r="AZ29" s="2011"/>
      <c r="BA29" s="2011"/>
      <c r="BB29" s="2011"/>
      <c r="BC29" s="2011"/>
      <c r="BD29" s="2011"/>
      <c r="BE29" s="2011"/>
      <c r="BF29" s="2011"/>
      <c r="BG29" s="2011"/>
      <c r="BH29" s="2011"/>
      <c r="BI29" s="2012"/>
      <c r="BJ29" s="2010"/>
      <c r="BK29" s="2011"/>
      <c r="BL29" s="2011"/>
      <c r="BM29" s="2013"/>
    </row>
    <row r="30" spans="1:65" ht="21.75" customHeight="1">
      <c r="A30" s="2172"/>
      <c r="B30" s="2097"/>
      <c r="C30" s="2098"/>
      <c r="D30" s="2098"/>
      <c r="E30" s="2098"/>
      <c r="F30" s="2098"/>
      <c r="G30" s="2098"/>
      <c r="H30" s="2098"/>
      <c r="I30" s="2099"/>
      <c r="J30" s="2103"/>
      <c r="K30" s="2104"/>
      <c r="L30" s="2104"/>
      <c r="M30" s="2104"/>
      <c r="N30" s="2105"/>
      <c r="O30" s="2040"/>
      <c r="P30" s="2041"/>
      <c r="Q30" s="2041"/>
      <c r="R30" s="2042"/>
      <c r="S30" s="2088"/>
      <c r="T30" s="2089"/>
      <c r="U30" s="2089"/>
      <c r="V30" s="2089"/>
      <c r="W30" s="2089"/>
      <c r="X30" s="2089"/>
      <c r="Y30" s="2090"/>
      <c r="Z30" s="2097"/>
      <c r="AA30" s="2098"/>
      <c r="AB30" s="2098"/>
      <c r="AC30" s="2098"/>
      <c r="AD30" s="2098"/>
      <c r="AE30" s="2098"/>
      <c r="AF30" s="2099"/>
      <c r="AG30" s="2007" t="s">
        <v>1390</v>
      </c>
      <c r="AH30" s="2008"/>
      <c r="AI30" s="2008"/>
      <c r="AJ30" s="2008"/>
      <c r="AK30" s="2008"/>
      <c r="AL30" s="2008"/>
      <c r="AM30" s="2008"/>
      <c r="AN30" s="2008"/>
      <c r="AO30" s="2008"/>
      <c r="AP30" s="2009"/>
      <c r="AQ30" s="2010" t="s">
        <v>1391</v>
      </c>
      <c r="AR30" s="2011"/>
      <c r="AS30" s="2011"/>
      <c r="AT30" s="2011"/>
      <c r="AU30" s="2011"/>
      <c r="AV30" s="2011"/>
      <c r="AW30" s="2011"/>
      <c r="AX30" s="2011"/>
      <c r="AY30" s="2011"/>
      <c r="AZ30" s="2011"/>
      <c r="BA30" s="2011"/>
      <c r="BB30" s="2011"/>
      <c r="BC30" s="2011"/>
      <c r="BD30" s="2011"/>
      <c r="BE30" s="2011"/>
      <c r="BF30" s="2011"/>
      <c r="BG30" s="2011"/>
      <c r="BH30" s="2011"/>
      <c r="BI30" s="2012"/>
      <c r="BJ30" s="2010"/>
      <c r="BK30" s="2011"/>
      <c r="BL30" s="2011"/>
      <c r="BM30" s="2013"/>
    </row>
    <row r="31" spans="1:65" ht="21.75" customHeight="1">
      <c r="A31" s="2172"/>
      <c r="B31" s="2097"/>
      <c r="C31" s="2098"/>
      <c r="D31" s="2098"/>
      <c r="E31" s="2098"/>
      <c r="F31" s="2098"/>
      <c r="G31" s="2098"/>
      <c r="H31" s="2098"/>
      <c r="I31" s="2099"/>
      <c r="J31" s="2103"/>
      <c r="K31" s="2104"/>
      <c r="L31" s="2104"/>
      <c r="M31" s="2104"/>
      <c r="N31" s="2105"/>
      <c r="O31" s="2040"/>
      <c r="P31" s="2041"/>
      <c r="Q31" s="2041"/>
      <c r="R31" s="2042"/>
      <c r="S31" s="2088"/>
      <c r="T31" s="2089"/>
      <c r="U31" s="2089"/>
      <c r="V31" s="2089"/>
      <c r="W31" s="2089"/>
      <c r="X31" s="2089"/>
      <c r="Y31" s="2090"/>
      <c r="Z31" s="2097"/>
      <c r="AA31" s="2098"/>
      <c r="AB31" s="2098"/>
      <c r="AC31" s="2098"/>
      <c r="AD31" s="2098"/>
      <c r="AE31" s="2098"/>
      <c r="AF31" s="2099"/>
      <c r="AG31" s="2007" t="s">
        <v>1392</v>
      </c>
      <c r="AH31" s="2008"/>
      <c r="AI31" s="2008"/>
      <c r="AJ31" s="2008"/>
      <c r="AK31" s="2008"/>
      <c r="AL31" s="2008"/>
      <c r="AM31" s="2008"/>
      <c r="AN31" s="2008"/>
      <c r="AO31" s="2008"/>
      <c r="AP31" s="2009"/>
      <c r="AQ31" s="2010" t="s">
        <v>1376</v>
      </c>
      <c r="AR31" s="2011"/>
      <c r="AS31" s="2011"/>
      <c r="AT31" s="2011"/>
      <c r="AU31" s="2011"/>
      <c r="AV31" s="2011"/>
      <c r="AW31" s="2011"/>
      <c r="AX31" s="2011"/>
      <c r="AY31" s="2011"/>
      <c r="AZ31" s="2011"/>
      <c r="BA31" s="2011"/>
      <c r="BB31" s="2011"/>
      <c r="BC31" s="2011"/>
      <c r="BD31" s="2011"/>
      <c r="BE31" s="2011"/>
      <c r="BF31" s="2011"/>
      <c r="BG31" s="2011"/>
      <c r="BH31" s="2011"/>
      <c r="BI31" s="2012"/>
      <c r="BJ31" s="2010"/>
      <c r="BK31" s="2011"/>
      <c r="BL31" s="2011"/>
      <c r="BM31" s="2013"/>
    </row>
    <row r="32" spans="1:65" ht="21.75" customHeight="1">
      <c r="A32" s="2172"/>
      <c r="B32" s="2097"/>
      <c r="C32" s="2098"/>
      <c r="D32" s="2098"/>
      <c r="E32" s="2098"/>
      <c r="F32" s="2098"/>
      <c r="G32" s="2098"/>
      <c r="H32" s="2098"/>
      <c r="I32" s="2099"/>
      <c r="J32" s="2103"/>
      <c r="K32" s="2104"/>
      <c r="L32" s="2104"/>
      <c r="M32" s="2104"/>
      <c r="N32" s="2105"/>
      <c r="O32" s="2040"/>
      <c r="P32" s="2041"/>
      <c r="Q32" s="2041"/>
      <c r="R32" s="2042"/>
      <c r="S32" s="2088"/>
      <c r="T32" s="2089"/>
      <c r="U32" s="2089"/>
      <c r="V32" s="2089"/>
      <c r="W32" s="2089"/>
      <c r="X32" s="2089"/>
      <c r="Y32" s="2090"/>
      <c r="Z32" s="2097"/>
      <c r="AA32" s="2098"/>
      <c r="AB32" s="2098"/>
      <c r="AC32" s="2098"/>
      <c r="AD32" s="2098"/>
      <c r="AE32" s="2098"/>
      <c r="AF32" s="2099"/>
      <c r="AG32" s="2007" t="s">
        <v>1393</v>
      </c>
      <c r="AH32" s="2008"/>
      <c r="AI32" s="2008"/>
      <c r="AJ32" s="2008"/>
      <c r="AK32" s="2008"/>
      <c r="AL32" s="2008"/>
      <c r="AM32" s="2008"/>
      <c r="AN32" s="2008"/>
      <c r="AO32" s="2008"/>
      <c r="AP32" s="2009"/>
      <c r="AQ32" s="2010" t="s">
        <v>1376</v>
      </c>
      <c r="AR32" s="2011"/>
      <c r="AS32" s="2011"/>
      <c r="AT32" s="2011"/>
      <c r="AU32" s="2011"/>
      <c r="AV32" s="2011"/>
      <c r="AW32" s="2011"/>
      <c r="AX32" s="2011"/>
      <c r="AY32" s="2011"/>
      <c r="AZ32" s="2011"/>
      <c r="BA32" s="2011"/>
      <c r="BB32" s="2011"/>
      <c r="BC32" s="2011"/>
      <c r="BD32" s="2011"/>
      <c r="BE32" s="2011"/>
      <c r="BF32" s="2011"/>
      <c r="BG32" s="2011"/>
      <c r="BH32" s="2011"/>
      <c r="BI32" s="2012"/>
      <c r="BJ32" s="2010"/>
      <c r="BK32" s="2011"/>
      <c r="BL32" s="2011"/>
      <c r="BM32" s="2013"/>
    </row>
    <row r="33" spans="1:65" ht="21.75" customHeight="1">
      <c r="A33" s="2172"/>
      <c r="B33" s="2097"/>
      <c r="C33" s="2098"/>
      <c r="D33" s="2098"/>
      <c r="E33" s="2098"/>
      <c r="F33" s="2098"/>
      <c r="G33" s="2098"/>
      <c r="H33" s="2098"/>
      <c r="I33" s="2099"/>
      <c r="J33" s="2103"/>
      <c r="K33" s="2104"/>
      <c r="L33" s="2104"/>
      <c r="M33" s="2104"/>
      <c r="N33" s="2105"/>
      <c r="O33" s="2040"/>
      <c r="P33" s="2041"/>
      <c r="Q33" s="2041"/>
      <c r="R33" s="2042"/>
      <c r="S33" s="2088"/>
      <c r="T33" s="2089"/>
      <c r="U33" s="2089"/>
      <c r="V33" s="2089"/>
      <c r="W33" s="2089"/>
      <c r="X33" s="2089"/>
      <c r="Y33" s="2090"/>
      <c r="Z33" s="2097"/>
      <c r="AA33" s="2098"/>
      <c r="AB33" s="2098"/>
      <c r="AC33" s="2098"/>
      <c r="AD33" s="2098"/>
      <c r="AE33" s="2098"/>
      <c r="AF33" s="2099"/>
      <c r="AG33" s="2007" t="s">
        <v>1394</v>
      </c>
      <c r="AH33" s="2008"/>
      <c r="AI33" s="2008"/>
      <c r="AJ33" s="2008"/>
      <c r="AK33" s="2008"/>
      <c r="AL33" s="2008"/>
      <c r="AM33" s="2008"/>
      <c r="AN33" s="2008"/>
      <c r="AO33" s="2008"/>
      <c r="AP33" s="2009"/>
      <c r="AQ33" s="2010" t="s">
        <v>1395</v>
      </c>
      <c r="AR33" s="2011"/>
      <c r="AS33" s="2011"/>
      <c r="AT33" s="2011"/>
      <c r="AU33" s="2011"/>
      <c r="AV33" s="2011"/>
      <c r="AW33" s="2011"/>
      <c r="AX33" s="2011"/>
      <c r="AY33" s="2011"/>
      <c r="AZ33" s="2011"/>
      <c r="BA33" s="2011"/>
      <c r="BB33" s="2011"/>
      <c r="BC33" s="2011"/>
      <c r="BD33" s="2011"/>
      <c r="BE33" s="2011"/>
      <c r="BF33" s="2011"/>
      <c r="BG33" s="2011"/>
      <c r="BH33" s="2011"/>
      <c r="BI33" s="2012"/>
      <c r="BJ33" s="2010"/>
      <c r="BK33" s="2011"/>
      <c r="BL33" s="2011"/>
      <c r="BM33" s="2013"/>
    </row>
    <row r="34" spans="1:65" ht="21.75" customHeight="1">
      <c r="A34" s="2172"/>
      <c r="B34" s="2097"/>
      <c r="C34" s="2098"/>
      <c r="D34" s="2098"/>
      <c r="E34" s="2098"/>
      <c r="F34" s="2098"/>
      <c r="G34" s="2098"/>
      <c r="H34" s="2098"/>
      <c r="I34" s="2099"/>
      <c r="J34" s="2103"/>
      <c r="K34" s="2104"/>
      <c r="L34" s="2104"/>
      <c r="M34" s="2104"/>
      <c r="N34" s="2105"/>
      <c r="O34" s="2040"/>
      <c r="P34" s="2041"/>
      <c r="Q34" s="2041"/>
      <c r="R34" s="2042"/>
      <c r="S34" s="2088"/>
      <c r="T34" s="2089"/>
      <c r="U34" s="2089"/>
      <c r="V34" s="2089"/>
      <c r="W34" s="2089"/>
      <c r="X34" s="2089"/>
      <c r="Y34" s="2090"/>
      <c r="Z34" s="2097"/>
      <c r="AA34" s="2098"/>
      <c r="AB34" s="2098"/>
      <c r="AC34" s="2098"/>
      <c r="AD34" s="2098"/>
      <c r="AE34" s="2098"/>
      <c r="AF34" s="2099"/>
      <c r="AG34" s="2007" t="s">
        <v>1396</v>
      </c>
      <c r="AH34" s="2008"/>
      <c r="AI34" s="2008"/>
      <c r="AJ34" s="2008"/>
      <c r="AK34" s="2008"/>
      <c r="AL34" s="2008"/>
      <c r="AM34" s="2008"/>
      <c r="AN34" s="2008"/>
      <c r="AO34" s="2008"/>
      <c r="AP34" s="2009"/>
      <c r="AQ34" s="2010" t="s">
        <v>1376</v>
      </c>
      <c r="AR34" s="2011"/>
      <c r="AS34" s="2011"/>
      <c r="AT34" s="2011"/>
      <c r="AU34" s="2011"/>
      <c r="AV34" s="2011"/>
      <c r="AW34" s="2011"/>
      <c r="AX34" s="2011"/>
      <c r="AY34" s="2011"/>
      <c r="AZ34" s="2011"/>
      <c r="BA34" s="2011"/>
      <c r="BB34" s="2011"/>
      <c r="BC34" s="2011"/>
      <c r="BD34" s="2011"/>
      <c r="BE34" s="2011"/>
      <c r="BF34" s="2011"/>
      <c r="BG34" s="2011"/>
      <c r="BH34" s="2011"/>
      <c r="BI34" s="2012"/>
      <c r="BJ34" s="2010"/>
      <c r="BK34" s="2011"/>
      <c r="BL34" s="2011"/>
      <c r="BM34" s="2013"/>
    </row>
    <row r="35" spans="1:65" ht="34.5" customHeight="1">
      <c r="A35" s="2172"/>
      <c r="B35" s="2097"/>
      <c r="C35" s="2098"/>
      <c r="D35" s="2098"/>
      <c r="E35" s="2098"/>
      <c r="F35" s="2098"/>
      <c r="G35" s="2098"/>
      <c r="H35" s="2098"/>
      <c r="I35" s="2099"/>
      <c r="J35" s="2103"/>
      <c r="K35" s="2104"/>
      <c r="L35" s="2104"/>
      <c r="M35" s="2104"/>
      <c r="N35" s="2105"/>
      <c r="O35" s="2040"/>
      <c r="P35" s="2041"/>
      <c r="Q35" s="2041"/>
      <c r="R35" s="2042"/>
      <c r="S35" s="2088"/>
      <c r="T35" s="2089"/>
      <c r="U35" s="2089"/>
      <c r="V35" s="2089"/>
      <c r="W35" s="2089"/>
      <c r="X35" s="2089"/>
      <c r="Y35" s="2090"/>
      <c r="Z35" s="2097"/>
      <c r="AA35" s="2098"/>
      <c r="AB35" s="2098"/>
      <c r="AC35" s="2098"/>
      <c r="AD35" s="2098"/>
      <c r="AE35" s="2098"/>
      <c r="AF35" s="2099"/>
      <c r="AG35" s="2028" t="s">
        <v>1397</v>
      </c>
      <c r="AH35" s="2029"/>
      <c r="AI35" s="2029"/>
      <c r="AJ35" s="2029"/>
      <c r="AK35" s="2029"/>
      <c r="AL35" s="2029"/>
      <c r="AM35" s="2029"/>
      <c r="AN35" s="2029"/>
      <c r="AO35" s="2029"/>
      <c r="AP35" s="2030"/>
      <c r="AQ35" s="2031" t="s">
        <v>1147</v>
      </c>
      <c r="AR35" s="2032"/>
      <c r="AS35" s="2032"/>
      <c r="AT35" s="2032"/>
      <c r="AU35" s="2032"/>
      <c r="AV35" s="2032"/>
      <c r="AW35" s="2032"/>
      <c r="AX35" s="2032"/>
      <c r="AY35" s="2032"/>
      <c r="AZ35" s="2032"/>
      <c r="BA35" s="2032"/>
      <c r="BB35" s="2032"/>
      <c r="BC35" s="2032"/>
      <c r="BD35" s="2032"/>
      <c r="BE35" s="2032"/>
      <c r="BF35" s="2032"/>
      <c r="BG35" s="2032"/>
      <c r="BH35" s="2032"/>
      <c r="BI35" s="2033"/>
      <c r="BJ35" s="2034"/>
      <c r="BK35" s="2035"/>
      <c r="BL35" s="2035"/>
      <c r="BM35" s="2036"/>
    </row>
    <row r="36" spans="1:65" ht="21.75" customHeight="1">
      <c r="A36" s="2172"/>
      <c r="B36" s="2097"/>
      <c r="C36" s="2098"/>
      <c r="D36" s="2098"/>
      <c r="E36" s="2098"/>
      <c r="F36" s="2098"/>
      <c r="G36" s="2098"/>
      <c r="H36" s="2098"/>
      <c r="I36" s="2099"/>
      <c r="J36" s="2103"/>
      <c r="K36" s="2104"/>
      <c r="L36" s="2104"/>
      <c r="M36" s="2104"/>
      <c r="N36" s="2105"/>
      <c r="O36" s="2040"/>
      <c r="P36" s="2041"/>
      <c r="Q36" s="2041"/>
      <c r="R36" s="2042"/>
      <c r="S36" s="2088"/>
      <c r="T36" s="2089"/>
      <c r="U36" s="2089"/>
      <c r="V36" s="2089"/>
      <c r="W36" s="2089"/>
      <c r="X36" s="2089"/>
      <c r="Y36" s="2090"/>
      <c r="Z36" s="2097"/>
      <c r="AA36" s="2098"/>
      <c r="AB36" s="2098"/>
      <c r="AC36" s="2098"/>
      <c r="AD36" s="2098"/>
      <c r="AE36" s="2098"/>
      <c r="AF36" s="2099"/>
      <c r="AG36" s="2007" t="s">
        <v>1398</v>
      </c>
      <c r="AH36" s="2008"/>
      <c r="AI36" s="2008"/>
      <c r="AJ36" s="2008"/>
      <c r="AK36" s="2008"/>
      <c r="AL36" s="2008"/>
      <c r="AM36" s="2008"/>
      <c r="AN36" s="2008"/>
      <c r="AO36" s="2008"/>
      <c r="AP36" s="2009"/>
      <c r="AQ36" s="2010" t="s">
        <v>1399</v>
      </c>
      <c r="AR36" s="2011"/>
      <c r="AS36" s="2011"/>
      <c r="AT36" s="2011"/>
      <c r="AU36" s="2011"/>
      <c r="AV36" s="2011"/>
      <c r="AW36" s="2011"/>
      <c r="AX36" s="2011"/>
      <c r="AY36" s="2011"/>
      <c r="AZ36" s="2011"/>
      <c r="BA36" s="2011"/>
      <c r="BB36" s="2011"/>
      <c r="BC36" s="2011"/>
      <c r="BD36" s="2011"/>
      <c r="BE36" s="2011"/>
      <c r="BF36" s="2011"/>
      <c r="BG36" s="2011"/>
      <c r="BH36" s="2011"/>
      <c r="BI36" s="2012"/>
      <c r="BJ36" s="2010"/>
      <c r="BK36" s="2011"/>
      <c r="BL36" s="2011"/>
      <c r="BM36" s="2013"/>
    </row>
    <row r="37" spans="1:65" ht="21.75" customHeight="1">
      <c r="A37" s="2172"/>
      <c r="B37" s="2097"/>
      <c r="C37" s="2098"/>
      <c r="D37" s="2098"/>
      <c r="E37" s="2098"/>
      <c r="F37" s="2098"/>
      <c r="G37" s="2098"/>
      <c r="H37" s="2098"/>
      <c r="I37" s="2099"/>
      <c r="J37" s="2103"/>
      <c r="K37" s="2104"/>
      <c r="L37" s="2104"/>
      <c r="M37" s="2104"/>
      <c r="N37" s="2105"/>
      <c r="O37" s="2040"/>
      <c r="P37" s="2041"/>
      <c r="Q37" s="2041"/>
      <c r="R37" s="2042"/>
      <c r="S37" s="2088"/>
      <c r="T37" s="2089"/>
      <c r="U37" s="2089"/>
      <c r="V37" s="2089"/>
      <c r="W37" s="2089"/>
      <c r="X37" s="2089"/>
      <c r="Y37" s="2090"/>
      <c r="Z37" s="2097"/>
      <c r="AA37" s="2098"/>
      <c r="AB37" s="2098"/>
      <c r="AC37" s="2098"/>
      <c r="AD37" s="2098"/>
      <c r="AE37" s="2098"/>
      <c r="AF37" s="2099"/>
      <c r="AG37" s="2007" t="s">
        <v>1400</v>
      </c>
      <c r="AH37" s="2008"/>
      <c r="AI37" s="2008"/>
      <c r="AJ37" s="2008"/>
      <c r="AK37" s="2008"/>
      <c r="AL37" s="2008"/>
      <c r="AM37" s="2008"/>
      <c r="AN37" s="2008"/>
      <c r="AO37" s="2008"/>
      <c r="AP37" s="2009"/>
      <c r="AQ37" s="2010" t="s">
        <v>1399</v>
      </c>
      <c r="AR37" s="2011"/>
      <c r="AS37" s="2011"/>
      <c r="AT37" s="2011"/>
      <c r="AU37" s="2011"/>
      <c r="AV37" s="2011"/>
      <c r="AW37" s="2011"/>
      <c r="AX37" s="2011"/>
      <c r="AY37" s="2011"/>
      <c r="AZ37" s="2011"/>
      <c r="BA37" s="2011"/>
      <c r="BB37" s="2011"/>
      <c r="BC37" s="2011"/>
      <c r="BD37" s="2011"/>
      <c r="BE37" s="2011"/>
      <c r="BF37" s="2011"/>
      <c r="BG37" s="2011"/>
      <c r="BH37" s="2011"/>
      <c r="BI37" s="2012"/>
      <c r="BJ37" s="2010"/>
      <c r="BK37" s="2011"/>
      <c r="BL37" s="2011"/>
      <c r="BM37" s="2013"/>
    </row>
    <row r="38" spans="1:65" ht="21.75" customHeight="1">
      <c r="A38" s="2172"/>
      <c r="B38" s="2097"/>
      <c r="C38" s="2098"/>
      <c r="D38" s="2098"/>
      <c r="E38" s="2098"/>
      <c r="F38" s="2098"/>
      <c r="G38" s="2098"/>
      <c r="H38" s="2098"/>
      <c r="I38" s="2099"/>
      <c r="J38" s="2103"/>
      <c r="K38" s="2104"/>
      <c r="L38" s="2104"/>
      <c r="M38" s="2104"/>
      <c r="N38" s="2105"/>
      <c r="O38" s="2040"/>
      <c r="P38" s="2041"/>
      <c r="Q38" s="2041"/>
      <c r="R38" s="2042"/>
      <c r="S38" s="2088"/>
      <c r="T38" s="2089"/>
      <c r="U38" s="2089"/>
      <c r="V38" s="2089"/>
      <c r="W38" s="2089"/>
      <c r="X38" s="2089"/>
      <c r="Y38" s="2090"/>
      <c r="Z38" s="2097"/>
      <c r="AA38" s="2098"/>
      <c r="AB38" s="2098"/>
      <c r="AC38" s="2098"/>
      <c r="AD38" s="2098"/>
      <c r="AE38" s="2098"/>
      <c r="AF38" s="2099"/>
      <c r="AG38" s="2007" t="s">
        <v>1401</v>
      </c>
      <c r="AH38" s="2008"/>
      <c r="AI38" s="2008"/>
      <c r="AJ38" s="2008"/>
      <c r="AK38" s="2008"/>
      <c r="AL38" s="2008"/>
      <c r="AM38" s="2008"/>
      <c r="AN38" s="2008"/>
      <c r="AO38" s="2008"/>
      <c r="AP38" s="2009"/>
      <c r="AQ38" s="2010" t="s">
        <v>1402</v>
      </c>
      <c r="AR38" s="2011"/>
      <c r="AS38" s="2011"/>
      <c r="AT38" s="2011"/>
      <c r="AU38" s="2011"/>
      <c r="AV38" s="2011"/>
      <c r="AW38" s="2011"/>
      <c r="AX38" s="2011"/>
      <c r="AY38" s="2011"/>
      <c r="AZ38" s="2011"/>
      <c r="BA38" s="2011"/>
      <c r="BB38" s="2011"/>
      <c r="BC38" s="2011"/>
      <c r="BD38" s="2011"/>
      <c r="BE38" s="2011"/>
      <c r="BF38" s="2011"/>
      <c r="BG38" s="2011"/>
      <c r="BH38" s="2011"/>
      <c r="BI38" s="2012"/>
      <c r="BJ38" s="2010"/>
      <c r="BK38" s="2011"/>
      <c r="BL38" s="2011"/>
      <c r="BM38" s="2013"/>
    </row>
    <row r="39" spans="1:65" ht="21.75" customHeight="1">
      <c r="A39" s="2172"/>
      <c r="B39" s="2097"/>
      <c r="C39" s="2098"/>
      <c r="D39" s="2098"/>
      <c r="E39" s="2098"/>
      <c r="F39" s="2098"/>
      <c r="G39" s="2098"/>
      <c r="H39" s="2098"/>
      <c r="I39" s="2099"/>
      <c r="J39" s="2103"/>
      <c r="K39" s="2104"/>
      <c r="L39" s="2104"/>
      <c r="M39" s="2104"/>
      <c r="N39" s="2105"/>
      <c r="O39" s="2040"/>
      <c r="P39" s="2041"/>
      <c r="Q39" s="2041"/>
      <c r="R39" s="2042"/>
      <c r="S39" s="2088"/>
      <c r="T39" s="2089"/>
      <c r="U39" s="2089"/>
      <c r="V39" s="2089"/>
      <c r="W39" s="2089"/>
      <c r="X39" s="2089"/>
      <c r="Y39" s="2090"/>
      <c r="Z39" s="2097"/>
      <c r="AA39" s="2098"/>
      <c r="AB39" s="2098"/>
      <c r="AC39" s="2098"/>
      <c r="AD39" s="2098"/>
      <c r="AE39" s="2098"/>
      <c r="AF39" s="2099"/>
      <c r="AG39" s="2007" t="s">
        <v>1403</v>
      </c>
      <c r="AH39" s="2037"/>
      <c r="AI39" s="2037"/>
      <c r="AJ39" s="2037"/>
      <c r="AK39" s="2037"/>
      <c r="AL39" s="2037"/>
      <c r="AM39" s="2037"/>
      <c r="AN39" s="2037"/>
      <c r="AO39" s="2037"/>
      <c r="AP39" s="2038"/>
      <c r="AQ39" s="2010" t="s">
        <v>1154</v>
      </c>
      <c r="AR39" s="2035"/>
      <c r="AS39" s="2035"/>
      <c r="AT39" s="2035"/>
      <c r="AU39" s="2035"/>
      <c r="AV39" s="2035"/>
      <c r="AW39" s="2035"/>
      <c r="AX39" s="2035"/>
      <c r="AY39" s="2035"/>
      <c r="AZ39" s="2035"/>
      <c r="BA39" s="2035"/>
      <c r="BB39" s="2035"/>
      <c r="BC39" s="2035"/>
      <c r="BD39" s="2035"/>
      <c r="BE39" s="2035"/>
      <c r="BF39" s="2035"/>
      <c r="BG39" s="2035"/>
      <c r="BH39" s="2035"/>
      <c r="BI39" s="2039"/>
      <c r="BJ39" s="2010"/>
      <c r="BK39" s="2011"/>
      <c r="BL39" s="2011"/>
      <c r="BM39" s="2013"/>
    </row>
    <row r="40" spans="1:65" ht="21.75" customHeight="1">
      <c r="A40" s="2172"/>
      <c r="B40" s="2097"/>
      <c r="C40" s="2098"/>
      <c r="D40" s="2098"/>
      <c r="E40" s="2098"/>
      <c r="F40" s="2098"/>
      <c r="G40" s="2098"/>
      <c r="H40" s="2098"/>
      <c r="I40" s="2099"/>
      <c r="J40" s="2103"/>
      <c r="K40" s="2104"/>
      <c r="L40" s="2104"/>
      <c r="M40" s="2104"/>
      <c r="N40" s="2105"/>
      <c r="O40" s="2040"/>
      <c r="P40" s="2041"/>
      <c r="Q40" s="2041"/>
      <c r="R40" s="2042"/>
      <c r="S40" s="2088"/>
      <c r="T40" s="2089"/>
      <c r="U40" s="2089"/>
      <c r="V40" s="2089"/>
      <c r="W40" s="2089"/>
      <c r="X40" s="2089"/>
      <c r="Y40" s="2090"/>
      <c r="Z40" s="2097"/>
      <c r="AA40" s="2098"/>
      <c r="AB40" s="2098"/>
      <c r="AC40" s="2098"/>
      <c r="AD40" s="2098"/>
      <c r="AE40" s="2098"/>
      <c r="AF40" s="2099"/>
      <c r="AG40" s="2007" t="s">
        <v>1404</v>
      </c>
      <c r="AH40" s="2008"/>
      <c r="AI40" s="2008"/>
      <c r="AJ40" s="2008"/>
      <c r="AK40" s="2008"/>
      <c r="AL40" s="2008"/>
      <c r="AM40" s="2008"/>
      <c r="AN40" s="2008"/>
      <c r="AO40" s="2008"/>
      <c r="AP40" s="2009"/>
      <c r="AQ40" s="2010" t="s">
        <v>1405</v>
      </c>
      <c r="AR40" s="2011"/>
      <c r="AS40" s="2011"/>
      <c r="AT40" s="2011"/>
      <c r="AU40" s="2011"/>
      <c r="AV40" s="2011"/>
      <c r="AW40" s="2011"/>
      <c r="AX40" s="2011"/>
      <c r="AY40" s="2011"/>
      <c r="AZ40" s="2011"/>
      <c r="BA40" s="2011"/>
      <c r="BB40" s="2011"/>
      <c r="BC40" s="2011"/>
      <c r="BD40" s="2011"/>
      <c r="BE40" s="2011"/>
      <c r="BF40" s="2011"/>
      <c r="BG40" s="2011"/>
      <c r="BH40" s="2011"/>
      <c r="BI40" s="2012"/>
      <c r="BJ40" s="2010"/>
      <c r="BK40" s="2011"/>
      <c r="BL40" s="2011"/>
      <c r="BM40" s="2013"/>
    </row>
    <row r="41" spans="1:65" ht="21.75" customHeight="1">
      <c r="A41" s="2172"/>
      <c r="B41" s="2000"/>
      <c r="C41" s="2001"/>
      <c r="D41" s="2001"/>
      <c r="E41" s="2001"/>
      <c r="F41" s="2001"/>
      <c r="G41" s="2001"/>
      <c r="H41" s="2001"/>
      <c r="I41" s="2002"/>
      <c r="J41" s="2180"/>
      <c r="K41" s="2181"/>
      <c r="L41" s="2181"/>
      <c r="M41" s="2181"/>
      <c r="N41" s="2182"/>
      <c r="O41" s="2043"/>
      <c r="P41" s="2044"/>
      <c r="Q41" s="2044"/>
      <c r="R41" s="2045"/>
      <c r="S41" s="2091"/>
      <c r="T41" s="2092"/>
      <c r="U41" s="2092"/>
      <c r="V41" s="2092"/>
      <c r="W41" s="2092"/>
      <c r="X41" s="2092"/>
      <c r="Y41" s="2093"/>
      <c r="Z41" s="2000"/>
      <c r="AA41" s="2001"/>
      <c r="AB41" s="2001"/>
      <c r="AC41" s="2001"/>
      <c r="AD41" s="2001"/>
      <c r="AE41" s="2001"/>
      <c r="AF41" s="2002"/>
      <c r="AG41" s="2007" t="s">
        <v>1406</v>
      </c>
      <c r="AH41" s="2008"/>
      <c r="AI41" s="2008"/>
      <c r="AJ41" s="2008"/>
      <c r="AK41" s="2008"/>
      <c r="AL41" s="2008"/>
      <c r="AM41" s="2008"/>
      <c r="AN41" s="2008"/>
      <c r="AO41" s="2008"/>
      <c r="AP41" s="2009"/>
      <c r="AQ41" s="2010" t="s">
        <v>1405</v>
      </c>
      <c r="AR41" s="2011"/>
      <c r="AS41" s="2011"/>
      <c r="AT41" s="2011"/>
      <c r="AU41" s="2011"/>
      <c r="AV41" s="2011"/>
      <c r="AW41" s="2011"/>
      <c r="AX41" s="2011"/>
      <c r="AY41" s="2011"/>
      <c r="AZ41" s="2011"/>
      <c r="BA41" s="2011"/>
      <c r="BB41" s="2011"/>
      <c r="BC41" s="2011"/>
      <c r="BD41" s="2011"/>
      <c r="BE41" s="2011"/>
      <c r="BF41" s="2011"/>
      <c r="BG41" s="2011"/>
      <c r="BH41" s="2011"/>
      <c r="BI41" s="2012"/>
      <c r="BJ41" s="2010"/>
      <c r="BK41" s="2011"/>
      <c r="BL41" s="2011"/>
      <c r="BM41" s="2013"/>
    </row>
    <row r="42" spans="1:65" ht="22.7" customHeight="1">
      <c r="A42" s="2172"/>
      <c r="B42" s="2064" t="s">
        <v>1407</v>
      </c>
      <c r="C42" s="2065"/>
      <c r="D42" s="2065"/>
      <c r="E42" s="2065"/>
      <c r="F42" s="2065"/>
      <c r="G42" s="2065"/>
      <c r="H42" s="2065"/>
      <c r="I42" s="2066"/>
      <c r="J42" s="2067"/>
      <c r="K42" s="2068"/>
      <c r="L42" s="2068"/>
      <c r="M42" s="2068"/>
      <c r="N42" s="2069"/>
      <c r="O42" s="2076"/>
      <c r="P42" s="2077"/>
      <c r="Q42" s="2077"/>
      <c r="R42" s="2078"/>
      <c r="S42" s="2085" t="s">
        <v>1408</v>
      </c>
      <c r="T42" s="2086"/>
      <c r="U42" s="2086"/>
      <c r="V42" s="2086"/>
      <c r="W42" s="2086"/>
      <c r="X42" s="2086"/>
      <c r="Y42" s="2087"/>
      <c r="Z42" s="2076"/>
      <c r="AA42" s="2077"/>
      <c r="AB42" s="2077"/>
      <c r="AC42" s="2077"/>
      <c r="AD42" s="2077"/>
      <c r="AE42" s="2077"/>
      <c r="AF42" s="2078"/>
      <c r="AG42" s="2007" t="s">
        <v>1205</v>
      </c>
      <c r="AH42" s="2008"/>
      <c r="AI42" s="2008"/>
      <c r="AJ42" s="2008"/>
      <c r="AK42" s="2008"/>
      <c r="AL42" s="2008"/>
      <c r="AM42" s="2008"/>
      <c r="AN42" s="2008"/>
      <c r="AO42" s="2008"/>
      <c r="AP42" s="2009"/>
      <c r="AQ42" s="2010" t="s">
        <v>1154</v>
      </c>
      <c r="AR42" s="2011"/>
      <c r="AS42" s="2011"/>
      <c r="AT42" s="2011"/>
      <c r="AU42" s="2011"/>
      <c r="AV42" s="2011"/>
      <c r="AW42" s="2011"/>
      <c r="AX42" s="2011"/>
      <c r="AY42" s="2011"/>
      <c r="AZ42" s="2011"/>
      <c r="BA42" s="2011"/>
      <c r="BB42" s="2011"/>
      <c r="BC42" s="2011"/>
      <c r="BD42" s="2011"/>
      <c r="BE42" s="2011"/>
      <c r="BF42" s="2011"/>
      <c r="BG42" s="2011"/>
      <c r="BH42" s="2011"/>
      <c r="BI42" s="2012"/>
      <c r="BJ42" s="2010"/>
      <c r="BK42" s="2011"/>
      <c r="BL42" s="2011"/>
      <c r="BM42" s="2013"/>
    </row>
    <row r="43" spans="1:65" ht="22.7" customHeight="1">
      <c r="A43" s="2172"/>
      <c r="B43" s="2040"/>
      <c r="C43" s="2041"/>
      <c r="D43" s="2041"/>
      <c r="E43" s="2041"/>
      <c r="F43" s="2041"/>
      <c r="G43" s="2041"/>
      <c r="H43" s="2041"/>
      <c r="I43" s="2042"/>
      <c r="J43" s="2070"/>
      <c r="K43" s="2071"/>
      <c r="L43" s="2071"/>
      <c r="M43" s="2071"/>
      <c r="N43" s="2072"/>
      <c r="O43" s="2079"/>
      <c r="P43" s="2080"/>
      <c r="Q43" s="2080"/>
      <c r="R43" s="2081"/>
      <c r="S43" s="2088"/>
      <c r="T43" s="2089"/>
      <c r="U43" s="2089"/>
      <c r="V43" s="2089"/>
      <c r="W43" s="2089"/>
      <c r="X43" s="2089"/>
      <c r="Y43" s="2090"/>
      <c r="Z43" s="2079"/>
      <c r="AA43" s="2080"/>
      <c r="AB43" s="2080"/>
      <c r="AC43" s="2080"/>
      <c r="AD43" s="2080"/>
      <c r="AE43" s="2080"/>
      <c r="AF43" s="2081"/>
      <c r="AG43" s="2007" t="s">
        <v>1172</v>
      </c>
      <c r="AH43" s="2008"/>
      <c r="AI43" s="2008"/>
      <c r="AJ43" s="2008"/>
      <c r="AK43" s="2008"/>
      <c r="AL43" s="2008"/>
      <c r="AM43" s="2008"/>
      <c r="AN43" s="2008"/>
      <c r="AO43" s="2008"/>
      <c r="AP43" s="2009"/>
      <c r="AQ43" s="2010" t="s">
        <v>1154</v>
      </c>
      <c r="AR43" s="2011"/>
      <c r="AS43" s="2011"/>
      <c r="AT43" s="2011"/>
      <c r="AU43" s="2011"/>
      <c r="AV43" s="2011"/>
      <c r="AW43" s="2011"/>
      <c r="AX43" s="2011"/>
      <c r="AY43" s="2011"/>
      <c r="AZ43" s="2011"/>
      <c r="BA43" s="2011"/>
      <c r="BB43" s="2011"/>
      <c r="BC43" s="2011"/>
      <c r="BD43" s="2011"/>
      <c r="BE43" s="2011"/>
      <c r="BF43" s="2011"/>
      <c r="BG43" s="2011"/>
      <c r="BH43" s="2011"/>
      <c r="BI43" s="2012"/>
      <c r="BJ43" s="2010"/>
      <c r="BK43" s="2011"/>
      <c r="BL43" s="2011"/>
      <c r="BM43" s="2013"/>
    </row>
    <row r="44" spans="1:65" ht="22.7" customHeight="1">
      <c r="A44" s="2172"/>
      <c r="B44" s="2040"/>
      <c r="C44" s="2041"/>
      <c r="D44" s="2041"/>
      <c r="E44" s="2041"/>
      <c r="F44" s="2041"/>
      <c r="G44" s="2041"/>
      <c r="H44" s="2041"/>
      <c r="I44" s="2042"/>
      <c r="J44" s="2070"/>
      <c r="K44" s="2071"/>
      <c r="L44" s="2071"/>
      <c r="M44" s="2071"/>
      <c r="N44" s="2072"/>
      <c r="O44" s="2079"/>
      <c r="P44" s="2080"/>
      <c r="Q44" s="2080"/>
      <c r="R44" s="2081"/>
      <c r="S44" s="2088"/>
      <c r="T44" s="2089"/>
      <c r="U44" s="2089"/>
      <c r="V44" s="2089"/>
      <c r="W44" s="2089"/>
      <c r="X44" s="2089"/>
      <c r="Y44" s="2090"/>
      <c r="Z44" s="2079"/>
      <c r="AA44" s="2080"/>
      <c r="AB44" s="2080"/>
      <c r="AC44" s="2080"/>
      <c r="AD44" s="2080"/>
      <c r="AE44" s="2080"/>
      <c r="AF44" s="2081"/>
      <c r="AG44" s="2007" t="s">
        <v>1372</v>
      </c>
      <c r="AH44" s="2008"/>
      <c r="AI44" s="2008"/>
      <c r="AJ44" s="2008"/>
      <c r="AK44" s="2008"/>
      <c r="AL44" s="2008"/>
      <c r="AM44" s="2008"/>
      <c r="AN44" s="2008"/>
      <c r="AO44" s="2008"/>
      <c r="AP44" s="2009"/>
      <c r="AQ44" s="2010" t="s">
        <v>1373</v>
      </c>
      <c r="AR44" s="2011"/>
      <c r="AS44" s="2011"/>
      <c r="AT44" s="2011"/>
      <c r="AU44" s="2011"/>
      <c r="AV44" s="2011"/>
      <c r="AW44" s="2011"/>
      <c r="AX44" s="2011"/>
      <c r="AY44" s="2011"/>
      <c r="AZ44" s="2011"/>
      <c r="BA44" s="2011"/>
      <c r="BB44" s="2011"/>
      <c r="BC44" s="2011"/>
      <c r="BD44" s="2011"/>
      <c r="BE44" s="2011"/>
      <c r="BF44" s="2011"/>
      <c r="BG44" s="2011"/>
      <c r="BH44" s="2011"/>
      <c r="BI44" s="2012"/>
      <c r="BJ44" s="2010"/>
      <c r="BK44" s="2011"/>
      <c r="BL44" s="2011"/>
      <c r="BM44" s="2013"/>
    </row>
    <row r="45" spans="1:65" ht="21.75" customHeight="1">
      <c r="A45" s="2172"/>
      <c r="B45" s="2040"/>
      <c r="C45" s="2041"/>
      <c r="D45" s="2041"/>
      <c r="E45" s="2041"/>
      <c r="F45" s="2041"/>
      <c r="G45" s="2041"/>
      <c r="H45" s="2041"/>
      <c r="I45" s="2042"/>
      <c r="J45" s="2070"/>
      <c r="K45" s="2071"/>
      <c r="L45" s="2071"/>
      <c r="M45" s="2071"/>
      <c r="N45" s="2072"/>
      <c r="O45" s="2079"/>
      <c r="P45" s="2080"/>
      <c r="Q45" s="2080"/>
      <c r="R45" s="2081"/>
      <c r="S45" s="2088"/>
      <c r="T45" s="2089"/>
      <c r="U45" s="2089"/>
      <c r="V45" s="2089"/>
      <c r="W45" s="2089"/>
      <c r="X45" s="2089"/>
      <c r="Y45" s="2090"/>
      <c r="Z45" s="2079"/>
      <c r="AA45" s="2080"/>
      <c r="AB45" s="2080"/>
      <c r="AC45" s="2080"/>
      <c r="AD45" s="2080"/>
      <c r="AE45" s="2080"/>
      <c r="AF45" s="2081"/>
      <c r="AG45" s="2007" t="s">
        <v>1375</v>
      </c>
      <c r="AH45" s="2008"/>
      <c r="AI45" s="2008"/>
      <c r="AJ45" s="2008"/>
      <c r="AK45" s="2008"/>
      <c r="AL45" s="2008"/>
      <c r="AM45" s="2008"/>
      <c r="AN45" s="2008"/>
      <c r="AO45" s="2008"/>
      <c r="AP45" s="2009"/>
      <c r="AQ45" s="2010" t="s">
        <v>1376</v>
      </c>
      <c r="AR45" s="2011"/>
      <c r="AS45" s="2011"/>
      <c r="AT45" s="2011"/>
      <c r="AU45" s="2011"/>
      <c r="AV45" s="2011"/>
      <c r="AW45" s="2011"/>
      <c r="AX45" s="2011"/>
      <c r="AY45" s="2011"/>
      <c r="AZ45" s="2011"/>
      <c r="BA45" s="2011"/>
      <c r="BB45" s="2011"/>
      <c r="BC45" s="2011"/>
      <c r="BD45" s="2011"/>
      <c r="BE45" s="2011"/>
      <c r="BF45" s="2011"/>
      <c r="BG45" s="2011"/>
      <c r="BH45" s="2011"/>
      <c r="BI45" s="2012"/>
      <c r="BJ45" s="2010"/>
      <c r="BK45" s="2011"/>
      <c r="BL45" s="2011"/>
      <c r="BM45" s="2013"/>
    </row>
    <row r="46" spans="1:65" ht="21.95" customHeight="1">
      <c r="A46" s="2172"/>
      <c r="B46" s="2040"/>
      <c r="C46" s="2041"/>
      <c r="D46" s="2041"/>
      <c r="E46" s="2041"/>
      <c r="F46" s="2041"/>
      <c r="G46" s="2041"/>
      <c r="H46" s="2041"/>
      <c r="I46" s="2042"/>
      <c r="J46" s="2070"/>
      <c r="K46" s="2071"/>
      <c r="L46" s="2071"/>
      <c r="M46" s="2071"/>
      <c r="N46" s="2072"/>
      <c r="O46" s="2079"/>
      <c r="P46" s="2080"/>
      <c r="Q46" s="2080"/>
      <c r="R46" s="2081"/>
      <c r="S46" s="2088"/>
      <c r="T46" s="2089"/>
      <c r="U46" s="2089"/>
      <c r="V46" s="2089"/>
      <c r="W46" s="2089"/>
      <c r="X46" s="2089"/>
      <c r="Y46" s="2090"/>
      <c r="Z46" s="2079"/>
      <c r="AA46" s="2080"/>
      <c r="AB46" s="2080"/>
      <c r="AC46" s="2080"/>
      <c r="AD46" s="2080"/>
      <c r="AE46" s="2080"/>
      <c r="AF46" s="2081"/>
      <c r="AG46" s="2007" t="s">
        <v>1151</v>
      </c>
      <c r="AH46" s="2008"/>
      <c r="AI46" s="2008"/>
      <c r="AJ46" s="2008"/>
      <c r="AK46" s="2008"/>
      <c r="AL46" s="2008"/>
      <c r="AM46" s="2008"/>
      <c r="AN46" s="2008"/>
      <c r="AO46" s="2008"/>
      <c r="AP46" s="2009"/>
      <c r="AQ46" s="2010" t="s">
        <v>1376</v>
      </c>
      <c r="AR46" s="2011"/>
      <c r="AS46" s="2011"/>
      <c r="AT46" s="2011"/>
      <c r="AU46" s="2011"/>
      <c r="AV46" s="2011"/>
      <c r="AW46" s="2011"/>
      <c r="AX46" s="2011"/>
      <c r="AY46" s="2011"/>
      <c r="AZ46" s="2011"/>
      <c r="BA46" s="2011"/>
      <c r="BB46" s="2011"/>
      <c r="BC46" s="2011"/>
      <c r="BD46" s="2011"/>
      <c r="BE46" s="2011"/>
      <c r="BF46" s="2011"/>
      <c r="BG46" s="2011"/>
      <c r="BH46" s="2011"/>
      <c r="BI46" s="2012"/>
      <c r="BJ46" s="2023"/>
      <c r="BK46" s="2023"/>
      <c r="BL46" s="2023"/>
      <c r="BM46" s="2024"/>
    </row>
    <row r="47" spans="1:65" ht="21.95" customHeight="1">
      <c r="A47" s="2172"/>
      <c r="B47" s="2040"/>
      <c r="C47" s="2041"/>
      <c r="D47" s="2041"/>
      <c r="E47" s="2041"/>
      <c r="F47" s="2041"/>
      <c r="G47" s="2041"/>
      <c r="H47" s="2041"/>
      <c r="I47" s="2042"/>
      <c r="J47" s="2070"/>
      <c r="K47" s="2071"/>
      <c r="L47" s="2071"/>
      <c r="M47" s="2071"/>
      <c r="N47" s="2072"/>
      <c r="O47" s="2079"/>
      <c r="P47" s="2080"/>
      <c r="Q47" s="2080"/>
      <c r="R47" s="2081"/>
      <c r="S47" s="2088"/>
      <c r="T47" s="2089"/>
      <c r="U47" s="2089"/>
      <c r="V47" s="2089"/>
      <c r="W47" s="2089"/>
      <c r="X47" s="2089"/>
      <c r="Y47" s="2090"/>
      <c r="Z47" s="2079"/>
      <c r="AA47" s="2080"/>
      <c r="AB47" s="2080"/>
      <c r="AC47" s="2080"/>
      <c r="AD47" s="2080"/>
      <c r="AE47" s="2080"/>
      <c r="AF47" s="2081"/>
      <c r="AG47" s="2007" t="s">
        <v>1217</v>
      </c>
      <c r="AH47" s="2008"/>
      <c r="AI47" s="2008"/>
      <c r="AJ47" s="2008"/>
      <c r="AK47" s="2008"/>
      <c r="AL47" s="2008"/>
      <c r="AM47" s="2008"/>
      <c r="AN47" s="2008"/>
      <c r="AO47" s="2008"/>
      <c r="AP47" s="2009"/>
      <c r="AQ47" s="2010" t="s">
        <v>1154</v>
      </c>
      <c r="AR47" s="2011"/>
      <c r="AS47" s="2011"/>
      <c r="AT47" s="2011"/>
      <c r="AU47" s="2011"/>
      <c r="AV47" s="2011"/>
      <c r="AW47" s="2011"/>
      <c r="AX47" s="2011"/>
      <c r="AY47" s="2011"/>
      <c r="AZ47" s="2011"/>
      <c r="BA47" s="2011"/>
      <c r="BB47" s="2011"/>
      <c r="BC47" s="2011"/>
      <c r="BD47" s="2011"/>
      <c r="BE47" s="2011"/>
      <c r="BF47" s="2011"/>
      <c r="BG47" s="2011"/>
      <c r="BH47" s="2011"/>
      <c r="BI47" s="2012"/>
      <c r="BJ47" s="2023"/>
      <c r="BK47" s="2023"/>
      <c r="BL47" s="2023"/>
      <c r="BM47" s="2024"/>
    </row>
    <row r="48" spans="1:65" ht="21.95" customHeight="1">
      <c r="A48" s="2172"/>
      <c r="B48" s="2040"/>
      <c r="C48" s="2041"/>
      <c r="D48" s="2041"/>
      <c r="E48" s="2041"/>
      <c r="F48" s="2041"/>
      <c r="G48" s="2041"/>
      <c r="H48" s="2041"/>
      <c r="I48" s="2042"/>
      <c r="J48" s="2070"/>
      <c r="K48" s="2071"/>
      <c r="L48" s="2071"/>
      <c r="M48" s="2071"/>
      <c r="N48" s="2072"/>
      <c r="O48" s="2079"/>
      <c r="P48" s="2080"/>
      <c r="Q48" s="2080"/>
      <c r="R48" s="2081"/>
      <c r="S48" s="2088"/>
      <c r="T48" s="2089"/>
      <c r="U48" s="2089"/>
      <c r="V48" s="2089"/>
      <c r="W48" s="2089"/>
      <c r="X48" s="2089"/>
      <c r="Y48" s="2090"/>
      <c r="Z48" s="2079"/>
      <c r="AA48" s="2080"/>
      <c r="AB48" s="2080"/>
      <c r="AC48" s="2080"/>
      <c r="AD48" s="2080"/>
      <c r="AE48" s="2080"/>
      <c r="AF48" s="2081"/>
      <c r="AG48" s="2007" t="s">
        <v>1377</v>
      </c>
      <c r="AH48" s="2008"/>
      <c r="AI48" s="2008"/>
      <c r="AJ48" s="2008"/>
      <c r="AK48" s="2008"/>
      <c r="AL48" s="2008"/>
      <c r="AM48" s="2008"/>
      <c r="AN48" s="2008"/>
      <c r="AO48" s="2008"/>
      <c r="AP48" s="2009"/>
      <c r="AQ48" s="2010" t="s">
        <v>1154</v>
      </c>
      <c r="AR48" s="2011"/>
      <c r="AS48" s="2011"/>
      <c r="AT48" s="2011"/>
      <c r="AU48" s="2011"/>
      <c r="AV48" s="2011"/>
      <c r="AW48" s="2011"/>
      <c r="AX48" s="2011"/>
      <c r="AY48" s="2011"/>
      <c r="AZ48" s="2011"/>
      <c r="BA48" s="2011"/>
      <c r="BB48" s="2011"/>
      <c r="BC48" s="2011"/>
      <c r="BD48" s="2011"/>
      <c r="BE48" s="2011"/>
      <c r="BF48" s="2011"/>
      <c r="BG48" s="2011"/>
      <c r="BH48" s="2011"/>
      <c r="BI48" s="2012"/>
      <c r="BJ48" s="2010"/>
      <c r="BK48" s="2011"/>
      <c r="BL48" s="2011"/>
      <c r="BM48" s="2013"/>
    </row>
    <row r="49" spans="1:65" ht="21.95" customHeight="1">
      <c r="A49" s="2172"/>
      <c r="B49" s="2040"/>
      <c r="C49" s="2041"/>
      <c r="D49" s="2041"/>
      <c r="E49" s="2041"/>
      <c r="F49" s="2041"/>
      <c r="G49" s="2041"/>
      <c r="H49" s="2041"/>
      <c r="I49" s="2042"/>
      <c r="J49" s="2070"/>
      <c r="K49" s="2071"/>
      <c r="L49" s="2071"/>
      <c r="M49" s="2071"/>
      <c r="N49" s="2072"/>
      <c r="O49" s="2079"/>
      <c r="P49" s="2080"/>
      <c r="Q49" s="2080"/>
      <c r="R49" s="2081"/>
      <c r="S49" s="2088"/>
      <c r="T49" s="2089"/>
      <c r="U49" s="2089"/>
      <c r="V49" s="2089"/>
      <c r="W49" s="2089"/>
      <c r="X49" s="2089"/>
      <c r="Y49" s="2090"/>
      <c r="Z49" s="2079"/>
      <c r="AA49" s="2080"/>
      <c r="AB49" s="2080"/>
      <c r="AC49" s="2080"/>
      <c r="AD49" s="2080"/>
      <c r="AE49" s="2080"/>
      <c r="AF49" s="2081"/>
      <c r="AG49" s="2007" t="s">
        <v>1378</v>
      </c>
      <c r="AH49" s="2008"/>
      <c r="AI49" s="2008"/>
      <c r="AJ49" s="2008"/>
      <c r="AK49" s="2008"/>
      <c r="AL49" s="2008"/>
      <c r="AM49" s="2008"/>
      <c r="AN49" s="2008"/>
      <c r="AO49" s="2008"/>
      <c r="AP49" s="2009"/>
      <c r="AQ49" s="2010" t="s">
        <v>1154</v>
      </c>
      <c r="AR49" s="2011"/>
      <c r="AS49" s="2011"/>
      <c r="AT49" s="2011"/>
      <c r="AU49" s="2011"/>
      <c r="AV49" s="2011"/>
      <c r="AW49" s="2011"/>
      <c r="AX49" s="2011"/>
      <c r="AY49" s="2011"/>
      <c r="AZ49" s="2011"/>
      <c r="BA49" s="2011"/>
      <c r="BB49" s="2011"/>
      <c r="BC49" s="2011"/>
      <c r="BD49" s="2011"/>
      <c r="BE49" s="2011"/>
      <c r="BF49" s="2011"/>
      <c r="BG49" s="2011"/>
      <c r="BH49" s="2011"/>
      <c r="BI49" s="2012"/>
      <c r="BJ49" s="2010"/>
      <c r="BK49" s="2011"/>
      <c r="BL49" s="2011"/>
      <c r="BM49" s="2013"/>
    </row>
    <row r="50" spans="1:65" ht="22.7" customHeight="1">
      <c r="A50" s="2172"/>
      <c r="B50" s="2040"/>
      <c r="C50" s="2041"/>
      <c r="D50" s="2041"/>
      <c r="E50" s="2041"/>
      <c r="F50" s="2041"/>
      <c r="G50" s="2041"/>
      <c r="H50" s="2041"/>
      <c r="I50" s="2042"/>
      <c r="J50" s="2070"/>
      <c r="K50" s="2071"/>
      <c r="L50" s="2071"/>
      <c r="M50" s="2071"/>
      <c r="N50" s="2072"/>
      <c r="O50" s="2079"/>
      <c r="P50" s="2080"/>
      <c r="Q50" s="2080"/>
      <c r="R50" s="2081"/>
      <c r="S50" s="2088"/>
      <c r="T50" s="2089"/>
      <c r="U50" s="2089"/>
      <c r="V50" s="2089"/>
      <c r="W50" s="2089"/>
      <c r="X50" s="2089"/>
      <c r="Y50" s="2090"/>
      <c r="Z50" s="2079"/>
      <c r="AA50" s="2080"/>
      <c r="AB50" s="2080"/>
      <c r="AC50" s="2080"/>
      <c r="AD50" s="2080"/>
      <c r="AE50" s="2080"/>
      <c r="AF50" s="2081"/>
      <c r="AG50" s="2007" t="s">
        <v>1383</v>
      </c>
      <c r="AH50" s="2008"/>
      <c r="AI50" s="2008"/>
      <c r="AJ50" s="2008"/>
      <c r="AK50" s="2008"/>
      <c r="AL50" s="2008"/>
      <c r="AM50" s="2008"/>
      <c r="AN50" s="2008"/>
      <c r="AO50" s="2008"/>
      <c r="AP50" s="2009"/>
      <c r="AQ50" s="2010" t="s">
        <v>1163</v>
      </c>
      <c r="AR50" s="2011"/>
      <c r="AS50" s="2011"/>
      <c r="AT50" s="2011"/>
      <c r="AU50" s="2011"/>
      <c r="AV50" s="2011"/>
      <c r="AW50" s="2011"/>
      <c r="AX50" s="2011"/>
      <c r="AY50" s="2011"/>
      <c r="AZ50" s="2011"/>
      <c r="BA50" s="2011"/>
      <c r="BB50" s="2011"/>
      <c r="BC50" s="2011"/>
      <c r="BD50" s="2011"/>
      <c r="BE50" s="2011"/>
      <c r="BF50" s="2011"/>
      <c r="BG50" s="2011"/>
      <c r="BH50" s="2011"/>
      <c r="BI50" s="2012"/>
      <c r="BJ50" s="2010"/>
      <c r="BK50" s="2011"/>
      <c r="BL50" s="2011"/>
      <c r="BM50" s="2013"/>
    </row>
    <row r="51" spans="1:65" ht="22.7" customHeight="1">
      <c r="A51" s="2172"/>
      <c r="B51" s="2040"/>
      <c r="C51" s="2041"/>
      <c r="D51" s="2041"/>
      <c r="E51" s="2041"/>
      <c r="F51" s="2041"/>
      <c r="G51" s="2041"/>
      <c r="H51" s="2041"/>
      <c r="I51" s="2042"/>
      <c r="J51" s="2070"/>
      <c r="K51" s="2071"/>
      <c r="L51" s="2071"/>
      <c r="M51" s="2071"/>
      <c r="N51" s="2072"/>
      <c r="O51" s="2079"/>
      <c r="P51" s="2080"/>
      <c r="Q51" s="2080"/>
      <c r="R51" s="2081"/>
      <c r="S51" s="2088"/>
      <c r="T51" s="2089"/>
      <c r="U51" s="2089"/>
      <c r="V51" s="2089"/>
      <c r="W51" s="2089"/>
      <c r="X51" s="2089"/>
      <c r="Y51" s="2090"/>
      <c r="Z51" s="2079"/>
      <c r="AA51" s="2080"/>
      <c r="AB51" s="2080"/>
      <c r="AC51" s="2080"/>
      <c r="AD51" s="2080"/>
      <c r="AE51" s="2080"/>
      <c r="AF51" s="2081"/>
      <c r="AG51" s="2007" t="s">
        <v>1386</v>
      </c>
      <c r="AH51" s="2008"/>
      <c r="AI51" s="2008"/>
      <c r="AJ51" s="2008"/>
      <c r="AK51" s="2008"/>
      <c r="AL51" s="2008"/>
      <c r="AM51" s="2008"/>
      <c r="AN51" s="2008"/>
      <c r="AO51" s="2008"/>
      <c r="AP51" s="2009"/>
      <c r="AQ51" s="2010" t="s">
        <v>1370</v>
      </c>
      <c r="AR51" s="2011"/>
      <c r="AS51" s="2011"/>
      <c r="AT51" s="2011"/>
      <c r="AU51" s="2011"/>
      <c r="AV51" s="2011"/>
      <c r="AW51" s="2011"/>
      <c r="AX51" s="2011"/>
      <c r="AY51" s="2011"/>
      <c r="AZ51" s="2011"/>
      <c r="BA51" s="2011"/>
      <c r="BB51" s="2011"/>
      <c r="BC51" s="2011"/>
      <c r="BD51" s="2011"/>
      <c r="BE51" s="2011"/>
      <c r="BF51" s="2011"/>
      <c r="BG51" s="2011"/>
      <c r="BH51" s="2011"/>
      <c r="BI51" s="2012"/>
      <c r="BJ51" s="2010"/>
      <c r="BK51" s="2011"/>
      <c r="BL51" s="2011"/>
      <c r="BM51" s="2013"/>
    </row>
    <row r="52" spans="1:65" ht="22.7" customHeight="1">
      <c r="A52" s="2172"/>
      <c r="B52" s="2040"/>
      <c r="C52" s="2041"/>
      <c r="D52" s="2041"/>
      <c r="E52" s="2041"/>
      <c r="F52" s="2041"/>
      <c r="G52" s="2041"/>
      <c r="H52" s="2041"/>
      <c r="I52" s="2042"/>
      <c r="J52" s="2070"/>
      <c r="K52" s="2071"/>
      <c r="L52" s="2071"/>
      <c r="M52" s="2071"/>
      <c r="N52" s="2072"/>
      <c r="O52" s="2079"/>
      <c r="P52" s="2080"/>
      <c r="Q52" s="2080"/>
      <c r="R52" s="2081"/>
      <c r="S52" s="2088"/>
      <c r="T52" s="2089"/>
      <c r="U52" s="2089"/>
      <c r="V52" s="2089"/>
      <c r="W52" s="2089"/>
      <c r="X52" s="2089"/>
      <c r="Y52" s="2090"/>
      <c r="Z52" s="2079"/>
      <c r="AA52" s="2080"/>
      <c r="AB52" s="2080"/>
      <c r="AC52" s="2080"/>
      <c r="AD52" s="2080"/>
      <c r="AE52" s="2080"/>
      <c r="AF52" s="2081"/>
      <c r="AG52" s="2007" t="s">
        <v>1194</v>
      </c>
      <c r="AH52" s="2008"/>
      <c r="AI52" s="2008"/>
      <c r="AJ52" s="2008"/>
      <c r="AK52" s="2008"/>
      <c r="AL52" s="2008"/>
      <c r="AM52" s="2008"/>
      <c r="AN52" s="2008"/>
      <c r="AO52" s="2008"/>
      <c r="AP52" s="2009"/>
      <c r="AQ52" s="2010" t="s">
        <v>1154</v>
      </c>
      <c r="AR52" s="2011"/>
      <c r="AS52" s="2011"/>
      <c r="AT52" s="2011"/>
      <c r="AU52" s="2011"/>
      <c r="AV52" s="2011"/>
      <c r="AW52" s="2011"/>
      <c r="AX52" s="2011"/>
      <c r="AY52" s="2011"/>
      <c r="AZ52" s="2011"/>
      <c r="BA52" s="2011"/>
      <c r="BB52" s="2011"/>
      <c r="BC52" s="2011"/>
      <c r="BD52" s="2011"/>
      <c r="BE52" s="2011"/>
      <c r="BF52" s="2011"/>
      <c r="BG52" s="2011"/>
      <c r="BH52" s="2011"/>
      <c r="BI52" s="2012"/>
      <c r="BJ52" s="2010"/>
      <c r="BK52" s="2011"/>
      <c r="BL52" s="2011"/>
      <c r="BM52" s="2013"/>
    </row>
    <row r="53" spans="1:65" ht="22.7" customHeight="1">
      <c r="A53" s="2172"/>
      <c r="B53" s="2040"/>
      <c r="C53" s="2041"/>
      <c r="D53" s="2041"/>
      <c r="E53" s="2041"/>
      <c r="F53" s="2041"/>
      <c r="G53" s="2041"/>
      <c r="H53" s="2041"/>
      <c r="I53" s="2042"/>
      <c r="J53" s="2070"/>
      <c r="K53" s="2071"/>
      <c r="L53" s="2071"/>
      <c r="M53" s="2071"/>
      <c r="N53" s="2072"/>
      <c r="O53" s="2079"/>
      <c r="P53" s="2080"/>
      <c r="Q53" s="2080"/>
      <c r="R53" s="2081"/>
      <c r="S53" s="2088"/>
      <c r="T53" s="2089"/>
      <c r="U53" s="2089"/>
      <c r="V53" s="2089"/>
      <c r="W53" s="2089"/>
      <c r="X53" s="2089"/>
      <c r="Y53" s="2090"/>
      <c r="Z53" s="2079"/>
      <c r="AA53" s="2080"/>
      <c r="AB53" s="2080"/>
      <c r="AC53" s="2080"/>
      <c r="AD53" s="2080"/>
      <c r="AE53" s="2080"/>
      <c r="AF53" s="2081"/>
      <c r="AG53" s="2007" t="s">
        <v>1388</v>
      </c>
      <c r="AH53" s="2008"/>
      <c r="AI53" s="2008"/>
      <c r="AJ53" s="2008"/>
      <c r="AK53" s="2008"/>
      <c r="AL53" s="2008"/>
      <c r="AM53" s="2008"/>
      <c r="AN53" s="2008"/>
      <c r="AO53" s="2008"/>
      <c r="AP53" s="2009"/>
      <c r="AQ53" s="2010" t="s">
        <v>1154</v>
      </c>
      <c r="AR53" s="2011"/>
      <c r="AS53" s="2011"/>
      <c r="AT53" s="2011"/>
      <c r="AU53" s="2011"/>
      <c r="AV53" s="2011"/>
      <c r="AW53" s="2011"/>
      <c r="AX53" s="2011"/>
      <c r="AY53" s="2011"/>
      <c r="AZ53" s="2011"/>
      <c r="BA53" s="2011"/>
      <c r="BB53" s="2011"/>
      <c r="BC53" s="2011"/>
      <c r="BD53" s="2011"/>
      <c r="BE53" s="2011"/>
      <c r="BF53" s="2011"/>
      <c r="BG53" s="2011"/>
      <c r="BH53" s="2011"/>
      <c r="BI53" s="2012"/>
      <c r="BJ53" s="2010"/>
      <c r="BK53" s="2011"/>
      <c r="BL53" s="2011"/>
      <c r="BM53" s="2013"/>
    </row>
    <row r="54" spans="1:65" ht="21.75" customHeight="1">
      <c r="A54" s="2172"/>
      <c r="B54" s="2040"/>
      <c r="C54" s="2041"/>
      <c r="D54" s="2041"/>
      <c r="E54" s="2041"/>
      <c r="F54" s="2041"/>
      <c r="G54" s="2041"/>
      <c r="H54" s="2041"/>
      <c r="I54" s="2042"/>
      <c r="J54" s="2070"/>
      <c r="K54" s="2071"/>
      <c r="L54" s="2071"/>
      <c r="M54" s="2071"/>
      <c r="N54" s="2072"/>
      <c r="O54" s="2079"/>
      <c r="P54" s="2080"/>
      <c r="Q54" s="2080"/>
      <c r="R54" s="2081"/>
      <c r="S54" s="2088"/>
      <c r="T54" s="2089"/>
      <c r="U54" s="2089"/>
      <c r="V54" s="2089"/>
      <c r="W54" s="2089"/>
      <c r="X54" s="2089"/>
      <c r="Y54" s="2090"/>
      <c r="Z54" s="2079"/>
      <c r="AA54" s="2080"/>
      <c r="AB54" s="2080"/>
      <c r="AC54" s="2080"/>
      <c r="AD54" s="2080"/>
      <c r="AE54" s="2080"/>
      <c r="AF54" s="2081"/>
      <c r="AG54" s="2007" t="s">
        <v>1396</v>
      </c>
      <c r="AH54" s="2008"/>
      <c r="AI54" s="2008"/>
      <c r="AJ54" s="2008"/>
      <c r="AK54" s="2008"/>
      <c r="AL54" s="2008"/>
      <c r="AM54" s="2008"/>
      <c r="AN54" s="2008"/>
      <c r="AO54" s="2008"/>
      <c r="AP54" s="2009"/>
      <c r="AQ54" s="2010" t="s">
        <v>1376</v>
      </c>
      <c r="AR54" s="2011"/>
      <c r="AS54" s="2011"/>
      <c r="AT54" s="2011"/>
      <c r="AU54" s="2011"/>
      <c r="AV54" s="2011"/>
      <c r="AW54" s="2011"/>
      <c r="AX54" s="2011"/>
      <c r="AY54" s="2011"/>
      <c r="AZ54" s="2011"/>
      <c r="BA54" s="2011"/>
      <c r="BB54" s="2011"/>
      <c r="BC54" s="2011"/>
      <c r="BD54" s="2011"/>
      <c r="BE54" s="2011"/>
      <c r="BF54" s="2011"/>
      <c r="BG54" s="2011"/>
      <c r="BH54" s="2011"/>
      <c r="BI54" s="2012"/>
      <c r="BJ54" s="2010"/>
      <c r="BK54" s="2011"/>
      <c r="BL54" s="2011"/>
      <c r="BM54" s="2013"/>
    </row>
    <row r="55" spans="1:65" ht="22.7" customHeight="1">
      <c r="A55" s="2172"/>
      <c r="B55" s="2040"/>
      <c r="C55" s="2041"/>
      <c r="D55" s="2041"/>
      <c r="E55" s="2041"/>
      <c r="F55" s="2041"/>
      <c r="G55" s="2041"/>
      <c r="H55" s="2041"/>
      <c r="I55" s="2042"/>
      <c r="J55" s="2070"/>
      <c r="K55" s="2071"/>
      <c r="L55" s="2071"/>
      <c r="M55" s="2071"/>
      <c r="N55" s="2072"/>
      <c r="O55" s="2079"/>
      <c r="P55" s="2080"/>
      <c r="Q55" s="2080"/>
      <c r="R55" s="2081"/>
      <c r="S55" s="2088"/>
      <c r="T55" s="2089"/>
      <c r="U55" s="2089"/>
      <c r="V55" s="2089"/>
      <c r="W55" s="2089"/>
      <c r="X55" s="2089"/>
      <c r="Y55" s="2090"/>
      <c r="Z55" s="2079"/>
      <c r="AA55" s="2080"/>
      <c r="AB55" s="2080"/>
      <c r="AC55" s="2080"/>
      <c r="AD55" s="2080"/>
      <c r="AE55" s="2080"/>
      <c r="AF55" s="2081"/>
      <c r="AG55" s="2007" t="s">
        <v>1409</v>
      </c>
      <c r="AH55" s="2008"/>
      <c r="AI55" s="2008"/>
      <c r="AJ55" s="2008"/>
      <c r="AK55" s="2008"/>
      <c r="AL55" s="2008"/>
      <c r="AM55" s="2008"/>
      <c r="AN55" s="2008"/>
      <c r="AO55" s="2008"/>
      <c r="AP55" s="2009"/>
      <c r="AQ55" s="2010" t="s">
        <v>1410</v>
      </c>
      <c r="AR55" s="2011"/>
      <c r="AS55" s="2011"/>
      <c r="AT55" s="2011"/>
      <c r="AU55" s="2011"/>
      <c r="AV55" s="2011"/>
      <c r="AW55" s="2011"/>
      <c r="AX55" s="2011"/>
      <c r="AY55" s="2011"/>
      <c r="AZ55" s="2011"/>
      <c r="BA55" s="2011"/>
      <c r="BB55" s="2011"/>
      <c r="BC55" s="2011"/>
      <c r="BD55" s="2011"/>
      <c r="BE55" s="2011"/>
      <c r="BF55" s="2011"/>
      <c r="BG55" s="2011"/>
      <c r="BH55" s="2011"/>
      <c r="BI55" s="2012"/>
      <c r="BJ55" s="2010"/>
      <c r="BK55" s="2011"/>
      <c r="BL55" s="2011"/>
      <c r="BM55" s="2013"/>
    </row>
    <row r="56" spans="1:65" ht="22.7" customHeight="1">
      <c r="A56" s="2172"/>
      <c r="B56" s="2040"/>
      <c r="C56" s="2041"/>
      <c r="D56" s="2041"/>
      <c r="E56" s="2041"/>
      <c r="F56" s="2041"/>
      <c r="G56" s="2041"/>
      <c r="H56" s="2041"/>
      <c r="I56" s="2042"/>
      <c r="J56" s="2070"/>
      <c r="K56" s="2071"/>
      <c r="L56" s="2071"/>
      <c r="M56" s="2071"/>
      <c r="N56" s="2072"/>
      <c r="O56" s="2079"/>
      <c r="P56" s="2080"/>
      <c r="Q56" s="2080"/>
      <c r="R56" s="2081"/>
      <c r="S56" s="2088"/>
      <c r="T56" s="2089"/>
      <c r="U56" s="2089"/>
      <c r="V56" s="2089"/>
      <c r="W56" s="2089"/>
      <c r="X56" s="2089"/>
      <c r="Y56" s="2090"/>
      <c r="Z56" s="2079"/>
      <c r="AA56" s="2080"/>
      <c r="AB56" s="2080"/>
      <c r="AC56" s="2080"/>
      <c r="AD56" s="2080"/>
      <c r="AE56" s="2080"/>
      <c r="AF56" s="2081"/>
      <c r="AG56" s="2007" t="s">
        <v>1191</v>
      </c>
      <c r="AH56" s="2008"/>
      <c r="AI56" s="2008"/>
      <c r="AJ56" s="2008"/>
      <c r="AK56" s="2008"/>
      <c r="AL56" s="2008"/>
      <c r="AM56" s="2008"/>
      <c r="AN56" s="2008"/>
      <c r="AO56" s="2008"/>
      <c r="AP56" s="2009"/>
      <c r="AQ56" s="2010" t="s">
        <v>1154</v>
      </c>
      <c r="AR56" s="2011"/>
      <c r="AS56" s="2011"/>
      <c r="AT56" s="2011"/>
      <c r="AU56" s="2011"/>
      <c r="AV56" s="2011"/>
      <c r="AW56" s="2011"/>
      <c r="AX56" s="2011"/>
      <c r="AY56" s="2011"/>
      <c r="AZ56" s="2011"/>
      <c r="BA56" s="2011"/>
      <c r="BB56" s="2011"/>
      <c r="BC56" s="2011"/>
      <c r="BD56" s="2011"/>
      <c r="BE56" s="2011"/>
      <c r="BF56" s="2011"/>
      <c r="BG56" s="2011"/>
      <c r="BH56" s="2011"/>
      <c r="BI56" s="2012"/>
      <c r="BJ56" s="2010"/>
      <c r="BK56" s="2011"/>
      <c r="BL56" s="2011"/>
      <c r="BM56" s="2013"/>
    </row>
    <row r="57" spans="1:65" ht="34.5" customHeight="1">
      <c r="A57" s="2172"/>
      <c r="B57" s="2040"/>
      <c r="C57" s="2041"/>
      <c r="D57" s="2041"/>
      <c r="E57" s="2041"/>
      <c r="F57" s="2041"/>
      <c r="G57" s="2041"/>
      <c r="H57" s="2041"/>
      <c r="I57" s="2042"/>
      <c r="J57" s="2070"/>
      <c r="K57" s="2071"/>
      <c r="L57" s="2071"/>
      <c r="M57" s="2071"/>
      <c r="N57" s="2072"/>
      <c r="O57" s="2079"/>
      <c r="P57" s="2080"/>
      <c r="Q57" s="2080"/>
      <c r="R57" s="2081"/>
      <c r="S57" s="2088"/>
      <c r="T57" s="2089"/>
      <c r="U57" s="2089"/>
      <c r="V57" s="2089"/>
      <c r="W57" s="2089"/>
      <c r="X57" s="2089"/>
      <c r="Y57" s="2090"/>
      <c r="Z57" s="2079"/>
      <c r="AA57" s="2080"/>
      <c r="AB57" s="2080"/>
      <c r="AC57" s="2080"/>
      <c r="AD57" s="2080"/>
      <c r="AE57" s="2080"/>
      <c r="AF57" s="2081"/>
      <c r="AG57" s="2028" t="s">
        <v>1397</v>
      </c>
      <c r="AH57" s="2029"/>
      <c r="AI57" s="2029"/>
      <c r="AJ57" s="2029"/>
      <c r="AK57" s="2029"/>
      <c r="AL57" s="2029"/>
      <c r="AM57" s="2029"/>
      <c r="AN57" s="2029"/>
      <c r="AO57" s="2029"/>
      <c r="AP57" s="2030"/>
      <c r="AQ57" s="2031" t="s">
        <v>1147</v>
      </c>
      <c r="AR57" s="2032"/>
      <c r="AS57" s="2032"/>
      <c r="AT57" s="2032"/>
      <c r="AU57" s="2032"/>
      <c r="AV57" s="2032"/>
      <c r="AW57" s="2032"/>
      <c r="AX57" s="2032"/>
      <c r="AY57" s="2032"/>
      <c r="AZ57" s="2032"/>
      <c r="BA57" s="2032"/>
      <c r="BB57" s="2032"/>
      <c r="BC57" s="2032"/>
      <c r="BD57" s="2032"/>
      <c r="BE57" s="2032"/>
      <c r="BF57" s="2032"/>
      <c r="BG57" s="2032"/>
      <c r="BH57" s="2032"/>
      <c r="BI57" s="2033"/>
      <c r="BJ57" s="2034"/>
      <c r="BK57" s="2035"/>
      <c r="BL57" s="2035"/>
      <c r="BM57" s="2036"/>
    </row>
    <row r="58" spans="1:65" ht="21.75" customHeight="1">
      <c r="A58" s="2172"/>
      <c r="B58" s="2040"/>
      <c r="C58" s="2041"/>
      <c r="D58" s="2041"/>
      <c r="E58" s="2041"/>
      <c r="F58" s="2041"/>
      <c r="G58" s="2041"/>
      <c r="H58" s="2041"/>
      <c r="I58" s="2042"/>
      <c r="J58" s="2070"/>
      <c r="K58" s="2071"/>
      <c r="L58" s="2071"/>
      <c r="M58" s="2071"/>
      <c r="N58" s="2072"/>
      <c r="O58" s="2079"/>
      <c r="P58" s="2080"/>
      <c r="Q58" s="2080"/>
      <c r="R58" s="2081"/>
      <c r="S58" s="2088"/>
      <c r="T58" s="2089"/>
      <c r="U58" s="2089"/>
      <c r="V58" s="2089"/>
      <c r="W58" s="2089"/>
      <c r="X58" s="2089"/>
      <c r="Y58" s="2090"/>
      <c r="Z58" s="2079"/>
      <c r="AA58" s="2080"/>
      <c r="AB58" s="2080"/>
      <c r="AC58" s="2080"/>
      <c r="AD58" s="2080"/>
      <c r="AE58" s="2080"/>
      <c r="AF58" s="2081"/>
      <c r="AG58" s="2007" t="s">
        <v>1398</v>
      </c>
      <c r="AH58" s="2008"/>
      <c r="AI58" s="2008"/>
      <c r="AJ58" s="2008"/>
      <c r="AK58" s="2008"/>
      <c r="AL58" s="2008"/>
      <c r="AM58" s="2008"/>
      <c r="AN58" s="2008"/>
      <c r="AO58" s="2008"/>
      <c r="AP58" s="2009"/>
      <c r="AQ58" s="2010" t="s">
        <v>1399</v>
      </c>
      <c r="AR58" s="2011"/>
      <c r="AS58" s="2011"/>
      <c r="AT58" s="2011"/>
      <c r="AU58" s="2011"/>
      <c r="AV58" s="2011"/>
      <c r="AW58" s="2011"/>
      <c r="AX58" s="2011"/>
      <c r="AY58" s="2011"/>
      <c r="AZ58" s="2011"/>
      <c r="BA58" s="2011"/>
      <c r="BB58" s="2011"/>
      <c r="BC58" s="2011"/>
      <c r="BD58" s="2011"/>
      <c r="BE58" s="2011"/>
      <c r="BF58" s="2011"/>
      <c r="BG58" s="2011"/>
      <c r="BH58" s="2011"/>
      <c r="BI58" s="2012"/>
      <c r="BJ58" s="2010"/>
      <c r="BK58" s="2011"/>
      <c r="BL58" s="2011"/>
      <c r="BM58" s="2013"/>
    </row>
    <row r="59" spans="1:65" ht="21.75" customHeight="1">
      <c r="A59" s="2172"/>
      <c r="B59" s="2043"/>
      <c r="C59" s="2044"/>
      <c r="D59" s="2044"/>
      <c r="E59" s="2044"/>
      <c r="F59" s="2044"/>
      <c r="G59" s="2044"/>
      <c r="H59" s="2044"/>
      <c r="I59" s="2045"/>
      <c r="J59" s="2073"/>
      <c r="K59" s="2074"/>
      <c r="L59" s="2074"/>
      <c r="M59" s="2074"/>
      <c r="N59" s="2075"/>
      <c r="O59" s="2082"/>
      <c r="P59" s="2083"/>
      <c r="Q59" s="2083"/>
      <c r="R59" s="2084"/>
      <c r="S59" s="2091"/>
      <c r="T59" s="2092"/>
      <c r="U59" s="2092"/>
      <c r="V59" s="2092"/>
      <c r="W59" s="2092"/>
      <c r="X59" s="2092"/>
      <c r="Y59" s="2093"/>
      <c r="Z59" s="2082"/>
      <c r="AA59" s="2083"/>
      <c r="AB59" s="2083"/>
      <c r="AC59" s="2083"/>
      <c r="AD59" s="2083"/>
      <c r="AE59" s="2083"/>
      <c r="AF59" s="2084"/>
      <c r="AG59" s="2007" t="s">
        <v>1404</v>
      </c>
      <c r="AH59" s="2008"/>
      <c r="AI59" s="2008"/>
      <c r="AJ59" s="2008"/>
      <c r="AK59" s="2008"/>
      <c r="AL59" s="2008"/>
      <c r="AM59" s="2008"/>
      <c r="AN59" s="2008"/>
      <c r="AO59" s="2008"/>
      <c r="AP59" s="2009"/>
      <c r="AQ59" s="2010" t="s">
        <v>1405</v>
      </c>
      <c r="AR59" s="2011"/>
      <c r="AS59" s="2011"/>
      <c r="AT59" s="2011"/>
      <c r="AU59" s="2011"/>
      <c r="AV59" s="2011"/>
      <c r="AW59" s="2011"/>
      <c r="AX59" s="2011"/>
      <c r="AY59" s="2011"/>
      <c r="AZ59" s="2011"/>
      <c r="BA59" s="2011"/>
      <c r="BB59" s="2011"/>
      <c r="BC59" s="2011"/>
      <c r="BD59" s="2011"/>
      <c r="BE59" s="2011"/>
      <c r="BF59" s="2011"/>
      <c r="BG59" s="2011"/>
      <c r="BH59" s="2011"/>
      <c r="BI59" s="2012"/>
      <c r="BJ59" s="2010"/>
      <c r="BK59" s="2011"/>
      <c r="BL59" s="2011"/>
      <c r="BM59" s="2013"/>
    </row>
    <row r="60" spans="1:65" ht="22.7" customHeight="1">
      <c r="A60" s="2172"/>
      <c r="B60" s="2040" t="s">
        <v>1411</v>
      </c>
      <c r="C60" s="2041"/>
      <c r="D60" s="2041"/>
      <c r="E60" s="2041"/>
      <c r="F60" s="2041"/>
      <c r="G60" s="2041"/>
      <c r="H60" s="2041"/>
      <c r="I60" s="2042"/>
      <c r="J60" s="2046"/>
      <c r="K60" s="2047"/>
      <c r="L60" s="2047"/>
      <c r="M60" s="2047"/>
      <c r="N60" s="2048"/>
      <c r="O60" s="2040"/>
      <c r="P60" s="2041"/>
      <c r="Q60" s="2041"/>
      <c r="R60" s="2042"/>
      <c r="S60" s="2052"/>
      <c r="T60" s="2053"/>
      <c r="U60" s="2053"/>
      <c r="V60" s="2053"/>
      <c r="W60" s="2053"/>
      <c r="X60" s="2053"/>
      <c r="Y60" s="2054"/>
      <c r="Z60" s="2058" t="s">
        <v>1412</v>
      </c>
      <c r="AA60" s="2059"/>
      <c r="AB60" s="2059"/>
      <c r="AC60" s="2059"/>
      <c r="AD60" s="2059"/>
      <c r="AE60" s="2059"/>
      <c r="AF60" s="2060"/>
      <c r="AG60" s="2007" t="s">
        <v>1159</v>
      </c>
      <c r="AH60" s="2008"/>
      <c r="AI60" s="2008"/>
      <c r="AJ60" s="2008"/>
      <c r="AK60" s="2008"/>
      <c r="AL60" s="2008"/>
      <c r="AM60" s="2008"/>
      <c r="AN60" s="2008"/>
      <c r="AO60" s="2008"/>
      <c r="AP60" s="2009"/>
      <c r="AQ60" s="2010" t="s">
        <v>1154</v>
      </c>
      <c r="AR60" s="2011"/>
      <c r="AS60" s="2011"/>
      <c r="AT60" s="2011"/>
      <c r="AU60" s="2011"/>
      <c r="AV60" s="2011"/>
      <c r="AW60" s="2011"/>
      <c r="AX60" s="2011"/>
      <c r="AY60" s="2011"/>
      <c r="AZ60" s="2011"/>
      <c r="BA60" s="2011"/>
      <c r="BB60" s="2011"/>
      <c r="BC60" s="2011"/>
      <c r="BD60" s="2011"/>
      <c r="BE60" s="2011"/>
      <c r="BF60" s="2011"/>
      <c r="BG60" s="2011"/>
      <c r="BH60" s="2011"/>
      <c r="BI60" s="2012"/>
      <c r="BJ60" s="2010"/>
      <c r="BK60" s="2011"/>
      <c r="BL60" s="2011"/>
      <c r="BM60" s="2013"/>
    </row>
    <row r="61" spans="1:65" ht="22.7" customHeight="1">
      <c r="A61" s="2172"/>
      <c r="B61" s="2040"/>
      <c r="C61" s="2041"/>
      <c r="D61" s="2041"/>
      <c r="E61" s="2041"/>
      <c r="F61" s="2041"/>
      <c r="G61" s="2041"/>
      <c r="H61" s="2041"/>
      <c r="I61" s="2042"/>
      <c r="J61" s="2046"/>
      <c r="K61" s="2047"/>
      <c r="L61" s="2047"/>
      <c r="M61" s="2047"/>
      <c r="N61" s="2048"/>
      <c r="O61" s="2040"/>
      <c r="P61" s="2041"/>
      <c r="Q61" s="2041"/>
      <c r="R61" s="2042"/>
      <c r="S61" s="2052"/>
      <c r="T61" s="2053"/>
      <c r="U61" s="2053"/>
      <c r="V61" s="2053"/>
      <c r="W61" s="2053"/>
      <c r="X61" s="2053"/>
      <c r="Y61" s="2054"/>
      <c r="Z61" s="2058"/>
      <c r="AA61" s="2059"/>
      <c r="AB61" s="2059"/>
      <c r="AC61" s="2059"/>
      <c r="AD61" s="2059"/>
      <c r="AE61" s="2059"/>
      <c r="AF61" s="2060"/>
      <c r="AG61" s="2007" t="s">
        <v>1172</v>
      </c>
      <c r="AH61" s="2008"/>
      <c r="AI61" s="2008"/>
      <c r="AJ61" s="2008"/>
      <c r="AK61" s="2008"/>
      <c r="AL61" s="2008"/>
      <c r="AM61" s="2008"/>
      <c r="AN61" s="2008"/>
      <c r="AO61" s="2008"/>
      <c r="AP61" s="2009"/>
      <c r="AQ61" s="2010" t="s">
        <v>1154</v>
      </c>
      <c r="AR61" s="2011"/>
      <c r="AS61" s="2011"/>
      <c r="AT61" s="2011"/>
      <c r="AU61" s="2011"/>
      <c r="AV61" s="2011"/>
      <c r="AW61" s="2011"/>
      <c r="AX61" s="2011"/>
      <c r="AY61" s="2011"/>
      <c r="AZ61" s="2011"/>
      <c r="BA61" s="2011"/>
      <c r="BB61" s="2011"/>
      <c r="BC61" s="2011"/>
      <c r="BD61" s="2011"/>
      <c r="BE61" s="2011"/>
      <c r="BF61" s="2011"/>
      <c r="BG61" s="2011"/>
      <c r="BH61" s="2011"/>
      <c r="BI61" s="2012"/>
      <c r="BJ61" s="2010"/>
      <c r="BK61" s="2011"/>
      <c r="BL61" s="2011"/>
      <c r="BM61" s="2013"/>
    </row>
    <row r="62" spans="1:65" ht="22.7" customHeight="1">
      <c r="A62" s="2172"/>
      <c r="B62" s="2040"/>
      <c r="C62" s="2041"/>
      <c r="D62" s="2041"/>
      <c r="E62" s="2041"/>
      <c r="F62" s="2041"/>
      <c r="G62" s="2041"/>
      <c r="H62" s="2041"/>
      <c r="I62" s="2042"/>
      <c r="J62" s="2046"/>
      <c r="K62" s="2047"/>
      <c r="L62" s="2047"/>
      <c r="M62" s="2047"/>
      <c r="N62" s="2048"/>
      <c r="O62" s="2040"/>
      <c r="P62" s="2041"/>
      <c r="Q62" s="2041"/>
      <c r="R62" s="2042"/>
      <c r="S62" s="2052"/>
      <c r="T62" s="2053"/>
      <c r="U62" s="2053"/>
      <c r="V62" s="2053"/>
      <c r="W62" s="2053"/>
      <c r="X62" s="2053"/>
      <c r="Y62" s="2054"/>
      <c r="Z62" s="2058"/>
      <c r="AA62" s="2059"/>
      <c r="AB62" s="2059"/>
      <c r="AC62" s="2059"/>
      <c r="AD62" s="2059"/>
      <c r="AE62" s="2059"/>
      <c r="AF62" s="2060"/>
      <c r="AG62" s="2007" t="s">
        <v>1372</v>
      </c>
      <c r="AH62" s="2008"/>
      <c r="AI62" s="2008"/>
      <c r="AJ62" s="2008"/>
      <c r="AK62" s="2008"/>
      <c r="AL62" s="2008"/>
      <c r="AM62" s="2008"/>
      <c r="AN62" s="2008"/>
      <c r="AO62" s="2008"/>
      <c r="AP62" s="2009"/>
      <c r="AQ62" s="2010" t="s">
        <v>1373</v>
      </c>
      <c r="AR62" s="2011"/>
      <c r="AS62" s="2011"/>
      <c r="AT62" s="2011"/>
      <c r="AU62" s="2011"/>
      <c r="AV62" s="2011"/>
      <c r="AW62" s="2011"/>
      <c r="AX62" s="2011"/>
      <c r="AY62" s="2011"/>
      <c r="AZ62" s="2011"/>
      <c r="BA62" s="2011"/>
      <c r="BB62" s="2011"/>
      <c r="BC62" s="2011"/>
      <c r="BD62" s="2011"/>
      <c r="BE62" s="2011"/>
      <c r="BF62" s="2011"/>
      <c r="BG62" s="2011"/>
      <c r="BH62" s="2011"/>
      <c r="BI62" s="2012"/>
      <c r="BJ62" s="2010"/>
      <c r="BK62" s="2011"/>
      <c r="BL62" s="2011"/>
      <c r="BM62" s="2013"/>
    </row>
    <row r="63" spans="1:65" ht="22.7" customHeight="1">
      <c r="A63" s="2172"/>
      <c r="B63" s="2040"/>
      <c r="C63" s="2041"/>
      <c r="D63" s="2041"/>
      <c r="E63" s="2041"/>
      <c r="F63" s="2041"/>
      <c r="G63" s="2041"/>
      <c r="H63" s="2041"/>
      <c r="I63" s="2042"/>
      <c r="J63" s="2046"/>
      <c r="K63" s="2047"/>
      <c r="L63" s="2047"/>
      <c r="M63" s="2047"/>
      <c r="N63" s="2048"/>
      <c r="O63" s="2040"/>
      <c r="P63" s="2041"/>
      <c r="Q63" s="2041"/>
      <c r="R63" s="2042"/>
      <c r="S63" s="2052"/>
      <c r="T63" s="2053"/>
      <c r="U63" s="2053"/>
      <c r="V63" s="2053"/>
      <c r="W63" s="2053"/>
      <c r="X63" s="2053"/>
      <c r="Y63" s="2054"/>
      <c r="Z63" s="2058"/>
      <c r="AA63" s="2059"/>
      <c r="AB63" s="2059"/>
      <c r="AC63" s="2059"/>
      <c r="AD63" s="2059"/>
      <c r="AE63" s="2059"/>
      <c r="AF63" s="2060"/>
      <c r="AG63" s="2007" t="s">
        <v>1160</v>
      </c>
      <c r="AH63" s="2008"/>
      <c r="AI63" s="2008"/>
      <c r="AJ63" s="2008"/>
      <c r="AK63" s="2008"/>
      <c r="AL63" s="2008"/>
      <c r="AM63" s="2008"/>
      <c r="AN63" s="2008"/>
      <c r="AO63" s="2008"/>
      <c r="AP63" s="2009"/>
      <c r="AQ63" s="2010" t="s">
        <v>1154</v>
      </c>
      <c r="AR63" s="2011"/>
      <c r="AS63" s="2011"/>
      <c r="AT63" s="2011"/>
      <c r="AU63" s="2011"/>
      <c r="AV63" s="2011"/>
      <c r="AW63" s="2011"/>
      <c r="AX63" s="2011"/>
      <c r="AY63" s="2011"/>
      <c r="AZ63" s="2011"/>
      <c r="BA63" s="2011"/>
      <c r="BB63" s="2011"/>
      <c r="BC63" s="2011"/>
      <c r="BD63" s="2011"/>
      <c r="BE63" s="2011"/>
      <c r="BF63" s="2011"/>
      <c r="BG63" s="2011"/>
      <c r="BH63" s="2011"/>
      <c r="BI63" s="2012"/>
      <c r="BJ63" s="2010"/>
      <c r="BK63" s="2011"/>
      <c r="BL63" s="2011"/>
      <c r="BM63" s="2013"/>
    </row>
    <row r="64" spans="1:65" ht="22.7" customHeight="1">
      <c r="A64" s="2172"/>
      <c r="B64" s="2040"/>
      <c r="C64" s="2041"/>
      <c r="D64" s="2041"/>
      <c r="E64" s="2041"/>
      <c r="F64" s="2041"/>
      <c r="G64" s="2041"/>
      <c r="H64" s="2041"/>
      <c r="I64" s="2042"/>
      <c r="J64" s="2046"/>
      <c r="K64" s="2047"/>
      <c r="L64" s="2047"/>
      <c r="M64" s="2047"/>
      <c r="N64" s="2048"/>
      <c r="O64" s="2040"/>
      <c r="P64" s="2041"/>
      <c r="Q64" s="2041"/>
      <c r="R64" s="2042"/>
      <c r="S64" s="2052"/>
      <c r="T64" s="2053"/>
      <c r="U64" s="2053"/>
      <c r="V64" s="2053"/>
      <c r="W64" s="2053"/>
      <c r="X64" s="2053"/>
      <c r="Y64" s="2054"/>
      <c r="Z64" s="2058"/>
      <c r="AA64" s="2059"/>
      <c r="AB64" s="2059"/>
      <c r="AC64" s="2059"/>
      <c r="AD64" s="2059"/>
      <c r="AE64" s="2059"/>
      <c r="AF64" s="2060"/>
      <c r="AG64" s="2000" t="s">
        <v>1413</v>
      </c>
      <c r="AH64" s="2001"/>
      <c r="AI64" s="2001"/>
      <c r="AJ64" s="2001"/>
      <c r="AK64" s="2001"/>
      <c r="AL64" s="2001"/>
      <c r="AM64" s="2001"/>
      <c r="AN64" s="2001"/>
      <c r="AO64" s="2001"/>
      <c r="AP64" s="2002"/>
      <c r="AQ64" s="2010" t="s">
        <v>1154</v>
      </c>
      <c r="AR64" s="2011"/>
      <c r="AS64" s="2011"/>
      <c r="AT64" s="2011"/>
      <c r="AU64" s="2011"/>
      <c r="AV64" s="2011"/>
      <c r="AW64" s="2011"/>
      <c r="AX64" s="2011"/>
      <c r="AY64" s="2011"/>
      <c r="AZ64" s="2011"/>
      <c r="BA64" s="2011"/>
      <c r="BB64" s="2011"/>
      <c r="BC64" s="2011"/>
      <c r="BD64" s="2011"/>
      <c r="BE64" s="2011"/>
      <c r="BF64" s="2011"/>
      <c r="BG64" s="2011"/>
      <c r="BH64" s="2011"/>
      <c r="BI64" s="2012"/>
      <c r="BJ64" s="2010"/>
      <c r="BK64" s="2011"/>
      <c r="BL64" s="2011"/>
      <c r="BM64" s="2013"/>
    </row>
    <row r="65" spans="1:65" ht="21.75" customHeight="1">
      <c r="A65" s="2172"/>
      <c r="B65" s="2040"/>
      <c r="C65" s="2041"/>
      <c r="D65" s="2041"/>
      <c r="E65" s="2041"/>
      <c r="F65" s="2041"/>
      <c r="G65" s="2041"/>
      <c r="H65" s="2041"/>
      <c r="I65" s="2042"/>
      <c r="J65" s="2046"/>
      <c r="K65" s="2047"/>
      <c r="L65" s="2047"/>
      <c r="M65" s="2047"/>
      <c r="N65" s="2048"/>
      <c r="O65" s="2040"/>
      <c r="P65" s="2041"/>
      <c r="Q65" s="2041"/>
      <c r="R65" s="2042"/>
      <c r="S65" s="2052"/>
      <c r="T65" s="2053"/>
      <c r="U65" s="2053"/>
      <c r="V65" s="2053"/>
      <c r="W65" s="2053"/>
      <c r="X65" s="2053"/>
      <c r="Y65" s="2054"/>
      <c r="Z65" s="2058"/>
      <c r="AA65" s="2059"/>
      <c r="AB65" s="2059"/>
      <c r="AC65" s="2059"/>
      <c r="AD65" s="2059"/>
      <c r="AE65" s="2059"/>
      <c r="AF65" s="2060"/>
      <c r="AG65" s="2007" t="s">
        <v>1374</v>
      </c>
      <c r="AH65" s="2008"/>
      <c r="AI65" s="2008"/>
      <c r="AJ65" s="2008"/>
      <c r="AK65" s="2008"/>
      <c r="AL65" s="2008"/>
      <c r="AM65" s="2008"/>
      <c r="AN65" s="2008"/>
      <c r="AO65" s="2008"/>
      <c r="AP65" s="2009"/>
      <c r="AQ65" s="2010" t="s">
        <v>1154</v>
      </c>
      <c r="AR65" s="2011"/>
      <c r="AS65" s="2011"/>
      <c r="AT65" s="2011"/>
      <c r="AU65" s="2011"/>
      <c r="AV65" s="2011"/>
      <c r="AW65" s="2011"/>
      <c r="AX65" s="2011"/>
      <c r="AY65" s="2011"/>
      <c r="AZ65" s="2011"/>
      <c r="BA65" s="2011"/>
      <c r="BB65" s="2011"/>
      <c r="BC65" s="2011"/>
      <c r="BD65" s="2011"/>
      <c r="BE65" s="2011"/>
      <c r="BF65" s="2011"/>
      <c r="BG65" s="2011"/>
      <c r="BH65" s="2011"/>
      <c r="BI65" s="2012"/>
      <c r="BJ65" s="2010"/>
      <c r="BK65" s="2011"/>
      <c r="BL65" s="2011"/>
      <c r="BM65" s="2013"/>
    </row>
    <row r="66" spans="1:65" ht="21.75" customHeight="1">
      <c r="A66" s="2172"/>
      <c r="B66" s="2040"/>
      <c r="C66" s="2041"/>
      <c r="D66" s="2041"/>
      <c r="E66" s="2041"/>
      <c r="F66" s="2041"/>
      <c r="G66" s="2041"/>
      <c r="H66" s="2041"/>
      <c r="I66" s="2042"/>
      <c r="J66" s="2046"/>
      <c r="K66" s="2047"/>
      <c r="L66" s="2047"/>
      <c r="M66" s="2047"/>
      <c r="N66" s="2048"/>
      <c r="O66" s="2040"/>
      <c r="P66" s="2041"/>
      <c r="Q66" s="2041"/>
      <c r="R66" s="2042"/>
      <c r="S66" s="2052"/>
      <c r="T66" s="2053"/>
      <c r="U66" s="2053"/>
      <c r="V66" s="2053"/>
      <c r="W66" s="2053"/>
      <c r="X66" s="2053"/>
      <c r="Y66" s="2054"/>
      <c r="Z66" s="2058"/>
      <c r="AA66" s="2059"/>
      <c r="AB66" s="2059"/>
      <c r="AC66" s="2059"/>
      <c r="AD66" s="2059"/>
      <c r="AE66" s="2059"/>
      <c r="AF66" s="2060"/>
      <c r="AG66" s="2007" t="s">
        <v>1414</v>
      </c>
      <c r="AH66" s="2008"/>
      <c r="AI66" s="2008"/>
      <c r="AJ66" s="2008"/>
      <c r="AK66" s="2008"/>
      <c r="AL66" s="2008"/>
      <c r="AM66" s="2008"/>
      <c r="AN66" s="2008"/>
      <c r="AO66" s="2008"/>
      <c r="AP66" s="2009"/>
      <c r="AQ66" s="2010" t="s">
        <v>1376</v>
      </c>
      <c r="AR66" s="2011"/>
      <c r="AS66" s="2011"/>
      <c r="AT66" s="2011"/>
      <c r="AU66" s="2011"/>
      <c r="AV66" s="2011"/>
      <c r="AW66" s="2011"/>
      <c r="AX66" s="2011"/>
      <c r="AY66" s="2011"/>
      <c r="AZ66" s="2011"/>
      <c r="BA66" s="2011"/>
      <c r="BB66" s="2011"/>
      <c r="BC66" s="2011"/>
      <c r="BD66" s="2011"/>
      <c r="BE66" s="2011"/>
      <c r="BF66" s="2011"/>
      <c r="BG66" s="2011"/>
      <c r="BH66" s="2011"/>
      <c r="BI66" s="2012"/>
      <c r="BJ66" s="2010"/>
      <c r="BK66" s="2011"/>
      <c r="BL66" s="2011"/>
      <c r="BM66" s="2013"/>
    </row>
    <row r="67" spans="1:65" ht="21.95" customHeight="1">
      <c r="A67" s="2172"/>
      <c r="B67" s="2040"/>
      <c r="C67" s="2041"/>
      <c r="D67" s="2041"/>
      <c r="E67" s="2041"/>
      <c r="F67" s="2041"/>
      <c r="G67" s="2041"/>
      <c r="H67" s="2041"/>
      <c r="I67" s="2042"/>
      <c r="J67" s="2046"/>
      <c r="K67" s="2047"/>
      <c r="L67" s="2047"/>
      <c r="M67" s="2047"/>
      <c r="N67" s="2048"/>
      <c r="O67" s="2040"/>
      <c r="P67" s="2041"/>
      <c r="Q67" s="2041"/>
      <c r="R67" s="2042"/>
      <c r="S67" s="2052"/>
      <c r="T67" s="2053"/>
      <c r="U67" s="2053"/>
      <c r="V67" s="2053"/>
      <c r="W67" s="2053"/>
      <c r="X67" s="2053"/>
      <c r="Y67" s="2054"/>
      <c r="Z67" s="2058"/>
      <c r="AA67" s="2059"/>
      <c r="AB67" s="2059"/>
      <c r="AC67" s="2059"/>
      <c r="AD67" s="2059"/>
      <c r="AE67" s="2059"/>
      <c r="AF67" s="2060"/>
      <c r="AG67" s="2007" t="s">
        <v>1151</v>
      </c>
      <c r="AH67" s="2008"/>
      <c r="AI67" s="2008"/>
      <c r="AJ67" s="2008"/>
      <c r="AK67" s="2008"/>
      <c r="AL67" s="2008"/>
      <c r="AM67" s="2008"/>
      <c r="AN67" s="2008"/>
      <c r="AO67" s="2008"/>
      <c r="AP67" s="2009"/>
      <c r="AQ67" s="2010" t="s">
        <v>1376</v>
      </c>
      <c r="AR67" s="2011"/>
      <c r="AS67" s="2011"/>
      <c r="AT67" s="2011"/>
      <c r="AU67" s="2011"/>
      <c r="AV67" s="2011"/>
      <c r="AW67" s="2011"/>
      <c r="AX67" s="2011"/>
      <c r="AY67" s="2011"/>
      <c r="AZ67" s="2011"/>
      <c r="BA67" s="2011"/>
      <c r="BB67" s="2011"/>
      <c r="BC67" s="2011"/>
      <c r="BD67" s="2011"/>
      <c r="BE67" s="2011"/>
      <c r="BF67" s="2011"/>
      <c r="BG67" s="2011"/>
      <c r="BH67" s="2011"/>
      <c r="BI67" s="2012"/>
      <c r="BJ67" s="2023"/>
      <c r="BK67" s="2023"/>
      <c r="BL67" s="2023"/>
      <c r="BM67" s="2024"/>
    </row>
    <row r="68" spans="1:65" ht="21.95" customHeight="1">
      <c r="A68" s="2172"/>
      <c r="B68" s="2040"/>
      <c r="C68" s="2041"/>
      <c r="D68" s="2041"/>
      <c r="E68" s="2041"/>
      <c r="F68" s="2041"/>
      <c r="G68" s="2041"/>
      <c r="H68" s="2041"/>
      <c r="I68" s="2042"/>
      <c r="J68" s="2046"/>
      <c r="K68" s="2047"/>
      <c r="L68" s="2047"/>
      <c r="M68" s="2047"/>
      <c r="N68" s="2048"/>
      <c r="O68" s="2040"/>
      <c r="P68" s="2041"/>
      <c r="Q68" s="2041"/>
      <c r="R68" s="2042"/>
      <c r="S68" s="2052"/>
      <c r="T68" s="2053"/>
      <c r="U68" s="2053"/>
      <c r="V68" s="2053"/>
      <c r="W68" s="2053"/>
      <c r="X68" s="2053"/>
      <c r="Y68" s="2054"/>
      <c r="Z68" s="2058"/>
      <c r="AA68" s="2059"/>
      <c r="AB68" s="2059"/>
      <c r="AC68" s="2059"/>
      <c r="AD68" s="2059"/>
      <c r="AE68" s="2059"/>
      <c r="AF68" s="2060"/>
      <c r="AG68" s="2007" t="s">
        <v>1217</v>
      </c>
      <c r="AH68" s="2008"/>
      <c r="AI68" s="2008"/>
      <c r="AJ68" s="2008"/>
      <c r="AK68" s="2008"/>
      <c r="AL68" s="2008"/>
      <c r="AM68" s="2008"/>
      <c r="AN68" s="2008"/>
      <c r="AO68" s="2008"/>
      <c r="AP68" s="2009"/>
      <c r="AQ68" s="2010" t="s">
        <v>1154</v>
      </c>
      <c r="AR68" s="2011"/>
      <c r="AS68" s="2011"/>
      <c r="AT68" s="2011"/>
      <c r="AU68" s="2011"/>
      <c r="AV68" s="2011"/>
      <c r="AW68" s="2011"/>
      <c r="AX68" s="2011"/>
      <c r="AY68" s="2011"/>
      <c r="AZ68" s="2011"/>
      <c r="BA68" s="2011"/>
      <c r="BB68" s="2011"/>
      <c r="BC68" s="2011"/>
      <c r="BD68" s="2011"/>
      <c r="BE68" s="2011"/>
      <c r="BF68" s="2011"/>
      <c r="BG68" s="2011"/>
      <c r="BH68" s="2011"/>
      <c r="BI68" s="2012"/>
      <c r="BJ68" s="2023"/>
      <c r="BK68" s="2023"/>
      <c r="BL68" s="2023"/>
      <c r="BM68" s="2024"/>
    </row>
    <row r="69" spans="1:65" ht="21.95" customHeight="1">
      <c r="A69" s="2172"/>
      <c r="B69" s="2040"/>
      <c r="C69" s="2041"/>
      <c r="D69" s="2041"/>
      <c r="E69" s="2041"/>
      <c r="F69" s="2041"/>
      <c r="G69" s="2041"/>
      <c r="H69" s="2041"/>
      <c r="I69" s="2042"/>
      <c r="J69" s="2046"/>
      <c r="K69" s="2047"/>
      <c r="L69" s="2047"/>
      <c r="M69" s="2047"/>
      <c r="N69" s="2048"/>
      <c r="O69" s="2040"/>
      <c r="P69" s="2041"/>
      <c r="Q69" s="2041"/>
      <c r="R69" s="2042"/>
      <c r="S69" s="2052"/>
      <c r="T69" s="2053"/>
      <c r="U69" s="2053"/>
      <c r="V69" s="2053"/>
      <c r="W69" s="2053"/>
      <c r="X69" s="2053"/>
      <c r="Y69" s="2054"/>
      <c r="Z69" s="2058"/>
      <c r="AA69" s="2059"/>
      <c r="AB69" s="2059"/>
      <c r="AC69" s="2059"/>
      <c r="AD69" s="2059"/>
      <c r="AE69" s="2059"/>
      <c r="AF69" s="2060"/>
      <c r="AG69" s="2007" t="s">
        <v>1377</v>
      </c>
      <c r="AH69" s="2008"/>
      <c r="AI69" s="2008"/>
      <c r="AJ69" s="2008"/>
      <c r="AK69" s="2008"/>
      <c r="AL69" s="2008"/>
      <c r="AM69" s="2008"/>
      <c r="AN69" s="2008"/>
      <c r="AO69" s="2008"/>
      <c r="AP69" s="2009"/>
      <c r="AQ69" s="2010" t="s">
        <v>1154</v>
      </c>
      <c r="AR69" s="2011"/>
      <c r="AS69" s="2011"/>
      <c r="AT69" s="2011"/>
      <c r="AU69" s="2011"/>
      <c r="AV69" s="2011"/>
      <c r="AW69" s="2011"/>
      <c r="AX69" s="2011"/>
      <c r="AY69" s="2011"/>
      <c r="AZ69" s="2011"/>
      <c r="BA69" s="2011"/>
      <c r="BB69" s="2011"/>
      <c r="BC69" s="2011"/>
      <c r="BD69" s="2011"/>
      <c r="BE69" s="2011"/>
      <c r="BF69" s="2011"/>
      <c r="BG69" s="2011"/>
      <c r="BH69" s="2011"/>
      <c r="BI69" s="2012"/>
      <c r="BJ69" s="2010"/>
      <c r="BK69" s="2011"/>
      <c r="BL69" s="2011"/>
      <c r="BM69" s="2013"/>
    </row>
    <row r="70" spans="1:65" ht="21.95" customHeight="1">
      <c r="A70" s="2172"/>
      <c r="B70" s="2040"/>
      <c r="C70" s="2041"/>
      <c r="D70" s="2041"/>
      <c r="E70" s="2041"/>
      <c r="F70" s="2041"/>
      <c r="G70" s="2041"/>
      <c r="H70" s="2041"/>
      <c r="I70" s="2042"/>
      <c r="J70" s="2046"/>
      <c r="K70" s="2047"/>
      <c r="L70" s="2047"/>
      <c r="M70" s="2047"/>
      <c r="N70" s="2048"/>
      <c r="O70" s="2040"/>
      <c r="P70" s="2041"/>
      <c r="Q70" s="2041"/>
      <c r="R70" s="2042"/>
      <c r="S70" s="2052"/>
      <c r="T70" s="2053"/>
      <c r="U70" s="2053"/>
      <c r="V70" s="2053"/>
      <c r="W70" s="2053"/>
      <c r="X70" s="2053"/>
      <c r="Y70" s="2054"/>
      <c r="Z70" s="2058"/>
      <c r="AA70" s="2059"/>
      <c r="AB70" s="2059"/>
      <c r="AC70" s="2059"/>
      <c r="AD70" s="2059"/>
      <c r="AE70" s="2059"/>
      <c r="AF70" s="2060"/>
      <c r="AG70" s="2007" t="s">
        <v>1415</v>
      </c>
      <c r="AH70" s="2008"/>
      <c r="AI70" s="2008"/>
      <c r="AJ70" s="2008"/>
      <c r="AK70" s="2008"/>
      <c r="AL70" s="2008"/>
      <c r="AM70" s="2008"/>
      <c r="AN70" s="2008"/>
      <c r="AO70" s="2008"/>
      <c r="AP70" s="2009"/>
      <c r="AQ70" s="2010" t="s">
        <v>1154</v>
      </c>
      <c r="AR70" s="2011"/>
      <c r="AS70" s="2011"/>
      <c r="AT70" s="2011"/>
      <c r="AU70" s="2011"/>
      <c r="AV70" s="2011"/>
      <c r="AW70" s="2011"/>
      <c r="AX70" s="2011"/>
      <c r="AY70" s="2011"/>
      <c r="AZ70" s="2011"/>
      <c r="BA70" s="2011"/>
      <c r="BB70" s="2011"/>
      <c r="BC70" s="2011"/>
      <c r="BD70" s="2011"/>
      <c r="BE70" s="2011"/>
      <c r="BF70" s="2011"/>
      <c r="BG70" s="2011"/>
      <c r="BH70" s="2011"/>
      <c r="BI70" s="2012"/>
      <c r="BJ70" s="2010"/>
      <c r="BK70" s="2011"/>
      <c r="BL70" s="2011"/>
      <c r="BM70" s="2013"/>
    </row>
    <row r="71" spans="1:65" ht="76.5" customHeight="1">
      <c r="A71" s="2172"/>
      <c r="B71" s="2040"/>
      <c r="C71" s="2041"/>
      <c r="D71" s="2041"/>
      <c r="E71" s="2041"/>
      <c r="F71" s="2041"/>
      <c r="G71" s="2041"/>
      <c r="H71" s="2041"/>
      <c r="I71" s="2042"/>
      <c r="J71" s="2046"/>
      <c r="K71" s="2047"/>
      <c r="L71" s="2047"/>
      <c r="M71" s="2047"/>
      <c r="N71" s="2048"/>
      <c r="O71" s="2040"/>
      <c r="P71" s="2041"/>
      <c r="Q71" s="2041"/>
      <c r="R71" s="2042"/>
      <c r="S71" s="2052"/>
      <c r="T71" s="2053"/>
      <c r="U71" s="2053"/>
      <c r="V71" s="2053"/>
      <c r="W71" s="2053"/>
      <c r="X71" s="2053"/>
      <c r="Y71" s="2054"/>
      <c r="Z71" s="2058"/>
      <c r="AA71" s="2059"/>
      <c r="AB71" s="2059"/>
      <c r="AC71" s="2059"/>
      <c r="AD71" s="2059"/>
      <c r="AE71" s="2059"/>
      <c r="AF71" s="2060"/>
      <c r="AG71" s="2007" t="s">
        <v>1379</v>
      </c>
      <c r="AH71" s="2008"/>
      <c r="AI71" s="2008"/>
      <c r="AJ71" s="2008"/>
      <c r="AK71" s="2008"/>
      <c r="AL71" s="2008"/>
      <c r="AM71" s="2008"/>
      <c r="AN71" s="2008"/>
      <c r="AO71" s="2008"/>
      <c r="AP71" s="2009"/>
      <c r="AQ71" s="2025" t="s">
        <v>1380</v>
      </c>
      <c r="AR71" s="2011"/>
      <c r="AS71" s="2011"/>
      <c r="AT71" s="2011"/>
      <c r="AU71" s="2011"/>
      <c r="AV71" s="2011"/>
      <c r="AW71" s="2011"/>
      <c r="AX71" s="2011"/>
      <c r="AY71" s="2011"/>
      <c r="AZ71" s="2011"/>
      <c r="BA71" s="2011"/>
      <c r="BB71" s="2011"/>
      <c r="BC71" s="2011"/>
      <c r="BD71" s="2011"/>
      <c r="BE71" s="2011"/>
      <c r="BF71" s="2011"/>
      <c r="BG71" s="2011"/>
      <c r="BH71" s="2011"/>
      <c r="BI71" s="2012"/>
      <c r="BJ71" s="2010"/>
      <c r="BK71" s="2011"/>
      <c r="BL71" s="2011"/>
      <c r="BM71" s="2013"/>
    </row>
    <row r="72" spans="1:65" ht="22.7" customHeight="1">
      <c r="A72" s="2172"/>
      <c r="B72" s="2040"/>
      <c r="C72" s="2041"/>
      <c r="D72" s="2041"/>
      <c r="E72" s="2041"/>
      <c r="F72" s="2041"/>
      <c r="G72" s="2041"/>
      <c r="H72" s="2041"/>
      <c r="I72" s="2042"/>
      <c r="J72" s="2046"/>
      <c r="K72" s="2047"/>
      <c r="L72" s="2047"/>
      <c r="M72" s="2047"/>
      <c r="N72" s="2048"/>
      <c r="O72" s="2040"/>
      <c r="P72" s="2041"/>
      <c r="Q72" s="2041"/>
      <c r="R72" s="2042"/>
      <c r="S72" s="2052"/>
      <c r="T72" s="2053"/>
      <c r="U72" s="2053"/>
      <c r="V72" s="2053"/>
      <c r="W72" s="2053"/>
      <c r="X72" s="2053"/>
      <c r="Y72" s="2054"/>
      <c r="Z72" s="2058"/>
      <c r="AA72" s="2059"/>
      <c r="AB72" s="2059"/>
      <c r="AC72" s="2059"/>
      <c r="AD72" s="2059"/>
      <c r="AE72" s="2059"/>
      <c r="AF72" s="2060"/>
      <c r="AG72" s="2007" t="s">
        <v>1381</v>
      </c>
      <c r="AH72" s="2008"/>
      <c r="AI72" s="2008"/>
      <c r="AJ72" s="2008"/>
      <c r="AK72" s="2008"/>
      <c r="AL72" s="2008"/>
      <c r="AM72" s="2008"/>
      <c r="AN72" s="2008"/>
      <c r="AO72" s="2008"/>
      <c r="AP72" s="2009"/>
      <c r="AQ72" s="2010" t="s">
        <v>1382</v>
      </c>
      <c r="AR72" s="2011"/>
      <c r="AS72" s="2011"/>
      <c r="AT72" s="2011"/>
      <c r="AU72" s="2011"/>
      <c r="AV72" s="2011"/>
      <c r="AW72" s="2011"/>
      <c r="AX72" s="2011"/>
      <c r="AY72" s="2011"/>
      <c r="AZ72" s="2011"/>
      <c r="BA72" s="2011"/>
      <c r="BB72" s="2011"/>
      <c r="BC72" s="2011"/>
      <c r="BD72" s="2011"/>
      <c r="BE72" s="2011"/>
      <c r="BF72" s="2011"/>
      <c r="BG72" s="2011"/>
      <c r="BH72" s="2011"/>
      <c r="BI72" s="2012"/>
      <c r="BJ72" s="2010"/>
      <c r="BK72" s="2011"/>
      <c r="BL72" s="2011"/>
      <c r="BM72" s="2013"/>
    </row>
    <row r="73" spans="1:65" ht="22.7" customHeight="1">
      <c r="A73" s="2172"/>
      <c r="B73" s="2040"/>
      <c r="C73" s="2041"/>
      <c r="D73" s="2041"/>
      <c r="E73" s="2041"/>
      <c r="F73" s="2041"/>
      <c r="G73" s="2041"/>
      <c r="H73" s="2041"/>
      <c r="I73" s="2042"/>
      <c r="J73" s="2046"/>
      <c r="K73" s="2047"/>
      <c r="L73" s="2047"/>
      <c r="M73" s="2047"/>
      <c r="N73" s="2048"/>
      <c r="O73" s="2040"/>
      <c r="P73" s="2041"/>
      <c r="Q73" s="2041"/>
      <c r="R73" s="2042"/>
      <c r="S73" s="2052"/>
      <c r="T73" s="2053"/>
      <c r="U73" s="2053"/>
      <c r="V73" s="2053"/>
      <c r="W73" s="2053"/>
      <c r="X73" s="2053"/>
      <c r="Y73" s="2054"/>
      <c r="Z73" s="2058"/>
      <c r="AA73" s="2059"/>
      <c r="AB73" s="2059"/>
      <c r="AC73" s="2059"/>
      <c r="AD73" s="2059"/>
      <c r="AE73" s="2059"/>
      <c r="AF73" s="2060"/>
      <c r="AG73" s="2007" t="s">
        <v>1383</v>
      </c>
      <c r="AH73" s="2008"/>
      <c r="AI73" s="2008"/>
      <c r="AJ73" s="2008"/>
      <c r="AK73" s="2008"/>
      <c r="AL73" s="2008"/>
      <c r="AM73" s="2008"/>
      <c r="AN73" s="2008"/>
      <c r="AO73" s="2008"/>
      <c r="AP73" s="2009"/>
      <c r="AQ73" s="2010" t="s">
        <v>1163</v>
      </c>
      <c r="AR73" s="2011"/>
      <c r="AS73" s="2011"/>
      <c r="AT73" s="2011"/>
      <c r="AU73" s="2011"/>
      <c r="AV73" s="2011"/>
      <c r="AW73" s="2011"/>
      <c r="AX73" s="2011"/>
      <c r="AY73" s="2011"/>
      <c r="AZ73" s="2011"/>
      <c r="BA73" s="2011"/>
      <c r="BB73" s="2011"/>
      <c r="BC73" s="2011"/>
      <c r="BD73" s="2011"/>
      <c r="BE73" s="2011"/>
      <c r="BF73" s="2011"/>
      <c r="BG73" s="2011"/>
      <c r="BH73" s="2011"/>
      <c r="BI73" s="2012"/>
      <c r="BJ73" s="2010"/>
      <c r="BK73" s="2011"/>
      <c r="BL73" s="2011"/>
      <c r="BM73" s="2013"/>
    </row>
    <row r="74" spans="1:65" ht="22.7" customHeight="1">
      <c r="A74" s="2172"/>
      <c r="B74" s="2040"/>
      <c r="C74" s="2041"/>
      <c r="D74" s="2041"/>
      <c r="E74" s="2041"/>
      <c r="F74" s="2041"/>
      <c r="G74" s="2041"/>
      <c r="H74" s="2041"/>
      <c r="I74" s="2042"/>
      <c r="J74" s="2046"/>
      <c r="K74" s="2047"/>
      <c r="L74" s="2047"/>
      <c r="M74" s="2047"/>
      <c r="N74" s="2048"/>
      <c r="O74" s="2040"/>
      <c r="P74" s="2041"/>
      <c r="Q74" s="2041"/>
      <c r="R74" s="2042"/>
      <c r="S74" s="2052"/>
      <c r="T74" s="2053"/>
      <c r="U74" s="2053"/>
      <c r="V74" s="2053"/>
      <c r="W74" s="2053"/>
      <c r="X74" s="2053"/>
      <c r="Y74" s="2054"/>
      <c r="Z74" s="2058"/>
      <c r="AA74" s="2059"/>
      <c r="AB74" s="2059"/>
      <c r="AC74" s="2059"/>
      <c r="AD74" s="2059"/>
      <c r="AE74" s="2059"/>
      <c r="AF74" s="2060"/>
      <c r="AG74" s="2007" t="s">
        <v>1387</v>
      </c>
      <c r="AH74" s="2008"/>
      <c r="AI74" s="2008"/>
      <c r="AJ74" s="2008"/>
      <c r="AK74" s="2008"/>
      <c r="AL74" s="2008"/>
      <c r="AM74" s="2008"/>
      <c r="AN74" s="2008"/>
      <c r="AO74" s="2008"/>
      <c r="AP74" s="2009"/>
      <c r="AQ74" s="2010" t="s">
        <v>1416</v>
      </c>
      <c r="AR74" s="2011"/>
      <c r="AS74" s="2011"/>
      <c r="AT74" s="2011"/>
      <c r="AU74" s="2011"/>
      <c r="AV74" s="2011"/>
      <c r="AW74" s="2011"/>
      <c r="AX74" s="2011"/>
      <c r="AY74" s="2011"/>
      <c r="AZ74" s="2011"/>
      <c r="BA74" s="2011"/>
      <c r="BB74" s="2011"/>
      <c r="BC74" s="2011"/>
      <c r="BD74" s="2011"/>
      <c r="BE74" s="2011"/>
      <c r="BF74" s="2011"/>
      <c r="BG74" s="2011"/>
      <c r="BH74" s="2011"/>
      <c r="BI74" s="2012"/>
      <c r="BJ74" s="2010"/>
      <c r="BK74" s="2011"/>
      <c r="BL74" s="2011"/>
      <c r="BM74" s="2013"/>
    </row>
    <row r="75" spans="1:65" ht="22.7" customHeight="1">
      <c r="A75" s="2172"/>
      <c r="B75" s="2040"/>
      <c r="C75" s="2041"/>
      <c r="D75" s="2041"/>
      <c r="E75" s="2041"/>
      <c r="F75" s="2041"/>
      <c r="G75" s="2041"/>
      <c r="H75" s="2041"/>
      <c r="I75" s="2042"/>
      <c r="J75" s="2046"/>
      <c r="K75" s="2047"/>
      <c r="L75" s="2047"/>
      <c r="M75" s="2047"/>
      <c r="N75" s="2048"/>
      <c r="O75" s="2040"/>
      <c r="P75" s="2041"/>
      <c r="Q75" s="2041"/>
      <c r="R75" s="2042"/>
      <c r="S75" s="2052"/>
      <c r="T75" s="2053"/>
      <c r="U75" s="2053"/>
      <c r="V75" s="2053"/>
      <c r="W75" s="2053"/>
      <c r="X75" s="2053"/>
      <c r="Y75" s="2054"/>
      <c r="Z75" s="2058"/>
      <c r="AA75" s="2059"/>
      <c r="AB75" s="2059"/>
      <c r="AC75" s="2059"/>
      <c r="AD75" s="2059"/>
      <c r="AE75" s="2059"/>
      <c r="AF75" s="2060"/>
      <c r="AG75" s="2007" t="s">
        <v>1194</v>
      </c>
      <c r="AH75" s="2008"/>
      <c r="AI75" s="2008"/>
      <c r="AJ75" s="2008"/>
      <c r="AK75" s="2008"/>
      <c r="AL75" s="2008"/>
      <c r="AM75" s="2008"/>
      <c r="AN75" s="2008"/>
      <c r="AO75" s="2008"/>
      <c r="AP75" s="2009"/>
      <c r="AQ75" s="2010" t="s">
        <v>1154</v>
      </c>
      <c r="AR75" s="2011"/>
      <c r="AS75" s="2011"/>
      <c r="AT75" s="2011"/>
      <c r="AU75" s="2011"/>
      <c r="AV75" s="2011"/>
      <c r="AW75" s="2011"/>
      <c r="AX75" s="2011"/>
      <c r="AY75" s="2011"/>
      <c r="AZ75" s="2011"/>
      <c r="BA75" s="2011"/>
      <c r="BB75" s="2011"/>
      <c r="BC75" s="2011"/>
      <c r="BD75" s="2011"/>
      <c r="BE75" s="2011"/>
      <c r="BF75" s="2011"/>
      <c r="BG75" s="2011"/>
      <c r="BH75" s="2011"/>
      <c r="BI75" s="2012"/>
      <c r="BJ75" s="2010"/>
      <c r="BK75" s="2011"/>
      <c r="BL75" s="2011"/>
      <c r="BM75" s="2013"/>
    </row>
    <row r="76" spans="1:65" ht="22.7" customHeight="1">
      <c r="A76" s="2172"/>
      <c r="B76" s="2040"/>
      <c r="C76" s="2041"/>
      <c r="D76" s="2041"/>
      <c r="E76" s="2041"/>
      <c r="F76" s="2041"/>
      <c r="G76" s="2041"/>
      <c r="H76" s="2041"/>
      <c r="I76" s="2042"/>
      <c r="J76" s="2046"/>
      <c r="K76" s="2047"/>
      <c r="L76" s="2047"/>
      <c r="M76" s="2047"/>
      <c r="N76" s="2048"/>
      <c r="O76" s="2040"/>
      <c r="P76" s="2041"/>
      <c r="Q76" s="2041"/>
      <c r="R76" s="2042"/>
      <c r="S76" s="2052"/>
      <c r="T76" s="2053"/>
      <c r="U76" s="2053"/>
      <c r="V76" s="2053"/>
      <c r="W76" s="2053"/>
      <c r="X76" s="2053"/>
      <c r="Y76" s="2054"/>
      <c r="Z76" s="2058"/>
      <c r="AA76" s="2059"/>
      <c r="AB76" s="2059"/>
      <c r="AC76" s="2059"/>
      <c r="AD76" s="2059"/>
      <c r="AE76" s="2059"/>
      <c r="AF76" s="2060"/>
      <c r="AG76" s="2007" t="s">
        <v>1388</v>
      </c>
      <c r="AH76" s="2008"/>
      <c r="AI76" s="2008"/>
      <c r="AJ76" s="2008"/>
      <c r="AK76" s="2008"/>
      <c r="AL76" s="2008"/>
      <c r="AM76" s="2008"/>
      <c r="AN76" s="2008"/>
      <c r="AO76" s="2008"/>
      <c r="AP76" s="2009"/>
      <c r="AQ76" s="2010" t="s">
        <v>1154</v>
      </c>
      <c r="AR76" s="2011"/>
      <c r="AS76" s="2011"/>
      <c r="AT76" s="2011"/>
      <c r="AU76" s="2011"/>
      <c r="AV76" s="2011"/>
      <c r="AW76" s="2011"/>
      <c r="AX76" s="2011"/>
      <c r="AY76" s="2011"/>
      <c r="AZ76" s="2011"/>
      <c r="BA76" s="2011"/>
      <c r="BB76" s="2011"/>
      <c r="BC76" s="2011"/>
      <c r="BD76" s="2011"/>
      <c r="BE76" s="2011"/>
      <c r="BF76" s="2011"/>
      <c r="BG76" s="2011"/>
      <c r="BH76" s="2011"/>
      <c r="BI76" s="2012"/>
      <c r="BJ76" s="2010"/>
      <c r="BK76" s="2011"/>
      <c r="BL76" s="2011"/>
      <c r="BM76" s="2013"/>
    </row>
    <row r="77" spans="1:65" ht="22.7" customHeight="1">
      <c r="A77" s="2172"/>
      <c r="B77" s="2040"/>
      <c r="C77" s="2041"/>
      <c r="D77" s="2041"/>
      <c r="E77" s="2041"/>
      <c r="F77" s="2041"/>
      <c r="G77" s="2041"/>
      <c r="H77" s="2041"/>
      <c r="I77" s="2042"/>
      <c r="J77" s="2046"/>
      <c r="K77" s="2047"/>
      <c r="L77" s="2047"/>
      <c r="M77" s="2047"/>
      <c r="N77" s="2048"/>
      <c r="O77" s="2040"/>
      <c r="P77" s="2041"/>
      <c r="Q77" s="2041"/>
      <c r="R77" s="2042"/>
      <c r="S77" s="2052"/>
      <c r="T77" s="2053"/>
      <c r="U77" s="2053"/>
      <c r="V77" s="2053"/>
      <c r="W77" s="2053"/>
      <c r="X77" s="2053"/>
      <c r="Y77" s="2054"/>
      <c r="Z77" s="2058"/>
      <c r="AA77" s="2059"/>
      <c r="AB77" s="2059"/>
      <c r="AC77" s="2059"/>
      <c r="AD77" s="2059"/>
      <c r="AE77" s="2059"/>
      <c r="AF77" s="2060"/>
      <c r="AG77" s="2007" t="s">
        <v>1191</v>
      </c>
      <c r="AH77" s="2008"/>
      <c r="AI77" s="2008"/>
      <c r="AJ77" s="2008"/>
      <c r="AK77" s="2008"/>
      <c r="AL77" s="2008"/>
      <c r="AM77" s="2008"/>
      <c r="AN77" s="2008"/>
      <c r="AO77" s="2008"/>
      <c r="AP77" s="2009"/>
      <c r="AQ77" s="2010" t="s">
        <v>1154</v>
      </c>
      <c r="AR77" s="2011"/>
      <c r="AS77" s="2011"/>
      <c r="AT77" s="2011"/>
      <c r="AU77" s="2011"/>
      <c r="AV77" s="2011"/>
      <c r="AW77" s="2011"/>
      <c r="AX77" s="2011"/>
      <c r="AY77" s="2011"/>
      <c r="AZ77" s="2011"/>
      <c r="BA77" s="2011"/>
      <c r="BB77" s="2011"/>
      <c r="BC77" s="2011"/>
      <c r="BD77" s="2011"/>
      <c r="BE77" s="2011"/>
      <c r="BF77" s="2011"/>
      <c r="BG77" s="2011"/>
      <c r="BH77" s="2011"/>
      <c r="BI77" s="2012"/>
      <c r="BJ77" s="2010"/>
      <c r="BK77" s="2011"/>
      <c r="BL77" s="2011"/>
      <c r="BM77" s="2013"/>
    </row>
    <row r="78" spans="1:65" ht="21.75" customHeight="1">
      <c r="A78" s="2172"/>
      <c r="B78" s="2040"/>
      <c r="C78" s="2041"/>
      <c r="D78" s="2041"/>
      <c r="E78" s="2041"/>
      <c r="F78" s="2041"/>
      <c r="G78" s="2041"/>
      <c r="H78" s="2041"/>
      <c r="I78" s="2042"/>
      <c r="J78" s="2046"/>
      <c r="K78" s="2047"/>
      <c r="L78" s="2047"/>
      <c r="M78" s="2047"/>
      <c r="N78" s="2048"/>
      <c r="O78" s="2040"/>
      <c r="P78" s="2041"/>
      <c r="Q78" s="2041"/>
      <c r="R78" s="2042"/>
      <c r="S78" s="2052"/>
      <c r="T78" s="2053"/>
      <c r="U78" s="2053"/>
      <c r="V78" s="2053"/>
      <c r="W78" s="2053"/>
      <c r="X78" s="2053"/>
      <c r="Y78" s="2054"/>
      <c r="Z78" s="2058"/>
      <c r="AA78" s="2059"/>
      <c r="AB78" s="2059"/>
      <c r="AC78" s="2059"/>
      <c r="AD78" s="2059"/>
      <c r="AE78" s="2059"/>
      <c r="AF78" s="2060"/>
      <c r="AG78" s="2007" t="s">
        <v>1389</v>
      </c>
      <c r="AH78" s="2008"/>
      <c r="AI78" s="2008"/>
      <c r="AJ78" s="2008"/>
      <c r="AK78" s="2008"/>
      <c r="AL78" s="2008"/>
      <c r="AM78" s="2008"/>
      <c r="AN78" s="2008"/>
      <c r="AO78" s="2008"/>
      <c r="AP78" s="2009"/>
      <c r="AQ78" s="2010" t="s">
        <v>1376</v>
      </c>
      <c r="AR78" s="2011"/>
      <c r="AS78" s="2011"/>
      <c r="AT78" s="2011"/>
      <c r="AU78" s="2011"/>
      <c r="AV78" s="2011"/>
      <c r="AW78" s="2011"/>
      <c r="AX78" s="2011"/>
      <c r="AY78" s="2011"/>
      <c r="AZ78" s="2011"/>
      <c r="BA78" s="2011"/>
      <c r="BB78" s="2011"/>
      <c r="BC78" s="2011"/>
      <c r="BD78" s="2011"/>
      <c r="BE78" s="2011"/>
      <c r="BF78" s="2011"/>
      <c r="BG78" s="2011"/>
      <c r="BH78" s="2011"/>
      <c r="BI78" s="2012"/>
      <c r="BJ78" s="2010"/>
      <c r="BK78" s="2011"/>
      <c r="BL78" s="2011"/>
      <c r="BM78" s="2013"/>
    </row>
    <row r="79" spans="1:65" ht="21.75" customHeight="1">
      <c r="A79" s="2172"/>
      <c r="B79" s="2040"/>
      <c r="C79" s="2041"/>
      <c r="D79" s="2041"/>
      <c r="E79" s="2041"/>
      <c r="F79" s="2041"/>
      <c r="G79" s="2041"/>
      <c r="H79" s="2041"/>
      <c r="I79" s="2042"/>
      <c r="J79" s="2046"/>
      <c r="K79" s="2047"/>
      <c r="L79" s="2047"/>
      <c r="M79" s="2047"/>
      <c r="N79" s="2048"/>
      <c r="O79" s="2040"/>
      <c r="P79" s="2041"/>
      <c r="Q79" s="2041"/>
      <c r="R79" s="2042"/>
      <c r="S79" s="2052"/>
      <c r="T79" s="2053"/>
      <c r="U79" s="2053"/>
      <c r="V79" s="2053"/>
      <c r="W79" s="2053"/>
      <c r="X79" s="2053"/>
      <c r="Y79" s="2054"/>
      <c r="Z79" s="2058"/>
      <c r="AA79" s="2059"/>
      <c r="AB79" s="2059"/>
      <c r="AC79" s="2059"/>
      <c r="AD79" s="2059"/>
      <c r="AE79" s="2059"/>
      <c r="AF79" s="2060"/>
      <c r="AG79" s="2007" t="s">
        <v>1392</v>
      </c>
      <c r="AH79" s="2008"/>
      <c r="AI79" s="2008"/>
      <c r="AJ79" s="2008"/>
      <c r="AK79" s="2008"/>
      <c r="AL79" s="2008"/>
      <c r="AM79" s="2008"/>
      <c r="AN79" s="2008"/>
      <c r="AO79" s="2008"/>
      <c r="AP79" s="2009"/>
      <c r="AQ79" s="2010" t="s">
        <v>1376</v>
      </c>
      <c r="AR79" s="2011"/>
      <c r="AS79" s="2011"/>
      <c r="AT79" s="2011"/>
      <c r="AU79" s="2011"/>
      <c r="AV79" s="2011"/>
      <c r="AW79" s="2011"/>
      <c r="AX79" s="2011"/>
      <c r="AY79" s="2011"/>
      <c r="AZ79" s="2011"/>
      <c r="BA79" s="2011"/>
      <c r="BB79" s="2011"/>
      <c r="BC79" s="2011"/>
      <c r="BD79" s="2011"/>
      <c r="BE79" s="2011"/>
      <c r="BF79" s="2011"/>
      <c r="BG79" s="2011"/>
      <c r="BH79" s="2011"/>
      <c r="BI79" s="2012"/>
      <c r="BJ79" s="2010"/>
      <c r="BK79" s="2011"/>
      <c r="BL79" s="2011"/>
      <c r="BM79" s="2013"/>
    </row>
    <row r="80" spans="1:65" ht="21.75" customHeight="1">
      <c r="A80" s="2172"/>
      <c r="B80" s="2040"/>
      <c r="C80" s="2041"/>
      <c r="D80" s="2041"/>
      <c r="E80" s="2041"/>
      <c r="F80" s="2041"/>
      <c r="G80" s="2041"/>
      <c r="H80" s="2041"/>
      <c r="I80" s="2042"/>
      <c r="J80" s="2046"/>
      <c r="K80" s="2047"/>
      <c r="L80" s="2047"/>
      <c r="M80" s="2047"/>
      <c r="N80" s="2048"/>
      <c r="O80" s="2040"/>
      <c r="P80" s="2041"/>
      <c r="Q80" s="2041"/>
      <c r="R80" s="2042"/>
      <c r="S80" s="2052"/>
      <c r="T80" s="2053"/>
      <c r="U80" s="2053"/>
      <c r="V80" s="2053"/>
      <c r="W80" s="2053"/>
      <c r="X80" s="2053"/>
      <c r="Y80" s="2054"/>
      <c r="Z80" s="2058"/>
      <c r="AA80" s="2059"/>
      <c r="AB80" s="2059"/>
      <c r="AC80" s="2059"/>
      <c r="AD80" s="2059"/>
      <c r="AE80" s="2059"/>
      <c r="AF80" s="2060"/>
      <c r="AG80" s="2007" t="s">
        <v>1417</v>
      </c>
      <c r="AH80" s="2008"/>
      <c r="AI80" s="2008"/>
      <c r="AJ80" s="2008"/>
      <c r="AK80" s="2008"/>
      <c r="AL80" s="2008"/>
      <c r="AM80" s="2008"/>
      <c r="AN80" s="2008"/>
      <c r="AO80" s="2008"/>
      <c r="AP80" s="2009"/>
      <c r="AQ80" s="2010" t="s">
        <v>1376</v>
      </c>
      <c r="AR80" s="2011"/>
      <c r="AS80" s="2011"/>
      <c r="AT80" s="2011"/>
      <c r="AU80" s="2011"/>
      <c r="AV80" s="2011"/>
      <c r="AW80" s="2011"/>
      <c r="AX80" s="2011"/>
      <c r="AY80" s="2011"/>
      <c r="AZ80" s="2011"/>
      <c r="BA80" s="2011"/>
      <c r="BB80" s="2011"/>
      <c r="BC80" s="2011"/>
      <c r="BD80" s="2011"/>
      <c r="BE80" s="2011"/>
      <c r="BF80" s="2011"/>
      <c r="BG80" s="2011"/>
      <c r="BH80" s="2011"/>
      <c r="BI80" s="2012"/>
      <c r="BJ80" s="2010"/>
      <c r="BK80" s="2011"/>
      <c r="BL80" s="2011"/>
      <c r="BM80" s="2013"/>
    </row>
    <row r="81" spans="1:65" ht="21.75" customHeight="1">
      <c r="A81" s="2172"/>
      <c r="B81" s="2040"/>
      <c r="C81" s="2041"/>
      <c r="D81" s="2041"/>
      <c r="E81" s="2041"/>
      <c r="F81" s="2041"/>
      <c r="G81" s="2041"/>
      <c r="H81" s="2041"/>
      <c r="I81" s="2042"/>
      <c r="J81" s="2046"/>
      <c r="K81" s="2047"/>
      <c r="L81" s="2047"/>
      <c r="M81" s="2047"/>
      <c r="N81" s="2048"/>
      <c r="O81" s="2040"/>
      <c r="P81" s="2041"/>
      <c r="Q81" s="2041"/>
      <c r="R81" s="2042"/>
      <c r="S81" s="2052"/>
      <c r="T81" s="2053"/>
      <c r="U81" s="2053"/>
      <c r="V81" s="2053"/>
      <c r="W81" s="2053"/>
      <c r="X81" s="2053"/>
      <c r="Y81" s="2054"/>
      <c r="Z81" s="2058"/>
      <c r="AA81" s="2059"/>
      <c r="AB81" s="2059"/>
      <c r="AC81" s="2059"/>
      <c r="AD81" s="2059"/>
      <c r="AE81" s="2059"/>
      <c r="AF81" s="2060"/>
      <c r="AG81" s="2007" t="s">
        <v>1393</v>
      </c>
      <c r="AH81" s="2008"/>
      <c r="AI81" s="2008"/>
      <c r="AJ81" s="2008"/>
      <c r="AK81" s="2008"/>
      <c r="AL81" s="2008"/>
      <c r="AM81" s="2008"/>
      <c r="AN81" s="2008"/>
      <c r="AO81" s="2008"/>
      <c r="AP81" s="2009"/>
      <c r="AQ81" s="2010" t="s">
        <v>1376</v>
      </c>
      <c r="AR81" s="2011"/>
      <c r="AS81" s="2011"/>
      <c r="AT81" s="2011"/>
      <c r="AU81" s="2011"/>
      <c r="AV81" s="2011"/>
      <c r="AW81" s="2011"/>
      <c r="AX81" s="2011"/>
      <c r="AY81" s="2011"/>
      <c r="AZ81" s="2011"/>
      <c r="BA81" s="2011"/>
      <c r="BB81" s="2011"/>
      <c r="BC81" s="2011"/>
      <c r="BD81" s="2011"/>
      <c r="BE81" s="2011"/>
      <c r="BF81" s="2011"/>
      <c r="BG81" s="2011"/>
      <c r="BH81" s="2011"/>
      <c r="BI81" s="2012"/>
      <c r="BJ81" s="2010"/>
      <c r="BK81" s="2011"/>
      <c r="BL81" s="2011"/>
      <c r="BM81" s="2013"/>
    </row>
    <row r="82" spans="1:65" ht="21.75" customHeight="1">
      <c r="A82" s="2172"/>
      <c r="B82" s="2040"/>
      <c r="C82" s="2041"/>
      <c r="D82" s="2041"/>
      <c r="E82" s="2041"/>
      <c r="F82" s="2041"/>
      <c r="G82" s="2041"/>
      <c r="H82" s="2041"/>
      <c r="I82" s="2042"/>
      <c r="J82" s="2046"/>
      <c r="K82" s="2047"/>
      <c r="L82" s="2047"/>
      <c r="M82" s="2047"/>
      <c r="N82" s="2048"/>
      <c r="O82" s="2040"/>
      <c r="P82" s="2041"/>
      <c r="Q82" s="2041"/>
      <c r="R82" s="2042"/>
      <c r="S82" s="2052"/>
      <c r="T82" s="2053"/>
      <c r="U82" s="2053"/>
      <c r="V82" s="2053"/>
      <c r="W82" s="2053"/>
      <c r="X82" s="2053"/>
      <c r="Y82" s="2054"/>
      <c r="Z82" s="2058"/>
      <c r="AA82" s="2059"/>
      <c r="AB82" s="2059"/>
      <c r="AC82" s="2059"/>
      <c r="AD82" s="2059"/>
      <c r="AE82" s="2059"/>
      <c r="AF82" s="2060"/>
      <c r="AG82" s="2007" t="s">
        <v>1394</v>
      </c>
      <c r="AH82" s="2008"/>
      <c r="AI82" s="2008"/>
      <c r="AJ82" s="2008"/>
      <c r="AK82" s="2008"/>
      <c r="AL82" s="2008"/>
      <c r="AM82" s="2008"/>
      <c r="AN82" s="2008"/>
      <c r="AO82" s="2008"/>
      <c r="AP82" s="2009"/>
      <c r="AQ82" s="2010" t="s">
        <v>1376</v>
      </c>
      <c r="AR82" s="2011"/>
      <c r="AS82" s="2011"/>
      <c r="AT82" s="2011"/>
      <c r="AU82" s="2011"/>
      <c r="AV82" s="2011"/>
      <c r="AW82" s="2011"/>
      <c r="AX82" s="2011"/>
      <c r="AY82" s="2011"/>
      <c r="AZ82" s="2011"/>
      <c r="BA82" s="2011"/>
      <c r="BB82" s="2011"/>
      <c r="BC82" s="2011"/>
      <c r="BD82" s="2011"/>
      <c r="BE82" s="2011"/>
      <c r="BF82" s="2011"/>
      <c r="BG82" s="2011"/>
      <c r="BH82" s="2011"/>
      <c r="BI82" s="2012"/>
      <c r="BJ82" s="2010"/>
      <c r="BK82" s="2011"/>
      <c r="BL82" s="2011"/>
      <c r="BM82" s="2013"/>
    </row>
    <row r="83" spans="1:65" ht="21.75" customHeight="1">
      <c r="A83" s="2172"/>
      <c r="B83" s="2040"/>
      <c r="C83" s="2041"/>
      <c r="D83" s="2041"/>
      <c r="E83" s="2041"/>
      <c r="F83" s="2041"/>
      <c r="G83" s="2041"/>
      <c r="H83" s="2041"/>
      <c r="I83" s="2042"/>
      <c r="J83" s="2046"/>
      <c r="K83" s="2047"/>
      <c r="L83" s="2047"/>
      <c r="M83" s="2047"/>
      <c r="N83" s="2048"/>
      <c r="O83" s="2040"/>
      <c r="P83" s="2041"/>
      <c r="Q83" s="2041"/>
      <c r="R83" s="2042"/>
      <c r="S83" s="2052"/>
      <c r="T83" s="2053"/>
      <c r="U83" s="2053"/>
      <c r="V83" s="2053"/>
      <c r="W83" s="2053"/>
      <c r="X83" s="2053"/>
      <c r="Y83" s="2054"/>
      <c r="Z83" s="2058"/>
      <c r="AA83" s="2059"/>
      <c r="AB83" s="2059"/>
      <c r="AC83" s="2059"/>
      <c r="AD83" s="2059"/>
      <c r="AE83" s="2059"/>
      <c r="AF83" s="2060"/>
      <c r="AG83" s="2007" t="s">
        <v>1396</v>
      </c>
      <c r="AH83" s="2008"/>
      <c r="AI83" s="2008"/>
      <c r="AJ83" s="2008"/>
      <c r="AK83" s="2008"/>
      <c r="AL83" s="2008"/>
      <c r="AM83" s="2008"/>
      <c r="AN83" s="2008"/>
      <c r="AO83" s="2008"/>
      <c r="AP83" s="2009"/>
      <c r="AQ83" s="2010" t="s">
        <v>1376</v>
      </c>
      <c r="AR83" s="2011"/>
      <c r="AS83" s="2011"/>
      <c r="AT83" s="2011"/>
      <c r="AU83" s="2011"/>
      <c r="AV83" s="2011"/>
      <c r="AW83" s="2011"/>
      <c r="AX83" s="2011"/>
      <c r="AY83" s="2011"/>
      <c r="AZ83" s="2011"/>
      <c r="BA83" s="2011"/>
      <c r="BB83" s="2011"/>
      <c r="BC83" s="2011"/>
      <c r="BD83" s="2011"/>
      <c r="BE83" s="2011"/>
      <c r="BF83" s="2011"/>
      <c r="BG83" s="2011"/>
      <c r="BH83" s="2011"/>
      <c r="BI83" s="2012"/>
      <c r="BJ83" s="2010"/>
      <c r="BK83" s="2011"/>
      <c r="BL83" s="2011"/>
      <c r="BM83" s="2013"/>
    </row>
    <row r="84" spans="1:65" ht="34.5" customHeight="1">
      <c r="A84" s="2172"/>
      <c r="B84" s="2040"/>
      <c r="C84" s="2041"/>
      <c r="D84" s="2041"/>
      <c r="E84" s="2041"/>
      <c r="F84" s="2041"/>
      <c r="G84" s="2041"/>
      <c r="H84" s="2041"/>
      <c r="I84" s="2042"/>
      <c r="J84" s="2046"/>
      <c r="K84" s="2047"/>
      <c r="L84" s="2047"/>
      <c r="M84" s="2047"/>
      <c r="N84" s="2048"/>
      <c r="O84" s="2040"/>
      <c r="P84" s="2041"/>
      <c r="Q84" s="2041"/>
      <c r="R84" s="2042"/>
      <c r="S84" s="2052"/>
      <c r="T84" s="2053"/>
      <c r="U84" s="2053"/>
      <c r="V84" s="2053"/>
      <c r="W84" s="2053"/>
      <c r="X84" s="2053"/>
      <c r="Y84" s="2054"/>
      <c r="Z84" s="2058"/>
      <c r="AA84" s="2059"/>
      <c r="AB84" s="2059"/>
      <c r="AC84" s="2059"/>
      <c r="AD84" s="2059"/>
      <c r="AE84" s="2059"/>
      <c r="AF84" s="2060"/>
      <c r="AG84" s="2028" t="s">
        <v>1397</v>
      </c>
      <c r="AH84" s="2029"/>
      <c r="AI84" s="2029"/>
      <c r="AJ84" s="2029"/>
      <c r="AK84" s="2029"/>
      <c r="AL84" s="2029"/>
      <c r="AM84" s="2029"/>
      <c r="AN84" s="2029"/>
      <c r="AO84" s="2029"/>
      <c r="AP84" s="2030"/>
      <c r="AQ84" s="2031" t="s">
        <v>1147</v>
      </c>
      <c r="AR84" s="2032"/>
      <c r="AS84" s="2032"/>
      <c r="AT84" s="2032"/>
      <c r="AU84" s="2032"/>
      <c r="AV84" s="2032"/>
      <c r="AW84" s="2032"/>
      <c r="AX84" s="2032"/>
      <c r="AY84" s="2032"/>
      <c r="AZ84" s="2032"/>
      <c r="BA84" s="2032"/>
      <c r="BB84" s="2032"/>
      <c r="BC84" s="2032"/>
      <c r="BD84" s="2032"/>
      <c r="BE84" s="2032"/>
      <c r="BF84" s="2032"/>
      <c r="BG84" s="2032"/>
      <c r="BH84" s="2032"/>
      <c r="BI84" s="2033"/>
      <c r="BJ84" s="2034"/>
      <c r="BK84" s="2035"/>
      <c r="BL84" s="2035"/>
      <c r="BM84" s="2036"/>
    </row>
    <row r="85" spans="1:65" ht="21.75" customHeight="1">
      <c r="A85" s="2172"/>
      <c r="B85" s="2040"/>
      <c r="C85" s="2041"/>
      <c r="D85" s="2041"/>
      <c r="E85" s="2041"/>
      <c r="F85" s="2041"/>
      <c r="G85" s="2041"/>
      <c r="H85" s="2041"/>
      <c r="I85" s="2042"/>
      <c r="J85" s="2046"/>
      <c r="K85" s="2047"/>
      <c r="L85" s="2047"/>
      <c r="M85" s="2047"/>
      <c r="N85" s="2048"/>
      <c r="O85" s="2040"/>
      <c r="P85" s="2041"/>
      <c r="Q85" s="2041"/>
      <c r="R85" s="2042"/>
      <c r="S85" s="2052"/>
      <c r="T85" s="2053"/>
      <c r="U85" s="2053"/>
      <c r="V85" s="2053"/>
      <c r="W85" s="2053"/>
      <c r="X85" s="2053"/>
      <c r="Y85" s="2054"/>
      <c r="Z85" s="2058"/>
      <c r="AA85" s="2059"/>
      <c r="AB85" s="2059"/>
      <c r="AC85" s="2059"/>
      <c r="AD85" s="2059"/>
      <c r="AE85" s="2059"/>
      <c r="AF85" s="2060"/>
      <c r="AG85" s="2007" t="s">
        <v>1398</v>
      </c>
      <c r="AH85" s="2008"/>
      <c r="AI85" s="2008"/>
      <c r="AJ85" s="2008"/>
      <c r="AK85" s="2008"/>
      <c r="AL85" s="2008"/>
      <c r="AM85" s="2008"/>
      <c r="AN85" s="2008"/>
      <c r="AO85" s="2008"/>
      <c r="AP85" s="2009"/>
      <c r="AQ85" s="2010" t="s">
        <v>1399</v>
      </c>
      <c r="AR85" s="2011"/>
      <c r="AS85" s="2011"/>
      <c r="AT85" s="2011"/>
      <c r="AU85" s="2011"/>
      <c r="AV85" s="2011"/>
      <c r="AW85" s="2011"/>
      <c r="AX85" s="2011"/>
      <c r="AY85" s="2011"/>
      <c r="AZ85" s="2011"/>
      <c r="BA85" s="2011"/>
      <c r="BB85" s="2011"/>
      <c r="BC85" s="2011"/>
      <c r="BD85" s="2011"/>
      <c r="BE85" s="2011"/>
      <c r="BF85" s="2011"/>
      <c r="BG85" s="2011"/>
      <c r="BH85" s="2011"/>
      <c r="BI85" s="2012"/>
      <c r="BJ85" s="2010"/>
      <c r="BK85" s="2011"/>
      <c r="BL85" s="2011"/>
      <c r="BM85" s="2013"/>
    </row>
    <row r="86" spans="1:65" ht="21.75" customHeight="1">
      <c r="A86" s="2172"/>
      <c r="B86" s="2040"/>
      <c r="C86" s="2041"/>
      <c r="D86" s="2041"/>
      <c r="E86" s="2041"/>
      <c r="F86" s="2041"/>
      <c r="G86" s="2041"/>
      <c r="H86" s="2041"/>
      <c r="I86" s="2042"/>
      <c r="J86" s="2046"/>
      <c r="K86" s="2047"/>
      <c r="L86" s="2047"/>
      <c r="M86" s="2047"/>
      <c r="N86" s="2048"/>
      <c r="O86" s="2040"/>
      <c r="P86" s="2041"/>
      <c r="Q86" s="2041"/>
      <c r="R86" s="2042"/>
      <c r="S86" s="2052"/>
      <c r="T86" s="2053"/>
      <c r="U86" s="2053"/>
      <c r="V86" s="2053"/>
      <c r="W86" s="2053"/>
      <c r="X86" s="2053"/>
      <c r="Y86" s="2054"/>
      <c r="Z86" s="2058"/>
      <c r="AA86" s="2059"/>
      <c r="AB86" s="2059"/>
      <c r="AC86" s="2059"/>
      <c r="AD86" s="2059"/>
      <c r="AE86" s="2059"/>
      <c r="AF86" s="2060"/>
      <c r="AG86" s="2007" t="s">
        <v>1400</v>
      </c>
      <c r="AH86" s="2008"/>
      <c r="AI86" s="2008"/>
      <c r="AJ86" s="2008"/>
      <c r="AK86" s="2008"/>
      <c r="AL86" s="2008"/>
      <c r="AM86" s="2008"/>
      <c r="AN86" s="2008"/>
      <c r="AO86" s="2008"/>
      <c r="AP86" s="2009"/>
      <c r="AQ86" s="2010" t="s">
        <v>1399</v>
      </c>
      <c r="AR86" s="2011"/>
      <c r="AS86" s="2011"/>
      <c r="AT86" s="2011"/>
      <c r="AU86" s="2011"/>
      <c r="AV86" s="2011"/>
      <c r="AW86" s="2011"/>
      <c r="AX86" s="2011"/>
      <c r="AY86" s="2011"/>
      <c r="AZ86" s="2011"/>
      <c r="BA86" s="2011"/>
      <c r="BB86" s="2011"/>
      <c r="BC86" s="2011"/>
      <c r="BD86" s="2011"/>
      <c r="BE86" s="2011"/>
      <c r="BF86" s="2011"/>
      <c r="BG86" s="2011"/>
      <c r="BH86" s="2011"/>
      <c r="BI86" s="2012"/>
      <c r="BJ86" s="2010"/>
      <c r="BK86" s="2011"/>
      <c r="BL86" s="2011"/>
      <c r="BM86" s="2013"/>
    </row>
    <row r="87" spans="1:65" ht="21.75" customHeight="1">
      <c r="A87" s="2172"/>
      <c r="B87" s="2040"/>
      <c r="C87" s="2041"/>
      <c r="D87" s="2041"/>
      <c r="E87" s="2041"/>
      <c r="F87" s="2041"/>
      <c r="G87" s="2041"/>
      <c r="H87" s="2041"/>
      <c r="I87" s="2042"/>
      <c r="J87" s="2046"/>
      <c r="K87" s="2047"/>
      <c r="L87" s="2047"/>
      <c r="M87" s="2047"/>
      <c r="N87" s="2048"/>
      <c r="O87" s="2040"/>
      <c r="P87" s="2041"/>
      <c r="Q87" s="2041"/>
      <c r="R87" s="2042"/>
      <c r="S87" s="2052"/>
      <c r="T87" s="2053"/>
      <c r="U87" s="2053"/>
      <c r="V87" s="2053"/>
      <c r="W87" s="2053"/>
      <c r="X87" s="2053"/>
      <c r="Y87" s="2054"/>
      <c r="Z87" s="2058"/>
      <c r="AA87" s="2059"/>
      <c r="AB87" s="2059"/>
      <c r="AC87" s="2059"/>
      <c r="AD87" s="2059"/>
      <c r="AE87" s="2059"/>
      <c r="AF87" s="2060"/>
      <c r="AG87" s="2007" t="s">
        <v>1401</v>
      </c>
      <c r="AH87" s="2008"/>
      <c r="AI87" s="2008"/>
      <c r="AJ87" s="2008"/>
      <c r="AK87" s="2008"/>
      <c r="AL87" s="2008"/>
      <c r="AM87" s="2008"/>
      <c r="AN87" s="2008"/>
      <c r="AO87" s="2008"/>
      <c r="AP87" s="2009"/>
      <c r="AQ87" s="2010" t="s">
        <v>1402</v>
      </c>
      <c r="AR87" s="2011"/>
      <c r="AS87" s="2011"/>
      <c r="AT87" s="2011"/>
      <c r="AU87" s="2011"/>
      <c r="AV87" s="2011"/>
      <c r="AW87" s="2011"/>
      <c r="AX87" s="2011"/>
      <c r="AY87" s="2011"/>
      <c r="AZ87" s="2011"/>
      <c r="BA87" s="2011"/>
      <c r="BB87" s="2011"/>
      <c r="BC87" s="2011"/>
      <c r="BD87" s="2011"/>
      <c r="BE87" s="2011"/>
      <c r="BF87" s="2011"/>
      <c r="BG87" s="2011"/>
      <c r="BH87" s="2011"/>
      <c r="BI87" s="2012"/>
      <c r="BJ87" s="2010"/>
      <c r="BK87" s="2011"/>
      <c r="BL87" s="2011"/>
      <c r="BM87" s="2013"/>
    </row>
    <row r="88" spans="1:65" ht="21.75" customHeight="1">
      <c r="A88" s="2172"/>
      <c r="B88" s="2040"/>
      <c r="C88" s="2041"/>
      <c r="D88" s="2041"/>
      <c r="E88" s="2041"/>
      <c r="F88" s="2041"/>
      <c r="G88" s="2041"/>
      <c r="H88" s="2041"/>
      <c r="I88" s="2042"/>
      <c r="J88" s="2046"/>
      <c r="K88" s="2047"/>
      <c r="L88" s="2047"/>
      <c r="M88" s="2047"/>
      <c r="N88" s="2048"/>
      <c r="O88" s="2040"/>
      <c r="P88" s="2041"/>
      <c r="Q88" s="2041"/>
      <c r="R88" s="2042"/>
      <c r="S88" s="2052"/>
      <c r="T88" s="2053"/>
      <c r="U88" s="2053"/>
      <c r="V88" s="2053"/>
      <c r="W88" s="2053"/>
      <c r="X88" s="2053"/>
      <c r="Y88" s="2054"/>
      <c r="Z88" s="2058"/>
      <c r="AA88" s="2059"/>
      <c r="AB88" s="2059"/>
      <c r="AC88" s="2059"/>
      <c r="AD88" s="2059"/>
      <c r="AE88" s="2059"/>
      <c r="AF88" s="2060"/>
      <c r="AG88" s="2007" t="s">
        <v>1403</v>
      </c>
      <c r="AH88" s="2037"/>
      <c r="AI88" s="2037"/>
      <c r="AJ88" s="2037"/>
      <c r="AK88" s="2037"/>
      <c r="AL88" s="2037"/>
      <c r="AM88" s="2037"/>
      <c r="AN88" s="2037"/>
      <c r="AO88" s="2037"/>
      <c r="AP88" s="2038"/>
      <c r="AQ88" s="2010" t="s">
        <v>1154</v>
      </c>
      <c r="AR88" s="2011"/>
      <c r="AS88" s="2011"/>
      <c r="AT88" s="2011"/>
      <c r="AU88" s="2011"/>
      <c r="AV88" s="2011"/>
      <c r="AW88" s="2011"/>
      <c r="AX88" s="2011"/>
      <c r="AY88" s="2011"/>
      <c r="AZ88" s="2011"/>
      <c r="BA88" s="2011"/>
      <c r="BB88" s="2011"/>
      <c r="BC88" s="2011"/>
      <c r="BD88" s="2011"/>
      <c r="BE88" s="2011"/>
      <c r="BF88" s="2011"/>
      <c r="BG88" s="2011"/>
      <c r="BH88" s="2011"/>
      <c r="BI88" s="2012"/>
      <c r="BJ88" s="2010"/>
      <c r="BK88" s="2011"/>
      <c r="BL88" s="2011"/>
      <c r="BM88" s="2013"/>
    </row>
    <row r="89" spans="1:65" ht="21.75" customHeight="1">
      <c r="A89" s="2172"/>
      <c r="B89" s="2043"/>
      <c r="C89" s="2044"/>
      <c r="D89" s="2044"/>
      <c r="E89" s="2044"/>
      <c r="F89" s="2044"/>
      <c r="G89" s="2044"/>
      <c r="H89" s="2044"/>
      <c r="I89" s="2045"/>
      <c r="J89" s="2049"/>
      <c r="K89" s="2050"/>
      <c r="L89" s="2050"/>
      <c r="M89" s="2050"/>
      <c r="N89" s="2051"/>
      <c r="O89" s="2043"/>
      <c r="P89" s="2044"/>
      <c r="Q89" s="2044"/>
      <c r="R89" s="2045"/>
      <c r="S89" s="2055"/>
      <c r="T89" s="2056"/>
      <c r="U89" s="2056"/>
      <c r="V89" s="2056"/>
      <c r="W89" s="2056"/>
      <c r="X89" s="2056"/>
      <c r="Y89" s="2057"/>
      <c r="Z89" s="2061"/>
      <c r="AA89" s="2062"/>
      <c r="AB89" s="2062"/>
      <c r="AC89" s="2062"/>
      <c r="AD89" s="2062"/>
      <c r="AE89" s="2062"/>
      <c r="AF89" s="2063"/>
      <c r="AG89" s="2007" t="s">
        <v>1404</v>
      </c>
      <c r="AH89" s="2008"/>
      <c r="AI89" s="2008"/>
      <c r="AJ89" s="2008"/>
      <c r="AK89" s="2008"/>
      <c r="AL89" s="2008"/>
      <c r="AM89" s="2008"/>
      <c r="AN89" s="2008"/>
      <c r="AO89" s="2008"/>
      <c r="AP89" s="2009"/>
      <c r="AQ89" s="2010" t="s">
        <v>1405</v>
      </c>
      <c r="AR89" s="2011"/>
      <c r="AS89" s="2011"/>
      <c r="AT89" s="2011"/>
      <c r="AU89" s="2011"/>
      <c r="AV89" s="2011"/>
      <c r="AW89" s="2011"/>
      <c r="AX89" s="2011"/>
      <c r="AY89" s="2011"/>
      <c r="AZ89" s="2011"/>
      <c r="BA89" s="2011"/>
      <c r="BB89" s="2011"/>
      <c r="BC89" s="2011"/>
      <c r="BD89" s="2011"/>
      <c r="BE89" s="2011"/>
      <c r="BF89" s="2011"/>
      <c r="BG89" s="2011"/>
      <c r="BH89" s="2011"/>
      <c r="BI89" s="2012"/>
      <c r="BJ89" s="2010"/>
      <c r="BK89" s="2011"/>
      <c r="BL89" s="2011"/>
      <c r="BM89" s="2013"/>
    </row>
    <row r="90" spans="1:65" ht="22.7" customHeight="1">
      <c r="A90" s="2172"/>
      <c r="B90" s="2094" t="s">
        <v>1418</v>
      </c>
      <c r="C90" s="2095"/>
      <c r="D90" s="2095"/>
      <c r="E90" s="2095"/>
      <c r="F90" s="2095"/>
      <c r="G90" s="2095"/>
      <c r="H90" s="2095"/>
      <c r="I90" s="2096"/>
      <c r="J90" s="2100"/>
      <c r="K90" s="2101"/>
      <c r="L90" s="2101"/>
      <c r="M90" s="2101"/>
      <c r="N90" s="2102"/>
      <c r="O90" s="2109"/>
      <c r="P90" s="2110"/>
      <c r="Q90" s="2110"/>
      <c r="R90" s="2111"/>
      <c r="S90" s="2118"/>
      <c r="T90" s="2119"/>
      <c r="U90" s="2119"/>
      <c r="V90" s="2119"/>
      <c r="W90" s="2119"/>
      <c r="X90" s="2119"/>
      <c r="Y90" s="2120"/>
      <c r="Z90" s="2127"/>
      <c r="AA90" s="2128"/>
      <c r="AB90" s="2128"/>
      <c r="AC90" s="2128"/>
      <c r="AD90" s="2128"/>
      <c r="AE90" s="2128"/>
      <c r="AF90" s="2129"/>
      <c r="AG90" s="2136" t="s">
        <v>1419</v>
      </c>
      <c r="AH90" s="2008"/>
      <c r="AI90" s="2008"/>
      <c r="AJ90" s="2008"/>
      <c r="AK90" s="2008"/>
      <c r="AL90" s="2008"/>
      <c r="AM90" s="2008"/>
      <c r="AN90" s="2008"/>
      <c r="AO90" s="2008"/>
      <c r="AP90" s="2009"/>
      <c r="AQ90" s="2010" t="s">
        <v>1154</v>
      </c>
      <c r="AR90" s="2011"/>
      <c r="AS90" s="2011"/>
      <c r="AT90" s="2011"/>
      <c r="AU90" s="2011"/>
      <c r="AV90" s="2011"/>
      <c r="AW90" s="2011"/>
      <c r="AX90" s="2011"/>
      <c r="AY90" s="2011"/>
      <c r="AZ90" s="2011"/>
      <c r="BA90" s="2011"/>
      <c r="BB90" s="2011"/>
      <c r="BC90" s="2011"/>
      <c r="BD90" s="2011"/>
      <c r="BE90" s="2011"/>
      <c r="BF90" s="2011"/>
      <c r="BG90" s="2011"/>
      <c r="BH90" s="2011"/>
      <c r="BI90" s="2012"/>
      <c r="BJ90" s="2010"/>
      <c r="BK90" s="2011"/>
      <c r="BL90" s="2011"/>
      <c r="BM90" s="2013"/>
    </row>
    <row r="91" spans="1:65" ht="22.7" customHeight="1">
      <c r="A91" s="2172"/>
      <c r="B91" s="2097"/>
      <c r="C91" s="2098"/>
      <c r="D91" s="2098"/>
      <c r="E91" s="2098"/>
      <c r="F91" s="2098"/>
      <c r="G91" s="2098"/>
      <c r="H91" s="2098"/>
      <c r="I91" s="2099"/>
      <c r="J91" s="2103"/>
      <c r="K91" s="2104"/>
      <c r="L91" s="2104"/>
      <c r="M91" s="2104"/>
      <c r="N91" s="2105"/>
      <c r="O91" s="2112"/>
      <c r="P91" s="2113"/>
      <c r="Q91" s="2113"/>
      <c r="R91" s="2114"/>
      <c r="S91" s="2121"/>
      <c r="T91" s="2122"/>
      <c r="U91" s="2122"/>
      <c r="V91" s="2122"/>
      <c r="W91" s="2122"/>
      <c r="X91" s="2122"/>
      <c r="Y91" s="2123"/>
      <c r="Z91" s="2130"/>
      <c r="AA91" s="2131"/>
      <c r="AB91" s="2131"/>
      <c r="AC91" s="2131"/>
      <c r="AD91" s="2131"/>
      <c r="AE91" s="2131"/>
      <c r="AF91" s="2132"/>
      <c r="AG91" s="2000" t="s">
        <v>1413</v>
      </c>
      <c r="AH91" s="2001"/>
      <c r="AI91" s="2001"/>
      <c r="AJ91" s="2001"/>
      <c r="AK91" s="2001"/>
      <c r="AL91" s="2001"/>
      <c r="AM91" s="2001"/>
      <c r="AN91" s="2001"/>
      <c r="AO91" s="2001"/>
      <c r="AP91" s="2002"/>
      <c r="AQ91" s="2010" t="s">
        <v>1154</v>
      </c>
      <c r="AR91" s="2011"/>
      <c r="AS91" s="2011"/>
      <c r="AT91" s="2011"/>
      <c r="AU91" s="2011"/>
      <c r="AV91" s="2011"/>
      <c r="AW91" s="2011"/>
      <c r="AX91" s="2011"/>
      <c r="AY91" s="2011"/>
      <c r="AZ91" s="2011"/>
      <c r="BA91" s="2011"/>
      <c r="BB91" s="2011"/>
      <c r="BC91" s="2011"/>
      <c r="BD91" s="2011"/>
      <c r="BE91" s="2011"/>
      <c r="BF91" s="2011"/>
      <c r="BG91" s="2011"/>
      <c r="BH91" s="2011"/>
      <c r="BI91" s="2012"/>
      <c r="BJ91" s="2010"/>
      <c r="BK91" s="2011"/>
      <c r="BL91" s="2011"/>
      <c r="BM91" s="2013"/>
    </row>
    <row r="92" spans="1:65" ht="22.7" customHeight="1">
      <c r="A92" s="2172"/>
      <c r="B92" s="2097"/>
      <c r="C92" s="2098"/>
      <c r="D92" s="2098"/>
      <c r="E92" s="2098"/>
      <c r="F92" s="2098"/>
      <c r="G92" s="2098"/>
      <c r="H92" s="2098"/>
      <c r="I92" s="2099"/>
      <c r="J92" s="2103"/>
      <c r="K92" s="2104"/>
      <c r="L92" s="2104"/>
      <c r="M92" s="2104"/>
      <c r="N92" s="2105"/>
      <c r="O92" s="2112"/>
      <c r="P92" s="2113"/>
      <c r="Q92" s="2113"/>
      <c r="R92" s="2114"/>
      <c r="S92" s="2121"/>
      <c r="T92" s="2122"/>
      <c r="U92" s="2122"/>
      <c r="V92" s="2122"/>
      <c r="W92" s="2122"/>
      <c r="X92" s="2122"/>
      <c r="Y92" s="2123"/>
      <c r="Z92" s="2130"/>
      <c r="AA92" s="2131"/>
      <c r="AB92" s="2131"/>
      <c r="AC92" s="2131"/>
      <c r="AD92" s="2131"/>
      <c r="AE92" s="2131"/>
      <c r="AF92" s="2132"/>
      <c r="AG92" s="2000" t="s">
        <v>1420</v>
      </c>
      <c r="AH92" s="2001"/>
      <c r="AI92" s="2001"/>
      <c r="AJ92" s="2001"/>
      <c r="AK92" s="2001"/>
      <c r="AL92" s="2001"/>
      <c r="AM92" s="2001"/>
      <c r="AN92" s="2001"/>
      <c r="AO92" s="2001"/>
      <c r="AP92" s="2002"/>
      <c r="AQ92" s="2010" t="s">
        <v>1154</v>
      </c>
      <c r="AR92" s="2011"/>
      <c r="AS92" s="2011"/>
      <c r="AT92" s="2011"/>
      <c r="AU92" s="2011"/>
      <c r="AV92" s="2011"/>
      <c r="AW92" s="2011"/>
      <c r="AX92" s="2011"/>
      <c r="AY92" s="2011"/>
      <c r="AZ92" s="2011"/>
      <c r="BA92" s="2011"/>
      <c r="BB92" s="2011"/>
      <c r="BC92" s="2011"/>
      <c r="BD92" s="2011"/>
      <c r="BE92" s="2011"/>
      <c r="BF92" s="2011"/>
      <c r="BG92" s="2011"/>
      <c r="BH92" s="2011"/>
      <c r="BI92" s="2012"/>
      <c r="BJ92" s="2010"/>
      <c r="BK92" s="2011"/>
      <c r="BL92" s="2011"/>
      <c r="BM92" s="2013"/>
    </row>
    <row r="93" spans="1:65" ht="21.95" customHeight="1">
      <c r="A93" s="2172"/>
      <c r="B93" s="2097"/>
      <c r="C93" s="2098"/>
      <c r="D93" s="2098"/>
      <c r="E93" s="2098"/>
      <c r="F93" s="2098"/>
      <c r="G93" s="2098"/>
      <c r="H93" s="2098"/>
      <c r="I93" s="2099"/>
      <c r="J93" s="2103"/>
      <c r="K93" s="2104"/>
      <c r="L93" s="2104"/>
      <c r="M93" s="2104"/>
      <c r="N93" s="2105"/>
      <c r="O93" s="2112"/>
      <c r="P93" s="2113"/>
      <c r="Q93" s="2113"/>
      <c r="R93" s="2114"/>
      <c r="S93" s="2121"/>
      <c r="T93" s="2122"/>
      <c r="U93" s="2122"/>
      <c r="V93" s="2122"/>
      <c r="W93" s="2122"/>
      <c r="X93" s="2122"/>
      <c r="Y93" s="2123"/>
      <c r="Z93" s="2130"/>
      <c r="AA93" s="2131"/>
      <c r="AB93" s="2131"/>
      <c r="AC93" s="2131"/>
      <c r="AD93" s="2131"/>
      <c r="AE93" s="2131"/>
      <c r="AF93" s="2132"/>
      <c r="AG93" s="2007" t="s">
        <v>1151</v>
      </c>
      <c r="AH93" s="2008"/>
      <c r="AI93" s="2008"/>
      <c r="AJ93" s="2008"/>
      <c r="AK93" s="2008"/>
      <c r="AL93" s="2008"/>
      <c r="AM93" s="2008"/>
      <c r="AN93" s="2008"/>
      <c r="AO93" s="2008"/>
      <c r="AP93" s="2009"/>
      <c r="AQ93" s="2010" t="s">
        <v>1376</v>
      </c>
      <c r="AR93" s="2011"/>
      <c r="AS93" s="2011"/>
      <c r="AT93" s="2011"/>
      <c r="AU93" s="2011"/>
      <c r="AV93" s="2011"/>
      <c r="AW93" s="2011"/>
      <c r="AX93" s="2011"/>
      <c r="AY93" s="2011"/>
      <c r="AZ93" s="2011"/>
      <c r="BA93" s="2011"/>
      <c r="BB93" s="2011"/>
      <c r="BC93" s="2011"/>
      <c r="BD93" s="2011"/>
      <c r="BE93" s="2011"/>
      <c r="BF93" s="2011"/>
      <c r="BG93" s="2011"/>
      <c r="BH93" s="2011"/>
      <c r="BI93" s="2012"/>
      <c r="BJ93" s="2023"/>
      <c r="BK93" s="2023"/>
      <c r="BL93" s="2023"/>
      <c r="BM93" s="2024"/>
    </row>
    <row r="94" spans="1:65" ht="21.95" customHeight="1">
      <c r="A94" s="2172"/>
      <c r="B94" s="2097"/>
      <c r="C94" s="2098"/>
      <c r="D94" s="2098"/>
      <c r="E94" s="2098"/>
      <c r="F94" s="2098"/>
      <c r="G94" s="2098"/>
      <c r="H94" s="2098"/>
      <c r="I94" s="2099"/>
      <c r="J94" s="2103"/>
      <c r="K94" s="2104"/>
      <c r="L94" s="2104"/>
      <c r="M94" s="2104"/>
      <c r="N94" s="2105"/>
      <c r="O94" s="2112"/>
      <c r="P94" s="2113"/>
      <c r="Q94" s="2113"/>
      <c r="R94" s="2114"/>
      <c r="S94" s="2121"/>
      <c r="T94" s="2122"/>
      <c r="U94" s="2122"/>
      <c r="V94" s="2122"/>
      <c r="W94" s="2122"/>
      <c r="X94" s="2122"/>
      <c r="Y94" s="2123"/>
      <c r="Z94" s="2130"/>
      <c r="AA94" s="2131"/>
      <c r="AB94" s="2131"/>
      <c r="AC94" s="2131"/>
      <c r="AD94" s="2131"/>
      <c r="AE94" s="2131"/>
      <c r="AF94" s="2132"/>
      <c r="AG94" s="2007" t="s">
        <v>1217</v>
      </c>
      <c r="AH94" s="2008"/>
      <c r="AI94" s="2008"/>
      <c r="AJ94" s="2008"/>
      <c r="AK94" s="2008"/>
      <c r="AL94" s="2008"/>
      <c r="AM94" s="2008"/>
      <c r="AN94" s="2008"/>
      <c r="AO94" s="2008"/>
      <c r="AP94" s="2009"/>
      <c r="AQ94" s="2010" t="s">
        <v>1154</v>
      </c>
      <c r="AR94" s="2011"/>
      <c r="AS94" s="2011"/>
      <c r="AT94" s="2011"/>
      <c r="AU94" s="2011"/>
      <c r="AV94" s="2011"/>
      <c r="AW94" s="2011"/>
      <c r="AX94" s="2011"/>
      <c r="AY94" s="2011"/>
      <c r="AZ94" s="2011"/>
      <c r="BA94" s="2011"/>
      <c r="BB94" s="2011"/>
      <c r="BC94" s="2011"/>
      <c r="BD94" s="2011"/>
      <c r="BE94" s="2011"/>
      <c r="BF94" s="2011"/>
      <c r="BG94" s="2011"/>
      <c r="BH94" s="2011"/>
      <c r="BI94" s="2012"/>
      <c r="BJ94" s="2023"/>
      <c r="BK94" s="2023"/>
      <c r="BL94" s="2023"/>
      <c r="BM94" s="2024"/>
    </row>
    <row r="95" spans="1:65" ht="21.95" customHeight="1">
      <c r="A95" s="2172"/>
      <c r="B95" s="2097"/>
      <c r="C95" s="2098"/>
      <c r="D95" s="2098"/>
      <c r="E95" s="2098"/>
      <c r="F95" s="2098"/>
      <c r="G95" s="2098"/>
      <c r="H95" s="2098"/>
      <c r="I95" s="2099"/>
      <c r="J95" s="2103"/>
      <c r="K95" s="2104"/>
      <c r="L95" s="2104"/>
      <c r="M95" s="2104"/>
      <c r="N95" s="2105"/>
      <c r="O95" s="2112"/>
      <c r="P95" s="2113"/>
      <c r="Q95" s="2113"/>
      <c r="R95" s="2114"/>
      <c r="S95" s="2121"/>
      <c r="T95" s="2122"/>
      <c r="U95" s="2122"/>
      <c r="V95" s="2122"/>
      <c r="W95" s="2122"/>
      <c r="X95" s="2122"/>
      <c r="Y95" s="2123"/>
      <c r="Z95" s="2130"/>
      <c r="AA95" s="2131"/>
      <c r="AB95" s="2131"/>
      <c r="AC95" s="2131"/>
      <c r="AD95" s="2131"/>
      <c r="AE95" s="2131"/>
      <c r="AF95" s="2132"/>
      <c r="AG95" s="2007" t="s">
        <v>1377</v>
      </c>
      <c r="AH95" s="2008"/>
      <c r="AI95" s="2008"/>
      <c r="AJ95" s="2008"/>
      <c r="AK95" s="2008"/>
      <c r="AL95" s="2008"/>
      <c r="AM95" s="2008"/>
      <c r="AN95" s="2008"/>
      <c r="AO95" s="2008"/>
      <c r="AP95" s="2009"/>
      <c r="AQ95" s="2010" t="s">
        <v>1154</v>
      </c>
      <c r="AR95" s="2011"/>
      <c r="AS95" s="2011"/>
      <c r="AT95" s="2011"/>
      <c r="AU95" s="2011"/>
      <c r="AV95" s="2011"/>
      <c r="AW95" s="2011"/>
      <c r="AX95" s="2011"/>
      <c r="AY95" s="2011"/>
      <c r="AZ95" s="2011"/>
      <c r="BA95" s="2011"/>
      <c r="BB95" s="2011"/>
      <c r="BC95" s="2011"/>
      <c r="BD95" s="2011"/>
      <c r="BE95" s="2011"/>
      <c r="BF95" s="2011"/>
      <c r="BG95" s="2011"/>
      <c r="BH95" s="2011"/>
      <c r="BI95" s="2012"/>
      <c r="BJ95" s="2010"/>
      <c r="BK95" s="2011"/>
      <c r="BL95" s="2011"/>
      <c r="BM95" s="2013"/>
    </row>
    <row r="96" spans="1:65" ht="21.95" customHeight="1">
      <c r="A96" s="2172"/>
      <c r="B96" s="2097"/>
      <c r="C96" s="2098"/>
      <c r="D96" s="2098"/>
      <c r="E96" s="2098"/>
      <c r="F96" s="2098"/>
      <c r="G96" s="2098"/>
      <c r="H96" s="2098"/>
      <c r="I96" s="2099"/>
      <c r="J96" s="2103"/>
      <c r="K96" s="2104"/>
      <c r="L96" s="2104"/>
      <c r="M96" s="2104"/>
      <c r="N96" s="2105"/>
      <c r="O96" s="2112"/>
      <c r="P96" s="2113"/>
      <c r="Q96" s="2113"/>
      <c r="R96" s="2114"/>
      <c r="S96" s="2121"/>
      <c r="T96" s="2122"/>
      <c r="U96" s="2122"/>
      <c r="V96" s="2122"/>
      <c r="W96" s="2122"/>
      <c r="X96" s="2122"/>
      <c r="Y96" s="2123"/>
      <c r="Z96" s="2130"/>
      <c r="AA96" s="2131"/>
      <c r="AB96" s="2131"/>
      <c r="AC96" s="2131"/>
      <c r="AD96" s="2131"/>
      <c r="AE96" s="2131"/>
      <c r="AF96" s="2132"/>
      <c r="AG96" s="2007" t="s">
        <v>1415</v>
      </c>
      <c r="AH96" s="2008"/>
      <c r="AI96" s="2008"/>
      <c r="AJ96" s="2008"/>
      <c r="AK96" s="2008"/>
      <c r="AL96" s="2008"/>
      <c r="AM96" s="2008"/>
      <c r="AN96" s="2008"/>
      <c r="AO96" s="2008"/>
      <c r="AP96" s="2009"/>
      <c r="AQ96" s="2010" t="s">
        <v>1154</v>
      </c>
      <c r="AR96" s="2011"/>
      <c r="AS96" s="2011"/>
      <c r="AT96" s="2011"/>
      <c r="AU96" s="2011"/>
      <c r="AV96" s="2011"/>
      <c r="AW96" s="2011"/>
      <c r="AX96" s="2011"/>
      <c r="AY96" s="2011"/>
      <c r="AZ96" s="2011"/>
      <c r="BA96" s="2011"/>
      <c r="BB96" s="2011"/>
      <c r="BC96" s="2011"/>
      <c r="BD96" s="2011"/>
      <c r="BE96" s="2011"/>
      <c r="BF96" s="2011"/>
      <c r="BG96" s="2011"/>
      <c r="BH96" s="2011"/>
      <c r="BI96" s="2012"/>
      <c r="BJ96" s="2003"/>
      <c r="BK96" s="2004"/>
      <c r="BL96" s="2004"/>
      <c r="BM96" s="2006"/>
    </row>
    <row r="97" spans="1:65" ht="22.7" customHeight="1">
      <c r="A97" s="2172"/>
      <c r="B97" s="2097"/>
      <c r="C97" s="2098"/>
      <c r="D97" s="2098"/>
      <c r="E97" s="2098"/>
      <c r="F97" s="2098"/>
      <c r="G97" s="2098"/>
      <c r="H97" s="2098"/>
      <c r="I97" s="2099"/>
      <c r="J97" s="2103"/>
      <c r="K97" s="2104"/>
      <c r="L97" s="2104"/>
      <c r="M97" s="2104"/>
      <c r="N97" s="2105"/>
      <c r="O97" s="2112"/>
      <c r="P97" s="2113"/>
      <c r="Q97" s="2113"/>
      <c r="R97" s="2114"/>
      <c r="S97" s="2121"/>
      <c r="T97" s="2122"/>
      <c r="U97" s="2122"/>
      <c r="V97" s="2122"/>
      <c r="W97" s="2122"/>
      <c r="X97" s="2122"/>
      <c r="Y97" s="2123"/>
      <c r="Z97" s="2130"/>
      <c r="AA97" s="2131"/>
      <c r="AB97" s="2131"/>
      <c r="AC97" s="2131"/>
      <c r="AD97" s="2131"/>
      <c r="AE97" s="2131"/>
      <c r="AF97" s="2132"/>
      <c r="AG97" s="2138" t="s">
        <v>1421</v>
      </c>
      <c r="AH97" s="2138"/>
      <c r="AI97" s="2138"/>
      <c r="AJ97" s="2138"/>
      <c r="AK97" s="2138"/>
      <c r="AL97" s="2138"/>
      <c r="AM97" s="2138"/>
      <c r="AN97" s="2138"/>
      <c r="AO97" s="2138"/>
      <c r="AP97" s="2138"/>
      <c r="AQ97" s="2023" t="s">
        <v>1154</v>
      </c>
      <c r="AR97" s="2023"/>
      <c r="AS97" s="2023"/>
      <c r="AT97" s="2023"/>
      <c r="AU97" s="2023"/>
      <c r="AV97" s="2023"/>
      <c r="AW97" s="2023"/>
      <c r="AX97" s="2023"/>
      <c r="AY97" s="2023"/>
      <c r="AZ97" s="2023"/>
      <c r="BA97" s="2023"/>
      <c r="BB97" s="2023"/>
      <c r="BC97" s="2023"/>
      <c r="BD97" s="2023"/>
      <c r="BE97" s="2023"/>
      <c r="BF97" s="2023"/>
      <c r="BG97" s="2023"/>
      <c r="BH97" s="2023"/>
      <c r="BI97" s="2023"/>
      <c r="BJ97" s="2003"/>
      <c r="BK97" s="2004"/>
      <c r="BL97" s="2004"/>
      <c r="BM97" s="2006"/>
    </row>
    <row r="98" spans="1:65" ht="22.7" customHeight="1">
      <c r="A98" s="2172"/>
      <c r="B98" s="2097"/>
      <c r="C98" s="2098"/>
      <c r="D98" s="2098"/>
      <c r="E98" s="2098"/>
      <c r="F98" s="2098"/>
      <c r="G98" s="2098"/>
      <c r="H98" s="2098"/>
      <c r="I98" s="2099"/>
      <c r="J98" s="2103"/>
      <c r="K98" s="2104"/>
      <c r="L98" s="2104"/>
      <c r="M98" s="2104"/>
      <c r="N98" s="2105"/>
      <c r="O98" s="2112"/>
      <c r="P98" s="2113"/>
      <c r="Q98" s="2113"/>
      <c r="R98" s="2114"/>
      <c r="S98" s="2121"/>
      <c r="T98" s="2122"/>
      <c r="U98" s="2122"/>
      <c r="V98" s="2122"/>
      <c r="W98" s="2122"/>
      <c r="X98" s="2122"/>
      <c r="Y98" s="2123"/>
      <c r="Z98" s="2130"/>
      <c r="AA98" s="2131"/>
      <c r="AB98" s="2131"/>
      <c r="AC98" s="2131"/>
      <c r="AD98" s="2131"/>
      <c r="AE98" s="2131"/>
      <c r="AF98" s="2132"/>
      <c r="AG98" s="2138" t="s">
        <v>1387</v>
      </c>
      <c r="AH98" s="2138"/>
      <c r="AI98" s="2138"/>
      <c r="AJ98" s="2138"/>
      <c r="AK98" s="2138"/>
      <c r="AL98" s="2138"/>
      <c r="AM98" s="2138"/>
      <c r="AN98" s="2138"/>
      <c r="AO98" s="2138"/>
      <c r="AP98" s="2138"/>
      <c r="AQ98" s="2023" t="s">
        <v>1154</v>
      </c>
      <c r="AR98" s="2023"/>
      <c r="AS98" s="2023"/>
      <c r="AT98" s="2023"/>
      <c r="AU98" s="2023"/>
      <c r="AV98" s="2023"/>
      <c r="AW98" s="2023"/>
      <c r="AX98" s="2023"/>
      <c r="AY98" s="2023"/>
      <c r="AZ98" s="2023"/>
      <c r="BA98" s="2023"/>
      <c r="BB98" s="2023"/>
      <c r="BC98" s="2023"/>
      <c r="BD98" s="2023"/>
      <c r="BE98" s="2023"/>
      <c r="BF98" s="2023"/>
      <c r="BG98" s="2023"/>
      <c r="BH98" s="2023"/>
      <c r="BI98" s="2023"/>
      <c r="BJ98" s="2003"/>
      <c r="BK98" s="2004"/>
      <c r="BL98" s="2004"/>
      <c r="BM98" s="2006"/>
    </row>
    <row r="99" spans="1:65" ht="22.7" customHeight="1">
      <c r="A99" s="2172"/>
      <c r="B99" s="2097"/>
      <c r="C99" s="2098"/>
      <c r="D99" s="2098"/>
      <c r="E99" s="2098"/>
      <c r="F99" s="2098"/>
      <c r="G99" s="2098"/>
      <c r="H99" s="2098"/>
      <c r="I99" s="2099"/>
      <c r="J99" s="2103"/>
      <c r="K99" s="2104"/>
      <c r="L99" s="2104"/>
      <c r="M99" s="2104"/>
      <c r="N99" s="2105"/>
      <c r="O99" s="2112"/>
      <c r="P99" s="2113"/>
      <c r="Q99" s="2113"/>
      <c r="R99" s="2114"/>
      <c r="S99" s="2121"/>
      <c r="T99" s="2122"/>
      <c r="U99" s="2122"/>
      <c r="V99" s="2122"/>
      <c r="W99" s="2122"/>
      <c r="X99" s="2122"/>
      <c r="Y99" s="2123"/>
      <c r="Z99" s="2130"/>
      <c r="AA99" s="2131"/>
      <c r="AB99" s="2131"/>
      <c r="AC99" s="2131"/>
      <c r="AD99" s="2131"/>
      <c r="AE99" s="2131"/>
      <c r="AF99" s="2132"/>
      <c r="AG99" s="2028" t="s">
        <v>1397</v>
      </c>
      <c r="AH99" s="2029"/>
      <c r="AI99" s="2029"/>
      <c r="AJ99" s="2029"/>
      <c r="AK99" s="2029"/>
      <c r="AL99" s="2029"/>
      <c r="AM99" s="2029"/>
      <c r="AN99" s="2029"/>
      <c r="AO99" s="2029"/>
      <c r="AP99" s="2030"/>
      <c r="AQ99" s="2137" t="s">
        <v>1422</v>
      </c>
      <c r="AR99" s="2032"/>
      <c r="AS99" s="2032"/>
      <c r="AT99" s="2032"/>
      <c r="AU99" s="2032"/>
      <c r="AV99" s="2032"/>
      <c r="AW99" s="2032"/>
      <c r="AX99" s="2032"/>
      <c r="AY99" s="2032"/>
      <c r="AZ99" s="2032"/>
      <c r="BA99" s="2032"/>
      <c r="BB99" s="2032"/>
      <c r="BC99" s="2032"/>
      <c r="BD99" s="2032"/>
      <c r="BE99" s="2032"/>
      <c r="BF99" s="2032"/>
      <c r="BG99" s="2032"/>
      <c r="BH99" s="2032"/>
      <c r="BI99" s="2033"/>
      <c r="BJ99" s="2034"/>
      <c r="BK99" s="2035"/>
      <c r="BL99" s="2035"/>
      <c r="BM99" s="2036"/>
    </row>
    <row r="100" spans="1:65" ht="21.75" customHeight="1">
      <c r="A100" s="2172"/>
      <c r="B100" s="2097"/>
      <c r="C100" s="2098"/>
      <c r="D100" s="2098"/>
      <c r="E100" s="2098"/>
      <c r="F100" s="2098"/>
      <c r="G100" s="2098"/>
      <c r="H100" s="2098"/>
      <c r="I100" s="2099"/>
      <c r="J100" s="2103"/>
      <c r="K100" s="2104"/>
      <c r="L100" s="2104"/>
      <c r="M100" s="2104"/>
      <c r="N100" s="2105"/>
      <c r="O100" s="2112"/>
      <c r="P100" s="2113"/>
      <c r="Q100" s="2113"/>
      <c r="R100" s="2114"/>
      <c r="S100" s="2121"/>
      <c r="T100" s="2122"/>
      <c r="U100" s="2122"/>
      <c r="V100" s="2122"/>
      <c r="W100" s="2122"/>
      <c r="X100" s="2122"/>
      <c r="Y100" s="2123"/>
      <c r="Z100" s="2130"/>
      <c r="AA100" s="2131"/>
      <c r="AB100" s="2131"/>
      <c r="AC100" s="2131"/>
      <c r="AD100" s="2131"/>
      <c r="AE100" s="2131"/>
      <c r="AF100" s="2132"/>
      <c r="AG100" s="2007" t="s">
        <v>1398</v>
      </c>
      <c r="AH100" s="2008"/>
      <c r="AI100" s="2008"/>
      <c r="AJ100" s="2008"/>
      <c r="AK100" s="2008"/>
      <c r="AL100" s="2008"/>
      <c r="AM100" s="2008"/>
      <c r="AN100" s="2008"/>
      <c r="AO100" s="2008"/>
      <c r="AP100" s="2009"/>
      <c r="AQ100" s="2010" t="s">
        <v>1399</v>
      </c>
      <c r="AR100" s="2011"/>
      <c r="AS100" s="2011"/>
      <c r="AT100" s="2011"/>
      <c r="AU100" s="2011"/>
      <c r="AV100" s="2011"/>
      <c r="AW100" s="2011"/>
      <c r="AX100" s="2011"/>
      <c r="AY100" s="2011"/>
      <c r="AZ100" s="2011"/>
      <c r="BA100" s="2011"/>
      <c r="BB100" s="2011"/>
      <c r="BC100" s="2011"/>
      <c r="BD100" s="2011"/>
      <c r="BE100" s="2011"/>
      <c r="BF100" s="2011"/>
      <c r="BG100" s="2011"/>
      <c r="BH100" s="2011"/>
      <c r="BI100" s="2012"/>
      <c r="BJ100" s="2010"/>
      <c r="BK100" s="2011"/>
      <c r="BL100" s="2011"/>
      <c r="BM100" s="2013"/>
    </row>
    <row r="101" spans="1:65" ht="21.75" customHeight="1">
      <c r="A101" s="2172"/>
      <c r="B101" s="2000"/>
      <c r="C101" s="2001"/>
      <c r="D101" s="2001"/>
      <c r="E101" s="2001"/>
      <c r="F101" s="2001"/>
      <c r="G101" s="2001"/>
      <c r="H101" s="2001"/>
      <c r="I101" s="2002"/>
      <c r="J101" s="2106"/>
      <c r="K101" s="2107"/>
      <c r="L101" s="2107"/>
      <c r="M101" s="2107"/>
      <c r="N101" s="2108"/>
      <c r="O101" s="2115"/>
      <c r="P101" s="2116"/>
      <c r="Q101" s="2116"/>
      <c r="R101" s="2117"/>
      <c r="S101" s="2124"/>
      <c r="T101" s="2125"/>
      <c r="U101" s="2125"/>
      <c r="V101" s="2125"/>
      <c r="W101" s="2125"/>
      <c r="X101" s="2125"/>
      <c r="Y101" s="2126"/>
      <c r="Z101" s="2133"/>
      <c r="AA101" s="2134"/>
      <c r="AB101" s="2134"/>
      <c r="AC101" s="2134"/>
      <c r="AD101" s="2134"/>
      <c r="AE101" s="2134"/>
      <c r="AF101" s="2135"/>
      <c r="AG101" s="2007" t="s">
        <v>1404</v>
      </c>
      <c r="AH101" s="2008"/>
      <c r="AI101" s="2008"/>
      <c r="AJ101" s="2008"/>
      <c r="AK101" s="2008"/>
      <c r="AL101" s="2008"/>
      <c r="AM101" s="2008"/>
      <c r="AN101" s="2008"/>
      <c r="AO101" s="2008"/>
      <c r="AP101" s="2009"/>
      <c r="AQ101" s="2010" t="s">
        <v>1405</v>
      </c>
      <c r="AR101" s="2011"/>
      <c r="AS101" s="2011"/>
      <c r="AT101" s="2011"/>
      <c r="AU101" s="2011"/>
      <c r="AV101" s="2011"/>
      <c r="AW101" s="2011"/>
      <c r="AX101" s="2011"/>
      <c r="AY101" s="2011"/>
      <c r="AZ101" s="2011"/>
      <c r="BA101" s="2011"/>
      <c r="BB101" s="2011"/>
      <c r="BC101" s="2011"/>
      <c r="BD101" s="2011"/>
      <c r="BE101" s="2011"/>
      <c r="BF101" s="2011"/>
      <c r="BG101" s="2011"/>
      <c r="BH101" s="2011"/>
      <c r="BI101" s="2012"/>
      <c r="BJ101" s="2010"/>
      <c r="BK101" s="2011"/>
      <c r="BL101" s="2011"/>
      <c r="BM101" s="2013"/>
    </row>
    <row r="102" spans="1:65" ht="21.95" customHeight="1">
      <c r="A102" s="2172"/>
      <c r="B102" s="2064" t="s">
        <v>1423</v>
      </c>
      <c r="C102" s="2065"/>
      <c r="D102" s="2065"/>
      <c r="E102" s="2065"/>
      <c r="F102" s="2065"/>
      <c r="G102" s="2065"/>
      <c r="H102" s="2065"/>
      <c r="I102" s="2066"/>
      <c r="J102" s="2162"/>
      <c r="K102" s="2163"/>
      <c r="L102" s="2163"/>
      <c r="M102" s="2163"/>
      <c r="N102" s="2164"/>
      <c r="O102" s="2127"/>
      <c r="P102" s="2128"/>
      <c r="Q102" s="2128"/>
      <c r="R102" s="2129"/>
      <c r="S102" s="2118"/>
      <c r="T102" s="2119"/>
      <c r="U102" s="2119"/>
      <c r="V102" s="2119"/>
      <c r="W102" s="2119"/>
      <c r="X102" s="2119"/>
      <c r="Y102" s="2120"/>
      <c r="Z102" s="2127"/>
      <c r="AA102" s="2128"/>
      <c r="AB102" s="2128"/>
      <c r="AC102" s="2128"/>
      <c r="AD102" s="2128"/>
      <c r="AE102" s="2128"/>
      <c r="AF102" s="2129"/>
      <c r="AG102" s="2136" t="s">
        <v>1419</v>
      </c>
      <c r="AH102" s="2008"/>
      <c r="AI102" s="2008"/>
      <c r="AJ102" s="2008"/>
      <c r="AK102" s="2008"/>
      <c r="AL102" s="2008"/>
      <c r="AM102" s="2008"/>
      <c r="AN102" s="2008"/>
      <c r="AO102" s="2008"/>
      <c r="AP102" s="2009"/>
      <c r="AQ102" s="2010" t="s">
        <v>1154</v>
      </c>
      <c r="AR102" s="2011"/>
      <c r="AS102" s="2011"/>
      <c r="AT102" s="2011"/>
      <c r="AU102" s="2011"/>
      <c r="AV102" s="2011"/>
      <c r="AW102" s="2011"/>
      <c r="AX102" s="2011"/>
      <c r="AY102" s="2011"/>
      <c r="AZ102" s="2011"/>
      <c r="BA102" s="2011"/>
      <c r="BB102" s="2011"/>
      <c r="BC102" s="2011"/>
      <c r="BD102" s="2011"/>
      <c r="BE102" s="2011"/>
      <c r="BF102" s="2011"/>
      <c r="BG102" s="2011"/>
      <c r="BH102" s="2011"/>
      <c r="BI102" s="2012"/>
      <c r="BJ102" s="2010"/>
      <c r="BK102" s="2011"/>
      <c r="BL102" s="2011"/>
      <c r="BM102" s="2013"/>
    </row>
    <row r="103" spans="1:65" ht="22.7" customHeight="1">
      <c r="A103" s="2172"/>
      <c r="B103" s="2040"/>
      <c r="C103" s="2041"/>
      <c r="D103" s="2041"/>
      <c r="E103" s="2041"/>
      <c r="F103" s="2041"/>
      <c r="G103" s="2041"/>
      <c r="H103" s="2041"/>
      <c r="I103" s="2042"/>
      <c r="J103" s="2165"/>
      <c r="K103" s="2166"/>
      <c r="L103" s="2166"/>
      <c r="M103" s="2166"/>
      <c r="N103" s="2167"/>
      <c r="O103" s="2130"/>
      <c r="P103" s="2131"/>
      <c r="Q103" s="2131"/>
      <c r="R103" s="2132"/>
      <c r="S103" s="2121"/>
      <c r="T103" s="2122"/>
      <c r="U103" s="2122"/>
      <c r="V103" s="2122"/>
      <c r="W103" s="2122"/>
      <c r="X103" s="2122"/>
      <c r="Y103" s="2123"/>
      <c r="Z103" s="2130"/>
      <c r="AA103" s="2131"/>
      <c r="AB103" s="2131"/>
      <c r="AC103" s="2131"/>
      <c r="AD103" s="2131"/>
      <c r="AE103" s="2131"/>
      <c r="AF103" s="2132"/>
      <c r="AG103" s="2000" t="s">
        <v>1413</v>
      </c>
      <c r="AH103" s="2001"/>
      <c r="AI103" s="2001"/>
      <c r="AJ103" s="2001"/>
      <c r="AK103" s="2001"/>
      <c r="AL103" s="2001"/>
      <c r="AM103" s="2001"/>
      <c r="AN103" s="2001"/>
      <c r="AO103" s="2001"/>
      <c r="AP103" s="2002"/>
      <c r="AQ103" s="2003" t="s">
        <v>1154</v>
      </c>
      <c r="AR103" s="2004"/>
      <c r="AS103" s="2004"/>
      <c r="AT103" s="2004"/>
      <c r="AU103" s="2004"/>
      <c r="AV103" s="2004"/>
      <c r="AW103" s="2004"/>
      <c r="AX103" s="2004"/>
      <c r="AY103" s="2004"/>
      <c r="AZ103" s="2004"/>
      <c r="BA103" s="2004"/>
      <c r="BB103" s="2004"/>
      <c r="BC103" s="2004"/>
      <c r="BD103" s="2004"/>
      <c r="BE103" s="2004"/>
      <c r="BF103" s="2004"/>
      <c r="BG103" s="2004"/>
      <c r="BH103" s="2004"/>
      <c r="BI103" s="2005"/>
      <c r="BJ103" s="2003"/>
      <c r="BK103" s="2004"/>
      <c r="BL103" s="2004"/>
      <c r="BM103" s="2006"/>
    </row>
    <row r="104" spans="1:65" ht="21.75" customHeight="1">
      <c r="A104" s="2172"/>
      <c r="B104" s="2040"/>
      <c r="C104" s="2041"/>
      <c r="D104" s="2041"/>
      <c r="E104" s="2041"/>
      <c r="F104" s="2041"/>
      <c r="G104" s="2041"/>
      <c r="H104" s="2041"/>
      <c r="I104" s="2042"/>
      <c r="J104" s="2165"/>
      <c r="K104" s="2166"/>
      <c r="L104" s="2166"/>
      <c r="M104" s="2166"/>
      <c r="N104" s="2167"/>
      <c r="O104" s="2130"/>
      <c r="P104" s="2131"/>
      <c r="Q104" s="2131"/>
      <c r="R104" s="2132"/>
      <c r="S104" s="2121"/>
      <c r="T104" s="2122"/>
      <c r="U104" s="2122"/>
      <c r="V104" s="2122"/>
      <c r="W104" s="2122"/>
      <c r="X104" s="2122"/>
      <c r="Y104" s="2123"/>
      <c r="Z104" s="2130"/>
      <c r="AA104" s="2131"/>
      <c r="AB104" s="2131"/>
      <c r="AC104" s="2131"/>
      <c r="AD104" s="2131"/>
      <c r="AE104" s="2131"/>
      <c r="AF104" s="2132"/>
      <c r="AG104" s="2007" t="s">
        <v>1414</v>
      </c>
      <c r="AH104" s="2008"/>
      <c r="AI104" s="2008"/>
      <c r="AJ104" s="2008"/>
      <c r="AK104" s="2008"/>
      <c r="AL104" s="2008"/>
      <c r="AM104" s="2008"/>
      <c r="AN104" s="2008"/>
      <c r="AO104" s="2008"/>
      <c r="AP104" s="2009"/>
      <c r="AQ104" s="2010" t="s">
        <v>1376</v>
      </c>
      <c r="AR104" s="2011"/>
      <c r="AS104" s="2011"/>
      <c r="AT104" s="2011"/>
      <c r="AU104" s="2011"/>
      <c r="AV104" s="2011"/>
      <c r="AW104" s="2011"/>
      <c r="AX104" s="2011"/>
      <c r="AY104" s="2011"/>
      <c r="AZ104" s="2011"/>
      <c r="BA104" s="2011"/>
      <c r="BB104" s="2011"/>
      <c r="BC104" s="2011"/>
      <c r="BD104" s="2011"/>
      <c r="BE104" s="2011"/>
      <c r="BF104" s="2011"/>
      <c r="BG104" s="2011"/>
      <c r="BH104" s="2011"/>
      <c r="BI104" s="2012"/>
      <c r="BJ104" s="2010"/>
      <c r="BK104" s="2011"/>
      <c r="BL104" s="2011"/>
      <c r="BM104" s="2013"/>
    </row>
    <row r="105" spans="1:65" ht="21.95" customHeight="1">
      <c r="A105" s="2172"/>
      <c r="B105" s="2040"/>
      <c r="C105" s="2041"/>
      <c r="D105" s="2041"/>
      <c r="E105" s="2041"/>
      <c r="F105" s="2041"/>
      <c r="G105" s="2041"/>
      <c r="H105" s="2041"/>
      <c r="I105" s="2042"/>
      <c r="J105" s="2165"/>
      <c r="K105" s="2166"/>
      <c r="L105" s="2166"/>
      <c r="M105" s="2166"/>
      <c r="N105" s="2167"/>
      <c r="O105" s="2130"/>
      <c r="P105" s="2131"/>
      <c r="Q105" s="2131"/>
      <c r="R105" s="2132"/>
      <c r="S105" s="2121"/>
      <c r="T105" s="2122"/>
      <c r="U105" s="2122"/>
      <c r="V105" s="2122"/>
      <c r="W105" s="2122"/>
      <c r="X105" s="2122"/>
      <c r="Y105" s="2123"/>
      <c r="Z105" s="2130"/>
      <c r="AA105" s="2131"/>
      <c r="AB105" s="2131"/>
      <c r="AC105" s="2131"/>
      <c r="AD105" s="2131"/>
      <c r="AE105" s="2131"/>
      <c r="AF105" s="2132"/>
      <c r="AG105" s="2007" t="s">
        <v>1151</v>
      </c>
      <c r="AH105" s="2008"/>
      <c r="AI105" s="2008"/>
      <c r="AJ105" s="2008"/>
      <c r="AK105" s="2008"/>
      <c r="AL105" s="2008"/>
      <c r="AM105" s="2008"/>
      <c r="AN105" s="2008"/>
      <c r="AO105" s="2008"/>
      <c r="AP105" s="2009"/>
      <c r="AQ105" s="2010" t="s">
        <v>1376</v>
      </c>
      <c r="AR105" s="2011"/>
      <c r="AS105" s="2011"/>
      <c r="AT105" s="2011"/>
      <c r="AU105" s="2011"/>
      <c r="AV105" s="2011"/>
      <c r="AW105" s="2011"/>
      <c r="AX105" s="2011"/>
      <c r="AY105" s="2011"/>
      <c r="AZ105" s="2011"/>
      <c r="BA105" s="2011"/>
      <c r="BB105" s="2011"/>
      <c r="BC105" s="2011"/>
      <c r="BD105" s="2011"/>
      <c r="BE105" s="2011"/>
      <c r="BF105" s="2011"/>
      <c r="BG105" s="2011"/>
      <c r="BH105" s="2011"/>
      <c r="BI105" s="2012"/>
      <c r="BJ105" s="2023"/>
      <c r="BK105" s="2023"/>
      <c r="BL105" s="2023"/>
      <c r="BM105" s="2024"/>
    </row>
    <row r="106" spans="1:65" ht="21.95" customHeight="1">
      <c r="A106" s="2172"/>
      <c r="B106" s="2040"/>
      <c r="C106" s="2041"/>
      <c r="D106" s="2041"/>
      <c r="E106" s="2041"/>
      <c r="F106" s="2041"/>
      <c r="G106" s="2041"/>
      <c r="H106" s="2041"/>
      <c r="I106" s="2042"/>
      <c r="J106" s="2165"/>
      <c r="K106" s="2166"/>
      <c r="L106" s="2166"/>
      <c r="M106" s="2166"/>
      <c r="N106" s="2167"/>
      <c r="O106" s="2130"/>
      <c r="P106" s="2131"/>
      <c r="Q106" s="2131"/>
      <c r="R106" s="2132"/>
      <c r="S106" s="2121"/>
      <c r="T106" s="2122"/>
      <c r="U106" s="2122"/>
      <c r="V106" s="2122"/>
      <c r="W106" s="2122"/>
      <c r="X106" s="2122"/>
      <c r="Y106" s="2123"/>
      <c r="Z106" s="2130"/>
      <c r="AA106" s="2131"/>
      <c r="AB106" s="2131"/>
      <c r="AC106" s="2131"/>
      <c r="AD106" s="2131"/>
      <c r="AE106" s="2131"/>
      <c r="AF106" s="2132"/>
      <c r="AG106" s="2007" t="s">
        <v>1217</v>
      </c>
      <c r="AH106" s="2008"/>
      <c r="AI106" s="2008"/>
      <c r="AJ106" s="2008"/>
      <c r="AK106" s="2008"/>
      <c r="AL106" s="2008"/>
      <c r="AM106" s="2008"/>
      <c r="AN106" s="2008"/>
      <c r="AO106" s="2008"/>
      <c r="AP106" s="2009"/>
      <c r="AQ106" s="2010" t="s">
        <v>1154</v>
      </c>
      <c r="AR106" s="2011"/>
      <c r="AS106" s="2011"/>
      <c r="AT106" s="2011"/>
      <c r="AU106" s="2011"/>
      <c r="AV106" s="2011"/>
      <c r="AW106" s="2011"/>
      <c r="AX106" s="2011"/>
      <c r="AY106" s="2011"/>
      <c r="AZ106" s="2011"/>
      <c r="BA106" s="2011"/>
      <c r="BB106" s="2011"/>
      <c r="BC106" s="2011"/>
      <c r="BD106" s="2011"/>
      <c r="BE106" s="2011"/>
      <c r="BF106" s="2011"/>
      <c r="BG106" s="2011"/>
      <c r="BH106" s="2011"/>
      <c r="BI106" s="2012"/>
      <c r="BJ106" s="2023"/>
      <c r="BK106" s="2023"/>
      <c r="BL106" s="2023"/>
      <c r="BM106" s="2024"/>
    </row>
    <row r="107" spans="1:65" ht="21.95" customHeight="1">
      <c r="A107" s="2172"/>
      <c r="B107" s="2040"/>
      <c r="C107" s="2041"/>
      <c r="D107" s="2041"/>
      <c r="E107" s="2041"/>
      <c r="F107" s="2041"/>
      <c r="G107" s="2041"/>
      <c r="H107" s="2041"/>
      <c r="I107" s="2042"/>
      <c r="J107" s="2165"/>
      <c r="K107" s="2166"/>
      <c r="L107" s="2166"/>
      <c r="M107" s="2166"/>
      <c r="N107" s="2167"/>
      <c r="O107" s="2130"/>
      <c r="P107" s="2131"/>
      <c r="Q107" s="2131"/>
      <c r="R107" s="2132"/>
      <c r="S107" s="2121"/>
      <c r="T107" s="2122"/>
      <c r="U107" s="2122"/>
      <c r="V107" s="2122"/>
      <c r="W107" s="2122"/>
      <c r="X107" s="2122"/>
      <c r="Y107" s="2123"/>
      <c r="Z107" s="2130"/>
      <c r="AA107" s="2131"/>
      <c r="AB107" s="2131"/>
      <c r="AC107" s="2131"/>
      <c r="AD107" s="2131"/>
      <c r="AE107" s="2131"/>
      <c r="AF107" s="2132"/>
      <c r="AG107" s="2007" t="s">
        <v>1377</v>
      </c>
      <c r="AH107" s="2008"/>
      <c r="AI107" s="2008"/>
      <c r="AJ107" s="2008"/>
      <c r="AK107" s="2008"/>
      <c r="AL107" s="2008"/>
      <c r="AM107" s="2008"/>
      <c r="AN107" s="2008"/>
      <c r="AO107" s="2008"/>
      <c r="AP107" s="2009"/>
      <c r="AQ107" s="2010" t="s">
        <v>1154</v>
      </c>
      <c r="AR107" s="2011"/>
      <c r="AS107" s="2011"/>
      <c r="AT107" s="2011"/>
      <c r="AU107" s="2011"/>
      <c r="AV107" s="2011"/>
      <c r="AW107" s="2011"/>
      <c r="AX107" s="2011"/>
      <c r="AY107" s="2011"/>
      <c r="AZ107" s="2011"/>
      <c r="BA107" s="2011"/>
      <c r="BB107" s="2011"/>
      <c r="BC107" s="2011"/>
      <c r="BD107" s="2011"/>
      <c r="BE107" s="2011"/>
      <c r="BF107" s="2011"/>
      <c r="BG107" s="2011"/>
      <c r="BH107" s="2011"/>
      <c r="BI107" s="2012"/>
      <c r="BJ107" s="2010"/>
      <c r="BK107" s="2011"/>
      <c r="BL107" s="2011"/>
      <c r="BM107" s="2013"/>
    </row>
    <row r="108" spans="1:65" ht="21.95" customHeight="1">
      <c r="A108" s="2172"/>
      <c r="B108" s="2040"/>
      <c r="C108" s="2041"/>
      <c r="D108" s="2041"/>
      <c r="E108" s="2041"/>
      <c r="F108" s="2041"/>
      <c r="G108" s="2041"/>
      <c r="H108" s="2041"/>
      <c r="I108" s="2042"/>
      <c r="J108" s="2165"/>
      <c r="K108" s="2166"/>
      <c r="L108" s="2166"/>
      <c r="M108" s="2166"/>
      <c r="N108" s="2167"/>
      <c r="O108" s="2130"/>
      <c r="P108" s="2131"/>
      <c r="Q108" s="2131"/>
      <c r="R108" s="2132"/>
      <c r="S108" s="2121"/>
      <c r="T108" s="2122"/>
      <c r="U108" s="2122"/>
      <c r="V108" s="2122"/>
      <c r="W108" s="2122"/>
      <c r="X108" s="2122"/>
      <c r="Y108" s="2123"/>
      <c r="Z108" s="2130"/>
      <c r="AA108" s="2131"/>
      <c r="AB108" s="2131"/>
      <c r="AC108" s="2131"/>
      <c r="AD108" s="2131"/>
      <c r="AE108" s="2131"/>
      <c r="AF108" s="2132"/>
      <c r="AG108" s="2007" t="s">
        <v>1415</v>
      </c>
      <c r="AH108" s="2008"/>
      <c r="AI108" s="2008"/>
      <c r="AJ108" s="2008"/>
      <c r="AK108" s="2008"/>
      <c r="AL108" s="2008"/>
      <c r="AM108" s="2008"/>
      <c r="AN108" s="2008"/>
      <c r="AO108" s="2008"/>
      <c r="AP108" s="2009"/>
      <c r="AQ108" s="2010" t="s">
        <v>1154</v>
      </c>
      <c r="AR108" s="2011"/>
      <c r="AS108" s="2011"/>
      <c r="AT108" s="2011"/>
      <c r="AU108" s="2011"/>
      <c r="AV108" s="2011"/>
      <c r="AW108" s="2011"/>
      <c r="AX108" s="2011"/>
      <c r="AY108" s="2011"/>
      <c r="AZ108" s="2011"/>
      <c r="BA108" s="2011"/>
      <c r="BB108" s="2011"/>
      <c r="BC108" s="2011"/>
      <c r="BD108" s="2011"/>
      <c r="BE108" s="2011"/>
      <c r="BF108" s="2011"/>
      <c r="BG108" s="2011"/>
      <c r="BH108" s="2011"/>
      <c r="BI108" s="2012"/>
      <c r="BJ108" s="2010"/>
      <c r="BK108" s="2011"/>
      <c r="BL108" s="2011"/>
      <c r="BM108" s="2013"/>
    </row>
    <row r="109" spans="1:65" ht="22.7" customHeight="1">
      <c r="A109" s="2172"/>
      <c r="B109" s="2040"/>
      <c r="C109" s="2041"/>
      <c r="D109" s="2041"/>
      <c r="E109" s="2041"/>
      <c r="F109" s="2041"/>
      <c r="G109" s="2041"/>
      <c r="H109" s="2041"/>
      <c r="I109" s="2042"/>
      <c r="J109" s="2165"/>
      <c r="K109" s="2166"/>
      <c r="L109" s="2166"/>
      <c r="M109" s="2166"/>
      <c r="N109" s="2167"/>
      <c r="O109" s="2130"/>
      <c r="P109" s="2131"/>
      <c r="Q109" s="2131"/>
      <c r="R109" s="2132"/>
      <c r="S109" s="2121"/>
      <c r="T109" s="2122"/>
      <c r="U109" s="2122"/>
      <c r="V109" s="2122"/>
      <c r="W109" s="2122"/>
      <c r="X109" s="2122"/>
      <c r="Y109" s="2123"/>
      <c r="Z109" s="2130"/>
      <c r="AA109" s="2131"/>
      <c r="AB109" s="2131"/>
      <c r="AC109" s="2131"/>
      <c r="AD109" s="2131"/>
      <c r="AE109" s="2131"/>
      <c r="AF109" s="2132"/>
      <c r="AG109" s="2000" t="s">
        <v>1424</v>
      </c>
      <c r="AH109" s="2001"/>
      <c r="AI109" s="2001"/>
      <c r="AJ109" s="2001"/>
      <c r="AK109" s="2001"/>
      <c r="AL109" s="2001"/>
      <c r="AM109" s="2001"/>
      <c r="AN109" s="2001"/>
      <c r="AO109" s="2001"/>
      <c r="AP109" s="2002"/>
      <c r="AQ109" s="2010" t="s">
        <v>1154</v>
      </c>
      <c r="AR109" s="2011"/>
      <c r="AS109" s="2011"/>
      <c r="AT109" s="2011"/>
      <c r="AU109" s="2011"/>
      <c r="AV109" s="2011"/>
      <c r="AW109" s="2011"/>
      <c r="AX109" s="2011"/>
      <c r="AY109" s="2011"/>
      <c r="AZ109" s="2011"/>
      <c r="BA109" s="2011"/>
      <c r="BB109" s="2011"/>
      <c r="BC109" s="2011"/>
      <c r="BD109" s="2011"/>
      <c r="BE109" s="2011"/>
      <c r="BF109" s="2011"/>
      <c r="BG109" s="2011"/>
      <c r="BH109" s="2011"/>
      <c r="BI109" s="2012"/>
      <c r="BJ109" s="2010"/>
      <c r="BK109" s="2011"/>
      <c r="BL109" s="2011"/>
      <c r="BM109" s="2013"/>
    </row>
    <row r="110" spans="1:65" ht="22.7" customHeight="1">
      <c r="A110" s="2172"/>
      <c r="B110" s="2040"/>
      <c r="C110" s="2041"/>
      <c r="D110" s="2041"/>
      <c r="E110" s="2041"/>
      <c r="F110" s="2041"/>
      <c r="G110" s="2041"/>
      <c r="H110" s="2041"/>
      <c r="I110" s="2042"/>
      <c r="J110" s="2165"/>
      <c r="K110" s="2166"/>
      <c r="L110" s="2166"/>
      <c r="M110" s="2166"/>
      <c r="N110" s="2167"/>
      <c r="O110" s="2130"/>
      <c r="P110" s="2131"/>
      <c r="Q110" s="2131"/>
      <c r="R110" s="2132"/>
      <c r="S110" s="2121"/>
      <c r="T110" s="2122"/>
      <c r="U110" s="2122"/>
      <c r="V110" s="2122"/>
      <c r="W110" s="2122"/>
      <c r="X110" s="2122"/>
      <c r="Y110" s="2123"/>
      <c r="Z110" s="2130"/>
      <c r="AA110" s="2131"/>
      <c r="AB110" s="2131"/>
      <c r="AC110" s="2131"/>
      <c r="AD110" s="2131"/>
      <c r="AE110" s="2131"/>
      <c r="AF110" s="2132"/>
      <c r="AG110" s="2007" t="s">
        <v>1387</v>
      </c>
      <c r="AH110" s="2008"/>
      <c r="AI110" s="2008"/>
      <c r="AJ110" s="2008"/>
      <c r="AK110" s="2008"/>
      <c r="AL110" s="2008"/>
      <c r="AM110" s="2008"/>
      <c r="AN110" s="2008"/>
      <c r="AO110" s="2008"/>
      <c r="AP110" s="2009"/>
      <c r="AQ110" s="2010" t="s">
        <v>1154</v>
      </c>
      <c r="AR110" s="2011"/>
      <c r="AS110" s="2011"/>
      <c r="AT110" s="2011"/>
      <c r="AU110" s="2011"/>
      <c r="AV110" s="2011"/>
      <c r="AW110" s="2011"/>
      <c r="AX110" s="2011"/>
      <c r="AY110" s="2011"/>
      <c r="AZ110" s="2011"/>
      <c r="BA110" s="2011"/>
      <c r="BB110" s="2011"/>
      <c r="BC110" s="2011"/>
      <c r="BD110" s="2011"/>
      <c r="BE110" s="2011"/>
      <c r="BF110" s="2011"/>
      <c r="BG110" s="2011"/>
      <c r="BH110" s="2011"/>
      <c r="BI110" s="2012"/>
      <c r="BJ110" s="2010"/>
      <c r="BK110" s="2011"/>
      <c r="BL110" s="2011"/>
      <c r="BM110" s="2013"/>
    </row>
    <row r="111" spans="1:65" ht="22.7" customHeight="1">
      <c r="A111" s="2172"/>
      <c r="B111" s="2040"/>
      <c r="C111" s="2041"/>
      <c r="D111" s="2041"/>
      <c r="E111" s="2041"/>
      <c r="F111" s="2041"/>
      <c r="G111" s="2041"/>
      <c r="H111" s="2041"/>
      <c r="I111" s="2042"/>
      <c r="J111" s="2165"/>
      <c r="K111" s="2166"/>
      <c r="L111" s="2166"/>
      <c r="M111" s="2166"/>
      <c r="N111" s="2167"/>
      <c r="O111" s="2130"/>
      <c r="P111" s="2131"/>
      <c r="Q111" s="2131"/>
      <c r="R111" s="2132"/>
      <c r="S111" s="2121"/>
      <c r="T111" s="2122"/>
      <c r="U111" s="2122"/>
      <c r="V111" s="2122"/>
      <c r="W111" s="2122"/>
      <c r="X111" s="2122"/>
      <c r="Y111" s="2123"/>
      <c r="Z111" s="2130"/>
      <c r="AA111" s="2131"/>
      <c r="AB111" s="2131"/>
      <c r="AC111" s="2131"/>
      <c r="AD111" s="2131"/>
      <c r="AE111" s="2131"/>
      <c r="AF111" s="2132"/>
      <c r="AG111" s="2028" t="s">
        <v>1397</v>
      </c>
      <c r="AH111" s="2029"/>
      <c r="AI111" s="2029"/>
      <c r="AJ111" s="2029"/>
      <c r="AK111" s="2029"/>
      <c r="AL111" s="2029"/>
      <c r="AM111" s="2029"/>
      <c r="AN111" s="2029"/>
      <c r="AO111" s="2029"/>
      <c r="AP111" s="2030"/>
      <c r="AQ111" s="2137" t="s">
        <v>1422</v>
      </c>
      <c r="AR111" s="2032"/>
      <c r="AS111" s="2032"/>
      <c r="AT111" s="2032"/>
      <c r="AU111" s="2032"/>
      <c r="AV111" s="2032"/>
      <c r="AW111" s="2032"/>
      <c r="AX111" s="2032"/>
      <c r="AY111" s="2032"/>
      <c r="AZ111" s="2032"/>
      <c r="BA111" s="2032"/>
      <c r="BB111" s="2032"/>
      <c r="BC111" s="2032"/>
      <c r="BD111" s="2032"/>
      <c r="BE111" s="2032"/>
      <c r="BF111" s="2032"/>
      <c r="BG111" s="2032"/>
      <c r="BH111" s="2032"/>
      <c r="BI111" s="2033"/>
      <c r="BJ111" s="2034"/>
      <c r="BK111" s="2035"/>
      <c r="BL111" s="2035"/>
      <c r="BM111" s="2036"/>
    </row>
    <row r="112" spans="1:65" ht="21.95" customHeight="1">
      <c r="A112" s="2172"/>
      <c r="B112" s="2040"/>
      <c r="C112" s="2041"/>
      <c r="D112" s="2041"/>
      <c r="E112" s="2041"/>
      <c r="F112" s="2041"/>
      <c r="G112" s="2041"/>
      <c r="H112" s="2041"/>
      <c r="I112" s="2042"/>
      <c r="J112" s="2165"/>
      <c r="K112" s="2166"/>
      <c r="L112" s="2166"/>
      <c r="M112" s="2166"/>
      <c r="N112" s="2167"/>
      <c r="O112" s="2130"/>
      <c r="P112" s="2131"/>
      <c r="Q112" s="2131"/>
      <c r="R112" s="2132"/>
      <c r="S112" s="2121"/>
      <c r="T112" s="2122"/>
      <c r="U112" s="2122"/>
      <c r="V112" s="2122"/>
      <c r="W112" s="2122"/>
      <c r="X112" s="2122"/>
      <c r="Y112" s="2123"/>
      <c r="Z112" s="2130"/>
      <c r="AA112" s="2131"/>
      <c r="AB112" s="2131"/>
      <c r="AC112" s="2131"/>
      <c r="AD112" s="2131"/>
      <c r="AE112" s="2131"/>
      <c r="AF112" s="2132"/>
      <c r="AG112" s="2007" t="s">
        <v>1398</v>
      </c>
      <c r="AH112" s="2008"/>
      <c r="AI112" s="2008"/>
      <c r="AJ112" s="2008"/>
      <c r="AK112" s="2008"/>
      <c r="AL112" s="2008"/>
      <c r="AM112" s="2008"/>
      <c r="AN112" s="2008"/>
      <c r="AO112" s="2008"/>
      <c r="AP112" s="2009"/>
      <c r="AQ112" s="2010" t="s">
        <v>1399</v>
      </c>
      <c r="AR112" s="2011"/>
      <c r="AS112" s="2011"/>
      <c r="AT112" s="2011"/>
      <c r="AU112" s="2011"/>
      <c r="AV112" s="2011"/>
      <c r="AW112" s="2011"/>
      <c r="AX112" s="2011"/>
      <c r="AY112" s="2011"/>
      <c r="AZ112" s="2011"/>
      <c r="BA112" s="2011"/>
      <c r="BB112" s="2011"/>
      <c r="BC112" s="2011"/>
      <c r="BD112" s="2011"/>
      <c r="BE112" s="2011"/>
      <c r="BF112" s="2011"/>
      <c r="BG112" s="2011"/>
      <c r="BH112" s="2011"/>
      <c r="BI112" s="2012"/>
      <c r="BJ112" s="2010"/>
      <c r="BK112" s="2011"/>
      <c r="BL112" s="2011"/>
      <c r="BM112" s="2013"/>
    </row>
    <row r="113" spans="1:65" ht="21.95" customHeight="1">
      <c r="A113" s="2173"/>
      <c r="B113" s="2043"/>
      <c r="C113" s="2044"/>
      <c r="D113" s="2044"/>
      <c r="E113" s="2044"/>
      <c r="F113" s="2044"/>
      <c r="G113" s="2044"/>
      <c r="H113" s="2044"/>
      <c r="I113" s="2045"/>
      <c r="J113" s="2168"/>
      <c r="K113" s="2169"/>
      <c r="L113" s="2169"/>
      <c r="M113" s="2169"/>
      <c r="N113" s="2170"/>
      <c r="O113" s="2133"/>
      <c r="P113" s="2134"/>
      <c r="Q113" s="2134"/>
      <c r="R113" s="2135"/>
      <c r="S113" s="2124"/>
      <c r="T113" s="2125"/>
      <c r="U113" s="2125"/>
      <c r="V113" s="2125"/>
      <c r="W113" s="2125"/>
      <c r="X113" s="2125"/>
      <c r="Y113" s="2126"/>
      <c r="Z113" s="2133"/>
      <c r="AA113" s="2134"/>
      <c r="AB113" s="2134"/>
      <c r="AC113" s="2134"/>
      <c r="AD113" s="2134"/>
      <c r="AE113" s="2134"/>
      <c r="AF113" s="2135"/>
      <c r="AG113" s="2007" t="s">
        <v>1404</v>
      </c>
      <c r="AH113" s="2008"/>
      <c r="AI113" s="2008"/>
      <c r="AJ113" s="2008"/>
      <c r="AK113" s="2008"/>
      <c r="AL113" s="2008"/>
      <c r="AM113" s="2008"/>
      <c r="AN113" s="2008"/>
      <c r="AO113" s="2008"/>
      <c r="AP113" s="2009"/>
      <c r="AQ113" s="2010" t="s">
        <v>1405</v>
      </c>
      <c r="AR113" s="2011"/>
      <c r="AS113" s="2011"/>
      <c r="AT113" s="2011"/>
      <c r="AU113" s="2011"/>
      <c r="AV113" s="2011"/>
      <c r="AW113" s="2011"/>
      <c r="AX113" s="2011"/>
      <c r="AY113" s="2011"/>
      <c r="AZ113" s="2011"/>
      <c r="BA113" s="2011"/>
      <c r="BB113" s="2011"/>
      <c r="BC113" s="2011"/>
      <c r="BD113" s="2011"/>
      <c r="BE113" s="2011"/>
      <c r="BF113" s="2011"/>
      <c r="BG113" s="2011"/>
      <c r="BH113" s="2011"/>
      <c r="BI113" s="2012"/>
      <c r="BJ113" s="2010"/>
      <c r="BK113" s="2011"/>
      <c r="BL113" s="2011"/>
      <c r="BM113" s="2013"/>
    </row>
    <row r="114" spans="1:65" ht="45.2" customHeight="1">
      <c r="A114" s="2139" t="s">
        <v>1425</v>
      </c>
      <c r="B114" s="2064" t="s">
        <v>1426</v>
      </c>
      <c r="C114" s="2065"/>
      <c r="D114" s="2065"/>
      <c r="E114" s="2065"/>
      <c r="F114" s="2065"/>
      <c r="G114" s="2065"/>
      <c r="H114" s="2065"/>
      <c r="I114" s="2066"/>
      <c r="J114" s="2141"/>
      <c r="K114" s="2142"/>
      <c r="L114" s="2142"/>
      <c r="M114" s="2142"/>
      <c r="N114" s="2143"/>
      <c r="O114" s="2144"/>
      <c r="P114" s="2145"/>
      <c r="Q114" s="2145"/>
      <c r="R114" s="2146"/>
      <c r="S114" s="2153" t="s">
        <v>1427</v>
      </c>
      <c r="T114" s="2154"/>
      <c r="U114" s="2154"/>
      <c r="V114" s="2154"/>
      <c r="W114" s="2154"/>
      <c r="X114" s="2154"/>
      <c r="Y114" s="2155"/>
      <c r="Z114" s="2144" t="s">
        <v>1428</v>
      </c>
      <c r="AA114" s="2145"/>
      <c r="AB114" s="2145"/>
      <c r="AC114" s="2145"/>
      <c r="AD114" s="2145"/>
      <c r="AE114" s="2145"/>
      <c r="AF114" s="2146"/>
      <c r="AG114" s="2136" t="s">
        <v>1429</v>
      </c>
      <c r="AH114" s="2008"/>
      <c r="AI114" s="2008"/>
      <c r="AJ114" s="2008"/>
      <c r="AK114" s="2008"/>
      <c r="AL114" s="2008"/>
      <c r="AM114" s="2008"/>
      <c r="AN114" s="2008"/>
      <c r="AO114" s="2008"/>
      <c r="AP114" s="2009"/>
      <c r="AQ114" s="2010" t="s">
        <v>1154</v>
      </c>
      <c r="AR114" s="2011"/>
      <c r="AS114" s="2011"/>
      <c r="AT114" s="2011"/>
      <c r="AU114" s="2011"/>
      <c r="AV114" s="2011"/>
      <c r="AW114" s="2011"/>
      <c r="AX114" s="2011"/>
      <c r="AY114" s="2011"/>
      <c r="AZ114" s="2011"/>
      <c r="BA114" s="2011"/>
      <c r="BB114" s="2011"/>
      <c r="BC114" s="2011"/>
      <c r="BD114" s="2011"/>
      <c r="BE114" s="2011"/>
      <c r="BF114" s="2011"/>
      <c r="BG114" s="2011"/>
      <c r="BH114" s="2011"/>
      <c r="BI114" s="2012"/>
      <c r="BJ114" s="2010"/>
      <c r="BK114" s="2011"/>
      <c r="BL114" s="2011"/>
      <c r="BM114" s="2013"/>
    </row>
    <row r="115" spans="1:65" ht="21.95" customHeight="1">
      <c r="A115" s="2140"/>
      <c r="B115" s="2040"/>
      <c r="C115" s="2041"/>
      <c r="D115" s="2041"/>
      <c r="E115" s="2041"/>
      <c r="F115" s="2041"/>
      <c r="G115" s="2041"/>
      <c r="H115" s="2041"/>
      <c r="I115" s="2042"/>
      <c r="J115" s="2046"/>
      <c r="K115" s="2047"/>
      <c r="L115" s="2047"/>
      <c r="M115" s="2047"/>
      <c r="N115" s="2048"/>
      <c r="O115" s="2147"/>
      <c r="P115" s="2148"/>
      <c r="Q115" s="2148"/>
      <c r="R115" s="2149"/>
      <c r="S115" s="2156"/>
      <c r="T115" s="2157"/>
      <c r="U115" s="2157"/>
      <c r="V115" s="2157"/>
      <c r="W115" s="2157"/>
      <c r="X115" s="2157"/>
      <c r="Y115" s="2158"/>
      <c r="Z115" s="2147"/>
      <c r="AA115" s="2148"/>
      <c r="AB115" s="2148"/>
      <c r="AC115" s="2148"/>
      <c r="AD115" s="2148"/>
      <c r="AE115" s="2148"/>
      <c r="AF115" s="2149"/>
      <c r="AG115" s="2136" t="s">
        <v>1430</v>
      </c>
      <c r="AH115" s="2008"/>
      <c r="AI115" s="2008"/>
      <c r="AJ115" s="2008"/>
      <c r="AK115" s="2008"/>
      <c r="AL115" s="2008"/>
      <c r="AM115" s="2008"/>
      <c r="AN115" s="2008"/>
      <c r="AO115" s="2008"/>
      <c r="AP115" s="2009"/>
      <c r="AQ115" s="2010" t="s">
        <v>1154</v>
      </c>
      <c r="AR115" s="2011"/>
      <c r="AS115" s="2011"/>
      <c r="AT115" s="2011"/>
      <c r="AU115" s="2011"/>
      <c r="AV115" s="2011"/>
      <c r="AW115" s="2011"/>
      <c r="AX115" s="2011"/>
      <c r="AY115" s="2011"/>
      <c r="AZ115" s="2011"/>
      <c r="BA115" s="2011"/>
      <c r="BB115" s="2011"/>
      <c r="BC115" s="2011"/>
      <c r="BD115" s="2011"/>
      <c r="BE115" s="2011"/>
      <c r="BF115" s="2011"/>
      <c r="BG115" s="2011"/>
      <c r="BH115" s="2011"/>
      <c r="BI115" s="2012"/>
      <c r="BJ115" s="2010"/>
      <c r="BK115" s="2011"/>
      <c r="BL115" s="2011"/>
      <c r="BM115" s="2013"/>
    </row>
    <row r="116" spans="1:65" ht="22.5" customHeight="1">
      <c r="A116" s="2140"/>
      <c r="B116" s="2040"/>
      <c r="C116" s="2041"/>
      <c r="D116" s="2041"/>
      <c r="E116" s="2041"/>
      <c r="F116" s="2041"/>
      <c r="G116" s="2041"/>
      <c r="H116" s="2041"/>
      <c r="I116" s="2042"/>
      <c r="J116" s="2046"/>
      <c r="K116" s="2047"/>
      <c r="L116" s="2047"/>
      <c r="M116" s="2047"/>
      <c r="N116" s="2048"/>
      <c r="O116" s="2147"/>
      <c r="P116" s="2148"/>
      <c r="Q116" s="2148"/>
      <c r="R116" s="2149"/>
      <c r="S116" s="2156"/>
      <c r="T116" s="2157"/>
      <c r="U116" s="2157"/>
      <c r="V116" s="2157"/>
      <c r="W116" s="2157"/>
      <c r="X116" s="2157"/>
      <c r="Y116" s="2158"/>
      <c r="Z116" s="2147"/>
      <c r="AA116" s="2148"/>
      <c r="AB116" s="2148"/>
      <c r="AC116" s="2148"/>
      <c r="AD116" s="2148"/>
      <c r="AE116" s="2148"/>
      <c r="AF116" s="2149"/>
      <c r="AG116" s="2007" t="s">
        <v>1159</v>
      </c>
      <c r="AH116" s="2008"/>
      <c r="AI116" s="2008"/>
      <c r="AJ116" s="2008"/>
      <c r="AK116" s="2008"/>
      <c r="AL116" s="2008"/>
      <c r="AM116" s="2008"/>
      <c r="AN116" s="2008"/>
      <c r="AO116" s="2008"/>
      <c r="AP116" s="2009"/>
      <c r="AQ116" s="2010" t="s">
        <v>1154</v>
      </c>
      <c r="AR116" s="2011"/>
      <c r="AS116" s="2011"/>
      <c r="AT116" s="2011"/>
      <c r="AU116" s="2011"/>
      <c r="AV116" s="2011"/>
      <c r="AW116" s="2011"/>
      <c r="AX116" s="2011"/>
      <c r="AY116" s="2011"/>
      <c r="AZ116" s="2011"/>
      <c r="BA116" s="2011"/>
      <c r="BB116" s="2011"/>
      <c r="BC116" s="2011"/>
      <c r="BD116" s="2011"/>
      <c r="BE116" s="2011"/>
      <c r="BF116" s="2011"/>
      <c r="BG116" s="2011"/>
      <c r="BH116" s="2011"/>
      <c r="BI116" s="2012"/>
      <c r="BJ116" s="2010"/>
      <c r="BK116" s="2011"/>
      <c r="BL116" s="2011"/>
      <c r="BM116" s="2013"/>
    </row>
    <row r="117" spans="1:65" ht="21.95" customHeight="1">
      <c r="A117" s="2140"/>
      <c r="B117" s="2040"/>
      <c r="C117" s="2041"/>
      <c r="D117" s="2041"/>
      <c r="E117" s="2041"/>
      <c r="F117" s="2041"/>
      <c r="G117" s="2041"/>
      <c r="H117" s="2041"/>
      <c r="I117" s="2042"/>
      <c r="J117" s="2046"/>
      <c r="K117" s="2047"/>
      <c r="L117" s="2047"/>
      <c r="M117" s="2047"/>
      <c r="N117" s="2048"/>
      <c r="O117" s="2147"/>
      <c r="P117" s="2148"/>
      <c r="Q117" s="2148"/>
      <c r="R117" s="2149"/>
      <c r="S117" s="2156"/>
      <c r="T117" s="2157"/>
      <c r="U117" s="2157"/>
      <c r="V117" s="2157"/>
      <c r="W117" s="2157"/>
      <c r="X117" s="2157"/>
      <c r="Y117" s="2158"/>
      <c r="Z117" s="2147"/>
      <c r="AA117" s="2148"/>
      <c r="AB117" s="2148"/>
      <c r="AC117" s="2148"/>
      <c r="AD117" s="2148"/>
      <c r="AE117" s="2148"/>
      <c r="AF117" s="2149"/>
      <c r="AG117" s="2007" t="s">
        <v>1151</v>
      </c>
      <c r="AH117" s="2008"/>
      <c r="AI117" s="2008"/>
      <c r="AJ117" s="2008"/>
      <c r="AK117" s="2008"/>
      <c r="AL117" s="2008"/>
      <c r="AM117" s="2008"/>
      <c r="AN117" s="2008"/>
      <c r="AO117" s="2008"/>
      <c r="AP117" s="2009"/>
      <c r="AQ117" s="2010" t="s">
        <v>1376</v>
      </c>
      <c r="AR117" s="2011"/>
      <c r="AS117" s="2011"/>
      <c r="AT117" s="2011"/>
      <c r="AU117" s="2011"/>
      <c r="AV117" s="2011"/>
      <c r="AW117" s="2011"/>
      <c r="AX117" s="2011"/>
      <c r="AY117" s="2011"/>
      <c r="AZ117" s="2011"/>
      <c r="BA117" s="2011"/>
      <c r="BB117" s="2011"/>
      <c r="BC117" s="2011"/>
      <c r="BD117" s="2011"/>
      <c r="BE117" s="2011"/>
      <c r="BF117" s="2011"/>
      <c r="BG117" s="2011"/>
      <c r="BH117" s="2011"/>
      <c r="BI117" s="2012"/>
      <c r="BJ117" s="2023"/>
      <c r="BK117" s="2023"/>
      <c r="BL117" s="2023"/>
      <c r="BM117" s="2024"/>
    </row>
    <row r="118" spans="1:65" ht="21.95" customHeight="1">
      <c r="A118" s="2140"/>
      <c r="B118" s="2040"/>
      <c r="C118" s="2041"/>
      <c r="D118" s="2041"/>
      <c r="E118" s="2041"/>
      <c r="F118" s="2041"/>
      <c r="G118" s="2041"/>
      <c r="H118" s="2041"/>
      <c r="I118" s="2042"/>
      <c r="J118" s="2046"/>
      <c r="K118" s="2047"/>
      <c r="L118" s="2047"/>
      <c r="M118" s="2047"/>
      <c r="N118" s="2048"/>
      <c r="O118" s="2147"/>
      <c r="P118" s="2148"/>
      <c r="Q118" s="2148"/>
      <c r="R118" s="2149"/>
      <c r="S118" s="2156"/>
      <c r="T118" s="2157"/>
      <c r="U118" s="2157"/>
      <c r="V118" s="2157"/>
      <c r="W118" s="2157"/>
      <c r="X118" s="2157"/>
      <c r="Y118" s="2158"/>
      <c r="Z118" s="2147"/>
      <c r="AA118" s="2148"/>
      <c r="AB118" s="2148"/>
      <c r="AC118" s="2148"/>
      <c r="AD118" s="2148"/>
      <c r="AE118" s="2148"/>
      <c r="AF118" s="2149"/>
      <c r="AG118" s="2007" t="s">
        <v>1217</v>
      </c>
      <c r="AH118" s="2008"/>
      <c r="AI118" s="2008"/>
      <c r="AJ118" s="2008"/>
      <c r="AK118" s="2008"/>
      <c r="AL118" s="2008"/>
      <c r="AM118" s="2008"/>
      <c r="AN118" s="2008"/>
      <c r="AO118" s="2008"/>
      <c r="AP118" s="2009"/>
      <c r="AQ118" s="2010" t="s">
        <v>1154</v>
      </c>
      <c r="AR118" s="2011"/>
      <c r="AS118" s="2011"/>
      <c r="AT118" s="2011"/>
      <c r="AU118" s="2011"/>
      <c r="AV118" s="2011"/>
      <c r="AW118" s="2011"/>
      <c r="AX118" s="2011"/>
      <c r="AY118" s="2011"/>
      <c r="AZ118" s="2011"/>
      <c r="BA118" s="2011"/>
      <c r="BB118" s="2011"/>
      <c r="BC118" s="2011"/>
      <c r="BD118" s="2011"/>
      <c r="BE118" s="2011"/>
      <c r="BF118" s="2011"/>
      <c r="BG118" s="2011"/>
      <c r="BH118" s="2011"/>
      <c r="BI118" s="2012"/>
      <c r="BJ118" s="2023"/>
      <c r="BK118" s="2023"/>
      <c r="BL118" s="2023"/>
      <c r="BM118" s="2024"/>
    </row>
    <row r="119" spans="1:65" ht="21.95" customHeight="1">
      <c r="A119" s="2140"/>
      <c r="B119" s="2040"/>
      <c r="C119" s="2041"/>
      <c r="D119" s="2041"/>
      <c r="E119" s="2041"/>
      <c r="F119" s="2041"/>
      <c r="G119" s="2041"/>
      <c r="H119" s="2041"/>
      <c r="I119" s="2042"/>
      <c r="J119" s="2046"/>
      <c r="K119" s="2047"/>
      <c r="L119" s="2047"/>
      <c r="M119" s="2047"/>
      <c r="N119" s="2048"/>
      <c r="O119" s="2147"/>
      <c r="P119" s="2148"/>
      <c r="Q119" s="2148"/>
      <c r="R119" s="2149"/>
      <c r="S119" s="2156"/>
      <c r="T119" s="2157"/>
      <c r="U119" s="2157"/>
      <c r="V119" s="2157"/>
      <c r="W119" s="2157"/>
      <c r="X119" s="2157"/>
      <c r="Y119" s="2158"/>
      <c r="Z119" s="2147"/>
      <c r="AA119" s="2148"/>
      <c r="AB119" s="2148"/>
      <c r="AC119" s="2148"/>
      <c r="AD119" s="2148"/>
      <c r="AE119" s="2148"/>
      <c r="AF119" s="2149"/>
      <c r="AG119" s="2007" t="s">
        <v>1377</v>
      </c>
      <c r="AH119" s="2008"/>
      <c r="AI119" s="2008"/>
      <c r="AJ119" s="2008"/>
      <c r="AK119" s="2008"/>
      <c r="AL119" s="2008"/>
      <c r="AM119" s="2008"/>
      <c r="AN119" s="2008"/>
      <c r="AO119" s="2008"/>
      <c r="AP119" s="2009"/>
      <c r="AQ119" s="2010" t="s">
        <v>1154</v>
      </c>
      <c r="AR119" s="2011"/>
      <c r="AS119" s="2011"/>
      <c r="AT119" s="2011"/>
      <c r="AU119" s="2011"/>
      <c r="AV119" s="2011"/>
      <c r="AW119" s="2011"/>
      <c r="AX119" s="2011"/>
      <c r="AY119" s="2011"/>
      <c r="AZ119" s="2011"/>
      <c r="BA119" s="2011"/>
      <c r="BB119" s="2011"/>
      <c r="BC119" s="2011"/>
      <c r="BD119" s="2011"/>
      <c r="BE119" s="2011"/>
      <c r="BF119" s="2011"/>
      <c r="BG119" s="2011"/>
      <c r="BH119" s="2011"/>
      <c r="BI119" s="2012"/>
      <c r="BJ119" s="2010"/>
      <c r="BK119" s="2011"/>
      <c r="BL119" s="2011"/>
      <c r="BM119" s="2013"/>
    </row>
    <row r="120" spans="1:65" ht="21.95" customHeight="1">
      <c r="A120" s="2140"/>
      <c r="B120" s="2040"/>
      <c r="C120" s="2041"/>
      <c r="D120" s="2041"/>
      <c r="E120" s="2041"/>
      <c r="F120" s="2041"/>
      <c r="G120" s="2041"/>
      <c r="H120" s="2041"/>
      <c r="I120" s="2042"/>
      <c r="J120" s="2046"/>
      <c r="K120" s="2047"/>
      <c r="L120" s="2047"/>
      <c r="M120" s="2047"/>
      <c r="N120" s="2048"/>
      <c r="O120" s="2147"/>
      <c r="P120" s="2148"/>
      <c r="Q120" s="2148"/>
      <c r="R120" s="2149"/>
      <c r="S120" s="2156"/>
      <c r="T120" s="2157"/>
      <c r="U120" s="2157"/>
      <c r="V120" s="2157"/>
      <c r="W120" s="2157"/>
      <c r="X120" s="2157"/>
      <c r="Y120" s="2158"/>
      <c r="Z120" s="2147"/>
      <c r="AA120" s="2148"/>
      <c r="AB120" s="2148"/>
      <c r="AC120" s="2148"/>
      <c r="AD120" s="2148"/>
      <c r="AE120" s="2148"/>
      <c r="AF120" s="2149"/>
      <c r="AG120" s="2007" t="s">
        <v>1415</v>
      </c>
      <c r="AH120" s="2008"/>
      <c r="AI120" s="2008"/>
      <c r="AJ120" s="2008"/>
      <c r="AK120" s="2008"/>
      <c r="AL120" s="2008"/>
      <c r="AM120" s="2008"/>
      <c r="AN120" s="2008"/>
      <c r="AO120" s="2008"/>
      <c r="AP120" s="2009"/>
      <c r="AQ120" s="2010" t="s">
        <v>1154</v>
      </c>
      <c r="AR120" s="2011"/>
      <c r="AS120" s="2011"/>
      <c r="AT120" s="2011"/>
      <c r="AU120" s="2011"/>
      <c r="AV120" s="2011"/>
      <c r="AW120" s="2011"/>
      <c r="AX120" s="2011"/>
      <c r="AY120" s="2011"/>
      <c r="AZ120" s="2011"/>
      <c r="BA120" s="2011"/>
      <c r="BB120" s="2011"/>
      <c r="BC120" s="2011"/>
      <c r="BD120" s="2011"/>
      <c r="BE120" s="2011"/>
      <c r="BF120" s="2011"/>
      <c r="BG120" s="2011"/>
      <c r="BH120" s="2011"/>
      <c r="BI120" s="2012"/>
      <c r="BJ120" s="2010"/>
      <c r="BK120" s="2011"/>
      <c r="BL120" s="2011"/>
      <c r="BM120" s="2013"/>
    </row>
    <row r="121" spans="1:65" ht="22.7" customHeight="1">
      <c r="A121" s="2140"/>
      <c r="B121" s="2040"/>
      <c r="C121" s="2041"/>
      <c r="D121" s="2041"/>
      <c r="E121" s="2041"/>
      <c r="F121" s="2041"/>
      <c r="G121" s="2041"/>
      <c r="H121" s="2041"/>
      <c r="I121" s="2042"/>
      <c r="J121" s="2046"/>
      <c r="K121" s="2047"/>
      <c r="L121" s="2047"/>
      <c r="M121" s="2047"/>
      <c r="N121" s="2048"/>
      <c r="O121" s="2147"/>
      <c r="P121" s="2148"/>
      <c r="Q121" s="2148"/>
      <c r="R121" s="2149"/>
      <c r="S121" s="2156"/>
      <c r="T121" s="2157"/>
      <c r="U121" s="2157"/>
      <c r="V121" s="2157"/>
      <c r="W121" s="2157"/>
      <c r="X121" s="2157"/>
      <c r="Y121" s="2158"/>
      <c r="Z121" s="2147"/>
      <c r="AA121" s="2148"/>
      <c r="AB121" s="2148"/>
      <c r="AC121" s="2148"/>
      <c r="AD121" s="2148"/>
      <c r="AE121" s="2148"/>
      <c r="AF121" s="2149"/>
      <c r="AG121" s="2007" t="s">
        <v>1213</v>
      </c>
      <c r="AH121" s="2008"/>
      <c r="AI121" s="2008"/>
      <c r="AJ121" s="2008"/>
      <c r="AK121" s="2008"/>
      <c r="AL121" s="2008"/>
      <c r="AM121" s="2008"/>
      <c r="AN121" s="2008"/>
      <c r="AO121" s="2008"/>
      <c r="AP121" s="2009"/>
      <c r="AQ121" s="2010" t="s">
        <v>1154</v>
      </c>
      <c r="AR121" s="2011"/>
      <c r="AS121" s="2011"/>
      <c r="AT121" s="2011"/>
      <c r="AU121" s="2011"/>
      <c r="AV121" s="2011"/>
      <c r="AW121" s="2011"/>
      <c r="AX121" s="2011"/>
      <c r="AY121" s="2011"/>
      <c r="AZ121" s="2011"/>
      <c r="BA121" s="2011"/>
      <c r="BB121" s="2011"/>
      <c r="BC121" s="2011"/>
      <c r="BD121" s="2011"/>
      <c r="BE121" s="2011"/>
      <c r="BF121" s="2011"/>
      <c r="BG121" s="2011"/>
      <c r="BH121" s="2011"/>
      <c r="BI121" s="2012"/>
      <c r="BJ121" s="2010"/>
      <c r="BK121" s="2011"/>
      <c r="BL121" s="2011"/>
      <c r="BM121" s="2013"/>
    </row>
    <row r="122" spans="1:65" ht="22.7" customHeight="1">
      <c r="A122" s="2140"/>
      <c r="B122" s="2040"/>
      <c r="C122" s="2041"/>
      <c r="D122" s="2041"/>
      <c r="E122" s="2041"/>
      <c r="F122" s="2041"/>
      <c r="G122" s="2041"/>
      <c r="H122" s="2041"/>
      <c r="I122" s="2042"/>
      <c r="J122" s="2046"/>
      <c r="K122" s="2047"/>
      <c r="L122" s="2047"/>
      <c r="M122" s="2047"/>
      <c r="N122" s="2048"/>
      <c r="O122" s="2147"/>
      <c r="P122" s="2148"/>
      <c r="Q122" s="2148"/>
      <c r="R122" s="2149"/>
      <c r="S122" s="2156"/>
      <c r="T122" s="2157"/>
      <c r="U122" s="2157"/>
      <c r="V122" s="2157"/>
      <c r="W122" s="2157"/>
      <c r="X122" s="2157"/>
      <c r="Y122" s="2158"/>
      <c r="Z122" s="2147"/>
      <c r="AA122" s="2148"/>
      <c r="AB122" s="2148"/>
      <c r="AC122" s="2148"/>
      <c r="AD122" s="2148"/>
      <c r="AE122" s="2148"/>
      <c r="AF122" s="2149"/>
      <c r="AG122" s="2007" t="s">
        <v>1431</v>
      </c>
      <c r="AH122" s="2008"/>
      <c r="AI122" s="2008"/>
      <c r="AJ122" s="2008"/>
      <c r="AK122" s="2008"/>
      <c r="AL122" s="2008"/>
      <c r="AM122" s="2008"/>
      <c r="AN122" s="2008"/>
      <c r="AO122" s="2008"/>
      <c r="AP122" s="2009"/>
      <c r="AQ122" s="2010" t="s">
        <v>1154</v>
      </c>
      <c r="AR122" s="2011"/>
      <c r="AS122" s="2011"/>
      <c r="AT122" s="2011"/>
      <c r="AU122" s="2011"/>
      <c r="AV122" s="2011"/>
      <c r="AW122" s="2011"/>
      <c r="AX122" s="2011"/>
      <c r="AY122" s="2011"/>
      <c r="AZ122" s="2011"/>
      <c r="BA122" s="2011"/>
      <c r="BB122" s="2011"/>
      <c r="BC122" s="2011"/>
      <c r="BD122" s="2011"/>
      <c r="BE122" s="2011"/>
      <c r="BF122" s="2011"/>
      <c r="BG122" s="2011"/>
      <c r="BH122" s="2011"/>
      <c r="BI122" s="2012"/>
      <c r="BJ122" s="2010"/>
      <c r="BK122" s="2011"/>
      <c r="BL122" s="2011"/>
      <c r="BM122" s="2013"/>
    </row>
    <row r="123" spans="1:65" ht="22.7" customHeight="1">
      <c r="A123" s="2140"/>
      <c r="B123" s="2040"/>
      <c r="C123" s="2041"/>
      <c r="D123" s="2041"/>
      <c r="E123" s="2041"/>
      <c r="F123" s="2041"/>
      <c r="G123" s="2041"/>
      <c r="H123" s="2041"/>
      <c r="I123" s="2042"/>
      <c r="J123" s="2046"/>
      <c r="K123" s="2047"/>
      <c r="L123" s="2047"/>
      <c r="M123" s="2047"/>
      <c r="N123" s="2048"/>
      <c r="O123" s="2147"/>
      <c r="P123" s="2148"/>
      <c r="Q123" s="2148"/>
      <c r="R123" s="2149"/>
      <c r="S123" s="2156"/>
      <c r="T123" s="2157"/>
      <c r="U123" s="2157"/>
      <c r="V123" s="2157"/>
      <c r="W123" s="2157"/>
      <c r="X123" s="2157"/>
      <c r="Y123" s="2158"/>
      <c r="Z123" s="2147"/>
      <c r="AA123" s="2148"/>
      <c r="AB123" s="2148"/>
      <c r="AC123" s="2148"/>
      <c r="AD123" s="2148"/>
      <c r="AE123" s="2148"/>
      <c r="AF123" s="2149"/>
      <c r="AG123" s="2007" t="s">
        <v>1387</v>
      </c>
      <c r="AH123" s="2008"/>
      <c r="AI123" s="2008"/>
      <c r="AJ123" s="2008"/>
      <c r="AK123" s="2008"/>
      <c r="AL123" s="2008"/>
      <c r="AM123" s="2008"/>
      <c r="AN123" s="2008"/>
      <c r="AO123" s="2008"/>
      <c r="AP123" s="2009"/>
      <c r="AQ123" s="2010" t="s">
        <v>1410</v>
      </c>
      <c r="AR123" s="2011"/>
      <c r="AS123" s="2011"/>
      <c r="AT123" s="2011"/>
      <c r="AU123" s="2011"/>
      <c r="AV123" s="2011"/>
      <c r="AW123" s="2011"/>
      <c r="AX123" s="2011"/>
      <c r="AY123" s="2011"/>
      <c r="AZ123" s="2011"/>
      <c r="BA123" s="2011"/>
      <c r="BB123" s="2011"/>
      <c r="BC123" s="2011"/>
      <c r="BD123" s="2011"/>
      <c r="BE123" s="2011"/>
      <c r="BF123" s="2011"/>
      <c r="BG123" s="2011"/>
      <c r="BH123" s="2011"/>
      <c r="BI123" s="2012"/>
      <c r="BJ123" s="2010"/>
      <c r="BK123" s="2011"/>
      <c r="BL123" s="2011"/>
      <c r="BM123" s="2013"/>
    </row>
    <row r="124" spans="1:65" ht="21.95" customHeight="1">
      <c r="A124" s="2140"/>
      <c r="B124" s="2040"/>
      <c r="C124" s="2041"/>
      <c r="D124" s="2041"/>
      <c r="E124" s="2041"/>
      <c r="F124" s="2041"/>
      <c r="G124" s="2041"/>
      <c r="H124" s="2041"/>
      <c r="I124" s="2042"/>
      <c r="J124" s="2046"/>
      <c r="K124" s="2047"/>
      <c r="L124" s="2047"/>
      <c r="M124" s="2047"/>
      <c r="N124" s="2048"/>
      <c r="O124" s="2147"/>
      <c r="P124" s="2148"/>
      <c r="Q124" s="2148"/>
      <c r="R124" s="2149"/>
      <c r="S124" s="2156"/>
      <c r="T124" s="2157"/>
      <c r="U124" s="2157"/>
      <c r="V124" s="2157"/>
      <c r="W124" s="2157"/>
      <c r="X124" s="2157"/>
      <c r="Y124" s="2158"/>
      <c r="Z124" s="2147"/>
      <c r="AA124" s="2148"/>
      <c r="AB124" s="2148"/>
      <c r="AC124" s="2148"/>
      <c r="AD124" s="2148"/>
      <c r="AE124" s="2148"/>
      <c r="AF124" s="2149"/>
      <c r="AG124" s="2007" t="s">
        <v>1432</v>
      </c>
      <c r="AH124" s="2008"/>
      <c r="AI124" s="2008"/>
      <c r="AJ124" s="2008"/>
      <c r="AK124" s="2008"/>
      <c r="AL124" s="2008"/>
      <c r="AM124" s="2008"/>
      <c r="AN124" s="2008"/>
      <c r="AO124" s="2008"/>
      <c r="AP124" s="2009"/>
      <c r="AQ124" s="2025" t="s">
        <v>1382</v>
      </c>
      <c r="AR124" s="2011"/>
      <c r="AS124" s="2011"/>
      <c r="AT124" s="2011"/>
      <c r="AU124" s="2011"/>
      <c r="AV124" s="2011"/>
      <c r="AW124" s="2011"/>
      <c r="AX124" s="2011"/>
      <c r="AY124" s="2011"/>
      <c r="AZ124" s="2011"/>
      <c r="BA124" s="2011"/>
      <c r="BB124" s="2011"/>
      <c r="BC124" s="2011"/>
      <c r="BD124" s="2011"/>
      <c r="BE124" s="2011"/>
      <c r="BF124" s="2011"/>
      <c r="BG124" s="2011"/>
      <c r="BH124" s="2011"/>
      <c r="BI124" s="2012"/>
      <c r="BJ124" s="2010"/>
      <c r="BK124" s="2011"/>
      <c r="BL124" s="2011"/>
      <c r="BM124" s="2013"/>
    </row>
    <row r="125" spans="1:65" ht="21.95" customHeight="1">
      <c r="A125" s="2140"/>
      <c r="B125" s="2040"/>
      <c r="C125" s="2041"/>
      <c r="D125" s="2041"/>
      <c r="E125" s="2041"/>
      <c r="F125" s="2041"/>
      <c r="G125" s="2041"/>
      <c r="H125" s="2041"/>
      <c r="I125" s="2042"/>
      <c r="J125" s="2046"/>
      <c r="K125" s="2047"/>
      <c r="L125" s="2047"/>
      <c r="M125" s="2047"/>
      <c r="N125" s="2048"/>
      <c r="O125" s="2147"/>
      <c r="P125" s="2148"/>
      <c r="Q125" s="2148"/>
      <c r="R125" s="2149"/>
      <c r="S125" s="2156"/>
      <c r="T125" s="2157"/>
      <c r="U125" s="2157"/>
      <c r="V125" s="2157"/>
      <c r="W125" s="2157"/>
      <c r="X125" s="2157"/>
      <c r="Y125" s="2158"/>
      <c r="Z125" s="2147"/>
      <c r="AA125" s="2148"/>
      <c r="AB125" s="2148"/>
      <c r="AC125" s="2148"/>
      <c r="AD125" s="2148"/>
      <c r="AE125" s="2148"/>
      <c r="AF125" s="2149"/>
      <c r="AG125" s="2136" t="s">
        <v>1433</v>
      </c>
      <c r="AH125" s="2008"/>
      <c r="AI125" s="2008"/>
      <c r="AJ125" s="2008"/>
      <c r="AK125" s="2008"/>
      <c r="AL125" s="2008"/>
      <c r="AM125" s="2008"/>
      <c r="AN125" s="2008"/>
      <c r="AO125" s="2008"/>
      <c r="AP125" s="2009"/>
      <c r="AQ125" s="2025" t="s">
        <v>1382</v>
      </c>
      <c r="AR125" s="2011"/>
      <c r="AS125" s="2011"/>
      <c r="AT125" s="2011"/>
      <c r="AU125" s="2011"/>
      <c r="AV125" s="2011"/>
      <c r="AW125" s="2011"/>
      <c r="AX125" s="2011"/>
      <c r="AY125" s="2011"/>
      <c r="AZ125" s="2011"/>
      <c r="BA125" s="2011"/>
      <c r="BB125" s="2011"/>
      <c r="BC125" s="2011"/>
      <c r="BD125" s="2011"/>
      <c r="BE125" s="2011"/>
      <c r="BF125" s="2011"/>
      <c r="BG125" s="2011"/>
      <c r="BH125" s="2011"/>
      <c r="BI125" s="2012"/>
      <c r="BJ125" s="2010"/>
      <c r="BK125" s="2011"/>
      <c r="BL125" s="2011"/>
      <c r="BM125" s="2013"/>
    </row>
    <row r="126" spans="1:65" ht="22.7" customHeight="1">
      <c r="A126" s="2140"/>
      <c r="B126" s="2040"/>
      <c r="C126" s="2041"/>
      <c r="D126" s="2041"/>
      <c r="E126" s="2041"/>
      <c r="F126" s="2041"/>
      <c r="G126" s="2041"/>
      <c r="H126" s="2041"/>
      <c r="I126" s="2042"/>
      <c r="J126" s="2046"/>
      <c r="K126" s="2047"/>
      <c r="L126" s="2047"/>
      <c r="M126" s="2047"/>
      <c r="N126" s="2048"/>
      <c r="O126" s="2147"/>
      <c r="P126" s="2148"/>
      <c r="Q126" s="2148"/>
      <c r="R126" s="2149"/>
      <c r="S126" s="2156"/>
      <c r="T126" s="2157"/>
      <c r="U126" s="2157"/>
      <c r="V126" s="2157"/>
      <c r="W126" s="2157"/>
      <c r="X126" s="2157"/>
      <c r="Y126" s="2158"/>
      <c r="Z126" s="2147"/>
      <c r="AA126" s="2148"/>
      <c r="AB126" s="2148"/>
      <c r="AC126" s="2148"/>
      <c r="AD126" s="2148"/>
      <c r="AE126" s="2148"/>
      <c r="AF126" s="2149"/>
      <c r="AG126" s="2007" t="s">
        <v>1379</v>
      </c>
      <c r="AH126" s="2008"/>
      <c r="AI126" s="2008"/>
      <c r="AJ126" s="2008"/>
      <c r="AK126" s="2008"/>
      <c r="AL126" s="2008"/>
      <c r="AM126" s="2008"/>
      <c r="AN126" s="2008"/>
      <c r="AO126" s="2008"/>
      <c r="AP126" s="2009"/>
      <c r="AQ126" s="2025" t="s">
        <v>1434</v>
      </c>
      <c r="AR126" s="2011"/>
      <c r="AS126" s="2011"/>
      <c r="AT126" s="2011"/>
      <c r="AU126" s="2011"/>
      <c r="AV126" s="2011"/>
      <c r="AW126" s="2011"/>
      <c r="AX126" s="2011"/>
      <c r="AY126" s="2011"/>
      <c r="AZ126" s="2011"/>
      <c r="BA126" s="2011"/>
      <c r="BB126" s="2011"/>
      <c r="BC126" s="2011"/>
      <c r="BD126" s="2011"/>
      <c r="BE126" s="2011"/>
      <c r="BF126" s="2011"/>
      <c r="BG126" s="2011"/>
      <c r="BH126" s="2011"/>
      <c r="BI126" s="2012"/>
      <c r="BJ126" s="2010"/>
      <c r="BK126" s="2011"/>
      <c r="BL126" s="2011"/>
      <c r="BM126" s="2013"/>
    </row>
    <row r="127" spans="1:65" ht="22.7" customHeight="1">
      <c r="A127" s="2140"/>
      <c r="B127" s="2040"/>
      <c r="C127" s="2041"/>
      <c r="D127" s="2041"/>
      <c r="E127" s="2041"/>
      <c r="F127" s="2041"/>
      <c r="G127" s="2041"/>
      <c r="H127" s="2041"/>
      <c r="I127" s="2042"/>
      <c r="J127" s="2046"/>
      <c r="K127" s="2047"/>
      <c r="L127" s="2047"/>
      <c r="M127" s="2047"/>
      <c r="N127" s="2048"/>
      <c r="O127" s="2147"/>
      <c r="P127" s="2148"/>
      <c r="Q127" s="2148"/>
      <c r="R127" s="2149"/>
      <c r="S127" s="2156"/>
      <c r="T127" s="2157"/>
      <c r="U127" s="2157"/>
      <c r="V127" s="2157"/>
      <c r="W127" s="2157"/>
      <c r="X127" s="2157"/>
      <c r="Y127" s="2158"/>
      <c r="Z127" s="2147"/>
      <c r="AA127" s="2148"/>
      <c r="AB127" s="2148"/>
      <c r="AC127" s="2148"/>
      <c r="AD127" s="2148"/>
      <c r="AE127" s="2148"/>
      <c r="AF127" s="2149"/>
      <c r="AG127" s="2007" t="s">
        <v>1435</v>
      </c>
      <c r="AH127" s="2008"/>
      <c r="AI127" s="2008"/>
      <c r="AJ127" s="2008"/>
      <c r="AK127" s="2008"/>
      <c r="AL127" s="2008"/>
      <c r="AM127" s="2008"/>
      <c r="AN127" s="2008"/>
      <c r="AO127" s="2008"/>
      <c r="AP127" s="2009"/>
      <c r="AQ127" s="2010" t="s">
        <v>1154</v>
      </c>
      <c r="AR127" s="2011"/>
      <c r="AS127" s="2011"/>
      <c r="AT127" s="2011"/>
      <c r="AU127" s="2011"/>
      <c r="AV127" s="2011"/>
      <c r="AW127" s="2011"/>
      <c r="AX127" s="2011"/>
      <c r="AY127" s="2011"/>
      <c r="AZ127" s="2011"/>
      <c r="BA127" s="2011"/>
      <c r="BB127" s="2011"/>
      <c r="BC127" s="2011"/>
      <c r="BD127" s="2011"/>
      <c r="BE127" s="2011"/>
      <c r="BF127" s="2011"/>
      <c r="BG127" s="2011"/>
      <c r="BH127" s="2011"/>
      <c r="BI127" s="2012"/>
      <c r="BJ127" s="2010"/>
      <c r="BK127" s="2011"/>
      <c r="BL127" s="2011"/>
      <c r="BM127" s="2013"/>
    </row>
    <row r="128" spans="1:65" ht="22.7" customHeight="1">
      <c r="A128" s="2140"/>
      <c r="B128" s="2040"/>
      <c r="C128" s="2041"/>
      <c r="D128" s="2041"/>
      <c r="E128" s="2041"/>
      <c r="F128" s="2041"/>
      <c r="G128" s="2041"/>
      <c r="H128" s="2041"/>
      <c r="I128" s="2042"/>
      <c r="J128" s="2046"/>
      <c r="K128" s="2047"/>
      <c r="L128" s="2047"/>
      <c r="M128" s="2047"/>
      <c r="N128" s="2048"/>
      <c r="O128" s="2147"/>
      <c r="P128" s="2148"/>
      <c r="Q128" s="2148"/>
      <c r="R128" s="2149"/>
      <c r="S128" s="2156"/>
      <c r="T128" s="2157"/>
      <c r="U128" s="2157"/>
      <c r="V128" s="2157"/>
      <c r="W128" s="2157"/>
      <c r="X128" s="2157"/>
      <c r="Y128" s="2158"/>
      <c r="Z128" s="2147"/>
      <c r="AA128" s="2148"/>
      <c r="AB128" s="2148"/>
      <c r="AC128" s="2148"/>
      <c r="AD128" s="2148"/>
      <c r="AE128" s="2148"/>
      <c r="AF128" s="2149"/>
      <c r="AG128" s="2007" t="s">
        <v>1436</v>
      </c>
      <c r="AH128" s="2008"/>
      <c r="AI128" s="2008"/>
      <c r="AJ128" s="2008"/>
      <c r="AK128" s="2008"/>
      <c r="AL128" s="2008"/>
      <c r="AM128" s="2008"/>
      <c r="AN128" s="2008"/>
      <c r="AO128" s="2008"/>
      <c r="AP128" s="2009"/>
      <c r="AQ128" s="2010" t="s">
        <v>1154</v>
      </c>
      <c r="AR128" s="2011"/>
      <c r="AS128" s="2011"/>
      <c r="AT128" s="2011"/>
      <c r="AU128" s="2011"/>
      <c r="AV128" s="2011"/>
      <c r="AW128" s="2011"/>
      <c r="AX128" s="2011"/>
      <c r="AY128" s="2011"/>
      <c r="AZ128" s="2011"/>
      <c r="BA128" s="2011"/>
      <c r="BB128" s="2011"/>
      <c r="BC128" s="2011"/>
      <c r="BD128" s="2011"/>
      <c r="BE128" s="2011"/>
      <c r="BF128" s="2011"/>
      <c r="BG128" s="2011"/>
      <c r="BH128" s="2011"/>
      <c r="BI128" s="2012"/>
      <c r="BJ128" s="2010"/>
      <c r="BK128" s="2011"/>
      <c r="BL128" s="2011"/>
      <c r="BM128" s="2013"/>
    </row>
    <row r="129" spans="1:65" ht="22.7" customHeight="1">
      <c r="A129" s="2140"/>
      <c r="B129" s="2040"/>
      <c r="C129" s="2041"/>
      <c r="D129" s="2041"/>
      <c r="E129" s="2041"/>
      <c r="F129" s="2041"/>
      <c r="G129" s="2041"/>
      <c r="H129" s="2041"/>
      <c r="I129" s="2042"/>
      <c r="J129" s="2046"/>
      <c r="K129" s="2047"/>
      <c r="L129" s="2047"/>
      <c r="M129" s="2047"/>
      <c r="N129" s="2048"/>
      <c r="O129" s="2147"/>
      <c r="P129" s="2148"/>
      <c r="Q129" s="2148"/>
      <c r="R129" s="2149"/>
      <c r="S129" s="2156"/>
      <c r="T129" s="2157"/>
      <c r="U129" s="2157"/>
      <c r="V129" s="2157"/>
      <c r="W129" s="2157"/>
      <c r="X129" s="2157"/>
      <c r="Y129" s="2158"/>
      <c r="Z129" s="2147"/>
      <c r="AA129" s="2148"/>
      <c r="AB129" s="2148"/>
      <c r="AC129" s="2148"/>
      <c r="AD129" s="2148"/>
      <c r="AE129" s="2148"/>
      <c r="AF129" s="2149"/>
      <c r="AG129" s="2007" t="s">
        <v>1383</v>
      </c>
      <c r="AH129" s="2008"/>
      <c r="AI129" s="2008"/>
      <c r="AJ129" s="2008"/>
      <c r="AK129" s="2008"/>
      <c r="AL129" s="2008"/>
      <c r="AM129" s="2008"/>
      <c r="AN129" s="2008"/>
      <c r="AO129" s="2008"/>
      <c r="AP129" s="2009"/>
      <c r="AQ129" s="2010" t="s">
        <v>1163</v>
      </c>
      <c r="AR129" s="2011"/>
      <c r="AS129" s="2011"/>
      <c r="AT129" s="2011"/>
      <c r="AU129" s="2011"/>
      <c r="AV129" s="2011"/>
      <c r="AW129" s="2011"/>
      <c r="AX129" s="2011"/>
      <c r="AY129" s="2011"/>
      <c r="AZ129" s="2011"/>
      <c r="BA129" s="2011"/>
      <c r="BB129" s="2011"/>
      <c r="BC129" s="2011"/>
      <c r="BD129" s="2011"/>
      <c r="BE129" s="2011"/>
      <c r="BF129" s="2011"/>
      <c r="BG129" s="2011"/>
      <c r="BH129" s="2011"/>
      <c r="BI129" s="2012"/>
      <c r="BJ129" s="2010"/>
      <c r="BK129" s="2011"/>
      <c r="BL129" s="2011"/>
      <c r="BM129" s="2013"/>
    </row>
    <row r="130" spans="1:65" ht="30.75" customHeight="1">
      <c r="A130" s="2140"/>
      <c r="B130" s="2040"/>
      <c r="C130" s="2041"/>
      <c r="D130" s="2041"/>
      <c r="E130" s="2041"/>
      <c r="F130" s="2041"/>
      <c r="G130" s="2041"/>
      <c r="H130" s="2041"/>
      <c r="I130" s="2042"/>
      <c r="J130" s="2046"/>
      <c r="K130" s="2047"/>
      <c r="L130" s="2047"/>
      <c r="M130" s="2047"/>
      <c r="N130" s="2048"/>
      <c r="O130" s="2147"/>
      <c r="P130" s="2148"/>
      <c r="Q130" s="2148"/>
      <c r="R130" s="2149"/>
      <c r="S130" s="2156"/>
      <c r="T130" s="2157"/>
      <c r="U130" s="2157"/>
      <c r="V130" s="2157"/>
      <c r="W130" s="2157"/>
      <c r="X130" s="2157"/>
      <c r="Y130" s="2158"/>
      <c r="Z130" s="2147"/>
      <c r="AA130" s="2148"/>
      <c r="AB130" s="2148"/>
      <c r="AC130" s="2148"/>
      <c r="AD130" s="2148"/>
      <c r="AE130" s="2148"/>
      <c r="AF130" s="2149"/>
      <c r="AG130" s="2007" t="s">
        <v>1384</v>
      </c>
      <c r="AH130" s="2008"/>
      <c r="AI130" s="2008"/>
      <c r="AJ130" s="2008"/>
      <c r="AK130" s="2008"/>
      <c r="AL130" s="2008"/>
      <c r="AM130" s="2008"/>
      <c r="AN130" s="2008"/>
      <c r="AO130" s="2008"/>
      <c r="AP130" s="2009"/>
      <c r="AQ130" s="2025" t="s">
        <v>1385</v>
      </c>
      <c r="AR130" s="2026"/>
      <c r="AS130" s="2026"/>
      <c r="AT130" s="2026"/>
      <c r="AU130" s="2026"/>
      <c r="AV130" s="2026"/>
      <c r="AW130" s="2026"/>
      <c r="AX130" s="2026"/>
      <c r="AY130" s="2026"/>
      <c r="AZ130" s="2026"/>
      <c r="BA130" s="2026"/>
      <c r="BB130" s="2026"/>
      <c r="BC130" s="2026"/>
      <c r="BD130" s="2026"/>
      <c r="BE130" s="2026"/>
      <c r="BF130" s="2026"/>
      <c r="BG130" s="2026"/>
      <c r="BH130" s="2026"/>
      <c r="BI130" s="2027"/>
      <c r="BJ130" s="2010"/>
      <c r="BK130" s="2011"/>
      <c r="BL130" s="2011"/>
      <c r="BM130" s="2013"/>
    </row>
    <row r="131" spans="1:65" ht="46.5" customHeight="1">
      <c r="A131" s="2140"/>
      <c r="B131" s="2040"/>
      <c r="C131" s="2041"/>
      <c r="D131" s="2041"/>
      <c r="E131" s="2041"/>
      <c r="F131" s="2041"/>
      <c r="G131" s="2041"/>
      <c r="H131" s="2041"/>
      <c r="I131" s="2042"/>
      <c r="J131" s="2046"/>
      <c r="K131" s="2047"/>
      <c r="L131" s="2047"/>
      <c r="M131" s="2047"/>
      <c r="N131" s="2048"/>
      <c r="O131" s="2147"/>
      <c r="P131" s="2148"/>
      <c r="Q131" s="2148"/>
      <c r="R131" s="2149"/>
      <c r="S131" s="2156"/>
      <c r="T131" s="2157"/>
      <c r="U131" s="2157"/>
      <c r="V131" s="2157"/>
      <c r="W131" s="2157"/>
      <c r="X131" s="2157"/>
      <c r="Y131" s="2158"/>
      <c r="Z131" s="2147"/>
      <c r="AA131" s="2148"/>
      <c r="AB131" s="2148"/>
      <c r="AC131" s="2148"/>
      <c r="AD131" s="2148"/>
      <c r="AE131" s="2148"/>
      <c r="AF131" s="2149"/>
      <c r="AG131" s="2007" t="s">
        <v>1437</v>
      </c>
      <c r="AH131" s="2008"/>
      <c r="AI131" s="2008"/>
      <c r="AJ131" s="2008"/>
      <c r="AK131" s="2008"/>
      <c r="AL131" s="2008"/>
      <c r="AM131" s="2008"/>
      <c r="AN131" s="2008"/>
      <c r="AO131" s="2008"/>
      <c r="AP131" s="2009"/>
      <c r="AQ131" s="2025" t="s">
        <v>1438</v>
      </c>
      <c r="AR131" s="2011"/>
      <c r="AS131" s="2011"/>
      <c r="AT131" s="2011"/>
      <c r="AU131" s="2011"/>
      <c r="AV131" s="2011"/>
      <c r="AW131" s="2011"/>
      <c r="AX131" s="2011"/>
      <c r="AY131" s="2011"/>
      <c r="AZ131" s="2011"/>
      <c r="BA131" s="2011"/>
      <c r="BB131" s="2011"/>
      <c r="BC131" s="2011"/>
      <c r="BD131" s="2011"/>
      <c r="BE131" s="2011"/>
      <c r="BF131" s="2011"/>
      <c r="BG131" s="2011"/>
      <c r="BH131" s="2011"/>
      <c r="BI131" s="2012"/>
      <c r="BJ131" s="2010"/>
      <c r="BK131" s="2011"/>
      <c r="BL131" s="2011"/>
      <c r="BM131" s="2013"/>
    </row>
    <row r="132" spans="1:65" ht="21.75" customHeight="1">
      <c r="A132" s="2140"/>
      <c r="B132" s="2040"/>
      <c r="C132" s="2041"/>
      <c r="D132" s="2041"/>
      <c r="E132" s="2041"/>
      <c r="F132" s="2041"/>
      <c r="G132" s="2041"/>
      <c r="H132" s="2041"/>
      <c r="I132" s="2042"/>
      <c r="J132" s="2046"/>
      <c r="K132" s="2047"/>
      <c r="L132" s="2047"/>
      <c r="M132" s="2047"/>
      <c r="N132" s="2048"/>
      <c r="O132" s="2147"/>
      <c r="P132" s="2148"/>
      <c r="Q132" s="2148"/>
      <c r="R132" s="2149"/>
      <c r="S132" s="2156"/>
      <c r="T132" s="2157"/>
      <c r="U132" s="2157"/>
      <c r="V132" s="2157"/>
      <c r="W132" s="2157"/>
      <c r="X132" s="2157"/>
      <c r="Y132" s="2158"/>
      <c r="Z132" s="2147"/>
      <c r="AA132" s="2148"/>
      <c r="AB132" s="2148"/>
      <c r="AC132" s="2148"/>
      <c r="AD132" s="2148"/>
      <c r="AE132" s="2148"/>
      <c r="AF132" s="2149"/>
      <c r="AG132" s="2007" t="s">
        <v>1439</v>
      </c>
      <c r="AH132" s="2008"/>
      <c r="AI132" s="2008"/>
      <c r="AJ132" s="2008"/>
      <c r="AK132" s="2008"/>
      <c r="AL132" s="2008"/>
      <c r="AM132" s="2008"/>
      <c r="AN132" s="2008"/>
      <c r="AO132" s="2008"/>
      <c r="AP132" s="2009"/>
      <c r="AQ132" s="2010" t="s">
        <v>1376</v>
      </c>
      <c r="AR132" s="2011"/>
      <c r="AS132" s="2011"/>
      <c r="AT132" s="2011"/>
      <c r="AU132" s="2011"/>
      <c r="AV132" s="2011"/>
      <c r="AW132" s="2011"/>
      <c r="AX132" s="2011"/>
      <c r="AY132" s="2011"/>
      <c r="AZ132" s="2011"/>
      <c r="BA132" s="2011"/>
      <c r="BB132" s="2011"/>
      <c r="BC132" s="2011"/>
      <c r="BD132" s="2011"/>
      <c r="BE132" s="2011"/>
      <c r="BF132" s="2011"/>
      <c r="BG132" s="2011"/>
      <c r="BH132" s="2011"/>
      <c r="BI132" s="2012"/>
      <c r="BJ132" s="2010"/>
      <c r="BK132" s="2011"/>
      <c r="BL132" s="2011"/>
      <c r="BM132" s="2013"/>
    </row>
    <row r="133" spans="1:65" ht="21.75" customHeight="1">
      <c r="A133" s="2140"/>
      <c r="B133" s="2040"/>
      <c r="C133" s="2041"/>
      <c r="D133" s="2041"/>
      <c r="E133" s="2041"/>
      <c r="F133" s="2041"/>
      <c r="G133" s="2041"/>
      <c r="H133" s="2041"/>
      <c r="I133" s="2042"/>
      <c r="J133" s="2046"/>
      <c r="K133" s="2047"/>
      <c r="L133" s="2047"/>
      <c r="M133" s="2047"/>
      <c r="N133" s="2048"/>
      <c r="O133" s="2147"/>
      <c r="P133" s="2148"/>
      <c r="Q133" s="2148"/>
      <c r="R133" s="2149"/>
      <c r="S133" s="2156"/>
      <c r="T133" s="2157"/>
      <c r="U133" s="2157"/>
      <c r="V133" s="2157"/>
      <c r="W133" s="2157"/>
      <c r="X133" s="2157"/>
      <c r="Y133" s="2158"/>
      <c r="Z133" s="2147"/>
      <c r="AA133" s="2148"/>
      <c r="AB133" s="2148"/>
      <c r="AC133" s="2148"/>
      <c r="AD133" s="2148"/>
      <c r="AE133" s="2148"/>
      <c r="AF133" s="2149"/>
      <c r="AG133" s="2007" t="s">
        <v>1440</v>
      </c>
      <c r="AH133" s="2008"/>
      <c r="AI133" s="2008"/>
      <c r="AJ133" s="2008"/>
      <c r="AK133" s="2008"/>
      <c r="AL133" s="2008"/>
      <c r="AM133" s="2008"/>
      <c r="AN133" s="2008"/>
      <c r="AO133" s="2008"/>
      <c r="AP133" s="2009"/>
      <c r="AQ133" s="2010" t="s">
        <v>1376</v>
      </c>
      <c r="AR133" s="2011"/>
      <c r="AS133" s="2011"/>
      <c r="AT133" s="2011"/>
      <c r="AU133" s="2011"/>
      <c r="AV133" s="2011"/>
      <c r="AW133" s="2011"/>
      <c r="AX133" s="2011"/>
      <c r="AY133" s="2011"/>
      <c r="AZ133" s="2011"/>
      <c r="BA133" s="2011"/>
      <c r="BB133" s="2011"/>
      <c r="BC133" s="2011"/>
      <c r="BD133" s="2011"/>
      <c r="BE133" s="2011"/>
      <c r="BF133" s="2011"/>
      <c r="BG133" s="2011"/>
      <c r="BH133" s="2011"/>
      <c r="BI133" s="2012"/>
      <c r="BJ133" s="2010"/>
      <c r="BK133" s="2011"/>
      <c r="BL133" s="2011"/>
      <c r="BM133" s="2013"/>
    </row>
    <row r="134" spans="1:65" ht="21.95" customHeight="1">
      <c r="A134" s="2140"/>
      <c r="B134" s="2040"/>
      <c r="C134" s="2041"/>
      <c r="D134" s="2041"/>
      <c r="E134" s="2041"/>
      <c r="F134" s="2041"/>
      <c r="G134" s="2041"/>
      <c r="H134" s="2041"/>
      <c r="I134" s="2042"/>
      <c r="J134" s="2046"/>
      <c r="K134" s="2047"/>
      <c r="L134" s="2047"/>
      <c r="M134" s="2047"/>
      <c r="N134" s="2048"/>
      <c r="O134" s="2147"/>
      <c r="P134" s="2148"/>
      <c r="Q134" s="2148"/>
      <c r="R134" s="2149"/>
      <c r="S134" s="2156"/>
      <c r="T134" s="2157"/>
      <c r="U134" s="2157"/>
      <c r="V134" s="2157"/>
      <c r="W134" s="2157"/>
      <c r="X134" s="2157"/>
      <c r="Y134" s="2158"/>
      <c r="Z134" s="2147"/>
      <c r="AA134" s="2148"/>
      <c r="AB134" s="2148"/>
      <c r="AC134" s="2148"/>
      <c r="AD134" s="2148"/>
      <c r="AE134" s="2148"/>
      <c r="AF134" s="2149"/>
      <c r="AG134" s="2136" t="s">
        <v>1441</v>
      </c>
      <c r="AH134" s="2008"/>
      <c r="AI134" s="2008"/>
      <c r="AJ134" s="2008"/>
      <c r="AK134" s="2008"/>
      <c r="AL134" s="2008"/>
      <c r="AM134" s="2008"/>
      <c r="AN134" s="2008"/>
      <c r="AO134" s="2008"/>
      <c r="AP134" s="2009"/>
      <c r="AQ134" s="2025" t="s">
        <v>1154</v>
      </c>
      <c r="AR134" s="2011"/>
      <c r="AS134" s="2011"/>
      <c r="AT134" s="2011"/>
      <c r="AU134" s="2011"/>
      <c r="AV134" s="2011"/>
      <c r="AW134" s="2011"/>
      <c r="AX134" s="2011"/>
      <c r="AY134" s="2011"/>
      <c r="AZ134" s="2011"/>
      <c r="BA134" s="2011"/>
      <c r="BB134" s="2011"/>
      <c r="BC134" s="2011"/>
      <c r="BD134" s="2011"/>
      <c r="BE134" s="2011"/>
      <c r="BF134" s="2011"/>
      <c r="BG134" s="2011"/>
      <c r="BH134" s="2011"/>
      <c r="BI134" s="2012"/>
      <c r="BJ134" s="2010"/>
      <c r="BK134" s="2011"/>
      <c r="BL134" s="2011"/>
      <c r="BM134" s="2013"/>
    </row>
    <row r="135" spans="1:65" ht="34.5" customHeight="1">
      <c r="A135" s="2140"/>
      <c r="B135" s="2040"/>
      <c r="C135" s="2041"/>
      <c r="D135" s="2041"/>
      <c r="E135" s="2041"/>
      <c r="F135" s="2041"/>
      <c r="G135" s="2041"/>
      <c r="H135" s="2041"/>
      <c r="I135" s="2042"/>
      <c r="J135" s="2046"/>
      <c r="K135" s="2047"/>
      <c r="L135" s="2047"/>
      <c r="M135" s="2047"/>
      <c r="N135" s="2048"/>
      <c r="O135" s="2147"/>
      <c r="P135" s="2148"/>
      <c r="Q135" s="2148"/>
      <c r="R135" s="2149"/>
      <c r="S135" s="2156"/>
      <c r="T135" s="2157"/>
      <c r="U135" s="2157"/>
      <c r="V135" s="2157"/>
      <c r="W135" s="2157"/>
      <c r="X135" s="2157"/>
      <c r="Y135" s="2158"/>
      <c r="Z135" s="2147"/>
      <c r="AA135" s="2148"/>
      <c r="AB135" s="2148"/>
      <c r="AC135" s="2148"/>
      <c r="AD135" s="2148"/>
      <c r="AE135" s="2148"/>
      <c r="AF135" s="2149"/>
      <c r="AG135" s="2028" t="s">
        <v>1397</v>
      </c>
      <c r="AH135" s="2029"/>
      <c r="AI135" s="2029"/>
      <c r="AJ135" s="2029"/>
      <c r="AK135" s="2029"/>
      <c r="AL135" s="2029"/>
      <c r="AM135" s="2029"/>
      <c r="AN135" s="2029"/>
      <c r="AO135" s="2029"/>
      <c r="AP135" s="2030"/>
      <c r="AQ135" s="2031" t="s">
        <v>1147</v>
      </c>
      <c r="AR135" s="2032"/>
      <c r="AS135" s="2032"/>
      <c r="AT135" s="2032"/>
      <c r="AU135" s="2032"/>
      <c r="AV135" s="2032"/>
      <c r="AW135" s="2032"/>
      <c r="AX135" s="2032"/>
      <c r="AY135" s="2032"/>
      <c r="AZ135" s="2032"/>
      <c r="BA135" s="2032"/>
      <c r="BB135" s="2032"/>
      <c r="BC135" s="2032"/>
      <c r="BD135" s="2032"/>
      <c r="BE135" s="2032"/>
      <c r="BF135" s="2032"/>
      <c r="BG135" s="2032"/>
      <c r="BH135" s="2032"/>
      <c r="BI135" s="2033"/>
      <c r="BJ135" s="2034"/>
      <c r="BK135" s="2035"/>
      <c r="BL135" s="2035"/>
      <c r="BM135" s="2036"/>
    </row>
    <row r="136" spans="1:65" ht="21.75" customHeight="1">
      <c r="A136" s="2140"/>
      <c r="B136" s="2040"/>
      <c r="C136" s="2041"/>
      <c r="D136" s="2041"/>
      <c r="E136" s="2041"/>
      <c r="F136" s="2041"/>
      <c r="G136" s="2041"/>
      <c r="H136" s="2041"/>
      <c r="I136" s="2042"/>
      <c r="J136" s="2046"/>
      <c r="K136" s="2047"/>
      <c r="L136" s="2047"/>
      <c r="M136" s="2047"/>
      <c r="N136" s="2048"/>
      <c r="O136" s="2147"/>
      <c r="P136" s="2148"/>
      <c r="Q136" s="2148"/>
      <c r="R136" s="2149"/>
      <c r="S136" s="2156"/>
      <c r="T136" s="2157"/>
      <c r="U136" s="2157"/>
      <c r="V136" s="2157"/>
      <c r="W136" s="2157"/>
      <c r="X136" s="2157"/>
      <c r="Y136" s="2158"/>
      <c r="Z136" s="2147"/>
      <c r="AA136" s="2148"/>
      <c r="AB136" s="2148"/>
      <c r="AC136" s="2148"/>
      <c r="AD136" s="2148"/>
      <c r="AE136" s="2148"/>
      <c r="AF136" s="2149"/>
      <c r="AG136" s="2007" t="s">
        <v>1398</v>
      </c>
      <c r="AH136" s="2008"/>
      <c r="AI136" s="2008"/>
      <c r="AJ136" s="2008"/>
      <c r="AK136" s="2008"/>
      <c r="AL136" s="2008"/>
      <c r="AM136" s="2008"/>
      <c r="AN136" s="2008"/>
      <c r="AO136" s="2008"/>
      <c r="AP136" s="2009"/>
      <c r="AQ136" s="2010" t="s">
        <v>1399</v>
      </c>
      <c r="AR136" s="2011"/>
      <c r="AS136" s="2011"/>
      <c r="AT136" s="2011"/>
      <c r="AU136" s="2011"/>
      <c r="AV136" s="2011"/>
      <c r="AW136" s="2011"/>
      <c r="AX136" s="2011"/>
      <c r="AY136" s="2011"/>
      <c r="AZ136" s="2011"/>
      <c r="BA136" s="2011"/>
      <c r="BB136" s="2011"/>
      <c r="BC136" s="2011"/>
      <c r="BD136" s="2011"/>
      <c r="BE136" s="2011"/>
      <c r="BF136" s="2011"/>
      <c r="BG136" s="2011"/>
      <c r="BH136" s="2011"/>
      <c r="BI136" s="2012"/>
      <c r="BJ136" s="2010"/>
      <c r="BK136" s="2011"/>
      <c r="BL136" s="2011"/>
      <c r="BM136" s="2013"/>
    </row>
    <row r="137" spans="1:65" ht="21.75" customHeight="1">
      <c r="A137" s="2140"/>
      <c r="B137" s="2040"/>
      <c r="C137" s="2041"/>
      <c r="D137" s="2041"/>
      <c r="E137" s="2041"/>
      <c r="F137" s="2041"/>
      <c r="G137" s="2041"/>
      <c r="H137" s="2041"/>
      <c r="I137" s="2042"/>
      <c r="J137" s="2046"/>
      <c r="K137" s="2047"/>
      <c r="L137" s="2047"/>
      <c r="M137" s="2047"/>
      <c r="N137" s="2048"/>
      <c r="O137" s="2147"/>
      <c r="P137" s="2148"/>
      <c r="Q137" s="2148"/>
      <c r="R137" s="2149"/>
      <c r="S137" s="2156"/>
      <c r="T137" s="2157"/>
      <c r="U137" s="2157"/>
      <c r="V137" s="2157"/>
      <c r="W137" s="2157"/>
      <c r="X137" s="2157"/>
      <c r="Y137" s="2158"/>
      <c r="Z137" s="2147"/>
      <c r="AA137" s="2148"/>
      <c r="AB137" s="2148"/>
      <c r="AC137" s="2148"/>
      <c r="AD137" s="2148"/>
      <c r="AE137" s="2148"/>
      <c r="AF137" s="2149"/>
      <c r="AG137" s="2007" t="s">
        <v>1404</v>
      </c>
      <c r="AH137" s="2008"/>
      <c r="AI137" s="2008"/>
      <c r="AJ137" s="2008"/>
      <c r="AK137" s="2008"/>
      <c r="AL137" s="2008"/>
      <c r="AM137" s="2008"/>
      <c r="AN137" s="2008"/>
      <c r="AO137" s="2008"/>
      <c r="AP137" s="2009"/>
      <c r="AQ137" s="2010" t="s">
        <v>1405</v>
      </c>
      <c r="AR137" s="2011"/>
      <c r="AS137" s="2011"/>
      <c r="AT137" s="2011"/>
      <c r="AU137" s="2011"/>
      <c r="AV137" s="2011"/>
      <c r="AW137" s="2011"/>
      <c r="AX137" s="2011"/>
      <c r="AY137" s="2011"/>
      <c r="AZ137" s="2011"/>
      <c r="BA137" s="2011"/>
      <c r="BB137" s="2011"/>
      <c r="BC137" s="2011"/>
      <c r="BD137" s="2011"/>
      <c r="BE137" s="2011"/>
      <c r="BF137" s="2011"/>
      <c r="BG137" s="2011"/>
      <c r="BH137" s="2011"/>
      <c r="BI137" s="2012"/>
      <c r="BJ137" s="2010"/>
      <c r="BK137" s="2011"/>
      <c r="BL137" s="2011"/>
      <c r="BM137" s="2013"/>
    </row>
    <row r="138" spans="1:65" ht="21.75" customHeight="1">
      <c r="A138" s="2140"/>
      <c r="B138" s="2043"/>
      <c r="C138" s="2044"/>
      <c r="D138" s="2044"/>
      <c r="E138" s="2044"/>
      <c r="F138" s="2044"/>
      <c r="G138" s="2044"/>
      <c r="H138" s="2044"/>
      <c r="I138" s="2045"/>
      <c r="J138" s="2049"/>
      <c r="K138" s="2050"/>
      <c r="L138" s="2050"/>
      <c r="M138" s="2050"/>
      <c r="N138" s="2051"/>
      <c r="O138" s="2150"/>
      <c r="P138" s="2151"/>
      <c r="Q138" s="2151"/>
      <c r="R138" s="2152"/>
      <c r="S138" s="2159"/>
      <c r="T138" s="2160"/>
      <c r="U138" s="2160"/>
      <c r="V138" s="2160"/>
      <c r="W138" s="2160"/>
      <c r="X138" s="2160"/>
      <c r="Y138" s="2161"/>
      <c r="Z138" s="2150"/>
      <c r="AA138" s="2151"/>
      <c r="AB138" s="2151"/>
      <c r="AC138" s="2151"/>
      <c r="AD138" s="2151"/>
      <c r="AE138" s="2151"/>
      <c r="AF138" s="2152"/>
      <c r="AG138" s="2007" t="s">
        <v>1442</v>
      </c>
      <c r="AH138" s="2008"/>
      <c r="AI138" s="2008"/>
      <c r="AJ138" s="2008"/>
      <c r="AK138" s="2008"/>
      <c r="AL138" s="2008"/>
      <c r="AM138" s="2008"/>
      <c r="AN138" s="2008"/>
      <c r="AO138" s="2008"/>
      <c r="AP138" s="2009"/>
      <c r="AQ138" s="2010" t="s">
        <v>1443</v>
      </c>
      <c r="AR138" s="2011"/>
      <c r="AS138" s="2011"/>
      <c r="AT138" s="2011"/>
      <c r="AU138" s="2011"/>
      <c r="AV138" s="2011"/>
      <c r="AW138" s="2011"/>
      <c r="AX138" s="2011"/>
      <c r="AY138" s="2011"/>
      <c r="AZ138" s="2011"/>
      <c r="BA138" s="2011"/>
      <c r="BB138" s="2011"/>
      <c r="BC138" s="2011"/>
      <c r="BD138" s="2011"/>
      <c r="BE138" s="2011"/>
      <c r="BF138" s="2011"/>
      <c r="BG138" s="2011"/>
      <c r="BH138" s="2011"/>
      <c r="BI138" s="2012"/>
      <c r="BJ138" s="2010"/>
      <c r="BK138" s="2011"/>
      <c r="BL138" s="2011"/>
      <c r="BM138" s="2013"/>
    </row>
    <row r="139" spans="1:65" ht="45.2" customHeight="1">
      <c r="A139" s="2140"/>
      <c r="B139" s="2064" t="s">
        <v>1444</v>
      </c>
      <c r="C139" s="2065"/>
      <c r="D139" s="2065"/>
      <c r="E139" s="2065"/>
      <c r="F139" s="2065"/>
      <c r="G139" s="2065"/>
      <c r="H139" s="2065"/>
      <c r="I139" s="2066"/>
      <c r="J139" s="2141"/>
      <c r="K139" s="2142"/>
      <c r="L139" s="2142"/>
      <c r="M139" s="2142"/>
      <c r="N139" s="2143"/>
      <c r="O139" s="2109"/>
      <c r="P139" s="2110"/>
      <c r="Q139" s="2110"/>
      <c r="R139" s="2111"/>
      <c r="S139" s="2189" t="s">
        <v>1445</v>
      </c>
      <c r="T139" s="2190"/>
      <c r="U139" s="2190"/>
      <c r="V139" s="2190"/>
      <c r="W139" s="2190"/>
      <c r="X139" s="2190"/>
      <c r="Y139" s="2191"/>
      <c r="Z139" s="2198"/>
      <c r="AA139" s="2199"/>
      <c r="AB139" s="2199"/>
      <c r="AC139" s="2199"/>
      <c r="AD139" s="2199"/>
      <c r="AE139" s="2199"/>
      <c r="AF139" s="2200"/>
      <c r="AG139" s="2136" t="s">
        <v>1446</v>
      </c>
      <c r="AH139" s="2008"/>
      <c r="AI139" s="2008"/>
      <c r="AJ139" s="2008"/>
      <c r="AK139" s="2008"/>
      <c r="AL139" s="2008"/>
      <c r="AM139" s="2008"/>
      <c r="AN139" s="2008"/>
      <c r="AO139" s="2008"/>
      <c r="AP139" s="2009"/>
      <c r="AQ139" s="2010" t="s">
        <v>1154</v>
      </c>
      <c r="AR139" s="2011"/>
      <c r="AS139" s="2011"/>
      <c r="AT139" s="2011"/>
      <c r="AU139" s="2011"/>
      <c r="AV139" s="2011"/>
      <c r="AW139" s="2011"/>
      <c r="AX139" s="2011"/>
      <c r="AY139" s="2011"/>
      <c r="AZ139" s="2011"/>
      <c r="BA139" s="2011"/>
      <c r="BB139" s="2011"/>
      <c r="BC139" s="2011"/>
      <c r="BD139" s="2011"/>
      <c r="BE139" s="2011"/>
      <c r="BF139" s="2011"/>
      <c r="BG139" s="2011"/>
      <c r="BH139" s="2011"/>
      <c r="BI139" s="2012"/>
      <c r="BJ139" s="2010"/>
      <c r="BK139" s="2011"/>
      <c r="BL139" s="2011"/>
      <c r="BM139" s="2013"/>
    </row>
    <row r="140" spans="1:65" ht="21.95" customHeight="1">
      <c r="A140" s="2140"/>
      <c r="B140" s="2040"/>
      <c r="C140" s="2041"/>
      <c r="D140" s="2041"/>
      <c r="E140" s="2041"/>
      <c r="F140" s="2041"/>
      <c r="G140" s="2041"/>
      <c r="H140" s="2041"/>
      <c r="I140" s="2042"/>
      <c r="J140" s="2046"/>
      <c r="K140" s="2047"/>
      <c r="L140" s="2047"/>
      <c r="M140" s="2047"/>
      <c r="N140" s="2048"/>
      <c r="O140" s="2112"/>
      <c r="P140" s="2113"/>
      <c r="Q140" s="2113"/>
      <c r="R140" s="2114"/>
      <c r="S140" s="2192"/>
      <c r="T140" s="2193"/>
      <c r="U140" s="2193"/>
      <c r="V140" s="2193"/>
      <c r="W140" s="2193"/>
      <c r="X140" s="2193"/>
      <c r="Y140" s="2194"/>
      <c r="Z140" s="2201"/>
      <c r="AA140" s="2202"/>
      <c r="AB140" s="2202"/>
      <c r="AC140" s="2202"/>
      <c r="AD140" s="2202"/>
      <c r="AE140" s="2202"/>
      <c r="AF140" s="2203"/>
      <c r="AG140" s="2136" t="s">
        <v>1447</v>
      </c>
      <c r="AH140" s="2008"/>
      <c r="AI140" s="2008"/>
      <c r="AJ140" s="2008"/>
      <c r="AK140" s="2008"/>
      <c r="AL140" s="2008"/>
      <c r="AM140" s="2008"/>
      <c r="AN140" s="2008"/>
      <c r="AO140" s="2008"/>
      <c r="AP140" s="2009"/>
      <c r="AQ140" s="2010" t="s">
        <v>1154</v>
      </c>
      <c r="AR140" s="2011"/>
      <c r="AS140" s="2011"/>
      <c r="AT140" s="2011"/>
      <c r="AU140" s="2011"/>
      <c r="AV140" s="2011"/>
      <c r="AW140" s="2011"/>
      <c r="AX140" s="2011"/>
      <c r="AY140" s="2011"/>
      <c r="AZ140" s="2011"/>
      <c r="BA140" s="2011"/>
      <c r="BB140" s="2011"/>
      <c r="BC140" s="2011"/>
      <c r="BD140" s="2011"/>
      <c r="BE140" s="2011"/>
      <c r="BF140" s="2011"/>
      <c r="BG140" s="2011"/>
      <c r="BH140" s="2011"/>
      <c r="BI140" s="2012"/>
      <c r="BJ140" s="2010"/>
      <c r="BK140" s="2011"/>
      <c r="BL140" s="2011"/>
      <c r="BM140" s="2013"/>
    </row>
    <row r="141" spans="1:65" ht="22.7" customHeight="1">
      <c r="A141" s="2140"/>
      <c r="B141" s="2040"/>
      <c r="C141" s="2041"/>
      <c r="D141" s="2041"/>
      <c r="E141" s="2041"/>
      <c r="F141" s="2041"/>
      <c r="G141" s="2041"/>
      <c r="H141" s="2041"/>
      <c r="I141" s="2042"/>
      <c r="J141" s="2046"/>
      <c r="K141" s="2047"/>
      <c r="L141" s="2047"/>
      <c r="M141" s="2047"/>
      <c r="N141" s="2048"/>
      <c r="O141" s="2112"/>
      <c r="P141" s="2113"/>
      <c r="Q141" s="2113"/>
      <c r="R141" s="2114"/>
      <c r="S141" s="2192"/>
      <c r="T141" s="2193"/>
      <c r="U141" s="2193"/>
      <c r="V141" s="2193"/>
      <c r="W141" s="2193"/>
      <c r="X141" s="2193"/>
      <c r="Y141" s="2194"/>
      <c r="Z141" s="2201"/>
      <c r="AA141" s="2202"/>
      <c r="AB141" s="2202"/>
      <c r="AC141" s="2202"/>
      <c r="AD141" s="2202"/>
      <c r="AE141" s="2202"/>
      <c r="AF141" s="2203"/>
      <c r="AG141" s="2007" t="s">
        <v>1159</v>
      </c>
      <c r="AH141" s="2008"/>
      <c r="AI141" s="2008"/>
      <c r="AJ141" s="2008"/>
      <c r="AK141" s="2008"/>
      <c r="AL141" s="2008"/>
      <c r="AM141" s="2008"/>
      <c r="AN141" s="2008"/>
      <c r="AO141" s="2008"/>
      <c r="AP141" s="2009"/>
      <c r="AQ141" s="2010" t="s">
        <v>1154</v>
      </c>
      <c r="AR141" s="2011"/>
      <c r="AS141" s="2011"/>
      <c r="AT141" s="2011"/>
      <c r="AU141" s="2011"/>
      <c r="AV141" s="2011"/>
      <c r="AW141" s="2011"/>
      <c r="AX141" s="2011"/>
      <c r="AY141" s="2011"/>
      <c r="AZ141" s="2011"/>
      <c r="BA141" s="2011"/>
      <c r="BB141" s="2011"/>
      <c r="BC141" s="2011"/>
      <c r="BD141" s="2011"/>
      <c r="BE141" s="2011"/>
      <c r="BF141" s="2011"/>
      <c r="BG141" s="2011"/>
      <c r="BH141" s="2011"/>
      <c r="BI141" s="2012"/>
      <c r="BJ141" s="2010"/>
      <c r="BK141" s="2011"/>
      <c r="BL141" s="2011"/>
      <c r="BM141" s="2013"/>
    </row>
    <row r="142" spans="1:65" ht="21.95" customHeight="1">
      <c r="A142" s="2140"/>
      <c r="B142" s="2040"/>
      <c r="C142" s="2041"/>
      <c r="D142" s="2041"/>
      <c r="E142" s="2041"/>
      <c r="F142" s="2041"/>
      <c r="G142" s="2041"/>
      <c r="H142" s="2041"/>
      <c r="I142" s="2042"/>
      <c r="J142" s="2046"/>
      <c r="K142" s="2047"/>
      <c r="L142" s="2047"/>
      <c r="M142" s="2047"/>
      <c r="N142" s="2048"/>
      <c r="O142" s="2112"/>
      <c r="P142" s="2113"/>
      <c r="Q142" s="2113"/>
      <c r="R142" s="2114"/>
      <c r="S142" s="2192"/>
      <c r="T142" s="2193"/>
      <c r="U142" s="2193"/>
      <c r="V142" s="2193"/>
      <c r="W142" s="2193"/>
      <c r="X142" s="2193"/>
      <c r="Y142" s="2194"/>
      <c r="Z142" s="2201"/>
      <c r="AA142" s="2202"/>
      <c r="AB142" s="2202"/>
      <c r="AC142" s="2202"/>
      <c r="AD142" s="2202"/>
      <c r="AE142" s="2202"/>
      <c r="AF142" s="2203"/>
      <c r="AG142" s="2007" t="s">
        <v>1151</v>
      </c>
      <c r="AH142" s="2008"/>
      <c r="AI142" s="2008"/>
      <c r="AJ142" s="2008"/>
      <c r="AK142" s="2008"/>
      <c r="AL142" s="2008"/>
      <c r="AM142" s="2008"/>
      <c r="AN142" s="2008"/>
      <c r="AO142" s="2008"/>
      <c r="AP142" s="2009"/>
      <c r="AQ142" s="2010" t="s">
        <v>1376</v>
      </c>
      <c r="AR142" s="2011"/>
      <c r="AS142" s="2011"/>
      <c r="AT142" s="2011"/>
      <c r="AU142" s="2011"/>
      <c r="AV142" s="2011"/>
      <c r="AW142" s="2011"/>
      <c r="AX142" s="2011"/>
      <c r="AY142" s="2011"/>
      <c r="AZ142" s="2011"/>
      <c r="BA142" s="2011"/>
      <c r="BB142" s="2011"/>
      <c r="BC142" s="2011"/>
      <c r="BD142" s="2011"/>
      <c r="BE142" s="2011"/>
      <c r="BF142" s="2011"/>
      <c r="BG142" s="2011"/>
      <c r="BH142" s="2011"/>
      <c r="BI142" s="2012"/>
      <c r="BJ142" s="2023"/>
      <c r="BK142" s="2023"/>
      <c r="BL142" s="2023"/>
      <c r="BM142" s="2024"/>
    </row>
    <row r="143" spans="1:65" ht="21.95" customHeight="1">
      <c r="A143" s="2140"/>
      <c r="B143" s="2040"/>
      <c r="C143" s="2041"/>
      <c r="D143" s="2041"/>
      <c r="E143" s="2041"/>
      <c r="F143" s="2041"/>
      <c r="G143" s="2041"/>
      <c r="H143" s="2041"/>
      <c r="I143" s="2042"/>
      <c r="J143" s="2046"/>
      <c r="K143" s="2047"/>
      <c r="L143" s="2047"/>
      <c r="M143" s="2047"/>
      <c r="N143" s="2048"/>
      <c r="O143" s="2112"/>
      <c r="P143" s="2113"/>
      <c r="Q143" s="2113"/>
      <c r="R143" s="2114"/>
      <c r="S143" s="2192"/>
      <c r="T143" s="2193"/>
      <c r="U143" s="2193"/>
      <c r="V143" s="2193"/>
      <c r="W143" s="2193"/>
      <c r="X143" s="2193"/>
      <c r="Y143" s="2194"/>
      <c r="Z143" s="2201"/>
      <c r="AA143" s="2202"/>
      <c r="AB143" s="2202"/>
      <c r="AC143" s="2202"/>
      <c r="AD143" s="2202"/>
      <c r="AE143" s="2202"/>
      <c r="AF143" s="2203"/>
      <c r="AG143" s="2007" t="s">
        <v>1217</v>
      </c>
      <c r="AH143" s="2008"/>
      <c r="AI143" s="2008"/>
      <c r="AJ143" s="2008"/>
      <c r="AK143" s="2008"/>
      <c r="AL143" s="2008"/>
      <c r="AM143" s="2008"/>
      <c r="AN143" s="2008"/>
      <c r="AO143" s="2008"/>
      <c r="AP143" s="2009"/>
      <c r="AQ143" s="2010" t="s">
        <v>1154</v>
      </c>
      <c r="AR143" s="2011"/>
      <c r="AS143" s="2011"/>
      <c r="AT143" s="2011"/>
      <c r="AU143" s="2011"/>
      <c r="AV143" s="2011"/>
      <c r="AW143" s="2011"/>
      <c r="AX143" s="2011"/>
      <c r="AY143" s="2011"/>
      <c r="AZ143" s="2011"/>
      <c r="BA143" s="2011"/>
      <c r="BB143" s="2011"/>
      <c r="BC143" s="2011"/>
      <c r="BD143" s="2011"/>
      <c r="BE143" s="2011"/>
      <c r="BF143" s="2011"/>
      <c r="BG143" s="2011"/>
      <c r="BH143" s="2011"/>
      <c r="BI143" s="2012"/>
      <c r="BJ143" s="2023"/>
      <c r="BK143" s="2023"/>
      <c r="BL143" s="2023"/>
      <c r="BM143" s="2024"/>
    </row>
    <row r="144" spans="1:65" ht="21.95" customHeight="1">
      <c r="A144" s="2140"/>
      <c r="B144" s="2040"/>
      <c r="C144" s="2041"/>
      <c r="D144" s="2041"/>
      <c r="E144" s="2041"/>
      <c r="F144" s="2041"/>
      <c r="G144" s="2041"/>
      <c r="H144" s="2041"/>
      <c r="I144" s="2042"/>
      <c r="J144" s="2046"/>
      <c r="K144" s="2047"/>
      <c r="L144" s="2047"/>
      <c r="M144" s="2047"/>
      <c r="N144" s="2048"/>
      <c r="O144" s="2112"/>
      <c r="P144" s="2113"/>
      <c r="Q144" s="2113"/>
      <c r="R144" s="2114"/>
      <c r="S144" s="2192"/>
      <c r="T144" s="2193"/>
      <c r="U144" s="2193"/>
      <c r="V144" s="2193"/>
      <c r="W144" s="2193"/>
      <c r="X144" s="2193"/>
      <c r="Y144" s="2194"/>
      <c r="Z144" s="2201"/>
      <c r="AA144" s="2202"/>
      <c r="AB144" s="2202"/>
      <c r="AC144" s="2202"/>
      <c r="AD144" s="2202"/>
      <c r="AE144" s="2202"/>
      <c r="AF144" s="2203"/>
      <c r="AG144" s="2007" t="s">
        <v>1377</v>
      </c>
      <c r="AH144" s="2008"/>
      <c r="AI144" s="2008"/>
      <c r="AJ144" s="2008"/>
      <c r="AK144" s="2008"/>
      <c r="AL144" s="2008"/>
      <c r="AM144" s="2008"/>
      <c r="AN144" s="2008"/>
      <c r="AO144" s="2008"/>
      <c r="AP144" s="2009"/>
      <c r="AQ144" s="2010" t="s">
        <v>1154</v>
      </c>
      <c r="AR144" s="2011"/>
      <c r="AS144" s="2011"/>
      <c r="AT144" s="2011"/>
      <c r="AU144" s="2011"/>
      <c r="AV144" s="2011"/>
      <c r="AW144" s="2011"/>
      <c r="AX144" s="2011"/>
      <c r="AY144" s="2011"/>
      <c r="AZ144" s="2011"/>
      <c r="BA144" s="2011"/>
      <c r="BB144" s="2011"/>
      <c r="BC144" s="2011"/>
      <c r="BD144" s="2011"/>
      <c r="BE144" s="2011"/>
      <c r="BF144" s="2011"/>
      <c r="BG144" s="2011"/>
      <c r="BH144" s="2011"/>
      <c r="BI144" s="2012"/>
      <c r="BJ144" s="2010"/>
      <c r="BK144" s="2011"/>
      <c r="BL144" s="2011"/>
      <c r="BM144" s="2013"/>
    </row>
    <row r="145" spans="1:65" ht="21.95" customHeight="1">
      <c r="A145" s="2140"/>
      <c r="B145" s="2040"/>
      <c r="C145" s="2041"/>
      <c r="D145" s="2041"/>
      <c r="E145" s="2041"/>
      <c r="F145" s="2041"/>
      <c r="G145" s="2041"/>
      <c r="H145" s="2041"/>
      <c r="I145" s="2042"/>
      <c r="J145" s="2046"/>
      <c r="K145" s="2047"/>
      <c r="L145" s="2047"/>
      <c r="M145" s="2047"/>
      <c r="N145" s="2048"/>
      <c r="O145" s="2112"/>
      <c r="P145" s="2113"/>
      <c r="Q145" s="2113"/>
      <c r="R145" s="2114"/>
      <c r="S145" s="2192"/>
      <c r="T145" s="2193"/>
      <c r="U145" s="2193"/>
      <c r="V145" s="2193"/>
      <c r="W145" s="2193"/>
      <c r="X145" s="2193"/>
      <c r="Y145" s="2194"/>
      <c r="Z145" s="2201"/>
      <c r="AA145" s="2202"/>
      <c r="AB145" s="2202"/>
      <c r="AC145" s="2202"/>
      <c r="AD145" s="2202"/>
      <c r="AE145" s="2202"/>
      <c r="AF145" s="2203"/>
      <c r="AG145" s="2007" t="s">
        <v>1415</v>
      </c>
      <c r="AH145" s="2008"/>
      <c r="AI145" s="2008"/>
      <c r="AJ145" s="2008"/>
      <c r="AK145" s="2008"/>
      <c r="AL145" s="2008"/>
      <c r="AM145" s="2008"/>
      <c r="AN145" s="2008"/>
      <c r="AO145" s="2008"/>
      <c r="AP145" s="2009"/>
      <c r="AQ145" s="2010" t="s">
        <v>1154</v>
      </c>
      <c r="AR145" s="2011"/>
      <c r="AS145" s="2011"/>
      <c r="AT145" s="2011"/>
      <c r="AU145" s="2011"/>
      <c r="AV145" s="2011"/>
      <c r="AW145" s="2011"/>
      <c r="AX145" s="2011"/>
      <c r="AY145" s="2011"/>
      <c r="AZ145" s="2011"/>
      <c r="BA145" s="2011"/>
      <c r="BB145" s="2011"/>
      <c r="BC145" s="2011"/>
      <c r="BD145" s="2011"/>
      <c r="BE145" s="2011"/>
      <c r="BF145" s="2011"/>
      <c r="BG145" s="2011"/>
      <c r="BH145" s="2011"/>
      <c r="BI145" s="2012"/>
      <c r="BJ145" s="2010"/>
      <c r="BK145" s="2011"/>
      <c r="BL145" s="2011"/>
      <c r="BM145" s="2013"/>
    </row>
    <row r="146" spans="1:65" ht="22.7" customHeight="1">
      <c r="A146" s="2140"/>
      <c r="B146" s="2040"/>
      <c r="C146" s="2041"/>
      <c r="D146" s="2041"/>
      <c r="E146" s="2041"/>
      <c r="F146" s="2041"/>
      <c r="G146" s="2041"/>
      <c r="H146" s="2041"/>
      <c r="I146" s="2042"/>
      <c r="J146" s="2046"/>
      <c r="K146" s="2047"/>
      <c r="L146" s="2047"/>
      <c r="M146" s="2047"/>
      <c r="N146" s="2048"/>
      <c r="O146" s="2112"/>
      <c r="P146" s="2113"/>
      <c r="Q146" s="2113"/>
      <c r="R146" s="2114"/>
      <c r="S146" s="2192"/>
      <c r="T146" s="2193"/>
      <c r="U146" s="2193"/>
      <c r="V146" s="2193"/>
      <c r="W146" s="2193"/>
      <c r="X146" s="2193"/>
      <c r="Y146" s="2194"/>
      <c r="Z146" s="2201"/>
      <c r="AA146" s="2202"/>
      <c r="AB146" s="2202"/>
      <c r="AC146" s="2202"/>
      <c r="AD146" s="2202"/>
      <c r="AE146" s="2202"/>
      <c r="AF146" s="2203"/>
      <c r="AG146" s="2007" t="s">
        <v>1448</v>
      </c>
      <c r="AH146" s="2008"/>
      <c r="AI146" s="2008"/>
      <c r="AJ146" s="2008"/>
      <c r="AK146" s="2008"/>
      <c r="AL146" s="2008"/>
      <c r="AM146" s="2008"/>
      <c r="AN146" s="2008"/>
      <c r="AO146" s="2008"/>
      <c r="AP146" s="2009"/>
      <c r="AQ146" s="2010" t="s">
        <v>1154</v>
      </c>
      <c r="AR146" s="2011"/>
      <c r="AS146" s="2011"/>
      <c r="AT146" s="2011"/>
      <c r="AU146" s="2011"/>
      <c r="AV146" s="2011"/>
      <c r="AW146" s="2011"/>
      <c r="AX146" s="2011"/>
      <c r="AY146" s="2011"/>
      <c r="AZ146" s="2011"/>
      <c r="BA146" s="2011"/>
      <c r="BB146" s="2011"/>
      <c r="BC146" s="2011"/>
      <c r="BD146" s="2011"/>
      <c r="BE146" s="2011"/>
      <c r="BF146" s="2011"/>
      <c r="BG146" s="2011"/>
      <c r="BH146" s="2011"/>
      <c r="BI146" s="2012"/>
      <c r="BJ146" s="2010"/>
      <c r="BK146" s="2011"/>
      <c r="BL146" s="2011"/>
      <c r="BM146" s="2013"/>
    </row>
    <row r="147" spans="1:65" ht="22.7" customHeight="1">
      <c r="A147" s="2140"/>
      <c r="B147" s="2040"/>
      <c r="C147" s="2041"/>
      <c r="D147" s="2041"/>
      <c r="E147" s="2041"/>
      <c r="F147" s="2041"/>
      <c r="G147" s="2041"/>
      <c r="H147" s="2041"/>
      <c r="I147" s="2042"/>
      <c r="J147" s="2046"/>
      <c r="K147" s="2047"/>
      <c r="L147" s="2047"/>
      <c r="M147" s="2047"/>
      <c r="N147" s="2048"/>
      <c r="O147" s="2112"/>
      <c r="P147" s="2113"/>
      <c r="Q147" s="2113"/>
      <c r="R147" s="2114"/>
      <c r="S147" s="2192"/>
      <c r="T147" s="2193"/>
      <c r="U147" s="2193"/>
      <c r="V147" s="2193"/>
      <c r="W147" s="2193"/>
      <c r="X147" s="2193"/>
      <c r="Y147" s="2194"/>
      <c r="Z147" s="2201"/>
      <c r="AA147" s="2202"/>
      <c r="AB147" s="2202"/>
      <c r="AC147" s="2202"/>
      <c r="AD147" s="2202"/>
      <c r="AE147" s="2202"/>
      <c r="AF147" s="2203"/>
      <c r="AG147" s="2007" t="s">
        <v>1387</v>
      </c>
      <c r="AH147" s="2008"/>
      <c r="AI147" s="2008"/>
      <c r="AJ147" s="2008"/>
      <c r="AK147" s="2008"/>
      <c r="AL147" s="2008"/>
      <c r="AM147" s="2008"/>
      <c r="AN147" s="2008"/>
      <c r="AO147" s="2008"/>
      <c r="AP147" s="2009"/>
      <c r="AQ147" s="2010" t="s">
        <v>1410</v>
      </c>
      <c r="AR147" s="2011"/>
      <c r="AS147" s="2011"/>
      <c r="AT147" s="2011"/>
      <c r="AU147" s="2011"/>
      <c r="AV147" s="2011"/>
      <c r="AW147" s="2011"/>
      <c r="AX147" s="2011"/>
      <c r="AY147" s="2011"/>
      <c r="AZ147" s="2011"/>
      <c r="BA147" s="2011"/>
      <c r="BB147" s="2011"/>
      <c r="BC147" s="2011"/>
      <c r="BD147" s="2011"/>
      <c r="BE147" s="2011"/>
      <c r="BF147" s="2011"/>
      <c r="BG147" s="2011"/>
      <c r="BH147" s="2011"/>
      <c r="BI147" s="2012"/>
      <c r="BJ147" s="2010"/>
      <c r="BK147" s="2011"/>
      <c r="BL147" s="2011"/>
      <c r="BM147" s="2013"/>
    </row>
    <row r="148" spans="1:65" ht="21.95" customHeight="1">
      <c r="A148" s="2140"/>
      <c r="B148" s="2040"/>
      <c r="C148" s="2041"/>
      <c r="D148" s="2041"/>
      <c r="E148" s="2041"/>
      <c r="F148" s="2041"/>
      <c r="G148" s="2041"/>
      <c r="H148" s="2041"/>
      <c r="I148" s="2042"/>
      <c r="J148" s="2046"/>
      <c r="K148" s="2047"/>
      <c r="L148" s="2047"/>
      <c r="M148" s="2047"/>
      <c r="N148" s="2048"/>
      <c r="O148" s="2112"/>
      <c r="P148" s="2113"/>
      <c r="Q148" s="2113"/>
      <c r="R148" s="2114"/>
      <c r="S148" s="2192"/>
      <c r="T148" s="2193"/>
      <c r="U148" s="2193"/>
      <c r="V148" s="2193"/>
      <c r="W148" s="2193"/>
      <c r="X148" s="2193"/>
      <c r="Y148" s="2194"/>
      <c r="Z148" s="2201"/>
      <c r="AA148" s="2202"/>
      <c r="AB148" s="2202"/>
      <c r="AC148" s="2202"/>
      <c r="AD148" s="2202"/>
      <c r="AE148" s="2202"/>
      <c r="AF148" s="2203"/>
      <c r="AG148" s="2007" t="s">
        <v>1432</v>
      </c>
      <c r="AH148" s="2008"/>
      <c r="AI148" s="2008"/>
      <c r="AJ148" s="2008"/>
      <c r="AK148" s="2008"/>
      <c r="AL148" s="2008"/>
      <c r="AM148" s="2008"/>
      <c r="AN148" s="2008"/>
      <c r="AO148" s="2008"/>
      <c r="AP148" s="2009"/>
      <c r="AQ148" s="2025" t="s">
        <v>1382</v>
      </c>
      <c r="AR148" s="2011"/>
      <c r="AS148" s="2011"/>
      <c r="AT148" s="2011"/>
      <c r="AU148" s="2011"/>
      <c r="AV148" s="2011"/>
      <c r="AW148" s="2011"/>
      <c r="AX148" s="2011"/>
      <c r="AY148" s="2011"/>
      <c r="AZ148" s="2011"/>
      <c r="BA148" s="2011"/>
      <c r="BB148" s="2011"/>
      <c r="BC148" s="2011"/>
      <c r="BD148" s="2011"/>
      <c r="BE148" s="2011"/>
      <c r="BF148" s="2011"/>
      <c r="BG148" s="2011"/>
      <c r="BH148" s="2011"/>
      <c r="BI148" s="2012"/>
      <c r="BJ148" s="2010"/>
      <c r="BK148" s="2011"/>
      <c r="BL148" s="2011"/>
      <c r="BM148" s="2013"/>
    </row>
    <row r="149" spans="1:65" ht="22.7" customHeight="1">
      <c r="A149" s="2140"/>
      <c r="B149" s="2040"/>
      <c r="C149" s="2041"/>
      <c r="D149" s="2041"/>
      <c r="E149" s="2041"/>
      <c r="F149" s="2041"/>
      <c r="G149" s="2041"/>
      <c r="H149" s="2041"/>
      <c r="I149" s="2042"/>
      <c r="J149" s="2046"/>
      <c r="K149" s="2047"/>
      <c r="L149" s="2047"/>
      <c r="M149" s="2047"/>
      <c r="N149" s="2048"/>
      <c r="O149" s="2112"/>
      <c r="P149" s="2113"/>
      <c r="Q149" s="2113"/>
      <c r="R149" s="2114"/>
      <c r="S149" s="2192"/>
      <c r="T149" s="2193"/>
      <c r="U149" s="2193"/>
      <c r="V149" s="2193"/>
      <c r="W149" s="2193"/>
      <c r="X149" s="2193"/>
      <c r="Y149" s="2194"/>
      <c r="Z149" s="2201"/>
      <c r="AA149" s="2202"/>
      <c r="AB149" s="2202"/>
      <c r="AC149" s="2202"/>
      <c r="AD149" s="2202"/>
      <c r="AE149" s="2202"/>
      <c r="AF149" s="2203"/>
      <c r="AG149" s="2007" t="s">
        <v>1435</v>
      </c>
      <c r="AH149" s="2008"/>
      <c r="AI149" s="2008"/>
      <c r="AJ149" s="2008"/>
      <c r="AK149" s="2008"/>
      <c r="AL149" s="2008"/>
      <c r="AM149" s="2008"/>
      <c r="AN149" s="2008"/>
      <c r="AO149" s="2008"/>
      <c r="AP149" s="2009"/>
      <c r="AQ149" s="2010" t="s">
        <v>1154</v>
      </c>
      <c r="AR149" s="2011"/>
      <c r="AS149" s="2011"/>
      <c r="AT149" s="2011"/>
      <c r="AU149" s="2011"/>
      <c r="AV149" s="2011"/>
      <c r="AW149" s="2011"/>
      <c r="AX149" s="2011"/>
      <c r="AY149" s="2011"/>
      <c r="AZ149" s="2011"/>
      <c r="BA149" s="2011"/>
      <c r="BB149" s="2011"/>
      <c r="BC149" s="2011"/>
      <c r="BD149" s="2011"/>
      <c r="BE149" s="2011"/>
      <c r="BF149" s="2011"/>
      <c r="BG149" s="2011"/>
      <c r="BH149" s="2011"/>
      <c r="BI149" s="2012"/>
      <c r="BJ149" s="2010"/>
      <c r="BK149" s="2011"/>
      <c r="BL149" s="2011"/>
      <c r="BM149" s="2013"/>
    </row>
    <row r="150" spans="1:65" ht="22.5" customHeight="1">
      <c r="A150" s="2140"/>
      <c r="B150" s="2040"/>
      <c r="C150" s="2041"/>
      <c r="D150" s="2041"/>
      <c r="E150" s="2041"/>
      <c r="F150" s="2041"/>
      <c r="G150" s="2041"/>
      <c r="H150" s="2041"/>
      <c r="I150" s="2042"/>
      <c r="J150" s="2046"/>
      <c r="K150" s="2047"/>
      <c r="L150" s="2047"/>
      <c r="M150" s="2047"/>
      <c r="N150" s="2048"/>
      <c r="O150" s="2112"/>
      <c r="P150" s="2113"/>
      <c r="Q150" s="2113"/>
      <c r="R150" s="2114"/>
      <c r="S150" s="2192"/>
      <c r="T150" s="2193"/>
      <c r="U150" s="2193"/>
      <c r="V150" s="2193"/>
      <c r="W150" s="2193"/>
      <c r="X150" s="2193"/>
      <c r="Y150" s="2194"/>
      <c r="Z150" s="2201"/>
      <c r="AA150" s="2202"/>
      <c r="AB150" s="2202"/>
      <c r="AC150" s="2202"/>
      <c r="AD150" s="2202"/>
      <c r="AE150" s="2202"/>
      <c r="AF150" s="2203"/>
      <c r="AG150" s="2007" t="s">
        <v>1436</v>
      </c>
      <c r="AH150" s="2008"/>
      <c r="AI150" s="2008"/>
      <c r="AJ150" s="2008"/>
      <c r="AK150" s="2008"/>
      <c r="AL150" s="2008"/>
      <c r="AM150" s="2008"/>
      <c r="AN150" s="2008"/>
      <c r="AO150" s="2008"/>
      <c r="AP150" s="2009"/>
      <c r="AQ150" s="2010" t="s">
        <v>1154</v>
      </c>
      <c r="AR150" s="2011"/>
      <c r="AS150" s="2011"/>
      <c r="AT150" s="2011"/>
      <c r="AU150" s="2011"/>
      <c r="AV150" s="2011"/>
      <c r="AW150" s="2011"/>
      <c r="AX150" s="2011"/>
      <c r="AY150" s="2011"/>
      <c r="AZ150" s="2011"/>
      <c r="BA150" s="2011"/>
      <c r="BB150" s="2011"/>
      <c r="BC150" s="2011"/>
      <c r="BD150" s="2011"/>
      <c r="BE150" s="2011"/>
      <c r="BF150" s="2011"/>
      <c r="BG150" s="2011"/>
      <c r="BH150" s="2011"/>
      <c r="BI150" s="2012"/>
      <c r="BJ150" s="2010"/>
      <c r="BK150" s="2011"/>
      <c r="BL150" s="2011"/>
      <c r="BM150" s="2013"/>
    </row>
    <row r="151" spans="1:65" ht="22.7" customHeight="1">
      <c r="A151" s="2140"/>
      <c r="B151" s="2040"/>
      <c r="C151" s="2041"/>
      <c r="D151" s="2041"/>
      <c r="E151" s="2041"/>
      <c r="F151" s="2041"/>
      <c r="G151" s="2041"/>
      <c r="H151" s="2041"/>
      <c r="I151" s="2042"/>
      <c r="J151" s="2046"/>
      <c r="K151" s="2047"/>
      <c r="L151" s="2047"/>
      <c r="M151" s="2047"/>
      <c r="N151" s="2048"/>
      <c r="O151" s="2112"/>
      <c r="P151" s="2113"/>
      <c r="Q151" s="2113"/>
      <c r="R151" s="2114"/>
      <c r="S151" s="2192"/>
      <c r="T151" s="2193"/>
      <c r="U151" s="2193"/>
      <c r="V151" s="2193"/>
      <c r="W151" s="2193"/>
      <c r="X151" s="2193"/>
      <c r="Y151" s="2194"/>
      <c r="Z151" s="2201"/>
      <c r="AA151" s="2202"/>
      <c r="AB151" s="2202"/>
      <c r="AC151" s="2202"/>
      <c r="AD151" s="2202"/>
      <c r="AE151" s="2202"/>
      <c r="AF151" s="2203"/>
      <c r="AG151" s="2007" t="s">
        <v>1383</v>
      </c>
      <c r="AH151" s="2008"/>
      <c r="AI151" s="2008"/>
      <c r="AJ151" s="2008"/>
      <c r="AK151" s="2008"/>
      <c r="AL151" s="2008"/>
      <c r="AM151" s="2008"/>
      <c r="AN151" s="2008"/>
      <c r="AO151" s="2008"/>
      <c r="AP151" s="2009"/>
      <c r="AQ151" s="2010" t="s">
        <v>1163</v>
      </c>
      <c r="AR151" s="2011"/>
      <c r="AS151" s="2011"/>
      <c r="AT151" s="2011"/>
      <c r="AU151" s="2011"/>
      <c r="AV151" s="2011"/>
      <c r="AW151" s="2011"/>
      <c r="AX151" s="2011"/>
      <c r="AY151" s="2011"/>
      <c r="AZ151" s="2011"/>
      <c r="BA151" s="2011"/>
      <c r="BB151" s="2011"/>
      <c r="BC151" s="2011"/>
      <c r="BD151" s="2011"/>
      <c r="BE151" s="2011"/>
      <c r="BF151" s="2011"/>
      <c r="BG151" s="2011"/>
      <c r="BH151" s="2011"/>
      <c r="BI151" s="2012"/>
      <c r="BJ151" s="2010"/>
      <c r="BK151" s="2011"/>
      <c r="BL151" s="2011"/>
      <c r="BM151" s="2013"/>
    </row>
    <row r="152" spans="1:65" ht="22.7" customHeight="1">
      <c r="A152" s="2140"/>
      <c r="B152" s="2040"/>
      <c r="C152" s="2041"/>
      <c r="D152" s="2041"/>
      <c r="E152" s="2041"/>
      <c r="F152" s="2041"/>
      <c r="G152" s="2041"/>
      <c r="H152" s="2041"/>
      <c r="I152" s="2042"/>
      <c r="J152" s="2046"/>
      <c r="K152" s="2047"/>
      <c r="L152" s="2047"/>
      <c r="M152" s="2047"/>
      <c r="N152" s="2048"/>
      <c r="O152" s="2112"/>
      <c r="P152" s="2113"/>
      <c r="Q152" s="2113"/>
      <c r="R152" s="2114"/>
      <c r="S152" s="2192"/>
      <c r="T152" s="2193"/>
      <c r="U152" s="2193"/>
      <c r="V152" s="2193"/>
      <c r="W152" s="2193"/>
      <c r="X152" s="2193"/>
      <c r="Y152" s="2194"/>
      <c r="Z152" s="2201"/>
      <c r="AA152" s="2202"/>
      <c r="AB152" s="2202"/>
      <c r="AC152" s="2202"/>
      <c r="AD152" s="2202"/>
      <c r="AE152" s="2202"/>
      <c r="AF152" s="2203"/>
      <c r="AG152" s="2007" t="s">
        <v>1409</v>
      </c>
      <c r="AH152" s="2008"/>
      <c r="AI152" s="2008"/>
      <c r="AJ152" s="2008"/>
      <c r="AK152" s="2008"/>
      <c r="AL152" s="2008"/>
      <c r="AM152" s="2008"/>
      <c r="AN152" s="2008"/>
      <c r="AO152" s="2008"/>
      <c r="AP152" s="2009"/>
      <c r="AQ152" s="2010" t="s">
        <v>1154</v>
      </c>
      <c r="AR152" s="2011"/>
      <c r="AS152" s="2011"/>
      <c r="AT152" s="2011"/>
      <c r="AU152" s="2011"/>
      <c r="AV152" s="2011"/>
      <c r="AW152" s="2011"/>
      <c r="AX152" s="2011"/>
      <c r="AY152" s="2011"/>
      <c r="AZ152" s="2011"/>
      <c r="BA152" s="2011"/>
      <c r="BB152" s="2011"/>
      <c r="BC152" s="2011"/>
      <c r="BD152" s="2011"/>
      <c r="BE152" s="2011"/>
      <c r="BF152" s="2011"/>
      <c r="BG152" s="2011"/>
      <c r="BH152" s="2011"/>
      <c r="BI152" s="2012"/>
      <c r="BJ152" s="2010"/>
      <c r="BK152" s="2011"/>
      <c r="BL152" s="2011"/>
      <c r="BM152" s="2013"/>
    </row>
    <row r="153" spans="1:65" ht="42" customHeight="1">
      <c r="A153" s="2140"/>
      <c r="B153" s="2040"/>
      <c r="C153" s="2041"/>
      <c r="D153" s="2041"/>
      <c r="E153" s="2041"/>
      <c r="F153" s="2041"/>
      <c r="G153" s="2041"/>
      <c r="H153" s="2041"/>
      <c r="I153" s="2042"/>
      <c r="J153" s="2046"/>
      <c r="K153" s="2047"/>
      <c r="L153" s="2047"/>
      <c r="M153" s="2047"/>
      <c r="N153" s="2048"/>
      <c r="O153" s="2112"/>
      <c r="P153" s="2113"/>
      <c r="Q153" s="2113"/>
      <c r="R153" s="2114"/>
      <c r="S153" s="2192"/>
      <c r="T153" s="2193"/>
      <c r="U153" s="2193"/>
      <c r="V153" s="2193"/>
      <c r="W153" s="2193"/>
      <c r="X153" s="2193"/>
      <c r="Y153" s="2194"/>
      <c r="Z153" s="2201"/>
      <c r="AA153" s="2202"/>
      <c r="AB153" s="2202"/>
      <c r="AC153" s="2202"/>
      <c r="AD153" s="2202"/>
      <c r="AE153" s="2202"/>
      <c r="AF153" s="2203"/>
      <c r="AG153" s="2007" t="s">
        <v>1437</v>
      </c>
      <c r="AH153" s="2008"/>
      <c r="AI153" s="2008"/>
      <c r="AJ153" s="2008"/>
      <c r="AK153" s="2008"/>
      <c r="AL153" s="2008"/>
      <c r="AM153" s="2008"/>
      <c r="AN153" s="2008"/>
      <c r="AO153" s="2008"/>
      <c r="AP153" s="2009"/>
      <c r="AQ153" s="2025" t="s">
        <v>1449</v>
      </c>
      <c r="AR153" s="2011"/>
      <c r="AS153" s="2011"/>
      <c r="AT153" s="2011"/>
      <c r="AU153" s="2011"/>
      <c r="AV153" s="2011"/>
      <c r="AW153" s="2011"/>
      <c r="AX153" s="2011"/>
      <c r="AY153" s="2011"/>
      <c r="AZ153" s="2011"/>
      <c r="BA153" s="2011"/>
      <c r="BB153" s="2011"/>
      <c r="BC153" s="2011"/>
      <c r="BD153" s="2011"/>
      <c r="BE153" s="2011"/>
      <c r="BF153" s="2011"/>
      <c r="BG153" s="2011"/>
      <c r="BH153" s="2011"/>
      <c r="BI153" s="2012"/>
      <c r="BJ153" s="2010"/>
      <c r="BK153" s="2011"/>
      <c r="BL153" s="2011"/>
      <c r="BM153" s="2013"/>
    </row>
    <row r="154" spans="1:65" ht="21.75" customHeight="1">
      <c r="A154" s="2140"/>
      <c r="B154" s="2040"/>
      <c r="C154" s="2041"/>
      <c r="D154" s="2041"/>
      <c r="E154" s="2041"/>
      <c r="F154" s="2041"/>
      <c r="G154" s="2041"/>
      <c r="H154" s="2041"/>
      <c r="I154" s="2042"/>
      <c r="J154" s="2046"/>
      <c r="K154" s="2047"/>
      <c r="L154" s="2047"/>
      <c r="M154" s="2047"/>
      <c r="N154" s="2048"/>
      <c r="O154" s="2112"/>
      <c r="P154" s="2113"/>
      <c r="Q154" s="2113"/>
      <c r="R154" s="2114"/>
      <c r="S154" s="2192"/>
      <c r="T154" s="2193"/>
      <c r="U154" s="2193"/>
      <c r="V154" s="2193"/>
      <c r="W154" s="2193"/>
      <c r="X154" s="2193"/>
      <c r="Y154" s="2194"/>
      <c r="Z154" s="2201"/>
      <c r="AA154" s="2202"/>
      <c r="AB154" s="2202"/>
      <c r="AC154" s="2202"/>
      <c r="AD154" s="2202"/>
      <c r="AE154" s="2202"/>
      <c r="AF154" s="2203"/>
      <c r="AG154" s="2007" t="s">
        <v>1450</v>
      </c>
      <c r="AH154" s="2008"/>
      <c r="AI154" s="2008"/>
      <c r="AJ154" s="2008"/>
      <c r="AK154" s="2008"/>
      <c r="AL154" s="2008"/>
      <c r="AM154" s="2008"/>
      <c r="AN154" s="2008"/>
      <c r="AO154" s="2008"/>
      <c r="AP154" s="2009"/>
      <c r="AQ154" s="2010" t="s">
        <v>1376</v>
      </c>
      <c r="AR154" s="2011"/>
      <c r="AS154" s="2011"/>
      <c r="AT154" s="2011"/>
      <c r="AU154" s="2011"/>
      <c r="AV154" s="2011"/>
      <c r="AW154" s="2011"/>
      <c r="AX154" s="2011"/>
      <c r="AY154" s="2011"/>
      <c r="AZ154" s="2011"/>
      <c r="BA154" s="2011"/>
      <c r="BB154" s="2011"/>
      <c r="BC154" s="2011"/>
      <c r="BD154" s="2011"/>
      <c r="BE154" s="2011"/>
      <c r="BF154" s="2011"/>
      <c r="BG154" s="2011"/>
      <c r="BH154" s="2011"/>
      <c r="BI154" s="2012"/>
      <c r="BJ154" s="2010"/>
      <c r="BK154" s="2011"/>
      <c r="BL154" s="2011"/>
      <c r="BM154" s="2013"/>
    </row>
    <row r="155" spans="1:65" ht="21.95" customHeight="1">
      <c r="A155" s="2140"/>
      <c r="B155" s="2040"/>
      <c r="C155" s="2041"/>
      <c r="D155" s="2041"/>
      <c r="E155" s="2041"/>
      <c r="F155" s="2041"/>
      <c r="G155" s="2041"/>
      <c r="H155" s="2041"/>
      <c r="I155" s="2042"/>
      <c r="J155" s="2046"/>
      <c r="K155" s="2047"/>
      <c r="L155" s="2047"/>
      <c r="M155" s="2047"/>
      <c r="N155" s="2048"/>
      <c r="O155" s="2112"/>
      <c r="P155" s="2113"/>
      <c r="Q155" s="2113"/>
      <c r="R155" s="2114"/>
      <c r="S155" s="2192"/>
      <c r="T155" s="2193"/>
      <c r="U155" s="2193"/>
      <c r="V155" s="2193"/>
      <c r="W155" s="2193"/>
      <c r="X155" s="2193"/>
      <c r="Y155" s="2194"/>
      <c r="Z155" s="2201"/>
      <c r="AA155" s="2202"/>
      <c r="AB155" s="2202"/>
      <c r="AC155" s="2202"/>
      <c r="AD155" s="2202"/>
      <c r="AE155" s="2202"/>
      <c r="AF155" s="2203"/>
      <c r="AG155" s="2136" t="s">
        <v>1441</v>
      </c>
      <c r="AH155" s="2008"/>
      <c r="AI155" s="2008"/>
      <c r="AJ155" s="2008"/>
      <c r="AK155" s="2008"/>
      <c r="AL155" s="2008"/>
      <c r="AM155" s="2008"/>
      <c r="AN155" s="2008"/>
      <c r="AO155" s="2008"/>
      <c r="AP155" s="2009"/>
      <c r="AQ155" s="2025" t="s">
        <v>1154</v>
      </c>
      <c r="AR155" s="2011"/>
      <c r="AS155" s="2011"/>
      <c r="AT155" s="2011"/>
      <c r="AU155" s="2011"/>
      <c r="AV155" s="2011"/>
      <c r="AW155" s="2011"/>
      <c r="AX155" s="2011"/>
      <c r="AY155" s="2011"/>
      <c r="AZ155" s="2011"/>
      <c r="BA155" s="2011"/>
      <c r="BB155" s="2011"/>
      <c r="BC155" s="2011"/>
      <c r="BD155" s="2011"/>
      <c r="BE155" s="2011"/>
      <c r="BF155" s="2011"/>
      <c r="BG155" s="2011"/>
      <c r="BH155" s="2011"/>
      <c r="BI155" s="2012"/>
      <c r="BJ155" s="2010"/>
      <c r="BK155" s="2011"/>
      <c r="BL155" s="2011"/>
      <c r="BM155" s="2013"/>
    </row>
    <row r="156" spans="1:65" ht="34.5" customHeight="1">
      <c r="A156" s="2140"/>
      <c r="B156" s="2040"/>
      <c r="C156" s="2041"/>
      <c r="D156" s="2041"/>
      <c r="E156" s="2041"/>
      <c r="F156" s="2041"/>
      <c r="G156" s="2041"/>
      <c r="H156" s="2041"/>
      <c r="I156" s="2042"/>
      <c r="J156" s="2046"/>
      <c r="K156" s="2047"/>
      <c r="L156" s="2047"/>
      <c r="M156" s="2047"/>
      <c r="N156" s="2048"/>
      <c r="O156" s="2112"/>
      <c r="P156" s="2113"/>
      <c r="Q156" s="2113"/>
      <c r="R156" s="2114"/>
      <c r="S156" s="2192"/>
      <c r="T156" s="2193"/>
      <c r="U156" s="2193"/>
      <c r="V156" s="2193"/>
      <c r="W156" s="2193"/>
      <c r="X156" s="2193"/>
      <c r="Y156" s="2194"/>
      <c r="Z156" s="2201"/>
      <c r="AA156" s="2202"/>
      <c r="AB156" s="2202"/>
      <c r="AC156" s="2202"/>
      <c r="AD156" s="2202"/>
      <c r="AE156" s="2202"/>
      <c r="AF156" s="2203"/>
      <c r="AG156" s="2028" t="s">
        <v>1397</v>
      </c>
      <c r="AH156" s="2029"/>
      <c r="AI156" s="2029"/>
      <c r="AJ156" s="2029"/>
      <c r="AK156" s="2029"/>
      <c r="AL156" s="2029"/>
      <c r="AM156" s="2029"/>
      <c r="AN156" s="2029"/>
      <c r="AO156" s="2029"/>
      <c r="AP156" s="2030"/>
      <c r="AQ156" s="2031" t="s">
        <v>1147</v>
      </c>
      <c r="AR156" s="2032"/>
      <c r="AS156" s="2032"/>
      <c r="AT156" s="2032"/>
      <c r="AU156" s="2032"/>
      <c r="AV156" s="2032"/>
      <c r="AW156" s="2032"/>
      <c r="AX156" s="2032"/>
      <c r="AY156" s="2032"/>
      <c r="AZ156" s="2032"/>
      <c r="BA156" s="2032"/>
      <c r="BB156" s="2032"/>
      <c r="BC156" s="2032"/>
      <c r="BD156" s="2032"/>
      <c r="BE156" s="2032"/>
      <c r="BF156" s="2032"/>
      <c r="BG156" s="2032"/>
      <c r="BH156" s="2032"/>
      <c r="BI156" s="2033"/>
      <c r="BJ156" s="2034"/>
      <c r="BK156" s="2035"/>
      <c r="BL156" s="2035"/>
      <c r="BM156" s="2036"/>
    </row>
    <row r="157" spans="1:65" ht="21.75" customHeight="1">
      <c r="A157" s="2140"/>
      <c r="B157" s="2040"/>
      <c r="C157" s="2041"/>
      <c r="D157" s="2041"/>
      <c r="E157" s="2041"/>
      <c r="F157" s="2041"/>
      <c r="G157" s="2041"/>
      <c r="H157" s="2041"/>
      <c r="I157" s="2042"/>
      <c r="J157" s="2046"/>
      <c r="K157" s="2047"/>
      <c r="L157" s="2047"/>
      <c r="M157" s="2047"/>
      <c r="N157" s="2048"/>
      <c r="O157" s="2112"/>
      <c r="P157" s="2113"/>
      <c r="Q157" s="2113"/>
      <c r="R157" s="2114"/>
      <c r="S157" s="2192"/>
      <c r="T157" s="2193"/>
      <c r="U157" s="2193"/>
      <c r="V157" s="2193"/>
      <c r="W157" s="2193"/>
      <c r="X157" s="2193"/>
      <c r="Y157" s="2194"/>
      <c r="Z157" s="2201"/>
      <c r="AA157" s="2202"/>
      <c r="AB157" s="2202"/>
      <c r="AC157" s="2202"/>
      <c r="AD157" s="2202"/>
      <c r="AE157" s="2202"/>
      <c r="AF157" s="2203"/>
      <c r="AG157" s="2007" t="s">
        <v>1398</v>
      </c>
      <c r="AH157" s="2008"/>
      <c r="AI157" s="2008"/>
      <c r="AJ157" s="2008"/>
      <c r="AK157" s="2008"/>
      <c r="AL157" s="2008"/>
      <c r="AM157" s="2008"/>
      <c r="AN157" s="2008"/>
      <c r="AO157" s="2008"/>
      <c r="AP157" s="2009"/>
      <c r="AQ157" s="2010" t="s">
        <v>1399</v>
      </c>
      <c r="AR157" s="2011"/>
      <c r="AS157" s="2011"/>
      <c r="AT157" s="2011"/>
      <c r="AU157" s="2011"/>
      <c r="AV157" s="2011"/>
      <c r="AW157" s="2011"/>
      <c r="AX157" s="2011"/>
      <c r="AY157" s="2011"/>
      <c r="AZ157" s="2011"/>
      <c r="BA157" s="2011"/>
      <c r="BB157" s="2011"/>
      <c r="BC157" s="2011"/>
      <c r="BD157" s="2011"/>
      <c r="BE157" s="2011"/>
      <c r="BF157" s="2011"/>
      <c r="BG157" s="2011"/>
      <c r="BH157" s="2011"/>
      <c r="BI157" s="2012"/>
      <c r="BJ157" s="2010"/>
      <c r="BK157" s="2011"/>
      <c r="BL157" s="2011"/>
      <c r="BM157" s="2013"/>
    </row>
    <row r="158" spans="1:65" ht="21.75" customHeight="1">
      <c r="A158" s="2140"/>
      <c r="B158" s="2043"/>
      <c r="C158" s="2044"/>
      <c r="D158" s="2044"/>
      <c r="E158" s="2044"/>
      <c r="F158" s="2044"/>
      <c r="G158" s="2044"/>
      <c r="H158" s="2044"/>
      <c r="I158" s="2045"/>
      <c r="J158" s="2049"/>
      <c r="K158" s="2050"/>
      <c r="L158" s="2050"/>
      <c r="M158" s="2050"/>
      <c r="N158" s="2051"/>
      <c r="O158" s="2115"/>
      <c r="P158" s="2116"/>
      <c r="Q158" s="2116"/>
      <c r="R158" s="2117"/>
      <c r="S158" s="2195"/>
      <c r="T158" s="2196"/>
      <c r="U158" s="2196"/>
      <c r="V158" s="2196"/>
      <c r="W158" s="2196"/>
      <c r="X158" s="2196"/>
      <c r="Y158" s="2197"/>
      <c r="Z158" s="2204"/>
      <c r="AA158" s="2205"/>
      <c r="AB158" s="2205"/>
      <c r="AC158" s="2205"/>
      <c r="AD158" s="2205"/>
      <c r="AE158" s="2205"/>
      <c r="AF158" s="2206"/>
      <c r="AG158" s="2007" t="s">
        <v>1404</v>
      </c>
      <c r="AH158" s="2008"/>
      <c r="AI158" s="2008"/>
      <c r="AJ158" s="2008"/>
      <c r="AK158" s="2008"/>
      <c r="AL158" s="2008"/>
      <c r="AM158" s="2008"/>
      <c r="AN158" s="2008"/>
      <c r="AO158" s="2008"/>
      <c r="AP158" s="2009"/>
      <c r="AQ158" s="2010" t="s">
        <v>1405</v>
      </c>
      <c r="AR158" s="2011"/>
      <c r="AS158" s="2011"/>
      <c r="AT158" s="2011"/>
      <c r="AU158" s="2011"/>
      <c r="AV158" s="2011"/>
      <c r="AW158" s="2011"/>
      <c r="AX158" s="2011"/>
      <c r="AY158" s="2011"/>
      <c r="AZ158" s="2011"/>
      <c r="BA158" s="2011"/>
      <c r="BB158" s="2011"/>
      <c r="BC158" s="2011"/>
      <c r="BD158" s="2011"/>
      <c r="BE158" s="2011"/>
      <c r="BF158" s="2011"/>
      <c r="BG158" s="2011"/>
      <c r="BH158" s="2011"/>
      <c r="BI158" s="2012"/>
      <c r="BJ158" s="2010"/>
      <c r="BK158" s="2011"/>
      <c r="BL158" s="2011"/>
      <c r="BM158" s="2013"/>
    </row>
    <row r="159" spans="1:65" ht="21.95" customHeight="1">
      <c r="A159" s="2140" t="s">
        <v>1316</v>
      </c>
      <c r="B159" s="2208" t="s">
        <v>1451</v>
      </c>
      <c r="C159" s="2209"/>
      <c r="D159" s="2209"/>
      <c r="E159" s="2209"/>
      <c r="F159" s="2209"/>
      <c r="G159" s="2209"/>
      <c r="H159" s="2209"/>
      <c r="I159" s="2210"/>
      <c r="J159" s="2067"/>
      <c r="K159" s="2068"/>
      <c r="L159" s="2068"/>
      <c r="M159" s="2068"/>
      <c r="N159" s="2069"/>
      <c r="O159" s="2127"/>
      <c r="P159" s="2128"/>
      <c r="Q159" s="2128"/>
      <c r="R159" s="2129"/>
      <c r="S159" s="2223"/>
      <c r="T159" s="2224"/>
      <c r="U159" s="2224"/>
      <c r="V159" s="2224"/>
      <c r="W159" s="2224"/>
      <c r="X159" s="2224"/>
      <c r="Y159" s="2225"/>
      <c r="Z159" s="2127"/>
      <c r="AA159" s="2128"/>
      <c r="AB159" s="2128"/>
      <c r="AC159" s="2128"/>
      <c r="AD159" s="2128"/>
      <c r="AE159" s="2128"/>
      <c r="AF159" s="2129"/>
      <c r="AG159" s="2136" t="s">
        <v>1318</v>
      </c>
      <c r="AH159" s="2008"/>
      <c r="AI159" s="2008"/>
      <c r="AJ159" s="2008"/>
      <c r="AK159" s="2008"/>
      <c r="AL159" s="2008"/>
      <c r="AM159" s="2008"/>
      <c r="AN159" s="2008"/>
      <c r="AO159" s="2008"/>
      <c r="AP159" s="2009"/>
      <c r="AQ159" s="2025" t="s">
        <v>1452</v>
      </c>
      <c r="AR159" s="2011"/>
      <c r="AS159" s="2011"/>
      <c r="AT159" s="2011"/>
      <c r="AU159" s="2011"/>
      <c r="AV159" s="2011"/>
      <c r="AW159" s="2011"/>
      <c r="AX159" s="2011"/>
      <c r="AY159" s="2011"/>
      <c r="AZ159" s="2011"/>
      <c r="BA159" s="2011"/>
      <c r="BB159" s="2011"/>
      <c r="BC159" s="2011"/>
      <c r="BD159" s="2011"/>
      <c r="BE159" s="2011"/>
      <c r="BF159" s="2011"/>
      <c r="BG159" s="2011"/>
      <c r="BH159" s="2011"/>
      <c r="BI159" s="2012"/>
      <c r="BJ159" s="2023"/>
      <c r="BK159" s="2023"/>
      <c r="BL159" s="2023"/>
      <c r="BM159" s="2024"/>
    </row>
    <row r="160" spans="1:65" ht="21.95" customHeight="1">
      <c r="A160" s="2140"/>
      <c r="B160" s="2211"/>
      <c r="C160" s="2212"/>
      <c r="D160" s="2212"/>
      <c r="E160" s="2212"/>
      <c r="F160" s="2212"/>
      <c r="G160" s="2212"/>
      <c r="H160" s="2212"/>
      <c r="I160" s="2213"/>
      <c r="J160" s="2070"/>
      <c r="K160" s="2071"/>
      <c r="L160" s="2071"/>
      <c r="M160" s="2071"/>
      <c r="N160" s="2072"/>
      <c r="O160" s="2130"/>
      <c r="P160" s="2131"/>
      <c r="Q160" s="2131"/>
      <c r="R160" s="2132"/>
      <c r="S160" s="2226"/>
      <c r="T160" s="2227"/>
      <c r="U160" s="2227"/>
      <c r="V160" s="2227"/>
      <c r="W160" s="2227"/>
      <c r="X160" s="2227"/>
      <c r="Y160" s="2228"/>
      <c r="Z160" s="2130"/>
      <c r="AA160" s="2131"/>
      <c r="AB160" s="2131"/>
      <c r="AC160" s="2131"/>
      <c r="AD160" s="2131"/>
      <c r="AE160" s="2131"/>
      <c r="AF160" s="2132"/>
      <c r="AG160" s="2007" t="s">
        <v>1217</v>
      </c>
      <c r="AH160" s="2008"/>
      <c r="AI160" s="2008"/>
      <c r="AJ160" s="2008"/>
      <c r="AK160" s="2008"/>
      <c r="AL160" s="2008"/>
      <c r="AM160" s="2008"/>
      <c r="AN160" s="2008"/>
      <c r="AO160" s="2008"/>
      <c r="AP160" s="2009"/>
      <c r="AQ160" s="2010" t="s">
        <v>1154</v>
      </c>
      <c r="AR160" s="2011"/>
      <c r="AS160" s="2011"/>
      <c r="AT160" s="2011"/>
      <c r="AU160" s="2011"/>
      <c r="AV160" s="2011"/>
      <c r="AW160" s="2011"/>
      <c r="AX160" s="2011"/>
      <c r="AY160" s="2011"/>
      <c r="AZ160" s="2011"/>
      <c r="BA160" s="2011"/>
      <c r="BB160" s="2011"/>
      <c r="BC160" s="2011"/>
      <c r="BD160" s="2011"/>
      <c r="BE160" s="2011"/>
      <c r="BF160" s="2011"/>
      <c r="BG160" s="2011"/>
      <c r="BH160" s="2011"/>
      <c r="BI160" s="2012"/>
      <c r="BJ160" s="2023"/>
      <c r="BK160" s="2023"/>
      <c r="BL160" s="2023"/>
      <c r="BM160" s="2024"/>
    </row>
    <row r="161" spans="1:65" ht="21.95" customHeight="1">
      <c r="A161" s="2140"/>
      <c r="B161" s="2211"/>
      <c r="C161" s="2212"/>
      <c r="D161" s="2212"/>
      <c r="E161" s="2212"/>
      <c r="F161" s="2212"/>
      <c r="G161" s="2212"/>
      <c r="H161" s="2212"/>
      <c r="I161" s="2213"/>
      <c r="J161" s="2070"/>
      <c r="K161" s="2071"/>
      <c r="L161" s="2071"/>
      <c r="M161" s="2071"/>
      <c r="N161" s="2072"/>
      <c r="O161" s="2130"/>
      <c r="P161" s="2131"/>
      <c r="Q161" s="2131"/>
      <c r="R161" s="2132"/>
      <c r="S161" s="2226"/>
      <c r="T161" s="2227"/>
      <c r="U161" s="2227"/>
      <c r="V161" s="2227"/>
      <c r="W161" s="2227"/>
      <c r="X161" s="2227"/>
      <c r="Y161" s="2228"/>
      <c r="Z161" s="2130"/>
      <c r="AA161" s="2131"/>
      <c r="AB161" s="2131"/>
      <c r="AC161" s="2131"/>
      <c r="AD161" s="2131"/>
      <c r="AE161" s="2131"/>
      <c r="AF161" s="2132"/>
      <c r="AG161" s="2007" t="s">
        <v>1377</v>
      </c>
      <c r="AH161" s="2008"/>
      <c r="AI161" s="2008"/>
      <c r="AJ161" s="2008"/>
      <c r="AK161" s="2008"/>
      <c r="AL161" s="2008"/>
      <c r="AM161" s="2008"/>
      <c r="AN161" s="2008"/>
      <c r="AO161" s="2008"/>
      <c r="AP161" s="2009"/>
      <c r="AQ161" s="2010" t="s">
        <v>1154</v>
      </c>
      <c r="AR161" s="2011"/>
      <c r="AS161" s="2011"/>
      <c r="AT161" s="2011"/>
      <c r="AU161" s="2011"/>
      <c r="AV161" s="2011"/>
      <c r="AW161" s="2011"/>
      <c r="AX161" s="2011"/>
      <c r="AY161" s="2011"/>
      <c r="AZ161" s="2011"/>
      <c r="BA161" s="2011"/>
      <c r="BB161" s="2011"/>
      <c r="BC161" s="2011"/>
      <c r="BD161" s="2011"/>
      <c r="BE161" s="2011"/>
      <c r="BF161" s="2011"/>
      <c r="BG161" s="2011"/>
      <c r="BH161" s="2011"/>
      <c r="BI161" s="2012"/>
      <c r="BJ161" s="2010"/>
      <c r="BK161" s="2011"/>
      <c r="BL161" s="2011"/>
      <c r="BM161" s="2013"/>
    </row>
    <row r="162" spans="1:65" ht="21.95" customHeight="1">
      <c r="A162" s="2140"/>
      <c r="B162" s="2211"/>
      <c r="C162" s="2212"/>
      <c r="D162" s="2212"/>
      <c r="E162" s="2212"/>
      <c r="F162" s="2212"/>
      <c r="G162" s="2212"/>
      <c r="H162" s="2212"/>
      <c r="I162" s="2213"/>
      <c r="J162" s="2070"/>
      <c r="K162" s="2071"/>
      <c r="L162" s="2071"/>
      <c r="M162" s="2071"/>
      <c r="N162" s="2072"/>
      <c r="O162" s="2130"/>
      <c r="P162" s="2131"/>
      <c r="Q162" s="2131"/>
      <c r="R162" s="2132"/>
      <c r="S162" s="2226"/>
      <c r="T162" s="2227"/>
      <c r="U162" s="2227"/>
      <c r="V162" s="2227"/>
      <c r="W162" s="2227"/>
      <c r="X162" s="2227"/>
      <c r="Y162" s="2228"/>
      <c r="Z162" s="2130"/>
      <c r="AA162" s="2131"/>
      <c r="AB162" s="2131"/>
      <c r="AC162" s="2131"/>
      <c r="AD162" s="2131"/>
      <c r="AE162" s="2131"/>
      <c r="AF162" s="2132"/>
      <c r="AG162" s="2007" t="s">
        <v>1415</v>
      </c>
      <c r="AH162" s="2008"/>
      <c r="AI162" s="2008"/>
      <c r="AJ162" s="2008"/>
      <c r="AK162" s="2008"/>
      <c r="AL162" s="2008"/>
      <c r="AM162" s="2008"/>
      <c r="AN162" s="2008"/>
      <c r="AO162" s="2008"/>
      <c r="AP162" s="2009"/>
      <c r="AQ162" s="2010" t="s">
        <v>1154</v>
      </c>
      <c r="AR162" s="2011"/>
      <c r="AS162" s="2011"/>
      <c r="AT162" s="2011"/>
      <c r="AU162" s="2011"/>
      <c r="AV162" s="2011"/>
      <c r="AW162" s="2011"/>
      <c r="AX162" s="2011"/>
      <c r="AY162" s="2011"/>
      <c r="AZ162" s="2011"/>
      <c r="BA162" s="2011"/>
      <c r="BB162" s="2011"/>
      <c r="BC162" s="2011"/>
      <c r="BD162" s="2011"/>
      <c r="BE162" s="2011"/>
      <c r="BF162" s="2011"/>
      <c r="BG162" s="2011"/>
      <c r="BH162" s="2011"/>
      <c r="BI162" s="2012"/>
      <c r="BJ162" s="2010"/>
      <c r="BK162" s="2011"/>
      <c r="BL162" s="2011"/>
      <c r="BM162" s="2013"/>
    </row>
    <row r="163" spans="1:65" ht="21.95" customHeight="1">
      <c r="A163" s="2140"/>
      <c r="B163" s="2211"/>
      <c r="C163" s="2212"/>
      <c r="D163" s="2212"/>
      <c r="E163" s="2212"/>
      <c r="F163" s="2212"/>
      <c r="G163" s="2212"/>
      <c r="H163" s="2212"/>
      <c r="I163" s="2213"/>
      <c r="J163" s="2070"/>
      <c r="K163" s="2071"/>
      <c r="L163" s="2071"/>
      <c r="M163" s="2071"/>
      <c r="N163" s="2072"/>
      <c r="O163" s="2130"/>
      <c r="P163" s="2131"/>
      <c r="Q163" s="2131"/>
      <c r="R163" s="2132"/>
      <c r="S163" s="2226"/>
      <c r="T163" s="2227"/>
      <c r="U163" s="2227"/>
      <c r="V163" s="2227"/>
      <c r="W163" s="2227"/>
      <c r="X163" s="2227"/>
      <c r="Y163" s="2228"/>
      <c r="Z163" s="2130"/>
      <c r="AA163" s="2131"/>
      <c r="AB163" s="2131"/>
      <c r="AC163" s="2131"/>
      <c r="AD163" s="2131"/>
      <c r="AE163" s="2131"/>
      <c r="AF163" s="2132"/>
      <c r="AG163" s="2007" t="s">
        <v>1320</v>
      </c>
      <c r="AH163" s="2008"/>
      <c r="AI163" s="2008"/>
      <c r="AJ163" s="2008"/>
      <c r="AK163" s="2008"/>
      <c r="AL163" s="2008"/>
      <c r="AM163" s="2008"/>
      <c r="AN163" s="2008"/>
      <c r="AO163" s="2008"/>
      <c r="AP163" s="2009"/>
      <c r="AQ163" s="2010" t="s">
        <v>1186</v>
      </c>
      <c r="AR163" s="2011"/>
      <c r="AS163" s="2011"/>
      <c r="AT163" s="2011"/>
      <c r="AU163" s="2011"/>
      <c r="AV163" s="2011"/>
      <c r="AW163" s="2011"/>
      <c r="AX163" s="2011"/>
      <c r="AY163" s="2011"/>
      <c r="AZ163" s="2011"/>
      <c r="BA163" s="2011"/>
      <c r="BB163" s="2011"/>
      <c r="BC163" s="2011"/>
      <c r="BD163" s="2011"/>
      <c r="BE163" s="2011"/>
      <c r="BF163" s="2011"/>
      <c r="BG163" s="2011"/>
      <c r="BH163" s="2011"/>
      <c r="BI163" s="2012"/>
      <c r="BJ163" s="2023"/>
      <c r="BK163" s="2023"/>
      <c r="BL163" s="2023"/>
      <c r="BM163" s="2024"/>
    </row>
    <row r="164" spans="1:65" ht="21.95" customHeight="1">
      <c r="A164" s="2140"/>
      <c r="B164" s="2211"/>
      <c r="C164" s="2212"/>
      <c r="D164" s="2212"/>
      <c r="E164" s="2212"/>
      <c r="F164" s="2212"/>
      <c r="G164" s="2212"/>
      <c r="H164" s="2212"/>
      <c r="I164" s="2213"/>
      <c r="J164" s="2070"/>
      <c r="K164" s="2071"/>
      <c r="L164" s="2071"/>
      <c r="M164" s="2071"/>
      <c r="N164" s="2072"/>
      <c r="O164" s="2130"/>
      <c r="P164" s="2131"/>
      <c r="Q164" s="2131"/>
      <c r="R164" s="2132"/>
      <c r="S164" s="2226"/>
      <c r="T164" s="2227"/>
      <c r="U164" s="2227"/>
      <c r="V164" s="2227"/>
      <c r="W164" s="2227"/>
      <c r="X164" s="2227"/>
      <c r="Y164" s="2228"/>
      <c r="Z164" s="2130"/>
      <c r="AA164" s="2131"/>
      <c r="AB164" s="2131"/>
      <c r="AC164" s="2131"/>
      <c r="AD164" s="2131"/>
      <c r="AE164" s="2131"/>
      <c r="AF164" s="2132"/>
      <c r="AG164" s="2007" t="s">
        <v>1321</v>
      </c>
      <c r="AH164" s="2008"/>
      <c r="AI164" s="2008"/>
      <c r="AJ164" s="2008"/>
      <c r="AK164" s="2008"/>
      <c r="AL164" s="2008"/>
      <c r="AM164" s="2008"/>
      <c r="AN164" s="2008"/>
      <c r="AO164" s="2008"/>
      <c r="AP164" s="2009"/>
      <c r="AQ164" s="2010" t="s">
        <v>1186</v>
      </c>
      <c r="AR164" s="2011"/>
      <c r="AS164" s="2011"/>
      <c r="AT164" s="2011"/>
      <c r="AU164" s="2011"/>
      <c r="AV164" s="2011"/>
      <c r="AW164" s="2011"/>
      <c r="AX164" s="2011"/>
      <c r="AY164" s="2011"/>
      <c r="AZ164" s="2011"/>
      <c r="BA164" s="2011"/>
      <c r="BB164" s="2011"/>
      <c r="BC164" s="2011"/>
      <c r="BD164" s="2011"/>
      <c r="BE164" s="2011"/>
      <c r="BF164" s="2011"/>
      <c r="BG164" s="2011"/>
      <c r="BH164" s="2011"/>
      <c r="BI164" s="2012"/>
      <c r="BJ164" s="2023"/>
      <c r="BK164" s="2023"/>
      <c r="BL164" s="2023"/>
      <c r="BM164" s="2024"/>
    </row>
    <row r="165" spans="1:65" ht="21.95" customHeight="1">
      <c r="A165" s="2140"/>
      <c r="B165" s="2211"/>
      <c r="C165" s="2212"/>
      <c r="D165" s="2212"/>
      <c r="E165" s="2212"/>
      <c r="F165" s="2212"/>
      <c r="G165" s="2212"/>
      <c r="H165" s="2212"/>
      <c r="I165" s="2213"/>
      <c r="J165" s="2070"/>
      <c r="K165" s="2071"/>
      <c r="L165" s="2071"/>
      <c r="M165" s="2071"/>
      <c r="N165" s="2072"/>
      <c r="O165" s="2130"/>
      <c r="P165" s="2131"/>
      <c r="Q165" s="2131"/>
      <c r="R165" s="2132"/>
      <c r="S165" s="2226"/>
      <c r="T165" s="2227"/>
      <c r="U165" s="2227"/>
      <c r="V165" s="2227"/>
      <c r="W165" s="2227"/>
      <c r="X165" s="2227"/>
      <c r="Y165" s="2228"/>
      <c r="Z165" s="2130"/>
      <c r="AA165" s="2131"/>
      <c r="AB165" s="2131"/>
      <c r="AC165" s="2131"/>
      <c r="AD165" s="2131"/>
      <c r="AE165" s="2131"/>
      <c r="AF165" s="2132"/>
      <c r="AG165" s="2007" t="s">
        <v>1453</v>
      </c>
      <c r="AH165" s="2008"/>
      <c r="AI165" s="2008"/>
      <c r="AJ165" s="2008"/>
      <c r="AK165" s="2008"/>
      <c r="AL165" s="2008"/>
      <c r="AM165" s="2008"/>
      <c r="AN165" s="2008"/>
      <c r="AO165" s="2008"/>
      <c r="AP165" s="2009"/>
      <c r="AQ165" s="2010" t="s">
        <v>1186</v>
      </c>
      <c r="AR165" s="2011"/>
      <c r="AS165" s="2011"/>
      <c r="AT165" s="2011"/>
      <c r="AU165" s="2011"/>
      <c r="AV165" s="2011"/>
      <c r="AW165" s="2011"/>
      <c r="AX165" s="2011"/>
      <c r="AY165" s="2011"/>
      <c r="AZ165" s="2011"/>
      <c r="BA165" s="2011"/>
      <c r="BB165" s="2011"/>
      <c r="BC165" s="2011"/>
      <c r="BD165" s="2011"/>
      <c r="BE165" s="2011"/>
      <c r="BF165" s="2011"/>
      <c r="BG165" s="2011"/>
      <c r="BH165" s="2011"/>
      <c r="BI165" s="2012"/>
      <c r="BJ165" s="2023"/>
      <c r="BK165" s="2023"/>
      <c r="BL165" s="2023"/>
      <c r="BM165" s="2024"/>
    </row>
    <row r="166" spans="1:65" ht="21.95" customHeight="1">
      <c r="A166" s="2140"/>
      <c r="B166" s="2211"/>
      <c r="C166" s="2212"/>
      <c r="D166" s="2212"/>
      <c r="E166" s="2212"/>
      <c r="F166" s="2212"/>
      <c r="G166" s="2212"/>
      <c r="H166" s="2212"/>
      <c r="I166" s="2213"/>
      <c r="J166" s="2070"/>
      <c r="K166" s="2071"/>
      <c r="L166" s="2071"/>
      <c r="M166" s="2071"/>
      <c r="N166" s="2072"/>
      <c r="O166" s="2130"/>
      <c r="P166" s="2131"/>
      <c r="Q166" s="2131"/>
      <c r="R166" s="2132"/>
      <c r="S166" s="2226"/>
      <c r="T166" s="2227"/>
      <c r="U166" s="2227"/>
      <c r="V166" s="2227"/>
      <c r="W166" s="2227"/>
      <c r="X166" s="2227"/>
      <c r="Y166" s="2228"/>
      <c r="Z166" s="2130"/>
      <c r="AA166" s="2131"/>
      <c r="AB166" s="2131"/>
      <c r="AC166" s="2131"/>
      <c r="AD166" s="2131"/>
      <c r="AE166" s="2131"/>
      <c r="AF166" s="2132"/>
      <c r="AG166" s="2007" t="s">
        <v>1454</v>
      </c>
      <c r="AH166" s="2008"/>
      <c r="AI166" s="2008"/>
      <c r="AJ166" s="2008"/>
      <c r="AK166" s="2008"/>
      <c r="AL166" s="2008"/>
      <c r="AM166" s="2008"/>
      <c r="AN166" s="2008"/>
      <c r="AO166" s="2008"/>
      <c r="AP166" s="2009"/>
      <c r="AQ166" s="2010" t="s">
        <v>1186</v>
      </c>
      <c r="AR166" s="2011"/>
      <c r="AS166" s="2011"/>
      <c r="AT166" s="2011"/>
      <c r="AU166" s="2011"/>
      <c r="AV166" s="2011"/>
      <c r="AW166" s="2011"/>
      <c r="AX166" s="2011"/>
      <c r="AY166" s="2011"/>
      <c r="AZ166" s="2011"/>
      <c r="BA166" s="2011"/>
      <c r="BB166" s="2011"/>
      <c r="BC166" s="2011"/>
      <c r="BD166" s="2011"/>
      <c r="BE166" s="2011"/>
      <c r="BF166" s="2011"/>
      <c r="BG166" s="2011"/>
      <c r="BH166" s="2011"/>
      <c r="BI166" s="2012"/>
      <c r="BJ166" s="2023"/>
      <c r="BK166" s="2023"/>
      <c r="BL166" s="2023"/>
      <c r="BM166" s="2024"/>
    </row>
    <row r="167" spans="1:65" ht="21.95" customHeight="1">
      <c r="A167" s="2140"/>
      <c r="B167" s="2211"/>
      <c r="C167" s="2212"/>
      <c r="D167" s="2212"/>
      <c r="E167" s="2212"/>
      <c r="F167" s="2212"/>
      <c r="G167" s="2212"/>
      <c r="H167" s="2212"/>
      <c r="I167" s="2213"/>
      <c r="J167" s="2070"/>
      <c r="K167" s="2071"/>
      <c r="L167" s="2071"/>
      <c r="M167" s="2071"/>
      <c r="N167" s="2072"/>
      <c r="O167" s="2130"/>
      <c r="P167" s="2131"/>
      <c r="Q167" s="2131"/>
      <c r="R167" s="2132"/>
      <c r="S167" s="2226"/>
      <c r="T167" s="2227"/>
      <c r="U167" s="2227"/>
      <c r="V167" s="2227"/>
      <c r="W167" s="2227"/>
      <c r="X167" s="2227"/>
      <c r="Y167" s="2228"/>
      <c r="Z167" s="2130"/>
      <c r="AA167" s="2131"/>
      <c r="AB167" s="2131"/>
      <c r="AC167" s="2131"/>
      <c r="AD167" s="2131"/>
      <c r="AE167" s="2131"/>
      <c r="AF167" s="2132"/>
      <c r="AG167" s="2007" t="s">
        <v>1455</v>
      </c>
      <c r="AH167" s="2008"/>
      <c r="AI167" s="2008"/>
      <c r="AJ167" s="2008"/>
      <c r="AK167" s="2008"/>
      <c r="AL167" s="2008"/>
      <c r="AM167" s="2008"/>
      <c r="AN167" s="2008"/>
      <c r="AO167" s="2008"/>
      <c r="AP167" s="2009"/>
      <c r="AQ167" s="2010" t="s">
        <v>1456</v>
      </c>
      <c r="AR167" s="2011"/>
      <c r="AS167" s="2011"/>
      <c r="AT167" s="2011"/>
      <c r="AU167" s="2011"/>
      <c r="AV167" s="2011"/>
      <c r="AW167" s="2011"/>
      <c r="AX167" s="2011"/>
      <c r="AY167" s="2011"/>
      <c r="AZ167" s="2011"/>
      <c r="BA167" s="2011"/>
      <c r="BB167" s="2011"/>
      <c r="BC167" s="2011"/>
      <c r="BD167" s="2011"/>
      <c r="BE167" s="2011"/>
      <c r="BF167" s="2011"/>
      <c r="BG167" s="2011"/>
      <c r="BH167" s="2011"/>
      <c r="BI167" s="2012"/>
      <c r="BJ167" s="2023"/>
      <c r="BK167" s="2023"/>
      <c r="BL167" s="2023"/>
      <c r="BM167" s="2024"/>
    </row>
    <row r="168" spans="1:65" ht="21.95" customHeight="1">
      <c r="A168" s="2140"/>
      <c r="B168" s="2211"/>
      <c r="C168" s="2212"/>
      <c r="D168" s="2212"/>
      <c r="E168" s="2212"/>
      <c r="F168" s="2212"/>
      <c r="G168" s="2212"/>
      <c r="H168" s="2212"/>
      <c r="I168" s="2213"/>
      <c r="J168" s="2070"/>
      <c r="K168" s="2071"/>
      <c r="L168" s="2071"/>
      <c r="M168" s="2071"/>
      <c r="N168" s="2072"/>
      <c r="O168" s="2130"/>
      <c r="P168" s="2131"/>
      <c r="Q168" s="2131"/>
      <c r="R168" s="2132"/>
      <c r="S168" s="2226"/>
      <c r="T168" s="2227"/>
      <c r="U168" s="2227"/>
      <c r="V168" s="2227"/>
      <c r="W168" s="2227"/>
      <c r="X168" s="2227"/>
      <c r="Y168" s="2228"/>
      <c r="Z168" s="2130"/>
      <c r="AA168" s="2131"/>
      <c r="AB168" s="2131"/>
      <c r="AC168" s="2131"/>
      <c r="AD168" s="2131"/>
      <c r="AE168" s="2131"/>
      <c r="AF168" s="2132"/>
      <c r="AG168" s="2094" t="s">
        <v>1404</v>
      </c>
      <c r="AH168" s="2095"/>
      <c r="AI168" s="2095"/>
      <c r="AJ168" s="2095"/>
      <c r="AK168" s="2095"/>
      <c r="AL168" s="2095"/>
      <c r="AM168" s="2095"/>
      <c r="AN168" s="2095"/>
      <c r="AO168" s="2095"/>
      <c r="AP168" s="2096"/>
      <c r="AQ168" s="2232" t="s">
        <v>1405</v>
      </c>
      <c r="AR168" s="2233"/>
      <c r="AS168" s="2233"/>
      <c r="AT168" s="2233"/>
      <c r="AU168" s="2233"/>
      <c r="AV168" s="2233"/>
      <c r="AW168" s="2233"/>
      <c r="AX168" s="2233"/>
      <c r="AY168" s="2233"/>
      <c r="AZ168" s="2233"/>
      <c r="BA168" s="2233"/>
      <c r="BB168" s="2233"/>
      <c r="BC168" s="2233"/>
      <c r="BD168" s="2233"/>
      <c r="BE168" s="2233"/>
      <c r="BF168" s="2233"/>
      <c r="BG168" s="2233"/>
      <c r="BH168" s="2233"/>
      <c r="BI168" s="2234"/>
      <c r="BJ168" s="2235"/>
      <c r="BK168" s="2235"/>
      <c r="BL168" s="2235"/>
      <c r="BM168" s="2236"/>
    </row>
    <row r="169" spans="1:65" ht="21.95" customHeight="1">
      <c r="A169" s="2140"/>
      <c r="B169" s="2211"/>
      <c r="C169" s="2212"/>
      <c r="D169" s="2212"/>
      <c r="E169" s="2212"/>
      <c r="F169" s="2212"/>
      <c r="G169" s="2212"/>
      <c r="H169" s="2212"/>
      <c r="I169" s="2213"/>
      <c r="J169" s="2070"/>
      <c r="K169" s="2071"/>
      <c r="L169" s="2071"/>
      <c r="M169" s="2071"/>
      <c r="N169" s="2072"/>
      <c r="O169" s="2130"/>
      <c r="P169" s="2131"/>
      <c r="Q169" s="2131"/>
      <c r="R169" s="2132"/>
      <c r="S169" s="2226"/>
      <c r="T169" s="2227"/>
      <c r="U169" s="2227"/>
      <c r="V169" s="2227"/>
      <c r="W169" s="2227"/>
      <c r="X169" s="2227"/>
      <c r="Y169" s="2228"/>
      <c r="Z169" s="2130"/>
      <c r="AA169" s="2131"/>
      <c r="AB169" s="2131"/>
      <c r="AC169" s="2131"/>
      <c r="AD169" s="2131"/>
      <c r="AE169" s="2131"/>
      <c r="AF169" s="2132"/>
      <c r="AG169" s="2007" t="s">
        <v>1457</v>
      </c>
      <c r="AH169" s="2008"/>
      <c r="AI169" s="2008"/>
      <c r="AJ169" s="2008"/>
      <c r="AK169" s="2008"/>
      <c r="AL169" s="2008"/>
      <c r="AM169" s="2008"/>
      <c r="AN169" s="2008"/>
      <c r="AO169" s="2008"/>
      <c r="AP169" s="2009"/>
      <c r="AQ169" s="2010" t="s">
        <v>1456</v>
      </c>
      <c r="AR169" s="2011"/>
      <c r="AS169" s="2011"/>
      <c r="AT169" s="2011"/>
      <c r="AU169" s="2011"/>
      <c r="AV169" s="2011"/>
      <c r="AW169" s="2011"/>
      <c r="AX169" s="2011"/>
      <c r="AY169" s="2011"/>
      <c r="AZ169" s="2011"/>
      <c r="BA169" s="2011"/>
      <c r="BB169" s="2011"/>
      <c r="BC169" s="2011"/>
      <c r="BD169" s="2011"/>
      <c r="BE169" s="2011"/>
      <c r="BF169" s="2011"/>
      <c r="BG169" s="2011"/>
      <c r="BH169" s="2011"/>
      <c r="BI169" s="2012"/>
      <c r="BJ169" s="2023"/>
      <c r="BK169" s="2023"/>
      <c r="BL169" s="2023"/>
      <c r="BM169" s="2024"/>
    </row>
    <row r="170" spans="1:65" ht="21.95" customHeight="1">
      <c r="A170" s="2140"/>
      <c r="B170" s="2211"/>
      <c r="C170" s="2212"/>
      <c r="D170" s="2212"/>
      <c r="E170" s="2212"/>
      <c r="F170" s="2212"/>
      <c r="G170" s="2212"/>
      <c r="H170" s="2212"/>
      <c r="I170" s="2213"/>
      <c r="J170" s="2070"/>
      <c r="K170" s="2071"/>
      <c r="L170" s="2071"/>
      <c r="M170" s="2071"/>
      <c r="N170" s="2072"/>
      <c r="O170" s="2130"/>
      <c r="P170" s="2131"/>
      <c r="Q170" s="2131"/>
      <c r="R170" s="2132"/>
      <c r="S170" s="2226"/>
      <c r="T170" s="2227"/>
      <c r="U170" s="2227"/>
      <c r="V170" s="2227"/>
      <c r="W170" s="2227"/>
      <c r="X170" s="2227"/>
      <c r="Y170" s="2228"/>
      <c r="Z170" s="2130"/>
      <c r="AA170" s="2131"/>
      <c r="AB170" s="2131"/>
      <c r="AC170" s="2131"/>
      <c r="AD170" s="2131"/>
      <c r="AE170" s="2131"/>
      <c r="AF170" s="2132"/>
      <c r="AG170" s="2007" t="s">
        <v>1458</v>
      </c>
      <c r="AH170" s="2008"/>
      <c r="AI170" s="2008"/>
      <c r="AJ170" s="2008"/>
      <c r="AK170" s="2008"/>
      <c r="AL170" s="2008"/>
      <c r="AM170" s="2008"/>
      <c r="AN170" s="2008"/>
      <c r="AO170" s="2008"/>
      <c r="AP170" s="2009"/>
      <c r="AQ170" s="2010" t="s">
        <v>1456</v>
      </c>
      <c r="AR170" s="2011"/>
      <c r="AS170" s="2011"/>
      <c r="AT170" s="2011"/>
      <c r="AU170" s="2011"/>
      <c r="AV170" s="2011"/>
      <c r="AW170" s="2011"/>
      <c r="AX170" s="2011"/>
      <c r="AY170" s="2011"/>
      <c r="AZ170" s="2011"/>
      <c r="BA170" s="2011"/>
      <c r="BB170" s="2011"/>
      <c r="BC170" s="2011"/>
      <c r="BD170" s="2011"/>
      <c r="BE170" s="2011"/>
      <c r="BF170" s="2011"/>
      <c r="BG170" s="2011"/>
      <c r="BH170" s="2011"/>
      <c r="BI170" s="2012"/>
      <c r="BJ170" s="2023"/>
      <c r="BK170" s="2023"/>
      <c r="BL170" s="2023"/>
      <c r="BM170" s="2024"/>
    </row>
    <row r="171" spans="1:65" ht="21.95" customHeight="1">
      <c r="A171" s="2140"/>
      <c r="B171" s="2211"/>
      <c r="C171" s="2212"/>
      <c r="D171" s="2212"/>
      <c r="E171" s="2212"/>
      <c r="F171" s="2212"/>
      <c r="G171" s="2212"/>
      <c r="H171" s="2212"/>
      <c r="I171" s="2213"/>
      <c r="J171" s="2070"/>
      <c r="K171" s="2071"/>
      <c r="L171" s="2071"/>
      <c r="M171" s="2071"/>
      <c r="N171" s="2072"/>
      <c r="O171" s="2130"/>
      <c r="P171" s="2131"/>
      <c r="Q171" s="2131"/>
      <c r="R171" s="2132"/>
      <c r="S171" s="2226"/>
      <c r="T171" s="2227"/>
      <c r="U171" s="2227"/>
      <c r="V171" s="2227"/>
      <c r="W171" s="2227"/>
      <c r="X171" s="2227"/>
      <c r="Y171" s="2228"/>
      <c r="Z171" s="2130"/>
      <c r="AA171" s="2131"/>
      <c r="AB171" s="2131"/>
      <c r="AC171" s="2131"/>
      <c r="AD171" s="2131"/>
      <c r="AE171" s="2131"/>
      <c r="AF171" s="2132"/>
      <c r="AG171" s="2007" t="s">
        <v>1459</v>
      </c>
      <c r="AH171" s="2008"/>
      <c r="AI171" s="2008"/>
      <c r="AJ171" s="2008"/>
      <c r="AK171" s="2008"/>
      <c r="AL171" s="2008"/>
      <c r="AM171" s="2008"/>
      <c r="AN171" s="2008"/>
      <c r="AO171" s="2008"/>
      <c r="AP171" s="2009"/>
      <c r="AQ171" s="2010" t="s">
        <v>1460</v>
      </c>
      <c r="AR171" s="2011"/>
      <c r="AS171" s="2011"/>
      <c r="AT171" s="2011"/>
      <c r="AU171" s="2011"/>
      <c r="AV171" s="2011"/>
      <c r="AW171" s="2011"/>
      <c r="AX171" s="2011"/>
      <c r="AY171" s="2011"/>
      <c r="AZ171" s="2011"/>
      <c r="BA171" s="2011"/>
      <c r="BB171" s="2011"/>
      <c r="BC171" s="2011"/>
      <c r="BD171" s="2011"/>
      <c r="BE171" s="2011"/>
      <c r="BF171" s="2011"/>
      <c r="BG171" s="2011"/>
      <c r="BH171" s="2011"/>
      <c r="BI171" s="2012"/>
      <c r="BJ171" s="2023"/>
      <c r="BK171" s="2023"/>
      <c r="BL171" s="2023"/>
      <c r="BM171" s="2024"/>
    </row>
    <row r="172" spans="1:65" ht="21.95" customHeight="1" thickBot="1">
      <c r="A172" s="2207"/>
      <c r="B172" s="2214"/>
      <c r="C172" s="2215"/>
      <c r="D172" s="2215"/>
      <c r="E172" s="2215"/>
      <c r="F172" s="2215"/>
      <c r="G172" s="2215"/>
      <c r="H172" s="2215"/>
      <c r="I172" s="2216"/>
      <c r="J172" s="2217"/>
      <c r="K172" s="2218"/>
      <c r="L172" s="2218"/>
      <c r="M172" s="2218"/>
      <c r="N172" s="2219"/>
      <c r="O172" s="2220"/>
      <c r="P172" s="2221"/>
      <c r="Q172" s="2221"/>
      <c r="R172" s="2222"/>
      <c r="S172" s="2229"/>
      <c r="T172" s="2230"/>
      <c r="U172" s="2230"/>
      <c r="V172" s="2230"/>
      <c r="W172" s="2230"/>
      <c r="X172" s="2230"/>
      <c r="Y172" s="2231"/>
      <c r="Z172" s="2220"/>
      <c r="AA172" s="2221"/>
      <c r="AB172" s="2221"/>
      <c r="AC172" s="2221"/>
      <c r="AD172" s="2221"/>
      <c r="AE172" s="2221"/>
      <c r="AF172" s="2222"/>
      <c r="AG172" s="2239" t="s">
        <v>1397</v>
      </c>
      <c r="AH172" s="2240"/>
      <c r="AI172" s="2240"/>
      <c r="AJ172" s="2240"/>
      <c r="AK172" s="2240"/>
      <c r="AL172" s="2240"/>
      <c r="AM172" s="2240"/>
      <c r="AN172" s="2240"/>
      <c r="AO172" s="2240"/>
      <c r="AP172" s="2241"/>
      <c r="AQ172" s="2242" t="s">
        <v>1456</v>
      </c>
      <c r="AR172" s="2243"/>
      <c r="AS172" s="2243"/>
      <c r="AT172" s="2243"/>
      <c r="AU172" s="2243"/>
      <c r="AV172" s="2243"/>
      <c r="AW172" s="2243"/>
      <c r="AX172" s="2243"/>
      <c r="AY172" s="2243"/>
      <c r="AZ172" s="2243"/>
      <c r="BA172" s="2243"/>
      <c r="BB172" s="2243"/>
      <c r="BC172" s="2243"/>
      <c r="BD172" s="2243"/>
      <c r="BE172" s="2243"/>
      <c r="BF172" s="2243"/>
      <c r="BG172" s="2243"/>
      <c r="BH172" s="2243"/>
      <c r="BI172" s="2244"/>
      <c r="BJ172" s="2245"/>
      <c r="BK172" s="2245"/>
      <c r="BL172" s="2245"/>
      <c r="BM172" s="2246"/>
    </row>
    <row r="173" spans="1:65" ht="22.7" customHeight="1">
      <c r="A173" s="575"/>
      <c r="B173" s="576"/>
      <c r="C173" s="2247"/>
      <c r="D173" s="2247"/>
      <c r="E173" s="2247"/>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D173" s="2247"/>
      <c r="AE173" s="2247"/>
      <c r="AF173" s="2247"/>
      <c r="AG173" s="2247"/>
      <c r="AH173" s="2247"/>
      <c r="AI173" s="2247"/>
      <c r="AJ173" s="2247"/>
      <c r="AK173" s="2247"/>
      <c r="AL173" s="2247"/>
      <c r="AM173" s="2247"/>
      <c r="AN173" s="2247"/>
      <c r="AO173" s="2247"/>
      <c r="AP173" s="2247"/>
      <c r="AQ173" s="2247"/>
      <c r="AR173" s="2247"/>
      <c r="AS173" s="2247"/>
      <c r="AT173" s="2247"/>
      <c r="AU173" s="2247"/>
      <c r="AV173" s="2247"/>
      <c r="AW173" s="2247"/>
      <c r="AX173" s="2247"/>
      <c r="AY173" s="2247"/>
      <c r="AZ173" s="2247"/>
      <c r="BA173" s="2247"/>
      <c r="BB173" s="2247"/>
      <c r="BC173" s="2247"/>
      <c r="BD173" s="2247"/>
      <c r="BE173" s="2247"/>
      <c r="BF173" s="2247"/>
      <c r="BG173" s="2247"/>
      <c r="BH173" s="2247"/>
      <c r="BI173" s="2247"/>
      <c r="BJ173" s="2247"/>
      <c r="BK173" s="2247"/>
      <c r="BL173" s="2247"/>
      <c r="BM173" s="2247"/>
    </row>
    <row r="174" spans="1:65" ht="27" customHeight="1">
      <c r="A174" s="577" t="s">
        <v>1326</v>
      </c>
      <c r="B174" s="577"/>
      <c r="C174" s="578" t="s">
        <v>1461</v>
      </c>
      <c r="D174" s="578"/>
      <c r="E174" s="578"/>
      <c r="F174" s="578"/>
      <c r="G174" s="578"/>
      <c r="H174" s="578"/>
      <c r="I174" s="578"/>
      <c r="J174" s="578"/>
      <c r="K174" s="578"/>
      <c r="L174" s="578"/>
      <c r="M174" s="578"/>
      <c r="N174" s="578"/>
      <c r="O174" s="578"/>
      <c r="P174" s="578"/>
      <c r="Q174" s="578"/>
      <c r="R174" s="578"/>
      <c r="S174" s="578"/>
      <c r="T174" s="578"/>
      <c r="U174" s="578"/>
      <c r="V174" s="578"/>
      <c r="W174" s="578"/>
      <c r="X174" s="578"/>
      <c r="Y174" s="578"/>
      <c r="Z174" s="578"/>
      <c r="AA174" s="578"/>
      <c r="AB174" s="578"/>
      <c r="AC174" s="578"/>
      <c r="AD174" s="578"/>
      <c r="AE174" s="578"/>
      <c r="AF174" s="578"/>
      <c r="AG174" s="578"/>
      <c r="AH174" s="578"/>
      <c r="AI174" s="578"/>
      <c r="AJ174" s="578"/>
      <c r="AK174" s="578"/>
      <c r="AL174" s="578"/>
      <c r="AM174" s="578"/>
      <c r="AN174" s="578"/>
      <c r="AO174" s="578"/>
      <c r="AP174" s="578"/>
      <c r="AQ174" s="578"/>
      <c r="AR174" s="578"/>
      <c r="AS174" s="578"/>
      <c r="AT174" s="578"/>
      <c r="AU174" s="578"/>
      <c r="AV174" s="578"/>
      <c r="AW174" s="578"/>
      <c r="AX174" s="578"/>
      <c r="AY174" s="578"/>
      <c r="AZ174" s="578"/>
      <c r="BA174" s="578"/>
      <c r="BB174" s="578"/>
      <c r="BC174" s="578"/>
      <c r="BD174" s="578"/>
      <c r="BE174" s="578"/>
      <c r="BF174" s="578"/>
      <c r="BG174" s="578"/>
      <c r="BH174" s="578"/>
      <c r="BI174" s="578"/>
      <c r="BJ174" s="578"/>
      <c r="BK174" s="578"/>
      <c r="BL174" s="578"/>
      <c r="BM174" s="578"/>
    </row>
    <row r="175" spans="1:65" ht="27" customHeight="1">
      <c r="A175" s="577" t="s">
        <v>1328</v>
      </c>
      <c r="B175" s="577"/>
      <c r="C175" s="2248" t="s">
        <v>1462</v>
      </c>
      <c r="D175" s="2248"/>
      <c r="E175" s="2248"/>
      <c r="F175" s="2248"/>
      <c r="G175" s="2248"/>
      <c r="H175" s="2248"/>
      <c r="I175" s="2248"/>
      <c r="J175" s="2248"/>
      <c r="K175" s="2248"/>
      <c r="L175" s="2248"/>
      <c r="M175" s="2248"/>
      <c r="N175" s="2248"/>
      <c r="O175" s="2248"/>
      <c r="P175" s="2248"/>
      <c r="Q175" s="2248"/>
      <c r="R175" s="2248"/>
      <c r="S175" s="2248"/>
      <c r="T175" s="2248"/>
      <c r="U175" s="2248"/>
      <c r="V175" s="2248"/>
      <c r="W175" s="2248"/>
      <c r="X175" s="2248"/>
      <c r="Y175" s="2248"/>
      <c r="Z175" s="2248"/>
      <c r="AA175" s="2248"/>
      <c r="AB175" s="2248"/>
      <c r="AC175" s="2248"/>
      <c r="AD175" s="2248"/>
      <c r="AE175" s="2248"/>
      <c r="AF175" s="2248"/>
      <c r="AG175" s="2248"/>
      <c r="AH175" s="2248"/>
      <c r="AI175" s="2248"/>
      <c r="AJ175" s="2248"/>
      <c r="AK175" s="2248"/>
      <c r="AL175" s="2248"/>
      <c r="AM175" s="2248"/>
      <c r="AN175" s="2248"/>
      <c r="AO175" s="2248"/>
      <c r="AP175" s="2248"/>
      <c r="AQ175" s="2248"/>
      <c r="AR175" s="2248"/>
      <c r="AS175" s="2248"/>
      <c r="AT175" s="2248"/>
      <c r="AU175" s="2248"/>
      <c r="AV175" s="2248"/>
      <c r="AW175" s="2248"/>
      <c r="AX175" s="2248"/>
      <c r="AY175" s="2248"/>
      <c r="AZ175" s="2248"/>
      <c r="BA175" s="2248"/>
      <c r="BB175" s="2248"/>
      <c r="BC175" s="2248"/>
      <c r="BD175" s="2248"/>
      <c r="BE175" s="2248"/>
      <c r="BF175" s="2248"/>
      <c r="BG175" s="2248"/>
      <c r="BH175" s="2248"/>
      <c r="BI175" s="2248"/>
      <c r="BJ175" s="2248"/>
      <c r="BK175" s="2248"/>
      <c r="BL175" s="2248"/>
      <c r="BM175" s="2248"/>
    </row>
    <row r="176" spans="1:65" ht="61.7" customHeight="1">
      <c r="A176" s="577" t="s">
        <v>1463</v>
      </c>
      <c r="B176" s="577"/>
      <c r="C176" s="2249" t="s">
        <v>1464</v>
      </c>
      <c r="D176" s="2249"/>
      <c r="E176" s="2249"/>
      <c r="F176" s="2249"/>
      <c r="G176" s="2249"/>
      <c r="H176" s="2249"/>
      <c r="I176" s="2249"/>
      <c r="J176" s="2249"/>
      <c r="K176" s="2249"/>
      <c r="L176" s="2249"/>
      <c r="M176" s="2249"/>
      <c r="N176" s="2249"/>
      <c r="O176" s="2249"/>
      <c r="P176" s="2249"/>
      <c r="Q176" s="2249"/>
      <c r="R176" s="2249"/>
      <c r="S176" s="2249"/>
      <c r="T176" s="2249"/>
      <c r="U176" s="2249"/>
      <c r="V176" s="2249"/>
      <c r="W176" s="2249"/>
      <c r="X176" s="2249"/>
      <c r="Y176" s="2249"/>
      <c r="Z176" s="2249"/>
      <c r="AA176" s="2249"/>
      <c r="AB176" s="2249"/>
      <c r="AC176" s="2249"/>
      <c r="AD176" s="2249"/>
      <c r="AE176" s="2249"/>
      <c r="AF176" s="2249"/>
      <c r="AG176" s="2249"/>
      <c r="AH176" s="2249"/>
      <c r="AI176" s="2249"/>
      <c r="AJ176" s="2249"/>
      <c r="AK176" s="2249"/>
      <c r="AL176" s="2249"/>
      <c r="AM176" s="2249"/>
      <c r="AN176" s="2249"/>
      <c r="AO176" s="2249"/>
      <c r="AP176" s="2249"/>
      <c r="AQ176" s="2249"/>
      <c r="AR176" s="2249"/>
      <c r="AS176" s="2249"/>
      <c r="AT176" s="2249"/>
      <c r="AU176" s="2249"/>
      <c r="AV176" s="2249"/>
      <c r="AW176" s="2249"/>
      <c r="AX176" s="2249"/>
      <c r="AY176" s="2249"/>
      <c r="AZ176" s="2249"/>
      <c r="BA176" s="2249"/>
      <c r="BB176" s="2249"/>
      <c r="BC176" s="2249"/>
      <c r="BD176" s="2249"/>
      <c r="BE176" s="2249"/>
      <c r="BF176" s="2249"/>
      <c r="BG176" s="2249"/>
      <c r="BH176" s="2249"/>
      <c r="BI176" s="2249"/>
      <c r="BJ176" s="2249"/>
      <c r="BK176" s="2249"/>
      <c r="BL176" s="2249"/>
      <c r="BM176" s="2249"/>
    </row>
    <row r="177" spans="1:65" ht="24" customHeight="1">
      <c r="A177" s="577" t="s">
        <v>1332</v>
      </c>
      <c r="B177" s="577"/>
      <c r="C177" s="2237" t="s">
        <v>1465</v>
      </c>
      <c r="D177" s="2237"/>
      <c r="E177" s="2237"/>
      <c r="F177" s="2237"/>
      <c r="G177" s="2237"/>
      <c r="H177" s="2237"/>
      <c r="I177" s="2237"/>
      <c r="J177" s="2237"/>
      <c r="K177" s="2237"/>
      <c r="L177" s="2237"/>
      <c r="M177" s="2237"/>
      <c r="N177" s="2237"/>
      <c r="O177" s="2237"/>
      <c r="P177" s="2237"/>
      <c r="Q177" s="2237"/>
      <c r="R177" s="2237"/>
      <c r="S177" s="2237"/>
      <c r="T177" s="2237"/>
      <c r="U177" s="2237"/>
      <c r="V177" s="2237"/>
      <c r="W177" s="2237"/>
      <c r="X177" s="2237"/>
      <c r="Y177" s="2237"/>
      <c r="Z177" s="2237"/>
      <c r="AA177" s="2237"/>
      <c r="AB177" s="2237"/>
      <c r="AC177" s="2237"/>
      <c r="AD177" s="2237"/>
      <c r="AE177" s="2237"/>
      <c r="AF177" s="2237"/>
      <c r="AG177" s="2237"/>
      <c r="AH177" s="2237"/>
      <c r="AI177" s="2237"/>
      <c r="AJ177" s="2237"/>
      <c r="AK177" s="2237"/>
      <c r="AL177" s="2237"/>
      <c r="AM177" s="2237"/>
      <c r="AN177" s="2237"/>
      <c r="AO177" s="2237"/>
      <c r="AP177" s="2237"/>
      <c r="AQ177" s="2237"/>
      <c r="AR177" s="2237"/>
      <c r="AS177" s="2237"/>
      <c r="AT177" s="2237"/>
      <c r="AU177" s="2237"/>
      <c r="AV177" s="2237"/>
      <c r="AW177" s="2237"/>
      <c r="AX177" s="2237"/>
      <c r="AY177" s="2237"/>
      <c r="AZ177" s="2237"/>
      <c r="BA177" s="2237"/>
      <c r="BB177" s="2237"/>
      <c r="BC177" s="2237"/>
      <c r="BD177" s="2237"/>
      <c r="BE177" s="2237"/>
      <c r="BF177" s="2237"/>
      <c r="BG177" s="2237"/>
      <c r="BH177" s="2237"/>
      <c r="BI177" s="2237"/>
      <c r="BJ177" s="2237"/>
      <c r="BK177" s="2237"/>
      <c r="BL177" s="2237"/>
      <c r="BM177" s="2237"/>
    </row>
    <row r="178" spans="1:65" ht="27" customHeight="1">
      <c r="A178" s="577" t="s">
        <v>1334</v>
      </c>
      <c r="B178" s="577"/>
      <c r="C178" s="2237" t="s">
        <v>1466</v>
      </c>
      <c r="D178" s="2237"/>
      <c r="E178" s="2237"/>
      <c r="F178" s="2237"/>
      <c r="G178" s="2237"/>
      <c r="H178" s="2237"/>
      <c r="I178" s="2237"/>
      <c r="J178" s="2237"/>
      <c r="K178" s="2237"/>
      <c r="L178" s="2237"/>
      <c r="M178" s="2237"/>
      <c r="N178" s="2237"/>
      <c r="O178" s="2237"/>
      <c r="P178" s="2237"/>
      <c r="Q178" s="2237"/>
      <c r="R178" s="2237"/>
      <c r="S178" s="2237"/>
      <c r="T178" s="2237"/>
      <c r="U178" s="2237"/>
      <c r="V178" s="2237"/>
      <c r="W178" s="2237"/>
      <c r="X178" s="2237"/>
      <c r="Y178" s="2237"/>
      <c r="Z178" s="2237"/>
      <c r="AA178" s="2237"/>
      <c r="AB178" s="2237"/>
      <c r="AC178" s="2237"/>
      <c r="AD178" s="2237"/>
      <c r="AE178" s="2237"/>
      <c r="AF178" s="2237"/>
      <c r="AG178" s="2237"/>
      <c r="AH178" s="2237"/>
      <c r="AI178" s="2237"/>
      <c r="AJ178" s="2237"/>
      <c r="AK178" s="2237"/>
      <c r="AL178" s="2237"/>
      <c r="AM178" s="2237"/>
      <c r="AN178" s="2237"/>
      <c r="AO178" s="2237"/>
      <c r="AP178" s="2237"/>
      <c r="AQ178" s="2237"/>
      <c r="AR178" s="2237"/>
      <c r="AS178" s="2237"/>
      <c r="AT178" s="2237"/>
      <c r="AU178" s="2237"/>
      <c r="AV178" s="2237"/>
      <c r="AW178" s="2237"/>
      <c r="AX178" s="2237"/>
      <c r="AY178" s="2237"/>
      <c r="AZ178" s="2237"/>
      <c r="BA178" s="2237"/>
      <c r="BB178" s="2237"/>
      <c r="BC178" s="2237"/>
      <c r="BD178" s="2237"/>
      <c r="BE178" s="2237"/>
      <c r="BF178" s="2237"/>
      <c r="BG178" s="2237"/>
      <c r="BH178" s="2237"/>
      <c r="BI178" s="2237"/>
      <c r="BJ178" s="2237"/>
      <c r="BK178" s="2237"/>
      <c r="BL178" s="2237"/>
      <c r="BM178" s="2237"/>
    </row>
    <row r="179" spans="1:65" ht="27" customHeight="1">
      <c r="A179" s="577" t="s">
        <v>1336</v>
      </c>
      <c r="B179" s="577"/>
      <c r="C179" s="2237" t="s">
        <v>1467</v>
      </c>
      <c r="D179" s="2237"/>
      <c r="E179" s="2237"/>
      <c r="F179" s="2237"/>
      <c r="G179" s="2237"/>
      <c r="H179" s="2237"/>
      <c r="I179" s="2237"/>
      <c r="J179" s="2237"/>
      <c r="K179" s="2237"/>
      <c r="L179" s="2237"/>
      <c r="M179" s="2237"/>
      <c r="N179" s="2237"/>
      <c r="O179" s="2237"/>
      <c r="P179" s="2237"/>
      <c r="Q179" s="2237"/>
      <c r="R179" s="2237"/>
      <c r="S179" s="2237"/>
      <c r="T179" s="2237"/>
      <c r="U179" s="2237"/>
      <c r="V179" s="2237"/>
      <c r="W179" s="2237"/>
      <c r="X179" s="2237"/>
      <c r="Y179" s="2237"/>
      <c r="Z179" s="2237"/>
      <c r="AA179" s="2237"/>
      <c r="AB179" s="2237"/>
      <c r="AC179" s="2237"/>
      <c r="AD179" s="2237"/>
      <c r="AE179" s="2237"/>
      <c r="AF179" s="2237"/>
      <c r="AG179" s="2237"/>
      <c r="AH179" s="2237"/>
      <c r="AI179" s="2237"/>
      <c r="AJ179" s="2237"/>
      <c r="AK179" s="2237"/>
      <c r="AL179" s="2237"/>
      <c r="AM179" s="2237"/>
      <c r="AN179" s="2237"/>
      <c r="AO179" s="2237"/>
      <c r="AP179" s="2237"/>
      <c r="AQ179" s="2237"/>
      <c r="AR179" s="2237"/>
      <c r="AS179" s="2237"/>
      <c r="AT179" s="2237"/>
      <c r="AU179" s="2237"/>
      <c r="AV179" s="2237"/>
      <c r="AW179" s="2237"/>
      <c r="AX179" s="2237"/>
      <c r="AY179" s="2237"/>
      <c r="AZ179" s="2237"/>
      <c r="BA179" s="2237"/>
      <c r="BB179" s="2237"/>
      <c r="BC179" s="2237"/>
      <c r="BD179" s="2237"/>
      <c r="BE179" s="2237"/>
      <c r="BF179" s="2237"/>
      <c r="BG179" s="2237"/>
      <c r="BH179" s="2237"/>
      <c r="BI179" s="2237"/>
      <c r="BJ179" s="2237"/>
      <c r="BK179" s="2237"/>
      <c r="BL179" s="2237"/>
      <c r="BM179" s="2237"/>
    </row>
    <row r="180" spans="1:65" s="547" customFormat="1" ht="42.75" customHeight="1">
      <c r="A180" s="579" t="s">
        <v>1338</v>
      </c>
      <c r="C180" s="2238" t="s">
        <v>1350</v>
      </c>
      <c r="D180" s="2238"/>
      <c r="E180" s="2238"/>
      <c r="F180" s="2238"/>
      <c r="G180" s="2238"/>
      <c r="H180" s="2238"/>
      <c r="I180" s="2238"/>
      <c r="J180" s="2238"/>
      <c r="K180" s="2238"/>
      <c r="L180" s="2238"/>
      <c r="M180" s="2238"/>
      <c r="N180" s="2238"/>
      <c r="O180" s="2238"/>
      <c r="P180" s="2238"/>
      <c r="Q180" s="2238"/>
      <c r="R180" s="2238"/>
      <c r="S180" s="2238"/>
      <c r="T180" s="2238"/>
      <c r="U180" s="2238"/>
      <c r="V180" s="2238"/>
      <c r="W180" s="2238"/>
      <c r="X180" s="2238"/>
      <c r="Y180" s="2238"/>
      <c r="Z180" s="2238"/>
      <c r="AA180" s="2238"/>
      <c r="AB180" s="2238"/>
      <c r="AC180" s="2238"/>
      <c r="AD180" s="2238"/>
      <c r="AE180" s="2238"/>
      <c r="AF180" s="2238"/>
      <c r="AG180" s="2238"/>
      <c r="AH180" s="2238"/>
      <c r="AI180" s="2238"/>
      <c r="AJ180" s="2238"/>
      <c r="AK180" s="2238"/>
      <c r="AL180" s="2238"/>
      <c r="AM180" s="2238"/>
      <c r="AN180" s="2238"/>
      <c r="AO180" s="2238"/>
      <c r="AP180" s="2238"/>
      <c r="AQ180" s="2238"/>
      <c r="AR180" s="2238"/>
      <c r="AS180" s="2238"/>
      <c r="AT180" s="2238"/>
      <c r="AU180" s="2238"/>
      <c r="AV180" s="2238"/>
      <c r="AW180" s="2238"/>
      <c r="AX180" s="2238"/>
      <c r="AY180" s="2238"/>
      <c r="AZ180" s="2238"/>
      <c r="BA180" s="2238"/>
      <c r="BB180" s="2238"/>
      <c r="BC180" s="2238"/>
      <c r="BD180" s="2238"/>
      <c r="BE180" s="2238"/>
      <c r="BF180" s="2238"/>
      <c r="BG180" s="2238"/>
      <c r="BH180" s="2238"/>
      <c r="BI180" s="2238"/>
      <c r="BJ180" s="2238"/>
      <c r="BK180" s="2238"/>
      <c r="BL180" s="2238"/>
      <c r="BM180" s="2238"/>
    </row>
    <row r="181" spans="1:65">
      <c r="AK181" s="580"/>
      <c r="AL181" s="580"/>
      <c r="AM181" s="580"/>
      <c r="AN181" s="580"/>
      <c r="AO181" s="580"/>
      <c r="AP181" s="580"/>
    </row>
    <row r="182" spans="1:65">
      <c r="AK182" s="580"/>
      <c r="AL182" s="580"/>
      <c r="AM182" s="580"/>
      <c r="AN182" s="580"/>
      <c r="AO182" s="580"/>
      <c r="AP182" s="580"/>
    </row>
    <row r="183" spans="1:65">
      <c r="AK183" s="580"/>
      <c r="AL183" s="580"/>
      <c r="AM183" s="580"/>
      <c r="AN183" s="580"/>
      <c r="AO183" s="580"/>
      <c r="AP183" s="580"/>
    </row>
    <row r="184" spans="1:65">
      <c r="AK184" s="580"/>
      <c r="AL184" s="580"/>
      <c r="AM184" s="580"/>
      <c r="AN184" s="580"/>
      <c r="AO184" s="580"/>
      <c r="AP184" s="580"/>
    </row>
    <row r="185" spans="1:65">
      <c r="AK185" s="580"/>
      <c r="AL185" s="580"/>
      <c r="AM185" s="580"/>
      <c r="AN185" s="580"/>
      <c r="AO185" s="580"/>
      <c r="AP185" s="580"/>
    </row>
    <row r="186" spans="1:65">
      <c r="AK186" s="580"/>
      <c r="AL186" s="580"/>
      <c r="AM186" s="580"/>
      <c r="AN186" s="580"/>
      <c r="AO186" s="580"/>
      <c r="AP186" s="580"/>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4"/>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85A25-DCC4-4EA0-B113-AF8CC79572C6}">
  <sheetPr>
    <tabColor theme="7" tint="0.59999389629810485"/>
  </sheetPr>
  <dimension ref="B1:G36"/>
  <sheetViews>
    <sheetView view="pageBreakPreview" zoomScaleNormal="100" zoomScaleSheetLayoutView="100" workbookViewId="0">
      <selection activeCell="J3" sqref="J3"/>
    </sheetView>
  </sheetViews>
  <sheetFormatPr defaultColWidth="8.125" defaultRowHeight="13.5"/>
  <cols>
    <col min="1" max="1" width="3.375" style="581" customWidth="1"/>
    <col min="2" max="2" width="3" style="581" customWidth="1"/>
    <col min="3" max="3" width="12.625" style="581" customWidth="1"/>
    <col min="4" max="6" width="8.125" style="581"/>
    <col min="7" max="7" width="10.25" style="581" customWidth="1"/>
    <col min="8" max="8" width="2.75" style="581" customWidth="1"/>
    <col min="9" max="16384" width="8.125" style="581"/>
  </cols>
  <sheetData>
    <row r="1" spans="2:7">
      <c r="B1" s="581" t="s">
        <v>1469</v>
      </c>
    </row>
    <row r="2" spans="2:7">
      <c r="C2" s="581" t="s">
        <v>1470</v>
      </c>
    </row>
    <row r="3" spans="2:7">
      <c r="C3" s="581" t="s">
        <v>1471</v>
      </c>
    </row>
    <row r="4" spans="2:7">
      <c r="C4" s="581" t="s">
        <v>1472</v>
      </c>
    </row>
    <row r="6" spans="2:7">
      <c r="B6" s="582" t="s">
        <v>1473</v>
      </c>
    </row>
    <row r="7" spans="2:7" ht="14.25" thickBot="1"/>
    <row r="8" spans="2:7">
      <c r="B8" s="2263" t="s">
        <v>1474</v>
      </c>
      <c r="C8" s="2264"/>
      <c r="D8" s="2264"/>
      <c r="E8" s="2264"/>
      <c r="F8" s="2264"/>
      <c r="G8" s="2265"/>
    </row>
    <row r="9" spans="2:7" ht="14.25" thickBot="1">
      <c r="B9" s="2266"/>
      <c r="C9" s="2267"/>
      <c r="D9" s="2267"/>
      <c r="E9" s="2267"/>
      <c r="F9" s="2267"/>
      <c r="G9" s="2268"/>
    </row>
    <row r="10" spans="2:7" ht="10.5" customHeight="1">
      <c r="B10" s="583"/>
      <c r="C10" s="584"/>
      <c r="D10" s="584"/>
      <c r="E10" s="584"/>
      <c r="F10" s="584"/>
      <c r="G10" s="585"/>
    </row>
    <row r="11" spans="2:7">
      <c r="B11" s="586" t="s">
        <v>1475</v>
      </c>
      <c r="C11" s="587"/>
      <c r="D11" s="587"/>
      <c r="E11" s="587"/>
      <c r="F11" s="587"/>
      <c r="G11" s="588"/>
    </row>
    <row r="12" spans="2:7" ht="24.95" customHeight="1" thickBot="1">
      <c r="B12" s="586"/>
      <c r="C12" s="587"/>
      <c r="D12" s="2269" t="s">
        <v>1476</v>
      </c>
      <c r="E12" s="2269"/>
      <c r="F12" s="2269"/>
      <c r="G12" s="589"/>
    </row>
    <row r="13" spans="2:7" ht="14.25" thickTop="1">
      <c r="B13" s="586"/>
      <c r="C13" s="587"/>
      <c r="D13" s="587"/>
      <c r="E13" s="587"/>
      <c r="F13" s="587"/>
      <c r="G13" s="588"/>
    </row>
    <row r="14" spans="2:7">
      <c r="B14" s="586" t="s">
        <v>1477</v>
      </c>
      <c r="C14" s="587"/>
      <c r="D14" s="587"/>
      <c r="E14" s="587"/>
      <c r="F14" s="587"/>
      <c r="G14" s="588"/>
    </row>
    <row r="15" spans="2:7" ht="24.95" customHeight="1" thickBot="1">
      <c r="B15" s="586"/>
      <c r="C15" s="587"/>
      <c r="D15" s="2250"/>
      <c r="E15" s="2250"/>
      <c r="F15" s="2250"/>
      <c r="G15" s="2251"/>
    </row>
    <row r="16" spans="2:7" ht="14.25" thickTop="1">
      <c r="B16" s="586"/>
      <c r="C16" s="587"/>
      <c r="D16" s="590" t="s">
        <v>1478</v>
      </c>
      <c r="E16" s="587"/>
      <c r="F16" s="587"/>
      <c r="G16" s="588"/>
    </row>
    <row r="17" spans="2:7">
      <c r="B17" s="586"/>
      <c r="C17" s="587"/>
      <c r="D17" s="587"/>
      <c r="E17" s="587"/>
      <c r="F17" s="587"/>
      <c r="G17" s="588"/>
    </row>
    <row r="18" spans="2:7">
      <c r="B18" s="586" t="s">
        <v>1479</v>
      </c>
      <c r="C18" s="587"/>
      <c r="D18" s="587"/>
      <c r="E18" s="587"/>
      <c r="F18" s="587"/>
      <c r="G18" s="588"/>
    </row>
    <row r="19" spans="2:7">
      <c r="B19" s="586"/>
      <c r="C19" s="587"/>
      <c r="D19" s="587"/>
      <c r="E19" s="587"/>
      <c r="F19" s="587"/>
      <c r="G19" s="588"/>
    </row>
    <row r="20" spans="2:7" ht="24.95" customHeight="1" thickBot="1">
      <c r="B20" s="586"/>
      <c r="C20" s="587"/>
      <c r="D20" s="2270"/>
      <c r="E20" s="2270"/>
      <c r="F20" s="2270" t="s">
        <v>1480</v>
      </c>
      <c r="G20" s="2271"/>
    </row>
    <row r="21" spans="2:7" ht="14.25" thickTop="1">
      <c r="B21" s="586"/>
      <c r="C21" s="587"/>
      <c r="D21" s="587"/>
      <c r="E21" s="587"/>
      <c r="F21" s="587"/>
      <c r="G21" s="588"/>
    </row>
    <row r="22" spans="2:7">
      <c r="B22" s="586" t="s">
        <v>1481</v>
      </c>
      <c r="C22" s="587"/>
      <c r="D22" s="587"/>
      <c r="E22" s="587"/>
      <c r="F22" s="587"/>
      <c r="G22" s="588"/>
    </row>
    <row r="23" spans="2:7" ht="24.95" customHeight="1" thickBot="1">
      <c r="B23" s="586"/>
      <c r="C23" s="587"/>
      <c r="D23" s="2250"/>
      <c r="E23" s="2250"/>
      <c r="F23" s="2250"/>
      <c r="G23" s="2251"/>
    </row>
    <row r="24" spans="2:7" ht="14.25" thickTop="1">
      <c r="B24" s="586"/>
      <c r="C24" s="587"/>
      <c r="D24" s="587"/>
      <c r="E24" s="587"/>
      <c r="F24" s="587"/>
      <c r="G24" s="588"/>
    </row>
    <row r="25" spans="2:7">
      <c r="B25" s="586" t="s">
        <v>1482</v>
      </c>
      <c r="C25" s="587"/>
      <c r="D25" s="587"/>
      <c r="E25" s="587"/>
      <c r="F25" s="587"/>
      <c r="G25" s="588"/>
    </row>
    <row r="26" spans="2:7" ht="24.95" customHeight="1" thickBot="1">
      <c r="B26" s="586"/>
      <c r="C26" s="587"/>
      <c r="D26" s="2250"/>
      <c r="E26" s="2250"/>
      <c r="F26" s="2250"/>
      <c r="G26" s="2251"/>
    </row>
    <row r="27" spans="2:7" ht="14.25" thickTop="1">
      <c r="B27" s="586"/>
      <c r="C27" s="587"/>
      <c r="D27" s="587"/>
      <c r="E27" s="587"/>
      <c r="F27" s="587"/>
      <c r="G27" s="588"/>
    </row>
    <row r="28" spans="2:7">
      <c r="B28" s="586" t="s">
        <v>1483</v>
      </c>
      <c r="C28" s="587"/>
      <c r="D28" s="587"/>
      <c r="E28" s="587"/>
      <c r="F28" s="587"/>
      <c r="G28" s="588"/>
    </row>
    <row r="29" spans="2:7" ht="24.95" customHeight="1">
      <c r="B29" s="586"/>
      <c r="C29" s="587"/>
      <c r="D29" s="2252"/>
      <c r="E29" s="2252"/>
      <c r="F29" s="2252"/>
      <c r="G29" s="2253"/>
    </row>
    <row r="30" spans="2:7" ht="24.95" customHeight="1" thickBot="1">
      <c r="B30" s="591"/>
      <c r="D30" s="2250"/>
      <c r="E30" s="2250"/>
      <c r="F30" s="2250"/>
      <c r="G30" s="2251"/>
    </row>
    <row r="31" spans="2:7" ht="15" thickTop="1" thickBot="1">
      <c r="B31" s="592"/>
      <c r="C31" s="593"/>
      <c r="D31" s="593"/>
      <c r="E31" s="593"/>
      <c r="F31" s="593"/>
      <c r="G31" s="594"/>
    </row>
    <row r="32" spans="2:7" ht="13.5" customHeight="1">
      <c r="B32" s="2254" t="s">
        <v>1484</v>
      </c>
      <c r="C32" s="2255"/>
      <c r="D32" s="2255"/>
      <c r="E32" s="2255"/>
      <c r="F32" s="2255"/>
      <c r="G32" s="2256"/>
    </row>
    <row r="33" spans="2:7">
      <c r="B33" s="2257"/>
      <c r="C33" s="2258"/>
      <c r="D33" s="2258"/>
      <c r="E33" s="2258"/>
      <c r="F33" s="2258"/>
      <c r="G33" s="2259"/>
    </row>
    <row r="34" spans="2:7">
      <c r="B34" s="591"/>
      <c r="G34" s="588"/>
    </row>
    <row r="35" spans="2:7">
      <c r="B35" s="2257" t="s">
        <v>1485</v>
      </c>
      <c r="C35" s="2258"/>
      <c r="D35" s="2258"/>
      <c r="E35" s="2258"/>
      <c r="F35" s="2258"/>
      <c r="G35" s="2259"/>
    </row>
    <row r="36" spans="2:7" ht="14.25" thickBot="1">
      <c r="B36" s="2260"/>
      <c r="C36" s="2261"/>
      <c r="D36" s="2261"/>
      <c r="E36" s="2261"/>
      <c r="F36" s="2261"/>
      <c r="G36" s="2262"/>
    </row>
  </sheetData>
  <mergeCells count="10">
    <mergeCell ref="D26:G26"/>
    <mergeCell ref="D29:G30"/>
    <mergeCell ref="B32:G33"/>
    <mergeCell ref="B35:G36"/>
    <mergeCell ref="B8:G9"/>
    <mergeCell ref="D12:F12"/>
    <mergeCell ref="D15:G15"/>
    <mergeCell ref="D20:E20"/>
    <mergeCell ref="F20:G20"/>
    <mergeCell ref="D23:G23"/>
  </mergeCells>
  <phoneticPr fontId="4"/>
  <pageMargins left="0.76" right="0.41" top="1" bottom="1" header="0.51200000000000001" footer="0.51200000000000001"/>
  <pageSetup paperSize="9" scale="145" orientation="portrait" horizontalDpi="300" verticalDpi="300" r:id="rId1"/>
  <headerFooter alignWithMargins="0"/>
  <rowBreaks count="1" manualBreakCount="1">
    <brk id="31" max="7"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0219D-6B25-4C60-AA7E-DCFA442DD3C7}">
  <dimension ref="A1:V16"/>
  <sheetViews>
    <sheetView topLeftCell="I1" workbookViewId="0">
      <selection activeCell="Y11" sqref="Y11"/>
    </sheetView>
  </sheetViews>
  <sheetFormatPr defaultRowHeight="18.75"/>
  <cols>
    <col min="1" max="2" width="18" customWidth="1"/>
    <col min="3" max="3" width="27" customWidth="1"/>
    <col min="4" max="4" width="10.625" customWidth="1"/>
    <col min="5" max="5" width="19.625" customWidth="1"/>
    <col min="6" max="6" width="27" customWidth="1"/>
    <col min="7" max="7" width="19.625" customWidth="1"/>
    <col min="8" max="8" width="27" customWidth="1"/>
    <col min="9" max="10" width="18" customWidth="1"/>
    <col min="11" max="11" width="9" customWidth="1"/>
  </cols>
  <sheetData>
    <row r="1" spans="1:22">
      <c r="A1" s="595" t="s">
        <v>1486</v>
      </c>
    </row>
    <row r="2" spans="1:22">
      <c r="A2" s="596"/>
    </row>
    <row r="3" spans="1:22">
      <c r="A3" s="2272" t="s">
        <v>1487</v>
      </c>
      <c r="B3" s="2272" t="s">
        <v>1488</v>
      </c>
      <c r="C3" s="2272" t="s">
        <v>1489</v>
      </c>
      <c r="D3" s="2273" t="s">
        <v>1490</v>
      </c>
      <c r="E3" s="2272" t="s">
        <v>1491</v>
      </c>
      <c r="F3" s="2277"/>
      <c r="G3" s="2272" t="s">
        <v>1492</v>
      </c>
      <c r="H3" s="2272"/>
      <c r="I3" s="2273" t="s">
        <v>1493</v>
      </c>
      <c r="J3" s="2273" t="s">
        <v>1494</v>
      </c>
      <c r="K3" s="2272" t="s">
        <v>1495</v>
      </c>
      <c r="L3" s="2272" t="s">
        <v>1496</v>
      </c>
      <c r="M3" s="2276" t="s">
        <v>1497</v>
      </c>
      <c r="N3" s="2276"/>
      <c r="O3" s="2276"/>
      <c r="P3" s="2276"/>
      <c r="Q3" s="2276"/>
      <c r="R3" s="2276"/>
      <c r="S3" s="2276"/>
      <c r="T3" s="2276"/>
      <c r="U3" s="2276"/>
      <c r="V3" s="2276"/>
    </row>
    <row r="4" spans="1:22" ht="30" customHeight="1">
      <c r="A4" s="2272"/>
      <c r="B4" s="2272"/>
      <c r="C4" s="2272"/>
      <c r="D4" s="2274"/>
      <c r="E4" s="2277"/>
      <c r="F4" s="2277"/>
      <c r="G4" s="2272"/>
      <c r="H4" s="2272"/>
      <c r="I4" s="2274"/>
      <c r="J4" s="2274"/>
      <c r="K4" s="2272"/>
      <c r="L4" s="2272"/>
      <c r="M4" s="2272" t="s">
        <v>1498</v>
      </c>
      <c r="N4" s="2272" t="s">
        <v>1499</v>
      </c>
      <c r="O4" s="2272" t="s">
        <v>1500</v>
      </c>
      <c r="P4" s="2272" t="s">
        <v>1501</v>
      </c>
      <c r="Q4" s="2272" t="s">
        <v>1502</v>
      </c>
      <c r="R4" s="2272"/>
      <c r="S4" s="2272"/>
      <c r="T4" s="2272" t="s">
        <v>1503</v>
      </c>
      <c r="U4" s="2272"/>
      <c r="V4" s="2272"/>
    </row>
    <row r="5" spans="1:22" ht="40.5">
      <c r="A5" s="2272"/>
      <c r="B5" s="2272"/>
      <c r="C5" s="2272"/>
      <c r="D5" s="2275"/>
      <c r="E5" s="597" t="s">
        <v>1504</v>
      </c>
      <c r="F5" s="597" t="s">
        <v>1505</v>
      </c>
      <c r="G5" s="597" t="s">
        <v>1504</v>
      </c>
      <c r="H5" s="597" t="s">
        <v>1506</v>
      </c>
      <c r="I5" s="2275"/>
      <c r="J5" s="2275"/>
      <c r="K5" s="2272"/>
      <c r="L5" s="2272"/>
      <c r="M5" s="2272"/>
      <c r="N5" s="2272"/>
      <c r="O5" s="2272"/>
      <c r="P5" s="2272"/>
      <c r="Q5" s="598" t="s">
        <v>1507</v>
      </c>
      <c r="R5" s="597" t="s">
        <v>1508</v>
      </c>
      <c r="S5" s="597" t="s">
        <v>1509</v>
      </c>
      <c r="T5" s="598" t="s">
        <v>1507</v>
      </c>
      <c r="U5" s="597" t="s">
        <v>1508</v>
      </c>
      <c r="V5" s="597" t="s">
        <v>1509</v>
      </c>
    </row>
    <row r="6" spans="1:22" ht="40.5">
      <c r="A6" s="599" t="s">
        <v>1510</v>
      </c>
      <c r="B6" s="600" t="s">
        <v>1511</v>
      </c>
      <c r="C6" s="600"/>
      <c r="D6" s="600"/>
      <c r="E6" s="600" t="s">
        <v>1512</v>
      </c>
      <c r="F6" s="600"/>
      <c r="G6" s="600" t="s">
        <v>1512</v>
      </c>
      <c r="H6" s="600"/>
      <c r="I6" s="600"/>
      <c r="J6" s="600"/>
      <c r="K6" s="600" t="s">
        <v>1513</v>
      </c>
      <c r="L6" s="600" t="s">
        <v>1513</v>
      </c>
      <c r="M6" s="600" t="s">
        <v>1514</v>
      </c>
      <c r="N6" s="600" t="s">
        <v>1514</v>
      </c>
      <c r="O6" s="600" t="s">
        <v>1514</v>
      </c>
      <c r="P6" s="600" t="s">
        <v>1514</v>
      </c>
      <c r="Q6" s="600" t="s">
        <v>1514</v>
      </c>
      <c r="R6" s="600" t="s">
        <v>1514</v>
      </c>
      <c r="S6" s="600" t="s">
        <v>1514</v>
      </c>
      <c r="T6" s="600" t="s">
        <v>1514</v>
      </c>
      <c r="U6" s="600" t="s">
        <v>1514</v>
      </c>
      <c r="V6" s="600" t="s">
        <v>1514</v>
      </c>
    </row>
    <row r="7" spans="1:22">
      <c r="A7" s="601"/>
      <c r="B7" s="602"/>
      <c r="C7" s="602"/>
      <c r="D7" s="602"/>
      <c r="E7" s="602"/>
      <c r="F7" s="602"/>
      <c r="G7" s="602"/>
      <c r="H7" s="602"/>
      <c r="I7" s="602"/>
      <c r="J7" s="602"/>
      <c r="K7" s="603"/>
      <c r="L7" s="603"/>
      <c r="M7" s="603"/>
      <c r="N7" s="603"/>
      <c r="O7" s="603"/>
      <c r="P7" s="603"/>
      <c r="Q7" s="603"/>
      <c r="R7" s="603"/>
      <c r="S7" s="603"/>
      <c r="T7" s="603"/>
      <c r="U7" s="603"/>
      <c r="V7" s="603"/>
    </row>
    <row r="8" spans="1:22">
      <c r="A8" s="601"/>
      <c r="B8" s="602"/>
      <c r="C8" s="602"/>
      <c r="D8" s="602"/>
      <c r="E8" s="602"/>
      <c r="F8" s="602"/>
      <c r="G8" s="602"/>
      <c r="H8" s="602"/>
      <c r="I8" s="602"/>
      <c r="J8" s="602"/>
      <c r="K8" s="603"/>
      <c r="L8" s="603"/>
      <c r="M8" s="603"/>
      <c r="N8" s="603"/>
      <c r="O8" s="603"/>
      <c r="P8" s="603"/>
      <c r="Q8" s="603"/>
      <c r="R8" s="603"/>
      <c r="S8" s="603"/>
      <c r="T8" s="603"/>
      <c r="U8" s="603"/>
      <c r="V8" s="603"/>
    </row>
    <row r="9" spans="1:22">
      <c r="A9" s="601"/>
      <c r="B9" s="602"/>
      <c r="C9" s="602"/>
      <c r="D9" s="602"/>
      <c r="E9" s="602"/>
      <c r="F9" s="602"/>
      <c r="G9" s="602"/>
      <c r="H9" s="602"/>
      <c r="I9" s="602"/>
      <c r="J9" s="602"/>
      <c r="K9" s="603"/>
      <c r="L9" s="603"/>
      <c r="M9" s="603"/>
      <c r="N9" s="603"/>
      <c r="O9" s="603"/>
      <c r="P9" s="603"/>
      <c r="Q9" s="603"/>
      <c r="R9" s="603"/>
      <c r="S9" s="603"/>
      <c r="T9" s="603"/>
      <c r="U9" s="603"/>
      <c r="V9" s="603"/>
    </row>
    <row r="10" spans="1:22">
      <c r="A10" s="601"/>
      <c r="B10" s="602"/>
      <c r="C10" s="602"/>
      <c r="D10" s="602"/>
      <c r="E10" s="602"/>
      <c r="F10" s="602"/>
      <c r="G10" s="602"/>
      <c r="H10" s="602"/>
      <c r="I10" s="602"/>
      <c r="J10" s="602"/>
      <c r="K10" s="603"/>
      <c r="L10" s="603"/>
      <c r="M10" s="603"/>
      <c r="N10" s="603"/>
      <c r="O10" s="603"/>
      <c r="P10" s="603"/>
      <c r="Q10" s="603"/>
      <c r="R10" s="603"/>
      <c r="S10" s="603"/>
      <c r="T10" s="603"/>
      <c r="U10" s="603"/>
      <c r="V10" s="603"/>
    </row>
    <row r="11" spans="1:22">
      <c r="A11" s="601"/>
      <c r="B11" s="602"/>
      <c r="C11" s="602"/>
      <c r="D11" s="602"/>
      <c r="E11" s="602"/>
      <c r="F11" s="602"/>
      <c r="G11" s="602"/>
      <c r="H11" s="602"/>
      <c r="I11" s="602"/>
      <c r="J11" s="602"/>
      <c r="K11" s="603"/>
      <c r="L11" s="603"/>
      <c r="M11" s="603"/>
      <c r="N11" s="603"/>
      <c r="O11" s="603"/>
      <c r="P11" s="603"/>
      <c r="Q11" s="603"/>
      <c r="R11" s="603"/>
      <c r="S11" s="603"/>
      <c r="T11" s="603"/>
      <c r="U11" s="603"/>
      <c r="V11" s="603"/>
    </row>
    <row r="12" spans="1:22">
      <c r="A12" s="601"/>
      <c r="B12" s="602"/>
      <c r="C12" s="602"/>
      <c r="D12" s="602"/>
      <c r="E12" s="602"/>
      <c r="F12" s="602"/>
      <c r="G12" s="602"/>
      <c r="H12" s="602"/>
      <c r="I12" s="602"/>
      <c r="J12" s="602"/>
      <c r="K12" s="603"/>
      <c r="L12" s="603"/>
      <c r="M12" s="603"/>
      <c r="N12" s="603"/>
      <c r="O12" s="603"/>
      <c r="P12" s="603"/>
      <c r="Q12" s="603"/>
      <c r="R12" s="603"/>
      <c r="S12" s="603"/>
      <c r="T12" s="603"/>
      <c r="U12" s="603"/>
      <c r="V12" s="603"/>
    </row>
    <row r="13" spans="1:22">
      <c r="A13" s="601"/>
      <c r="B13" s="602"/>
      <c r="C13" s="602"/>
      <c r="D13" s="602"/>
      <c r="E13" s="602"/>
      <c r="F13" s="602"/>
      <c r="G13" s="602"/>
      <c r="H13" s="602"/>
      <c r="I13" s="602"/>
      <c r="J13" s="602"/>
      <c r="K13" s="603"/>
      <c r="L13" s="603"/>
      <c r="M13" s="603"/>
      <c r="N13" s="603"/>
      <c r="O13" s="603"/>
      <c r="P13" s="603"/>
      <c r="Q13" s="603"/>
      <c r="R13" s="603"/>
      <c r="S13" s="603"/>
      <c r="T13" s="603"/>
      <c r="U13" s="603"/>
      <c r="V13" s="603"/>
    </row>
    <row r="14" spans="1:22">
      <c r="A14" s="601"/>
      <c r="B14" s="602"/>
      <c r="C14" s="602"/>
      <c r="D14" s="602"/>
      <c r="E14" s="602"/>
      <c r="F14" s="602"/>
      <c r="G14" s="602"/>
      <c r="H14" s="602"/>
      <c r="I14" s="602"/>
      <c r="J14" s="602"/>
      <c r="K14" s="603"/>
      <c r="L14" s="603"/>
      <c r="M14" s="603"/>
      <c r="N14" s="603"/>
      <c r="O14" s="603"/>
      <c r="P14" s="603"/>
      <c r="Q14" s="603"/>
      <c r="R14" s="603"/>
      <c r="S14" s="603"/>
      <c r="T14" s="603"/>
      <c r="U14" s="603"/>
      <c r="V14" s="603"/>
    </row>
    <row r="15" spans="1:22">
      <c r="A15" s="601"/>
      <c r="B15" s="602"/>
      <c r="C15" s="602"/>
      <c r="D15" s="602"/>
      <c r="E15" s="602"/>
      <c r="F15" s="602"/>
      <c r="G15" s="602"/>
      <c r="H15" s="602"/>
      <c r="I15" s="602"/>
      <c r="J15" s="602"/>
      <c r="K15" s="603"/>
      <c r="L15" s="603"/>
      <c r="M15" s="603"/>
      <c r="N15" s="603"/>
      <c r="O15" s="603"/>
      <c r="P15" s="603"/>
      <c r="Q15" s="603"/>
      <c r="R15" s="603"/>
      <c r="S15" s="603"/>
      <c r="T15" s="603"/>
      <c r="U15" s="603"/>
      <c r="V15" s="603"/>
    </row>
    <row r="16" spans="1:22">
      <c r="A16" s="601"/>
      <c r="B16" s="602"/>
      <c r="C16" s="602"/>
      <c r="D16" s="602"/>
      <c r="E16" s="602"/>
      <c r="F16" s="602"/>
      <c r="G16" s="602"/>
      <c r="H16" s="602"/>
      <c r="I16" s="602"/>
      <c r="J16" s="602"/>
      <c r="K16" s="603"/>
      <c r="L16" s="603"/>
      <c r="M16" s="603"/>
      <c r="N16" s="603"/>
      <c r="O16" s="603"/>
      <c r="P16" s="603"/>
      <c r="Q16" s="603"/>
      <c r="R16" s="603"/>
      <c r="S16" s="603"/>
      <c r="T16" s="603"/>
      <c r="U16" s="603"/>
      <c r="V16" s="603"/>
    </row>
  </sheetData>
  <mergeCells count="17">
    <mergeCell ref="G3:H4"/>
    <mergeCell ref="A3:A5"/>
    <mergeCell ref="B3:B5"/>
    <mergeCell ref="C3:C5"/>
    <mergeCell ref="D3:D5"/>
    <mergeCell ref="E3:F4"/>
    <mergeCell ref="T4:V4"/>
    <mergeCell ref="I3:I5"/>
    <mergeCell ref="J3:J5"/>
    <mergeCell ref="K3:K5"/>
    <mergeCell ref="L3:L5"/>
    <mergeCell ref="M3:V3"/>
    <mergeCell ref="M4:M5"/>
    <mergeCell ref="N4:N5"/>
    <mergeCell ref="O4:O5"/>
    <mergeCell ref="P4:P5"/>
    <mergeCell ref="Q4:S4"/>
  </mergeCells>
  <phoneticPr fontId="4"/>
  <dataValidations count="1">
    <dataValidation type="list" allowBlank="1" showInputMessage="1" showErrorMessage="1" sqref="K7:V16" xr:uid="{9A2A379B-D01B-4AAF-93CA-9341E170BD1D}">
      <formula1>"〇"</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A8CC4-F102-4599-AD38-FA0042A4C6BC}">
  <sheetPr codeName="Sheet9"/>
  <dimension ref="A1:O139"/>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1" t="s">
        <v>336</v>
      </c>
      <c r="B1" s="6"/>
      <c r="C1" s="6"/>
      <c r="D1" s="6"/>
      <c r="E1" s="6"/>
      <c r="F1" s="6"/>
      <c r="G1" s="6"/>
      <c r="H1" s="6"/>
      <c r="I1" s="6"/>
      <c r="J1" s="6"/>
      <c r="K1" s="6"/>
      <c r="L1" s="6"/>
      <c r="M1" s="6"/>
      <c r="N1" s="6"/>
      <c r="O1" s="6"/>
    </row>
    <row r="2" spans="1:15" ht="15" customHeight="1">
      <c r="A2" s="7"/>
      <c r="B2" s="8"/>
      <c r="C2" s="8"/>
      <c r="D2" s="8"/>
      <c r="E2" s="8"/>
      <c r="F2" s="6"/>
      <c r="G2" s="6"/>
      <c r="H2" s="6"/>
      <c r="I2" s="6"/>
      <c r="J2" s="6"/>
      <c r="K2" s="6"/>
      <c r="L2" s="6"/>
      <c r="M2" s="6"/>
      <c r="N2" s="6"/>
      <c r="O2" s="6"/>
    </row>
    <row r="3" spans="1:15" ht="15" customHeight="1">
      <c r="A3" s="848" t="s">
        <v>231</v>
      </c>
      <c r="B3" s="9" t="s">
        <v>232</v>
      </c>
      <c r="C3" s="845"/>
      <c r="D3" s="846"/>
      <c r="E3" s="846"/>
      <c r="F3" s="846"/>
      <c r="G3" s="846"/>
      <c r="H3" s="846"/>
      <c r="I3" s="846"/>
      <c r="J3" s="846"/>
      <c r="K3" s="846"/>
      <c r="L3" s="846"/>
      <c r="M3" s="847"/>
      <c r="N3" s="6"/>
      <c r="O3" s="6"/>
    </row>
    <row r="4" spans="1:15" ht="15" customHeight="1">
      <c r="A4" s="849"/>
      <c r="B4" s="10" t="s">
        <v>233</v>
      </c>
      <c r="C4" s="824"/>
      <c r="D4" s="825"/>
      <c r="E4" s="825"/>
      <c r="F4" s="825"/>
      <c r="G4" s="825"/>
      <c r="H4" s="825"/>
      <c r="I4" s="825"/>
      <c r="J4" s="825"/>
      <c r="K4" s="825"/>
      <c r="L4" s="825"/>
      <c r="M4" s="826"/>
      <c r="N4" s="6"/>
      <c r="O4" s="6"/>
    </row>
    <row r="5" spans="1:15" ht="15" customHeight="1">
      <c r="A5" s="849"/>
      <c r="B5" s="817" t="s">
        <v>180</v>
      </c>
      <c r="C5" s="11" t="s">
        <v>234</v>
      </c>
      <c r="D5" s="50"/>
      <c r="E5" s="13" t="s">
        <v>235</v>
      </c>
      <c r="F5" s="50"/>
      <c r="G5" s="12" t="s">
        <v>236</v>
      </c>
      <c r="H5" s="12"/>
      <c r="I5" s="12"/>
      <c r="J5" s="12"/>
      <c r="K5" s="12"/>
      <c r="L5" s="12"/>
      <c r="M5" s="14"/>
      <c r="N5" s="6"/>
      <c r="O5" s="6"/>
    </row>
    <row r="6" spans="1:15" ht="15" customHeight="1">
      <c r="A6" s="849"/>
      <c r="B6" s="827"/>
      <c r="C6" s="40"/>
      <c r="D6" s="16"/>
      <c r="E6" s="39"/>
      <c r="F6" s="17"/>
      <c r="G6" s="828"/>
      <c r="H6" s="828"/>
      <c r="I6" s="828"/>
      <c r="J6" s="828"/>
      <c r="K6" s="828"/>
      <c r="L6" s="828"/>
      <c r="M6" s="829"/>
      <c r="N6" s="6"/>
      <c r="O6" s="6"/>
    </row>
    <row r="7" spans="1:15" ht="15" customHeight="1">
      <c r="A7" s="849"/>
      <c r="B7" s="818"/>
      <c r="C7" s="830"/>
      <c r="D7" s="831"/>
      <c r="E7" s="831"/>
      <c r="F7" s="831"/>
      <c r="G7" s="831"/>
      <c r="H7" s="831"/>
      <c r="I7" s="831"/>
      <c r="J7" s="831"/>
      <c r="K7" s="831"/>
      <c r="L7" s="831"/>
      <c r="M7" s="832"/>
      <c r="N7" s="6"/>
      <c r="O7" s="6"/>
    </row>
    <row r="8" spans="1:15" ht="15" customHeight="1">
      <c r="A8" s="849"/>
      <c r="B8" s="233" t="s">
        <v>237</v>
      </c>
      <c r="C8" s="805"/>
      <c r="D8" s="806"/>
      <c r="E8" s="806"/>
      <c r="F8" s="806"/>
      <c r="G8" s="806"/>
      <c r="H8" s="806"/>
      <c r="I8" s="806"/>
      <c r="J8" s="806"/>
      <c r="K8" s="806"/>
      <c r="L8" s="806"/>
      <c r="M8" s="807"/>
      <c r="N8" s="6"/>
      <c r="O8" s="6"/>
    </row>
    <row r="9" spans="1:15" ht="15" customHeight="1">
      <c r="A9" s="850"/>
      <c r="B9" s="20" t="s">
        <v>238</v>
      </c>
      <c r="C9" s="842"/>
      <c r="D9" s="843"/>
      <c r="E9" s="843"/>
      <c r="F9" s="843"/>
      <c r="G9" s="843"/>
      <c r="H9" s="843"/>
      <c r="I9" s="843"/>
      <c r="J9" s="843"/>
      <c r="K9" s="843"/>
      <c r="L9" s="843"/>
      <c r="M9" s="844"/>
      <c r="N9" s="6"/>
      <c r="O9" s="6"/>
    </row>
    <row r="10" spans="1:15" ht="15" customHeight="1">
      <c r="A10" s="848" t="s">
        <v>239</v>
      </c>
      <c r="B10" s="9" t="s">
        <v>232</v>
      </c>
      <c r="C10" s="845"/>
      <c r="D10" s="846"/>
      <c r="E10" s="846"/>
      <c r="F10" s="846"/>
      <c r="G10" s="846"/>
      <c r="H10" s="846"/>
      <c r="I10" s="846"/>
      <c r="J10" s="846"/>
      <c r="K10" s="846"/>
      <c r="L10" s="846"/>
      <c r="M10" s="847"/>
      <c r="N10" s="6"/>
      <c r="O10" s="6"/>
    </row>
    <row r="11" spans="1:15" ht="15" customHeight="1">
      <c r="A11" s="849"/>
      <c r="B11" s="10" t="s">
        <v>233</v>
      </c>
      <c r="C11" s="824"/>
      <c r="D11" s="825"/>
      <c r="E11" s="825"/>
      <c r="F11" s="825"/>
      <c r="G11" s="825"/>
      <c r="H11" s="825"/>
      <c r="I11" s="825"/>
      <c r="J11" s="825"/>
      <c r="K11" s="825"/>
      <c r="L11" s="825"/>
      <c r="M11" s="826"/>
      <c r="N11" s="6"/>
      <c r="O11" s="6"/>
    </row>
    <row r="12" spans="1:15" ht="15" customHeight="1">
      <c r="A12" s="849"/>
      <c r="B12" s="817" t="s">
        <v>180</v>
      </c>
      <c r="C12" s="11" t="s">
        <v>234</v>
      </c>
      <c r="D12" s="50"/>
      <c r="E12" s="13" t="s">
        <v>235</v>
      </c>
      <c r="F12" s="50"/>
      <c r="G12" s="12" t="s">
        <v>236</v>
      </c>
      <c r="H12" s="12"/>
      <c r="I12" s="12"/>
      <c r="J12" s="12"/>
      <c r="K12" s="12"/>
      <c r="L12" s="12"/>
      <c r="M12" s="14"/>
      <c r="N12" s="6"/>
      <c r="O12" s="6"/>
    </row>
    <row r="13" spans="1:15" ht="15" customHeight="1">
      <c r="A13" s="849"/>
      <c r="B13" s="827"/>
      <c r="C13" s="40"/>
      <c r="D13" s="16"/>
      <c r="E13" s="39"/>
      <c r="F13" s="17"/>
      <c r="G13" s="828"/>
      <c r="H13" s="828"/>
      <c r="I13" s="828"/>
      <c r="J13" s="828"/>
      <c r="K13" s="828"/>
      <c r="L13" s="828"/>
      <c r="M13" s="829"/>
      <c r="N13" s="6"/>
      <c r="O13" s="6"/>
    </row>
    <row r="14" spans="1:15" ht="15" customHeight="1">
      <c r="A14" s="849"/>
      <c r="B14" s="818"/>
      <c r="C14" s="830"/>
      <c r="D14" s="831"/>
      <c r="E14" s="831"/>
      <c r="F14" s="831"/>
      <c r="G14" s="831"/>
      <c r="H14" s="831"/>
      <c r="I14" s="831"/>
      <c r="J14" s="831"/>
      <c r="K14" s="831"/>
      <c r="L14" s="831"/>
      <c r="M14" s="832"/>
      <c r="N14" s="6"/>
      <c r="O14" s="6"/>
    </row>
    <row r="15" spans="1:15" ht="15" customHeight="1">
      <c r="A15" s="849"/>
      <c r="B15" s="233" t="s">
        <v>237</v>
      </c>
      <c r="C15" s="805"/>
      <c r="D15" s="806"/>
      <c r="E15" s="806"/>
      <c r="F15" s="806"/>
      <c r="G15" s="806"/>
      <c r="H15" s="806"/>
      <c r="I15" s="806"/>
      <c r="J15" s="806"/>
      <c r="K15" s="806"/>
      <c r="L15" s="806"/>
      <c r="M15" s="807"/>
      <c r="N15" s="6"/>
      <c r="O15" s="6"/>
    </row>
    <row r="16" spans="1:15" ht="15" customHeight="1">
      <c r="A16" s="850"/>
      <c r="B16" s="20" t="s">
        <v>238</v>
      </c>
      <c r="C16" s="842"/>
      <c r="D16" s="843"/>
      <c r="E16" s="843"/>
      <c r="F16" s="843"/>
      <c r="G16" s="843"/>
      <c r="H16" s="843"/>
      <c r="I16" s="843"/>
      <c r="J16" s="843"/>
      <c r="K16" s="843"/>
      <c r="L16" s="843"/>
      <c r="M16" s="844"/>
      <c r="N16" s="6"/>
      <c r="O16" s="6"/>
    </row>
    <row r="17" spans="1:15" ht="15" customHeight="1">
      <c r="A17" s="848" t="s">
        <v>240</v>
      </c>
      <c r="B17" s="15" t="s">
        <v>232</v>
      </c>
      <c r="C17" s="893"/>
      <c r="D17" s="894"/>
      <c r="E17" s="895"/>
      <c r="F17" s="816" t="s">
        <v>241</v>
      </c>
      <c r="G17" s="886"/>
      <c r="H17" s="52"/>
      <c r="I17" s="886"/>
      <c r="J17" s="52"/>
      <c r="K17" s="886"/>
      <c r="L17" s="52"/>
      <c r="M17" s="53"/>
      <c r="N17" s="6"/>
      <c r="O17" s="6"/>
    </row>
    <row r="18" spans="1:15" ht="15" customHeight="1">
      <c r="A18" s="849"/>
      <c r="B18" s="21" t="s">
        <v>242</v>
      </c>
      <c r="C18" s="830"/>
      <c r="D18" s="831"/>
      <c r="E18" s="832"/>
      <c r="F18" s="816"/>
      <c r="G18" s="887"/>
      <c r="H18" s="54" t="s">
        <v>243</v>
      </c>
      <c r="I18" s="887"/>
      <c r="J18" s="54" t="s">
        <v>244</v>
      </c>
      <c r="K18" s="887"/>
      <c r="L18" s="55" t="s">
        <v>245</v>
      </c>
      <c r="M18" s="56"/>
      <c r="N18" s="6"/>
      <c r="O18" s="6"/>
    </row>
    <row r="19" spans="1:15" ht="15" customHeight="1">
      <c r="A19" s="849"/>
      <c r="B19" s="808" t="s">
        <v>246</v>
      </c>
      <c r="C19" s="11" t="s">
        <v>234</v>
      </c>
      <c r="D19" s="50"/>
      <c r="E19" s="13" t="s">
        <v>235</v>
      </c>
      <c r="F19" s="50"/>
      <c r="G19" s="12" t="s">
        <v>236</v>
      </c>
      <c r="H19" s="12"/>
      <c r="I19" s="12"/>
      <c r="J19" s="12"/>
      <c r="K19" s="12"/>
      <c r="L19" s="12"/>
      <c r="M19" s="14"/>
      <c r="N19" s="6"/>
      <c r="O19" s="6"/>
    </row>
    <row r="20" spans="1:15" ht="15" customHeight="1">
      <c r="A20" s="849"/>
      <c r="B20" s="809"/>
      <c r="C20" s="40"/>
      <c r="D20" s="16"/>
      <c r="E20" s="39"/>
      <c r="F20" s="17"/>
      <c r="G20" s="828"/>
      <c r="H20" s="828"/>
      <c r="I20" s="828"/>
      <c r="J20" s="828"/>
      <c r="K20" s="828"/>
      <c r="L20" s="828"/>
      <c r="M20" s="829"/>
      <c r="N20" s="6"/>
      <c r="O20" s="6"/>
    </row>
    <row r="21" spans="1:15" ht="15" customHeight="1">
      <c r="A21" s="849"/>
      <c r="B21" s="810"/>
      <c r="C21" s="830"/>
      <c r="D21" s="831"/>
      <c r="E21" s="831"/>
      <c r="F21" s="831"/>
      <c r="G21" s="831"/>
      <c r="H21" s="831"/>
      <c r="I21" s="831"/>
      <c r="J21" s="831"/>
      <c r="K21" s="831"/>
      <c r="L21" s="831"/>
      <c r="M21" s="832"/>
      <c r="N21" s="6"/>
      <c r="O21" s="6"/>
    </row>
    <row r="22" spans="1:15" ht="15" customHeight="1">
      <c r="A22" s="849"/>
      <c r="B22" s="857" t="s">
        <v>247</v>
      </c>
      <c r="C22" s="859"/>
      <c r="D22" s="859"/>
      <c r="E22" s="859"/>
      <c r="F22" s="859"/>
      <c r="G22" s="858"/>
      <c r="H22" s="857"/>
      <c r="I22" s="859"/>
      <c r="J22" s="859"/>
      <c r="K22" s="859"/>
      <c r="L22" s="859"/>
      <c r="M22" s="858"/>
      <c r="N22" s="6"/>
      <c r="O22" s="6"/>
    </row>
    <row r="23" spans="1:15" ht="15" customHeight="1">
      <c r="A23" s="849"/>
      <c r="B23" s="880" t="s">
        <v>248</v>
      </c>
      <c r="C23" s="881"/>
      <c r="D23" s="833" t="s">
        <v>249</v>
      </c>
      <c r="E23" s="834"/>
      <c r="F23" s="843"/>
      <c r="G23" s="843"/>
      <c r="H23" s="876"/>
      <c r="I23" s="876"/>
      <c r="J23" s="876"/>
      <c r="K23" s="843"/>
      <c r="L23" s="843"/>
      <c r="M23" s="844"/>
      <c r="N23" s="6"/>
      <c r="O23" s="6"/>
    </row>
    <row r="24" spans="1:15" ht="15" customHeight="1">
      <c r="A24" s="849"/>
      <c r="B24" s="882"/>
      <c r="C24" s="883"/>
      <c r="D24" s="851" t="s">
        <v>250</v>
      </c>
      <c r="E24" s="877"/>
      <c r="F24" s="42"/>
      <c r="G24" s="42"/>
      <c r="H24" s="42"/>
      <c r="I24" s="42"/>
      <c r="J24" s="42"/>
      <c r="K24" s="42"/>
      <c r="L24" s="42"/>
      <c r="M24" s="43"/>
      <c r="N24" s="6"/>
      <c r="O24" s="6"/>
    </row>
    <row r="25" spans="1:15" ht="15" customHeight="1">
      <c r="A25" s="849"/>
      <c r="B25" s="884"/>
      <c r="C25" s="885"/>
      <c r="D25" s="878"/>
      <c r="E25" s="879"/>
      <c r="F25" s="44"/>
      <c r="G25" s="44"/>
      <c r="H25" s="44"/>
      <c r="I25" s="44"/>
      <c r="J25" s="44"/>
      <c r="K25" s="44"/>
      <c r="L25" s="44"/>
      <c r="M25" s="45"/>
      <c r="N25" s="6"/>
      <c r="O25" s="6"/>
    </row>
    <row r="26" spans="1:15" ht="15" hidden="1" customHeight="1">
      <c r="A26" s="875"/>
      <c r="B26" s="1016"/>
      <c r="C26" s="1017"/>
      <c r="D26" s="1018"/>
      <c r="E26" s="1019"/>
      <c r="F26" s="44"/>
      <c r="G26" s="44"/>
      <c r="H26" s="44"/>
      <c r="I26" s="44"/>
      <c r="J26" s="44"/>
      <c r="K26" s="44"/>
      <c r="L26" s="44"/>
      <c r="M26" s="45"/>
      <c r="N26" s="6"/>
      <c r="O26" s="6"/>
    </row>
    <row r="27" spans="1:15" ht="15" hidden="1" customHeight="1">
      <c r="A27" s="848" t="s">
        <v>337</v>
      </c>
      <c r="B27" s="15" t="s">
        <v>232</v>
      </c>
      <c r="C27" s="893"/>
      <c r="D27" s="894"/>
      <c r="E27" s="895"/>
      <c r="F27" s="816" t="s">
        <v>241</v>
      </c>
      <c r="G27" s="886"/>
      <c r="H27" s="52"/>
      <c r="I27" s="886"/>
      <c r="J27" s="52"/>
      <c r="K27" s="886"/>
      <c r="L27" s="52"/>
      <c r="M27" s="53"/>
      <c r="N27" s="6"/>
      <c r="O27" s="6"/>
    </row>
    <row r="28" spans="1:15" ht="15" hidden="1" customHeight="1">
      <c r="A28" s="849"/>
      <c r="B28" s="21" t="s">
        <v>242</v>
      </c>
      <c r="C28" s="830"/>
      <c r="D28" s="831"/>
      <c r="E28" s="832"/>
      <c r="F28" s="816"/>
      <c r="G28" s="887"/>
      <c r="H28" s="54" t="s">
        <v>243</v>
      </c>
      <c r="I28" s="887"/>
      <c r="J28" s="54" t="s">
        <v>244</v>
      </c>
      <c r="K28" s="887"/>
      <c r="L28" s="55" t="s">
        <v>245</v>
      </c>
      <c r="M28" s="56"/>
      <c r="N28" s="6"/>
      <c r="O28" s="6"/>
    </row>
    <row r="29" spans="1:15" ht="15" hidden="1" customHeight="1">
      <c r="A29" s="849"/>
      <c r="B29" s="808" t="s">
        <v>246</v>
      </c>
      <c r="C29" s="11" t="s">
        <v>234</v>
      </c>
      <c r="D29" s="38"/>
      <c r="E29" s="13" t="s">
        <v>235</v>
      </c>
      <c r="F29" s="38"/>
      <c r="G29" s="12"/>
      <c r="H29" s="12"/>
      <c r="I29" s="12"/>
      <c r="J29" s="12"/>
      <c r="K29" s="12"/>
      <c r="L29" s="12"/>
      <c r="M29" s="14"/>
      <c r="N29" s="6"/>
      <c r="O29" s="6"/>
    </row>
    <row r="30" spans="1:15" ht="15" hidden="1" customHeight="1">
      <c r="A30" s="849"/>
      <c r="B30" s="809"/>
      <c r="C30" s="40"/>
      <c r="D30" s="16" t="s">
        <v>338</v>
      </c>
      <c r="E30" s="39"/>
      <c r="F30" s="17" t="s">
        <v>339</v>
      </c>
      <c r="G30" s="828"/>
      <c r="H30" s="828"/>
      <c r="I30" s="828"/>
      <c r="J30" s="828"/>
      <c r="K30" s="828"/>
      <c r="L30" s="828"/>
      <c r="M30" s="829"/>
      <c r="N30" s="6"/>
      <c r="O30" s="6"/>
    </row>
    <row r="31" spans="1:15" ht="15" hidden="1" customHeight="1">
      <c r="A31" s="849"/>
      <c r="B31" s="810"/>
      <c r="C31" s="830"/>
      <c r="D31" s="831"/>
      <c r="E31" s="831"/>
      <c r="F31" s="831"/>
      <c r="G31" s="831"/>
      <c r="H31" s="831"/>
      <c r="I31" s="831"/>
      <c r="J31" s="831"/>
      <c r="K31" s="831"/>
      <c r="L31" s="831"/>
      <c r="M31" s="832"/>
      <c r="N31" s="6"/>
      <c r="O31" s="6"/>
    </row>
    <row r="32" spans="1:15" ht="15" hidden="1" customHeight="1">
      <c r="A32" s="902" t="s">
        <v>252</v>
      </c>
      <c r="B32" s="903"/>
      <c r="C32" s="903"/>
      <c r="D32" s="904"/>
      <c r="E32" s="904"/>
      <c r="F32" s="905"/>
      <c r="G32" s="906"/>
      <c r="H32" s="890" t="s">
        <v>253</v>
      </c>
      <c r="I32" s="891"/>
      <c r="J32" s="891"/>
      <c r="K32" s="891"/>
      <c r="L32" s="891"/>
      <c r="M32" s="892"/>
      <c r="N32" s="5"/>
      <c r="O32" s="6"/>
    </row>
    <row r="33" spans="1:15" ht="15" hidden="1" customHeight="1">
      <c r="A33" s="871" t="s">
        <v>254</v>
      </c>
      <c r="B33" s="872"/>
      <c r="C33" s="872"/>
      <c r="D33" s="872"/>
      <c r="E33" s="872"/>
      <c r="F33" s="872"/>
      <c r="G33" s="872"/>
      <c r="H33" s="872"/>
      <c r="I33" s="872"/>
      <c r="J33" s="872"/>
      <c r="K33" s="872"/>
      <c r="L33" s="872"/>
      <c r="M33" s="873"/>
      <c r="N33" s="5"/>
      <c r="O33" s="6"/>
    </row>
    <row r="34" spans="1:15" ht="15" hidden="1" customHeight="1">
      <c r="A34" s="851" t="s">
        <v>255</v>
      </c>
      <c r="B34" s="852"/>
      <c r="C34" s="816" t="s">
        <v>256</v>
      </c>
      <c r="D34" s="816"/>
      <c r="E34" s="808" t="s">
        <v>257</v>
      </c>
      <c r="F34" s="817"/>
      <c r="G34" s="13"/>
      <c r="H34" s="13"/>
      <c r="I34" s="13"/>
      <c r="J34" s="13"/>
      <c r="K34" s="13"/>
      <c r="L34" s="13"/>
      <c r="M34" s="26"/>
      <c r="N34" s="5"/>
      <c r="O34" s="6"/>
    </row>
    <row r="35" spans="1:15" ht="15" hidden="1" customHeight="1">
      <c r="A35" s="855"/>
      <c r="B35" s="856"/>
      <c r="C35" s="19" t="s">
        <v>258</v>
      </c>
      <c r="D35" s="19" t="s">
        <v>259</v>
      </c>
      <c r="E35" s="19" t="s">
        <v>258</v>
      </c>
      <c r="F35" s="19" t="s">
        <v>259</v>
      </c>
      <c r="G35" s="6"/>
      <c r="H35" s="6"/>
      <c r="I35" s="6"/>
      <c r="J35" s="6"/>
      <c r="K35" s="6"/>
      <c r="L35" s="6"/>
      <c r="M35" s="27"/>
      <c r="N35" s="5"/>
      <c r="O35" s="6"/>
    </row>
    <row r="36" spans="1:15" ht="15" hidden="1" customHeight="1">
      <c r="A36" s="808" t="s">
        <v>340</v>
      </c>
      <c r="B36" s="888"/>
      <c r="C36" s="19"/>
      <c r="D36" s="19"/>
      <c r="E36" s="19"/>
      <c r="F36" s="19"/>
      <c r="G36" s="6"/>
      <c r="H36" s="6"/>
      <c r="I36" s="6"/>
      <c r="J36" s="6"/>
      <c r="K36" s="6"/>
      <c r="L36" s="6"/>
      <c r="M36" s="27"/>
      <c r="N36" s="5"/>
      <c r="O36" s="6"/>
    </row>
    <row r="37" spans="1:15" ht="15" hidden="1" customHeight="1">
      <c r="A37" s="810" t="s">
        <v>341</v>
      </c>
      <c r="B37" s="889"/>
      <c r="C37" s="19"/>
      <c r="D37" s="19"/>
      <c r="E37" s="19"/>
      <c r="F37" s="19"/>
      <c r="G37" s="6"/>
      <c r="H37" s="6"/>
      <c r="I37" s="6"/>
      <c r="J37" s="6"/>
      <c r="K37" s="6"/>
      <c r="L37" s="6"/>
      <c r="M37" s="27"/>
      <c r="N37" s="5"/>
      <c r="O37" s="6"/>
    </row>
    <row r="38" spans="1:15" ht="15" hidden="1" customHeight="1">
      <c r="A38" s="1020" t="s">
        <v>342</v>
      </c>
      <c r="B38" s="1021"/>
      <c r="C38" s="816"/>
      <c r="D38" s="816"/>
      <c r="E38" s="816"/>
      <c r="F38" s="816"/>
      <c r="G38" s="6"/>
      <c r="H38" s="6"/>
      <c r="I38" s="6"/>
      <c r="J38" s="6"/>
      <c r="K38" s="6"/>
      <c r="L38" s="6"/>
      <c r="M38" s="27"/>
      <c r="N38" s="5"/>
      <c r="O38" s="6"/>
    </row>
    <row r="39" spans="1:15" ht="15" hidden="1" customHeight="1">
      <c r="A39" s="1020" t="s">
        <v>343</v>
      </c>
      <c r="B39" s="1021"/>
      <c r="C39" s="816"/>
      <c r="D39" s="816"/>
      <c r="E39" s="816"/>
      <c r="F39" s="816"/>
      <c r="G39" s="22"/>
      <c r="H39" s="22"/>
      <c r="I39" s="22"/>
      <c r="J39" s="22"/>
      <c r="K39" s="22"/>
      <c r="L39" s="22"/>
      <c r="M39" s="23"/>
      <c r="N39" s="5"/>
      <c r="O39" s="6"/>
    </row>
    <row r="40" spans="1:15" ht="15" customHeight="1">
      <c r="A40" s="871" t="s">
        <v>264</v>
      </c>
      <c r="B40" s="872"/>
      <c r="C40" s="872"/>
      <c r="D40" s="872"/>
      <c r="E40" s="872"/>
      <c r="F40" s="872"/>
      <c r="G40" s="872"/>
      <c r="H40" s="872"/>
      <c r="I40" s="872"/>
      <c r="J40" s="872"/>
      <c r="K40" s="872"/>
      <c r="L40" s="872"/>
      <c r="M40" s="873"/>
      <c r="N40" s="5"/>
      <c r="O40" s="6"/>
    </row>
    <row r="41" spans="1:15" ht="15" customHeight="1">
      <c r="A41" s="1009" t="s">
        <v>344</v>
      </c>
      <c r="B41" s="988" t="s">
        <v>345</v>
      </c>
      <c r="C41" s="988"/>
      <c r="D41" s="998" t="s">
        <v>346</v>
      </c>
      <c r="E41" s="976"/>
      <c r="F41" s="956" t="s">
        <v>347</v>
      </c>
      <c r="G41" s="905"/>
      <c r="H41" s="905"/>
      <c r="I41" s="905"/>
      <c r="J41" s="905"/>
      <c r="K41" s="905"/>
      <c r="L41" s="905"/>
      <c r="M41" s="906"/>
      <c r="N41" s="5"/>
      <c r="O41" s="6"/>
    </row>
    <row r="42" spans="1:15" ht="15" customHeight="1">
      <c r="A42" s="1009"/>
      <c r="B42" s="988"/>
      <c r="C42" s="988"/>
      <c r="D42" s="977"/>
      <c r="E42" s="978"/>
      <c r="F42" s="999"/>
      <c r="G42" s="1000"/>
      <c r="H42" s="1000"/>
      <c r="I42" s="1000"/>
      <c r="J42" s="1000"/>
      <c r="K42" s="1000"/>
      <c r="L42" s="1000"/>
      <c r="M42" s="1001"/>
      <c r="N42" s="5"/>
      <c r="O42" s="6"/>
    </row>
    <row r="43" spans="1:15" ht="15" customHeight="1">
      <c r="A43" s="1009"/>
      <c r="B43" s="988"/>
      <c r="C43" s="988"/>
      <c r="D43" s="1002"/>
      <c r="E43" s="1003"/>
      <c r="F43" s="979"/>
      <c r="G43" s="980"/>
      <c r="H43" s="980"/>
      <c r="I43" s="980"/>
      <c r="J43" s="980"/>
      <c r="K43" s="980"/>
      <c r="L43" s="980"/>
      <c r="M43" s="981"/>
      <c r="N43" s="5"/>
      <c r="O43" s="6"/>
    </row>
    <row r="44" spans="1:15" ht="15" customHeight="1">
      <c r="A44" s="1009"/>
      <c r="B44" s="988"/>
      <c r="C44" s="988"/>
      <c r="D44" s="987"/>
      <c r="E44" s="985"/>
      <c r="F44" s="982"/>
      <c r="G44" s="983"/>
      <c r="H44" s="983"/>
      <c r="I44" s="983"/>
      <c r="J44" s="983"/>
      <c r="K44" s="983"/>
      <c r="L44" s="983"/>
      <c r="M44" s="984"/>
    </row>
    <row r="45" spans="1:15" ht="15" customHeight="1">
      <c r="A45" s="1009"/>
      <c r="B45" s="988" t="s">
        <v>348</v>
      </c>
      <c r="C45" s="988"/>
      <c r="D45" s="998" t="s">
        <v>346</v>
      </c>
      <c r="E45" s="976"/>
      <c r="F45" s="976" t="s">
        <v>347</v>
      </c>
      <c r="G45" s="976"/>
      <c r="H45" s="976"/>
      <c r="I45" s="976"/>
      <c r="J45" s="976" t="s">
        <v>349</v>
      </c>
      <c r="K45" s="976"/>
      <c r="L45" s="976"/>
      <c r="M45" s="976"/>
      <c r="N45" s="6"/>
      <c r="O45" s="6"/>
    </row>
    <row r="46" spans="1:15" ht="15" customHeight="1">
      <c r="A46" s="1009"/>
      <c r="B46" s="988"/>
      <c r="C46" s="988"/>
      <c r="D46" s="977"/>
      <c r="E46" s="978"/>
      <c r="F46" s="978"/>
      <c r="G46" s="978"/>
      <c r="H46" s="978"/>
      <c r="I46" s="978"/>
      <c r="J46" s="978"/>
      <c r="K46" s="978"/>
      <c r="L46" s="978"/>
      <c r="M46" s="1013"/>
      <c r="N46" s="6"/>
      <c r="O46" s="6"/>
    </row>
    <row r="47" spans="1:15" ht="15" customHeight="1">
      <c r="A47" s="1009"/>
      <c r="B47" s="988"/>
      <c r="C47" s="988"/>
      <c r="D47" s="1002"/>
      <c r="E47" s="1003"/>
      <c r="F47" s="1003"/>
      <c r="G47" s="1003"/>
      <c r="H47" s="1003"/>
      <c r="I47" s="1003"/>
      <c r="J47" s="1003"/>
      <c r="K47" s="1003"/>
      <c r="L47" s="1003"/>
      <c r="M47" s="1014"/>
      <c r="N47" s="6"/>
      <c r="O47" s="6"/>
    </row>
    <row r="48" spans="1:15" ht="15" customHeight="1">
      <c r="A48" s="1009"/>
      <c r="B48" s="988"/>
      <c r="C48" s="988"/>
      <c r="D48" s="987"/>
      <c r="E48" s="985"/>
      <c r="F48" s="985"/>
      <c r="G48" s="985"/>
      <c r="H48" s="985"/>
      <c r="I48" s="985"/>
      <c r="J48" s="985"/>
      <c r="K48" s="985"/>
      <c r="L48" s="985"/>
      <c r="M48" s="986"/>
      <c r="N48" s="5"/>
      <c r="O48" s="6"/>
    </row>
    <row r="49" spans="1:15" ht="26.25" customHeight="1">
      <c r="A49" s="1009"/>
      <c r="B49" s="1010" t="s">
        <v>350</v>
      </c>
      <c r="C49" s="1011"/>
      <c r="D49" s="162"/>
      <c r="E49" s="162"/>
      <c r="F49" s="162"/>
      <c r="G49" s="162"/>
      <c r="H49" s="162"/>
      <c r="I49" s="162"/>
      <c r="J49" s="162"/>
      <c r="K49" s="162"/>
      <c r="L49" s="162"/>
      <c r="M49" s="163"/>
      <c r="N49" s="5"/>
      <c r="O49" s="6"/>
    </row>
    <row r="50" spans="1:15" ht="15" customHeight="1">
      <c r="A50" s="1004" t="s">
        <v>307</v>
      </c>
      <c r="B50" s="1005"/>
      <c r="C50" s="943"/>
      <c r="D50" s="944"/>
      <c r="E50" s="1006"/>
      <c r="F50" s="1006"/>
      <c r="G50" s="944"/>
      <c r="H50" s="944"/>
      <c r="I50" s="944"/>
      <c r="J50" s="944"/>
      <c r="K50" s="944"/>
      <c r="L50" s="944"/>
      <c r="M50" s="945"/>
      <c r="N50" s="5"/>
      <c r="O50" s="6"/>
    </row>
    <row r="51" spans="1:15" ht="23.25" customHeight="1">
      <c r="A51" s="1007" t="s">
        <v>351</v>
      </c>
      <c r="B51" s="1008"/>
      <c r="C51" s="164" t="s">
        <v>352</v>
      </c>
      <c r="D51" s="136"/>
      <c r="E51" s="164" t="s">
        <v>353</v>
      </c>
      <c r="F51" s="136"/>
      <c r="G51" s="165" t="s">
        <v>354</v>
      </c>
      <c r="H51" s="900"/>
      <c r="I51" s="901"/>
      <c r="J51" s="1012" t="s">
        <v>355</v>
      </c>
      <c r="K51" s="1012"/>
      <c r="L51" s="900"/>
      <c r="M51" s="901"/>
      <c r="N51" s="6"/>
      <c r="O51" s="6"/>
    </row>
    <row r="52" spans="1:15" ht="15" customHeight="1">
      <c r="A52" s="851" t="s">
        <v>265</v>
      </c>
      <c r="B52" s="852"/>
      <c r="C52" s="2" t="s">
        <v>81</v>
      </c>
      <c r="D52" s="19" t="s">
        <v>266</v>
      </c>
      <c r="E52" s="72" t="s">
        <v>267</v>
      </c>
      <c r="F52" s="72" t="s">
        <v>268</v>
      </c>
      <c r="G52" s="19" t="s">
        <v>269</v>
      </c>
      <c r="H52" s="857" t="s">
        <v>270</v>
      </c>
      <c r="I52" s="858"/>
      <c r="J52" s="857" t="s">
        <v>271</v>
      </c>
      <c r="K52" s="858"/>
      <c r="L52" s="857" t="s">
        <v>272</v>
      </c>
      <c r="M52" s="858"/>
      <c r="N52" s="5"/>
      <c r="O52" s="6"/>
    </row>
    <row r="53" spans="1:15" ht="30" customHeight="1">
      <c r="A53" s="853"/>
      <c r="B53" s="854"/>
      <c r="C53" s="46"/>
      <c r="D53" s="46"/>
      <c r="E53" s="46"/>
      <c r="F53" s="46"/>
      <c r="G53" s="46"/>
      <c r="H53" s="900"/>
      <c r="I53" s="901"/>
      <c r="J53" s="900"/>
      <c r="K53" s="901"/>
      <c r="L53" s="900"/>
      <c r="M53" s="901"/>
      <c r="N53" s="5"/>
      <c r="O53" s="6"/>
    </row>
    <row r="54" spans="1:15" ht="15" customHeight="1">
      <c r="A54" s="855"/>
      <c r="B54" s="856"/>
      <c r="C54" s="857" t="s">
        <v>273</v>
      </c>
      <c r="D54" s="859"/>
      <c r="E54" s="858"/>
      <c r="F54" s="842"/>
      <c r="G54" s="843"/>
      <c r="H54" s="843"/>
      <c r="I54" s="843"/>
      <c r="J54" s="843"/>
      <c r="K54" s="843"/>
      <c r="L54" s="843"/>
      <c r="M54" s="844"/>
      <c r="N54" s="5"/>
      <c r="O54" s="6"/>
    </row>
    <row r="55" spans="1:15" ht="15" customHeight="1">
      <c r="A55" s="863" t="s">
        <v>274</v>
      </c>
      <c r="B55" s="819"/>
      <c r="C55" s="151" t="s">
        <v>275</v>
      </c>
      <c r="D55" s="47"/>
      <c r="E55" s="30" t="s">
        <v>276</v>
      </c>
      <c r="F55" s="49"/>
      <c r="G55" s="152" t="s">
        <v>277</v>
      </c>
      <c r="H55" s="861"/>
      <c r="I55" s="861"/>
      <c r="J55" s="860" t="s">
        <v>276</v>
      </c>
      <c r="K55" s="860"/>
      <c r="L55" s="861"/>
      <c r="M55" s="862"/>
      <c r="N55" s="6"/>
      <c r="O55" s="6"/>
    </row>
    <row r="56" spans="1:15" ht="18" customHeight="1">
      <c r="A56" s="864"/>
      <c r="B56" s="865"/>
      <c r="C56" s="141" t="s">
        <v>278</v>
      </c>
      <c r="D56" s="47"/>
      <c r="E56" s="30" t="s">
        <v>276</v>
      </c>
      <c r="F56" s="49"/>
      <c r="G56" s="152" t="s">
        <v>277</v>
      </c>
      <c r="H56" s="861"/>
      <c r="I56" s="861"/>
      <c r="J56" s="860" t="s">
        <v>276</v>
      </c>
      <c r="K56" s="860"/>
      <c r="L56" s="861"/>
      <c r="M56" s="862"/>
      <c r="N56" s="5"/>
      <c r="O56" s="6"/>
    </row>
    <row r="57" spans="1:15" ht="18" customHeight="1">
      <c r="A57" s="866"/>
      <c r="B57" s="820"/>
      <c r="C57" s="140" t="s">
        <v>279</v>
      </c>
      <c r="D57" s="48"/>
      <c r="E57" s="35" t="s">
        <v>276</v>
      </c>
      <c r="F57" s="49"/>
      <c r="G57" s="152" t="s">
        <v>277</v>
      </c>
      <c r="H57" s="861"/>
      <c r="I57" s="861"/>
      <c r="J57" s="860" t="s">
        <v>276</v>
      </c>
      <c r="K57" s="860"/>
      <c r="L57" s="861"/>
      <c r="M57" s="862"/>
      <c r="N57" s="5"/>
      <c r="O57" s="6"/>
    </row>
    <row r="58" spans="1:15" ht="30" customHeight="1">
      <c r="A58" s="833" t="s">
        <v>286</v>
      </c>
      <c r="B58" s="834"/>
      <c r="C58" s="837"/>
      <c r="D58" s="838"/>
      <c r="E58" s="838"/>
      <c r="F58" s="838"/>
      <c r="G58" s="838"/>
      <c r="H58" s="838"/>
      <c r="I58" s="838"/>
      <c r="J58" s="838"/>
      <c r="K58" s="838"/>
      <c r="L58" s="838"/>
      <c r="M58" s="839"/>
      <c r="N58" s="6"/>
      <c r="O58" s="6"/>
    </row>
    <row r="59" spans="1:15" ht="15" customHeight="1">
      <c r="A59" s="833" t="s">
        <v>287</v>
      </c>
      <c r="B59" s="834"/>
      <c r="C59" s="837"/>
      <c r="D59" s="838"/>
      <c r="E59" s="838"/>
      <c r="F59" s="838"/>
      <c r="G59" s="838"/>
      <c r="H59" s="838"/>
      <c r="I59" s="838"/>
      <c r="J59" s="838"/>
      <c r="K59" s="838"/>
      <c r="L59" s="838"/>
      <c r="M59" s="839"/>
      <c r="N59" s="6"/>
      <c r="O59" s="6"/>
    </row>
    <row r="60" spans="1:15" ht="23.25" customHeight="1">
      <c r="A60" s="835" t="s">
        <v>288</v>
      </c>
      <c r="B60" s="836"/>
      <c r="C60" s="913"/>
      <c r="D60" s="914"/>
      <c r="E60" s="914"/>
      <c r="F60" s="914"/>
      <c r="G60" s="914"/>
      <c r="H60" s="914"/>
      <c r="I60" s="914"/>
      <c r="J60" s="914"/>
      <c r="K60" s="914"/>
      <c r="L60" s="914"/>
      <c r="M60" s="915"/>
    </row>
    <row r="61" spans="1:15" ht="15" customHeight="1">
      <c r="A61" s="960" t="s">
        <v>316</v>
      </c>
      <c r="B61" s="961"/>
      <c r="C61" s="62" t="s">
        <v>317</v>
      </c>
      <c r="D61" s="920"/>
      <c r="E61" s="920"/>
      <c r="F61" s="920"/>
      <c r="G61" s="921" t="s">
        <v>318</v>
      </c>
      <c r="H61" s="921"/>
      <c r="I61" s="922"/>
      <c r="J61" s="922"/>
      <c r="K61" s="922"/>
      <c r="L61" s="922"/>
      <c r="M61" s="922"/>
    </row>
    <row r="62" spans="1:15" ht="15" customHeight="1">
      <c r="A62" s="6" t="s">
        <v>225</v>
      </c>
      <c r="B62" s="6"/>
      <c r="C62" s="6"/>
      <c r="D62" s="6"/>
      <c r="E62" s="6"/>
      <c r="F62" s="6"/>
      <c r="G62" s="6"/>
      <c r="H62" s="6"/>
      <c r="I62" s="6"/>
      <c r="J62" s="6"/>
      <c r="K62" s="6"/>
      <c r="L62" s="6"/>
      <c r="M62" s="6"/>
    </row>
    <row r="63" spans="1:15" ht="15" customHeight="1">
      <c r="A63" s="840" t="s">
        <v>289</v>
      </c>
      <c r="B63" s="840"/>
      <c r="C63" s="840"/>
      <c r="D63" s="840"/>
      <c r="E63" s="840"/>
      <c r="F63" s="840"/>
      <c r="G63" s="840"/>
      <c r="H63" s="840"/>
      <c r="I63" s="840"/>
      <c r="J63" s="840"/>
      <c r="K63" s="840"/>
      <c r="L63" s="840"/>
      <c r="M63" s="840"/>
    </row>
    <row r="64" spans="1:15" ht="15" customHeight="1">
      <c r="A64" s="840" t="s">
        <v>303</v>
      </c>
      <c r="B64" s="840"/>
      <c r="C64" s="840"/>
      <c r="D64" s="840"/>
      <c r="E64" s="840"/>
      <c r="F64" s="840"/>
      <c r="G64" s="840"/>
      <c r="H64" s="840"/>
      <c r="I64" s="840"/>
      <c r="J64" s="840"/>
      <c r="K64" s="840"/>
      <c r="L64" s="840"/>
      <c r="M64" s="840"/>
    </row>
    <row r="65" spans="1:13" ht="28.5" customHeight="1">
      <c r="A65" s="911" t="s">
        <v>304</v>
      </c>
      <c r="B65" s="912"/>
      <c r="C65" s="912"/>
      <c r="D65" s="912"/>
      <c r="E65" s="912"/>
      <c r="F65" s="912"/>
      <c r="G65" s="912"/>
      <c r="H65" s="912"/>
      <c r="I65" s="912"/>
      <c r="J65" s="912"/>
      <c r="K65" s="912"/>
      <c r="L65" s="912"/>
      <c r="M65" s="912"/>
    </row>
    <row r="66" spans="1:13" ht="15" customHeight="1">
      <c r="A66" s="911" t="s">
        <v>321</v>
      </c>
      <c r="B66" s="912"/>
      <c r="C66" s="912"/>
      <c r="D66" s="912"/>
      <c r="E66" s="912"/>
      <c r="F66" s="912"/>
      <c r="G66" s="912"/>
      <c r="H66" s="912"/>
      <c r="I66" s="912"/>
      <c r="J66" s="912"/>
      <c r="K66" s="912"/>
      <c r="L66" s="912"/>
      <c r="M66" s="912"/>
    </row>
    <row r="67" spans="1:13" ht="15" customHeight="1">
      <c r="A67" s="5" t="s">
        <v>291</v>
      </c>
      <c r="B67" s="6"/>
      <c r="C67" s="6"/>
      <c r="D67" s="6"/>
      <c r="E67" s="6"/>
      <c r="F67" s="6"/>
      <c r="G67" s="6"/>
      <c r="H67" s="6"/>
      <c r="I67" s="6"/>
      <c r="J67" s="6"/>
      <c r="K67" s="6"/>
      <c r="L67" s="6"/>
      <c r="M67" s="6"/>
    </row>
    <row r="68" spans="1:13" ht="15" customHeight="1">
      <c r="A68" s="5" t="s">
        <v>292</v>
      </c>
      <c r="B68" s="6"/>
      <c r="C68" s="6"/>
      <c r="D68" s="6"/>
      <c r="E68" s="6"/>
      <c r="F68" s="6"/>
      <c r="G68" s="6"/>
      <c r="H68" s="6"/>
      <c r="I68" s="6"/>
      <c r="J68" s="6"/>
      <c r="K68" s="6"/>
      <c r="L68" s="6"/>
      <c r="M68" s="6"/>
    </row>
    <row r="69" spans="1:13" ht="15" customHeight="1">
      <c r="A69" s="848" t="s">
        <v>356</v>
      </c>
      <c r="B69" s="9" t="s">
        <v>232</v>
      </c>
      <c r="C69" s="845"/>
      <c r="D69" s="846"/>
      <c r="E69" s="846"/>
      <c r="F69" s="846"/>
      <c r="G69" s="846"/>
      <c r="H69" s="846"/>
      <c r="I69" s="846"/>
      <c r="J69" s="846"/>
      <c r="K69" s="846"/>
      <c r="L69" s="846"/>
      <c r="M69" s="847"/>
    </row>
    <row r="70" spans="1:13" ht="15" customHeight="1">
      <c r="A70" s="849"/>
      <c r="B70" s="10" t="s">
        <v>233</v>
      </c>
      <c r="C70" s="824"/>
      <c r="D70" s="825"/>
      <c r="E70" s="825"/>
      <c r="F70" s="825"/>
      <c r="G70" s="825"/>
      <c r="H70" s="825"/>
      <c r="I70" s="825"/>
      <c r="J70" s="825"/>
      <c r="K70" s="825"/>
      <c r="L70" s="825"/>
      <c r="M70" s="826"/>
    </row>
    <row r="71" spans="1:13" ht="15" customHeight="1">
      <c r="A71" s="849"/>
      <c r="B71" s="817" t="s">
        <v>180</v>
      </c>
      <c r="C71" s="11" t="s">
        <v>234</v>
      </c>
      <c r="D71" s="50"/>
      <c r="E71" s="13" t="s">
        <v>235</v>
      </c>
      <c r="F71" s="50"/>
      <c r="G71" s="12" t="s">
        <v>236</v>
      </c>
      <c r="H71" s="12"/>
      <c r="I71" s="12"/>
      <c r="J71" s="12"/>
      <c r="K71" s="12"/>
      <c r="L71" s="12"/>
      <c r="M71" s="14"/>
    </row>
    <row r="72" spans="1:13" ht="15" customHeight="1">
      <c r="A72" s="849"/>
      <c r="B72" s="827"/>
      <c r="C72" s="40"/>
      <c r="D72" s="16"/>
      <c r="E72" s="39"/>
      <c r="F72" s="17"/>
      <c r="G72" s="828"/>
      <c r="H72" s="828"/>
      <c r="I72" s="828"/>
      <c r="J72" s="828"/>
      <c r="K72" s="828"/>
      <c r="L72" s="828"/>
      <c r="M72" s="829"/>
    </row>
    <row r="73" spans="1:13" ht="15" customHeight="1">
      <c r="A73" s="849"/>
      <c r="B73" s="818"/>
      <c r="C73" s="830"/>
      <c r="D73" s="831"/>
      <c r="E73" s="831"/>
      <c r="F73" s="831"/>
      <c r="G73" s="831"/>
      <c r="H73" s="831"/>
      <c r="I73" s="831"/>
      <c r="J73" s="831"/>
      <c r="K73" s="831"/>
      <c r="L73" s="831"/>
      <c r="M73" s="832"/>
    </row>
    <row r="74" spans="1:13" ht="15" customHeight="1">
      <c r="A74" s="849"/>
      <c r="B74" s="233" t="s">
        <v>237</v>
      </c>
      <c r="C74" s="805"/>
      <c r="D74" s="806"/>
      <c r="E74" s="806"/>
      <c r="F74" s="806"/>
      <c r="G74" s="806"/>
      <c r="H74" s="806"/>
      <c r="I74" s="806"/>
      <c r="J74" s="806"/>
      <c r="K74" s="806"/>
      <c r="L74" s="806"/>
      <c r="M74" s="807"/>
    </row>
    <row r="75" spans="1:13" ht="15" customHeight="1">
      <c r="A75" s="849"/>
      <c r="B75" s="20" t="s">
        <v>238</v>
      </c>
      <c r="C75" s="842"/>
      <c r="D75" s="843"/>
      <c r="E75" s="843"/>
      <c r="F75" s="843"/>
      <c r="G75" s="843"/>
      <c r="H75" s="843"/>
      <c r="I75" s="843"/>
      <c r="J75" s="843"/>
      <c r="K75" s="843"/>
      <c r="L75" s="843"/>
      <c r="M75" s="844"/>
    </row>
    <row r="76" spans="1:13" ht="15" customHeight="1">
      <c r="A76" s="849"/>
      <c r="B76" s="9" t="s">
        <v>232</v>
      </c>
      <c r="C76" s="845"/>
      <c r="D76" s="846"/>
      <c r="E76" s="846"/>
      <c r="F76" s="846"/>
      <c r="G76" s="846"/>
      <c r="H76" s="846"/>
      <c r="I76" s="846"/>
      <c r="J76" s="846"/>
      <c r="K76" s="846"/>
      <c r="L76" s="846"/>
      <c r="M76" s="847"/>
    </row>
    <row r="77" spans="1:13" ht="15" customHeight="1">
      <c r="A77" s="849"/>
      <c r="B77" s="10" t="s">
        <v>233</v>
      </c>
      <c r="C77" s="824"/>
      <c r="D77" s="825"/>
      <c r="E77" s="825"/>
      <c r="F77" s="825"/>
      <c r="G77" s="825"/>
      <c r="H77" s="825"/>
      <c r="I77" s="825"/>
      <c r="J77" s="825"/>
      <c r="K77" s="825"/>
      <c r="L77" s="825"/>
      <c r="M77" s="826"/>
    </row>
    <row r="78" spans="1:13" ht="15" customHeight="1">
      <c r="A78" s="849"/>
      <c r="B78" s="817" t="s">
        <v>180</v>
      </c>
      <c r="C78" s="11" t="s">
        <v>234</v>
      </c>
      <c r="D78" s="50"/>
      <c r="E78" s="13" t="s">
        <v>235</v>
      </c>
      <c r="F78" s="50"/>
      <c r="G78" s="12" t="s">
        <v>236</v>
      </c>
      <c r="H78" s="12"/>
      <c r="I78" s="12"/>
      <c r="J78" s="12"/>
      <c r="K78" s="12"/>
      <c r="L78" s="12"/>
      <c r="M78" s="14"/>
    </row>
    <row r="79" spans="1:13" ht="15" customHeight="1">
      <c r="A79" s="849"/>
      <c r="B79" s="827"/>
      <c r="C79" s="40"/>
      <c r="D79" s="16"/>
      <c r="E79" s="39"/>
      <c r="F79" s="17"/>
      <c r="G79" s="828"/>
      <c r="H79" s="828"/>
      <c r="I79" s="828"/>
      <c r="J79" s="828"/>
      <c r="K79" s="828"/>
      <c r="L79" s="828"/>
      <c r="M79" s="829"/>
    </row>
    <row r="80" spans="1:13" ht="15" customHeight="1">
      <c r="A80" s="849"/>
      <c r="B80" s="818"/>
      <c r="C80" s="830"/>
      <c r="D80" s="831"/>
      <c r="E80" s="831"/>
      <c r="F80" s="831"/>
      <c r="G80" s="831"/>
      <c r="H80" s="831"/>
      <c r="I80" s="831"/>
      <c r="J80" s="831"/>
      <c r="K80" s="831"/>
      <c r="L80" s="831"/>
      <c r="M80" s="832"/>
    </row>
    <row r="81" spans="1:13" ht="15" customHeight="1">
      <c r="A81" s="849"/>
      <c r="B81" s="233" t="s">
        <v>237</v>
      </c>
      <c r="C81" s="805"/>
      <c r="D81" s="806"/>
      <c r="E81" s="806"/>
      <c r="F81" s="806"/>
      <c r="G81" s="806"/>
      <c r="H81" s="806"/>
      <c r="I81" s="806"/>
      <c r="J81" s="806"/>
      <c r="K81" s="806"/>
      <c r="L81" s="806"/>
      <c r="M81" s="807"/>
    </row>
    <row r="82" spans="1:13" ht="15" customHeight="1">
      <c r="A82" s="849"/>
      <c r="B82" s="20" t="s">
        <v>238</v>
      </c>
      <c r="C82" s="842"/>
      <c r="D82" s="843"/>
      <c r="E82" s="843"/>
      <c r="F82" s="843"/>
      <c r="G82" s="843"/>
      <c r="H82" s="843"/>
      <c r="I82" s="843"/>
      <c r="J82" s="843"/>
      <c r="K82" s="843"/>
      <c r="L82" s="843"/>
      <c r="M82" s="844"/>
    </row>
    <row r="83" spans="1:13" ht="15" customHeight="1">
      <c r="A83" s="849"/>
      <c r="B83" s="9" t="s">
        <v>232</v>
      </c>
      <c r="C83" s="845"/>
      <c r="D83" s="846"/>
      <c r="E83" s="846"/>
      <c r="F83" s="846"/>
      <c r="G83" s="846"/>
      <c r="H83" s="846"/>
      <c r="I83" s="846"/>
      <c r="J83" s="846"/>
      <c r="K83" s="846"/>
      <c r="L83" s="846"/>
      <c r="M83" s="847"/>
    </row>
    <row r="84" spans="1:13" ht="15" customHeight="1">
      <c r="A84" s="849"/>
      <c r="B84" s="10" t="s">
        <v>233</v>
      </c>
      <c r="C84" s="824"/>
      <c r="D84" s="825"/>
      <c r="E84" s="825"/>
      <c r="F84" s="825"/>
      <c r="G84" s="825"/>
      <c r="H84" s="825"/>
      <c r="I84" s="825"/>
      <c r="J84" s="825"/>
      <c r="K84" s="825"/>
      <c r="L84" s="825"/>
      <c r="M84" s="826"/>
    </row>
    <row r="85" spans="1:13" ht="15" customHeight="1">
      <c r="A85" s="849"/>
      <c r="B85" s="817" t="s">
        <v>180</v>
      </c>
      <c r="C85" s="11" t="s">
        <v>234</v>
      </c>
      <c r="D85" s="50"/>
      <c r="E85" s="13" t="s">
        <v>235</v>
      </c>
      <c r="F85" s="50"/>
      <c r="G85" s="12" t="s">
        <v>236</v>
      </c>
      <c r="H85" s="12"/>
      <c r="I85" s="12"/>
      <c r="J85" s="12"/>
      <c r="K85" s="12"/>
      <c r="L85" s="12"/>
      <c r="M85" s="14"/>
    </row>
    <row r="86" spans="1:13" ht="15" customHeight="1">
      <c r="A86" s="849"/>
      <c r="B86" s="827"/>
      <c r="C86" s="40"/>
      <c r="D86" s="16"/>
      <c r="E86" s="39"/>
      <c r="F86" s="17"/>
      <c r="G86" s="828"/>
      <c r="H86" s="828"/>
      <c r="I86" s="828"/>
      <c r="J86" s="828"/>
      <c r="K86" s="828"/>
      <c r="L86" s="828"/>
      <c r="M86" s="829"/>
    </row>
    <row r="87" spans="1:13" ht="15" customHeight="1">
      <c r="A87" s="849"/>
      <c r="B87" s="818"/>
      <c r="C87" s="830"/>
      <c r="D87" s="831"/>
      <c r="E87" s="831"/>
      <c r="F87" s="831"/>
      <c r="G87" s="831"/>
      <c r="H87" s="831"/>
      <c r="I87" s="831"/>
      <c r="J87" s="831"/>
      <c r="K87" s="831"/>
      <c r="L87" s="831"/>
      <c r="M87" s="832"/>
    </row>
    <row r="88" spans="1:13" ht="15" customHeight="1">
      <c r="A88" s="849"/>
      <c r="B88" s="233" t="s">
        <v>237</v>
      </c>
      <c r="C88" s="805"/>
      <c r="D88" s="806"/>
      <c r="E88" s="806"/>
      <c r="F88" s="806"/>
      <c r="G88" s="806"/>
      <c r="H88" s="806"/>
      <c r="I88" s="806"/>
      <c r="J88" s="806"/>
      <c r="K88" s="806"/>
      <c r="L88" s="806"/>
      <c r="M88" s="807"/>
    </row>
    <row r="89" spans="1:13" ht="15" customHeight="1">
      <c r="A89" s="850"/>
      <c r="B89" s="20" t="s">
        <v>238</v>
      </c>
      <c r="C89" s="842"/>
      <c r="D89" s="843"/>
      <c r="E89" s="843"/>
      <c r="F89" s="843"/>
      <c r="G89" s="843"/>
      <c r="H89" s="843"/>
      <c r="I89" s="843"/>
      <c r="J89" s="843"/>
      <c r="K89" s="843"/>
      <c r="L89" s="843"/>
      <c r="M89" s="844"/>
    </row>
    <row r="90" spans="1:13" ht="15" customHeight="1">
      <c r="A90" s="37" t="s">
        <v>357</v>
      </c>
    </row>
    <row r="91" spans="1:13" ht="15" customHeight="1">
      <c r="A91" s="848" t="s">
        <v>358</v>
      </c>
      <c r="B91" s="9" t="s">
        <v>232</v>
      </c>
      <c r="C91" s="893"/>
      <c r="D91" s="894"/>
      <c r="E91" s="895"/>
      <c r="F91" s="816" t="s">
        <v>241</v>
      </c>
      <c r="G91" s="886"/>
      <c r="H91" s="52"/>
      <c r="I91" s="886"/>
      <c r="J91" s="52"/>
      <c r="K91" s="886"/>
      <c r="L91" s="52"/>
      <c r="M91" s="53"/>
    </row>
    <row r="92" spans="1:13" ht="15" customHeight="1">
      <c r="A92" s="849"/>
      <c r="B92" s="58" t="s">
        <v>242</v>
      </c>
      <c r="C92" s="830"/>
      <c r="D92" s="831"/>
      <c r="E92" s="832"/>
      <c r="F92" s="816"/>
      <c r="G92" s="887"/>
      <c r="H92" s="54" t="s">
        <v>243</v>
      </c>
      <c r="I92" s="887"/>
      <c r="J92" s="54" t="s">
        <v>244</v>
      </c>
      <c r="K92" s="887"/>
      <c r="L92" s="55" t="s">
        <v>245</v>
      </c>
      <c r="M92" s="56"/>
    </row>
    <row r="93" spans="1:13" ht="15" customHeight="1">
      <c r="A93" s="849"/>
      <c r="B93" s="808" t="s">
        <v>246</v>
      </c>
      <c r="C93" s="11" t="s">
        <v>234</v>
      </c>
      <c r="D93" s="38"/>
      <c r="E93" s="13" t="s">
        <v>235</v>
      </c>
      <c r="F93" s="38"/>
      <c r="G93" s="12" t="s">
        <v>236</v>
      </c>
      <c r="H93" s="12"/>
      <c r="I93" s="12"/>
      <c r="J93" s="12"/>
      <c r="K93" s="12"/>
      <c r="L93" s="12"/>
      <c r="M93" s="14"/>
    </row>
    <row r="94" spans="1:13" ht="15" customHeight="1">
      <c r="A94" s="849"/>
      <c r="B94" s="809"/>
      <c r="C94" s="40"/>
      <c r="D94" s="16"/>
      <c r="E94" s="39"/>
      <c r="F94" s="17"/>
      <c r="G94" s="828"/>
      <c r="H94" s="828"/>
      <c r="I94" s="828"/>
      <c r="J94" s="828"/>
      <c r="K94" s="828"/>
      <c r="L94" s="828"/>
      <c r="M94" s="829"/>
    </row>
    <row r="95" spans="1:13" ht="15" customHeight="1">
      <c r="A95" s="849"/>
      <c r="B95" s="810"/>
      <c r="C95" s="830"/>
      <c r="D95" s="831"/>
      <c r="E95" s="831"/>
      <c r="F95" s="831"/>
      <c r="G95" s="831"/>
      <c r="H95" s="831"/>
      <c r="I95" s="831"/>
      <c r="J95" s="831"/>
      <c r="K95" s="831"/>
      <c r="L95" s="831"/>
      <c r="M95" s="832"/>
    </row>
    <row r="96" spans="1:13" ht="15" customHeight="1">
      <c r="A96" s="849"/>
      <c r="B96" s="15" t="s">
        <v>232</v>
      </c>
      <c r="C96" s="893"/>
      <c r="D96" s="894"/>
      <c r="E96" s="895"/>
      <c r="F96" s="816" t="s">
        <v>241</v>
      </c>
      <c r="G96" s="886"/>
      <c r="H96" s="52"/>
      <c r="I96" s="886"/>
      <c r="J96" s="52"/>
      <c r="K96" s="886"/>
      <c r="L96" s="52"/>
      <c r="M96" s="53"/>
    </row>
    <row r="97" spans="1:13" ht="15" customHeight="1">
      <c r="A97" s="849"/>
      <c r="B97" s="21" t="s">
        <v>242</v>
      </c>
      <c r="C97" s="830"/>
      <c r="D97" s="831"/>
      <c r="E97" s="832"/>
      <c r="F97" s="816"/>
      <c r="G97" s="887"/>
      <c r="H97" s="54" t="s">
        <v>243</v>
      </c>
      <c r="I97" s="887"/>
      <c r="J97" s="54" t="s">
        <v>244</v>
      </c>
      <c r="K97" s="887"/>
      <c r="L97" s="55" t="s">
        <v>245</v>
      </c>
      <c r="M97" s="56"/>
    </row>
    <row r="98" spans="1:13" ht="15" customHeight="1">
      <c r="A98" s="849"/>
      <c r="B98" s="808" t="s">
        <v>246</v>
      </c>
      <c r="C98" s="11" t="s">
        <v>234</v>
      </c>
      <c r="D98" s="38"/>
      <c r="E98" s="13" t="s">
        <v>235</v>
      </c>
      <c r="F98" s="38"/>
      <c r="G98" s="12" t="s">
        <v>236</v>
      </c>
      <c r="H98" s="12"/>
      <c r="I98" s="12"/>
      <c r="J98" s="12"/>
      <c r="K98" s="12"/>
      <c r="L98" s="12"/>
      <c r="M98" s="14"/>
    </row>
    <row r="99" spans="1:13" ht="15" customHeight="1">
      <c r="A99" s="849"/>
      <c r="B99" s="809"/>
      <c r="C99" s="40"/>
      <c r="D99" s="16"/>
      <c r="E99" s="39"/>
      <c r="F99" s="17"/>
      <c r="G99" s="828"/>
      <c r="H99" s="828"/>
      <c r="I99" s="828"/>
      <c r="J99" s="828"/>
      <c r="K99" s="828"/>
      <c r="L99" s="828"/>
      <c r="M99" s="829"/>
    </row>
    <row r="100" spans="1:13" ht="15" customHeight="1">
      <c r="A100" s="849"/>
      <c r="B100" s="810"/>
      <c r="C100" s="830"/>
      <c r="D100" s="831"/>
      <c r="E100" s="831"/>
      <c r="F100" s="831"/>
      <c r="G100" s="831"/>
      <c r="H100" s="831"/>
      <c r="I100" s="831"/>
      <c r="J100" s="831"/>
      <c r="K100" s="831"/>
      <c r="L100" s="831"/>
      <c r="M100" s="832"/>
    </row>
    <row r="101" spans="1:13" ht="15" customHeight="1">
      <c r="A101" s="849"/>
      <c r="B101" s="15" t="s">
        <v>232</v>
      </c>
      <c r="C101" s="893"/>
      <c r="D101" s="894"/>
      <c r="E101" s="895"/>
      <c r="F101" s="816" t="s">
        <v>241</v>
      </c>
      <c r="G101" s="886"/>
      <c r="H101" s="52"/>
      <c r="I101" s="886"/>
      <c r="J101" s="52"/>
      <c r="K101" s="886"/>
      <c r="L101" s="52"/>
      <c r="M101" s="53"/>
    </row>
    <row r="102" spans="1:13" ht="15" customHeight="1">
      <c r="A102" s="849"/>
      <c r="B102" s="21" t="s">
        <v>242</v>
      </c>
      <c r="C102" s="830"/>
      <c r="D102" s="831"/>
      <c r="E102" s="832"/>
      <c r="F102" s="816"/>
      <c r="G102" s="887"/>
      <c r="H102" s="54" t="s">
        <v>243</v>
      </c>
      <c r="I102" s="887"/>
      <c r="J102" s="54" t="s">
        <v>244</v>
      </c>
      <c r="K102" s="887"/>
      <c r="L102" s="55" t="s">
        <v>245</v>
      </c>
      <c r="M102" s="56"/>
    </row>
    <row r="103" spans="1:13" ht="15" customHeight="1">
      <c r="A103" s="849"/>
      <c r="B103" s="808" t="s">
        <v>246</v>
      </c>
      <c r="C103" s="11" t="s">
        <v>234</v>
      </c>
      <c r="D103" s="38"/>
      <c r="E103" s="13" t="s">
        <v>235</v>
      </c>
      <c r="F103" s="38"/>
      <c r="G103" s="12" t="s">
        <v>236</v>
      </c>
      <c r="H103" s="12"/>
      <c r="I103" s="12"/>
      <c r="J103" s="12"/>
      <c r="K103" s="12"/>
      <c r="L103" s="12"/>
      <c r="M103" s="14"/>
    </row>
    <row r="104" spans="1:13" ht="15" customHeight="1">
      <c r="A104" s="849"/>
      <c r="B104" s="809"/>
      <c r="C104" s="40"/>
      <c r="D104" s="16"/>
      <c r="E104" s="39"/>
      <c r="F104" s="17"/>
      <c r="G104" s="828"/>
      <c r="H104" s="828"/>
      <c r="I104" s="828"/>
      <c r="J104" s="828"/>
      <c r="K104" s="828"/>
      <c r="L104" s="828"/>
      <c r="M104" s="829"/>
    </row>
    <row r="105" spans="1:13" ht="15" customHeight="1">
      <c r="A105" s="849"/>
      <c r="B105" s="810"/>
      <c r="C105" s="830"/>
      <c r="D105" s="831"/>
      <c r="E105" s="831"/>
      <c r="F105" s="831"/>
      <c r="G105" s="831"/>
      <c r="H105" s="831"/>
      <c r="I105" s="831"/>
      <c r="J105" s="831"/>
      <c r="K105" s="831"/>
      <c r="L105" s="831"/>
      <c r="M105" s="832"/>
    </row>
    <row r="106" spans="1:13" ht="15" customHeight="1">
      <c r="A106" s="849"/>
      <c r="B106" s="15" t="s">
        <v>232</v>
      </c>
      <c r="C106" s="893"/>
      <c r="D106" s="894"/>
      <c r="E106" s="895"/>
      <c r="F106" s="816" t="s">
        <v>241</v>
      </c>
      <c r="G106" s="886"/>
      <c r="H106" s="52"/>
      <c r="I106" s="886"/>
      <c r="J106" s="52"/>
      <c r="K106" s="886"/>
      <c r="L106" s="52"/>
      <c r="M106" s="53"/>
    </row>
    <row r="107" spans="1:13" ht="15" customHeight="1">
      <c r="A107" s="849"/>
      <c r="B107" s="21" t="s">
        <v>242</v>
      </c>
      <c r="C107" s="830"/>
      <c r="D107" s="831"/>
      <c r="E107" s="832"/>
      <c r="F107" s="816"/>
      <c r="G107" s="887"/>
      <c r="H107" s="54" t="s">
        <v>243</v>
      </c>
      <c r="I107" s="887"/>
      <c r="J107" s="54" t="s">
        <v>244</v>
      </c>
      <c r="K107" s="887"/>
      <c r="L107" s="55" t="s">
        <v>245</v>
      </c>
      <c r="M107" s="56"/>
    </row>
    <row r="108" spans="1:13" ht="15" customHeight="1">
      <c r="A108" s="849"/>
      <c r="B108" s="808" t="s">
        <v>246</v>
      </c>
      <c r="C108" s="11" t="s">
        <v>234</v>
      </c>
      <c r="D108" s="38"/>
      <c r="E108" s="13" t="s">
        <v>235</v>
      </c>
      <c r="F108" s="38"/>
      <c r="G108" s="12" t="s">
        <v>236</v>
      </c>
      <c r="H108" s="12"/>
      <c r="I108" s="12"/>
      <c r="J108" s="12"/>
      <c r="K108" s="12"/>
      <c r="L108" s="12"/>
      <c r="M108" s="14"/>
    </row>
    <row r="109" spans="1:13" ht="15" customHeight="1">
      <c r="A109" s="849"/>
      <c r="B109" s="809"/>
      <c r="C109" s="40"/>
      <c r="D109" s="16"/>
      <c r="E109" s="39"/>
      <c r="F109" s="17"/>
      <c r="G109" s="828"/>
      <c r="H109" s="828"/>
      <c r="I109" s="828"/>
      <c r="J109" s="828"/>
      <c r="K109" s="828"/>
      <c r="L109" s="828"/>
      <c r="M109" s="829"/>
    </row>
    <row r="110" spans="1:13" ht="15" customHeight="1">
      <c r="A110" s="849"/>
      <c r="B110" s="810"/>
      <c r="C110" s="830"/>
      <c r="D110" s="831"/>
      <c r="E110" s="831"/>
      <c r="F110" s="831"/>
      <c r="G110" s="831"/>
      <c r="H110" s="831"/>
      <c r="I110" s="831"/>
      <c r="J110" s="831"/>
      <c r="K110" s="831"/>
      <c r="L110" s="831"/>
      <c r="M110" s="832"/>
    </row>
    <row r="111" spans="1:13" ht="15" customHeight="1">
      <c r="A111" s="849"/>
      <c r="B111" s="15" t="s">
        <v>232</v>
      </c>
      <c r="C111" s="893"/>
      <c r="D111" s="894"/>
      <c r="E111" s="895"/>
      <c r="F111" s="816" t="s">
        <v>241</v>
      </c>
      <c r="G111" s="886"/>
      <c r="H111" s="52"/>
      <c r="I111" s="886"/>
      <c r="J111" s="52"/>
      <c r="K111" s="886"/>
      <c r="L111" s="52"/>
      <c r="M111" s="53"/>
    </row>
    <row r="112" spans="1:13" ht="15" customHeight="1">
      <c r="A112" s="849"/>
      <c r="B112" s="21" t="s">
        <v>242</v>
      </c>
      <c r="C112" s="830"/>
      <c r="D112" s="831"/>
      <c r="E112" s="832"/>
      <c r="F112" s="816"/>
      <c r="G112" s="887"/>
      <c r="H112" s="54" t="s">
        <v>243</v>
      </c>
      <c r="I112" s="887"/>
      <c r="J112" s="54" t="s">
        <v>244</v>
      </c>
      <c r="K112" s="887"/>
      <c r="L112" s="55" t="s">
        <v>245</v>
      </c>
      <c r="M112" s="56"/>
    </row>
    <row r="113" spans="1:15" ht="15" customHeight="1">
      <c r="A113" s="849"/>
      <c r="B113" s="808" t="s">
        <v>246</v>
      </c>
      <c r="C113" s="11" t="s">
        <v>234</v>
      </c>
      <c r="D113" s="38"/>
      <c r="E113" s="13" t="s">
        <v>235</v>
      </c>
      <c r="F113" s="38"/>
      <c r="G113" s="12" t="s">
        <v>236</v>
      </c>
      <c r="H113" s="12"/>
      <c r="I113" s="12"/>
      <c r="J113" s="12"/>
      <c r="K113" s="12"/>
      <c r="L113" s="12"/>
      <c r="M113" s="14"/>
    </row>
    <row r="114" spans="1:15" ht="15" customHeight="1">
      <c r="A114" s="849"/>
      <c r="B114" s="809"/>
      <c r="C114" s="40"/>
      <c r="D114" s="16"/>
      <c r="E114" s="39"/>
      <c r="F114" s="17"/>
      <c r="G114" s="828"/>
      <c r="H114" s="828"/>
      <c r="I114" s="828"/>
      <c r="J114" s="828"/>
      <c r="K114" s="828"/>
      <c r="L114" s="828"/>
      <c r="M114" s="829"/>
    </row>
    <row r="115" spans="1:15" ht="15" customHeight="1">
      <c r="A115" s="849"/>
      <c r="B115" s="810"/>
      <c r="C115" s="830"/>
      <c r="D115" s="831"/>
      <c r="E115" s="831"/>
      <c r="F115" s="831"/>
      <c r="G115" s="831"/>
      <c r="H115" s="831"/>
      <c r="I115" s="831"/>
      <c r="J115" s="831"/>
      <c r="K115" s="831"/>
      <c r="L115" s="831"/>
      <c r="M115" s="832"/>
      <c r="N115" s="5"/>
      <c r="O115" s="6"/>
    </row>
    <row r="116" spans="1:15" ht="15" customHeight="1">
      <c r="A116" s="849"/>
      <c r="B116" s="15" t="s">
        <v>232</v>
      </c>
      <c r="C116" s="893"/>
      <c r="D116" s="894"/>
      <c r="E116" s="895"/>
      <c r="F116" s="816" t="s">
        <v>241</v>
      </c>
      <c r="G116" s="886"/>
      <c r="H116" s="52"/>
      <c r="I116" s="886"/>
      <c r="J116" s="52"/>
      <c r="K116" s="886"/>
      <c r="L116" s="52"/>
      <c r="M116" s="53"/>
      <c r="N116" s="5"/>
      <c r="O116" s="6"/>
    </row>
    <row r="117" spans="1:15" ht="15" customHeight="1">
      <c r="A117" s="849"/>
      <c r="B117" s="21" t="s">
        <v>242</v>
      </c>
      <c r="C117" s="830"/>
      <c r="D117" s="831"/>
      <c r="E117" s="832"/>
      <c r="F117" s="816"/>
      <c r="G117" s="887"/>
      <c r="H117" s="54" t="s">
        <v>243</v>
      </c>
      <c r="I117" s="887"/>
      <c r="J117" s="54" t="s">
        <v>244</v>
      </c>
      <c r="K117" s="887"/>
      <c r="L117" s="55" t="s">
        <v>245</v>
      </c>
      <c r="M117" s="56"/>
      <c r="N117" s="5"/>
      <c r="O117" s="6"/>
    </row>
    <row r="118" spans="1:15" ht="15" customHeight="1">
      <c r="A118" s="849"/>
      <c r="B118" s="808" t="s">
        <v>246</v>
      </c>
      <c r="C118" s="11" t="s">
        <v>234</v>
      </c>
      <c r="D118" s="38"/>
      <c r="E118" s="13" t="s">
        <v>235</v>
      </c>
      <c r="F118" s="38"/>
      <c r="G118" s="12" t="s">
        <v>236</v>
      </c>
      <c r="H118" s="12"/>
      <c r="I118" s="12"/>
      <c r="J118" s="12"/>
      <c r="K118" s="12"/>
      <c r="L118" s="12"/>
      <c r="M118" s="14"/>
      <c r="N118" s="5"/>
      <c r="O118" s="6"/>
    </row>
    <row r="119" spans="1:15" ht="15" customHeight="1">
      <c r="A119" s="849"/>
      <c r="B119" s="809"/>
      <c r="C119" s="40"/>
      <c r="D119" s="16"/>
      <c r="E119" s="39"/>
      <c r="F119" s="17"/>
      <c r="G119" s="828"/>
      <c r="H119" s="828"/>
      <c r="I119" s="828"/>
      <c r="J119" s="828"/>
      <c r="K119" s="828"/>
      <c r="L119" s="828"/>
      <c r="M119" s="829"/>
      <c r="N119" s="5"/>
      <c r="O119" s="6"/>
    </row>
    <row r="120" spans="1:15" ht="15" customHeight="1">
      <c r="A120" s="850"/>
      <c r="B120" s="810"/>
      <c r="C120" s="830"/>
      <c r="D120" s="831"/>
      <c r="E120" s="831"/>
      <c r="F120" s="831"/>
      <c r="G120" s="831"/>
      <c r="H120" s="831"/>
      <c r="I120" s="831"/>
      <c r="J120" s="831"/>
      <c r="K120" s="831"/>
      <c r="L120" s="831"/>
      <c r="M120" s="832"/>
      <c r="N120" s="5"/>
      <c r="O120" s="6"/>
    </row>
    <row r="121" spans="1:15" ht="15" customHeight="1">
      <c r="A121" s="37" t="s">
        <v>359</v>
      </c>
      <c r="N121" s="5"/>
      <c r="O121" s="6"/>
    </row>
    <row r="122" spans="1:15" ht="15" customHeight="1">
      <c r="A122" s="989" t="s">
        <v>344</v>
      </c>
      <c r="B122" s="992" t="s">
        <v>360</v>
      </c>
      <c r="C122" s="993"/>
      <c r="D122" s="998" t="s">
        <v>346</v>
      </c>
      <c r="E122" s="976"/>
      <c r="F122" s="976" t="s">
        <v>347</v>
      </c>
      <c r="G122" s="976"/>
      <c r="H122" s="976"/>
      <c r="I122" s="976"/>
      <c r="J122" s="976" t="s">
        <v>361</v>
      </c>
      <c r="K122" s="976"/>
      <c r="L122" s="976"/>
      <c r="M122" s="976"/>
      <c r="N122" s="5"/>
      <c r="O122" s="6"/>
    </row>
    <row r="123" spans="1:15" ht="15" customHeight="1">
      <c r="A123" s="990"/>
      <c r="B123" s="994"/>
      <c r="C123" s="995"/>
      <c r="D123" s="1015"/>
      <c r="E123" s="1015"/>
      <c r="F123" s="1015"/>
      <c r="G123" s="1015"/>
      <c r="H123" s="1015"/>
      <c r="I123" s="1015"/>
      <c r="J123" s="1015"/>
      <c r="K123" s="1015"/>
      <c r="L123" s="1015"/>
      <c r="M123" s="1015"/>
      <c r="N123" s="5"/>
      <c r="O123" s="6"/>
    </row>
    <row r="124" spans="1:15" ht="15" customHeight="1">
      <c r="A124" s="990"/>
      <c r="B124" s="994"/>
      <c r="C124" s="995"/>
      <c r="D124" s="1026"/>
      <c r="E124" s="1026"/>
      <c r="F124" s="1026"/>
      <c r="G124" s="1026"/>
      <c r="H124" s="1026"/>
      <c r="I124" s="1026"/>
      <c r="J124" s="1026"/>
      <c r="K124" s="1026"/>
      <c r="L124" s="1026"/>
      <c r="M124" s="1026"/>
      <c r="N124" s="5"/>
      <c r="O124" s="6"/>
    </row>
    <row r="125" spans="1:15" ht="15" customHeight="1">
      <c r="A125" s="990"/>
      <c r="B125" s="994"/>
      <c r="C125" s="995"/>
      <c r="D125" s="1026"/>
      <c r="E125" s="1026"/>
      <c r="F125" s="1026"/>
      <c r="G125" s="1026"/>
      <c r="H125" s="1026"/>
      <c r="I125" s="1026"/>
      <c r="J125" s="1026"/>
      <c r="K125" s="1026"/>
      <c r="L125" s="1026"/>
      <c r="M125" s="1026"/>
      <c r="N125" s="5"/>
      <c r="O125" s="6"/>
    </row>
    <row r="126" spans="1:15" ht="15" customHeight="1">
      <c r="A126" s="990"/>
      <c r="B126" s="994"/>
      <c r="C126" s="995"/>
      <c r="D126" s="1022"/>
      <c r="E126" s="1023"/>
      <c r="F126" s="1022"/>
      <c r="G126" s="1024"/>
      <c r="H126" s="1024"/>
      <c r="I126" s="1023"/>
      <c r="J126" s="1022"/>
      <c r="K126" s="1024"/>
      <c r="L126" s="1024"/>
      <c r="M126" s="1023"/>
      <c r="N126" s="5"/>
      <c r="O126" s="6"/>
    </row>
    <row r="127" spans="1:15" ht="15" customHeight="1">
      <c r="A127" s="990"/>
      <c r="B127" s="996"/>
      <c r="C127" s="997"/>
      <c r="D127" s="1025"/>
      <c r="E127" s="1025"/>
      <c r="F127" s="1025"/>
      <c r="G127" s="1025"/>
      <c r="H127" s="1025"/>
      <c r="I127" s="1025"/>
      <c r="J127" s="1025"/>
      <c r="K127" s="1025"/>
      <c r="L127" s="1025"/>
      <c r="M127" s="1025"/>
    </row>
    <row r="128" spans="1:15" ht="15" customHeight="1">
      <c r="A128" s="990"/>
      <c r="B128" s="988" t="s">
        <v>362</v>
      </c>
      <c r="C128" s="988"/>
      <c r="D128" s="957" t="s">
        <v>346</v>
      </c>
      <c r="E128" s="957"/>
      <c r="F128" s="957" t="s">
        <v>347</v>
      </c>
      <c r="G128" s="957"/>
      <c r="H128" s="957"/>
      <c r="I128" s="957"/>
      <c r="J128" s="957" t="s">
        <v>361</v>
      </c>
      <c r="K128" s="957"/>
      <c r="L128" s="957"/>
      <c r="M128" s="957"/>
    </row>
    <row r="129" spans="1:13" ht="15" customHeight="1">
      <c r="A129" s="990"/>
      <c r="B129" s="988"/>
      <c r="C129" s="988"/>
      <c r="D129" s="1015"/>
      <c r="E129" s="1015"/>
      <c r="F129" s="1015"/>
      <c r="G129" s="1015"/>
      <c r="H129" s="1015"/>
      <c r="I129" s="1015"/>
      <c r="J129" s="1015"/>
      <c r="K129" s="1015"/>
      <c r="L129" s="1015"/>
      <c r="M129" s="1015"/>
    </row>
    <row r="130" spans="1:13" ht="15" customHeight="1">
      <c r="A130" s="990"/>
      <c r="B130" s="988"/>
      <c r="C130" s="988"/>
      <c r="D130" s="1027"/>
      <c r="E130" s="1027"/>
      <c r="F130" s="1027"/>
      <c r="G130" s="1027"/>
      <c r="H130" s="1027"/>
      <c r="I130" s="1027"/>
      <c r="J130" s="1027"/>
      <c r="K130" s="1027"/>
      <c r="L130" s="1027"/>
      <c r="M130" s="1027"/>
    </row>
    <row r="131" spans="1:13" ht="15" customHeight="1">
      <c r="A131" s="990"/>
      <c r="B131" s="988"/>
      <c r="C131" s="988"/>
      <c r="D131" s="1029"/>
      <c r="E131" s="1029"/>
      <c r="F131" s="1026"/>
      <c r="G131" s="1026"/>
      <c r="H131" s="1026"/>
      <c r="I131" s="1026"/>
      <c r="J131" s="1029"/>
      <c r="K131" s="1029"/>
      <c r="L131" s="1029"/>
      <c r="M131" s="1029"/>
    </row>
    <row r="132" spans="1:13" ht="15" customHeight="1">
      <c r="A132" s="990"/>
      <c r="B132" s="988"/>
      <c r="C132" s="988"/>
      <c r="D132" s="1026"/>
      <c r="E132" s="1026"/>
      <c r="F132" s="1027"/>
      <c r="G132" s="1027"/>
      <c r="H132" s="1027"/>
      <c r="I132" s="1027"/>
      <c r="J132" s="1026"/>
      <c r="K132" s="1026"/>
      <c r="L132" s="1026"/>
      <c r="M132" s="1026"/>
    </row>
    <row r="133" spans="1:13">
      <c r="A133" s="991"/>
      <c r="B133" s="988"/>
      <c r="C133" s="988"/>
      <c r="D133" s="1025"/>
      <c r="E133" s="1025"/>
      <c r="F133" s="1028"/>
      <c r="G133" s="1028"/>
      <c r="H133" s="1028"/>
      <c r="I133" s="1028"/>
      <c r="J133" s="1025"/>
      <c r="K133" s="1025"/>
      <c r="L133" s="1025"/>
      <c r="M133" s="1025"/>
    </row>
    <row r="134" spans="1:13" ht="13.5" customHeight="1">
      <c r="A134" s="37" t="s">
        <v>322</v>
      </c>
    </row>
    <row r="135" spans="1:13" ht="13.5" customHeight="1">
      <c r="A135" s="923" t="s">
        <v>316</v>
      </c>
      <c r="B135" s="924"/>
      <c r="C135" s="62" t="s">
        <v>317</v>
      </c>
      <c r="D135" s="920"/>
      <c r="E135" s="920"/>
      <c r="F135" s="920"/>
      <c r="G135" s="921" t="s">
        <v>318</v>
      </c>
      <c r="H135" s="921"/>
      <c r="I135" s="922"/>
      <c r="J135" s="922"/>
      <c r="K135" s="922"/>
      <c r="L135" s="922"/>
      <c r="M135" s="922"/>
    </row>
    <row r="136" spans="1:13" ht="13.5" customHeight="1">
      <c r="A136" s="925"/>
      <c r="B136" s="926"/>
      <c r="C136" s="62" t="s">
        <v>317</v>
      </c>
      <c r="D136" s="920"/>
      <c r="E136" s="920"/>
      <c r="F136" s="920"/>
      <c r="G136" s="921" t="s">
        <v>318</v>
      </c>
      <c r="H136" s="921"/>
      <c r="I136" s="922"/>
      <c r="J136" s="922"/>
      <c r="K136" s="922"/>
      <c r="L136" s="922"/>
      <c r="M136" s="922"/>
    </row>
    <row r="137" spans="1:13" ht="13.5" customHeight="1">
      <c r="A137" s="925"/>
      <c r="B137" s="926"/>
      <c r="C137" s="62" t="s">
        <v>317</v>
      </c>
      <c r="D137" s="920"/>
      <c r="E137" s="920"/>
      <c r="F137" s="920"/>
      <c r="G137" s="921" t="s">
        <v>318</v>
      </c>
      <c r="H137" s="921"/>
      <c r="I137" s="922"/>
      <c r="J137" s="922"/>
      <c r="K137" s="922"/>
      <c r="L137" s="922"/>
      <c r="M137" s="922"/>
    </row>
    <row r="138" spans="1:13" ht="13.5" customHeight="1">
      <c r="A138" s="925"/>
      <c r="B138" s="926"/>
      <c r="C138" s="62" t="s">
        <v>317</v>
      </c>
      <c r="D138" s="920"/>
      <c r="E138" s="920"/>
      <c r="F138" s="920"/>
      <c r="G138" s="921" t="s">
        <v>318</v>
      </c>
      <c r="H138" s="921"/>
      <c r="I138" s="922"/>
      <c r="J138" s="922"/>
      <c r="K138" s="922"/>
      <c r="L138" s="922"/>
      <c r="M138" s="922"/>
    </row>
    <row r="139" spans="1:13">
      <c r="A139" s="927"/>
      <c r="B139" s="928"/>
      <c r="C139" s="62" t="s">
        <v>317</v>
      </c>
      <c r="D139" s="920"/>
      <c r="E139" s="920"/>
      <c r="F139" s="920"/>
      <c r="G139" s="921" t="s">
        <v>318</v>
      </c>
      <c r="H139" s="921"/>
      <c r="I139" s="922"/>
      <c r="J139" s="922"/>
      <c r="K139" s="922"/>
      <c r="L139" s="922"/>
      <c r="M139" s="922"/>
    </row>
  </sheetData>
  <mergeCells count="254">
    <mergeCell ref="A39:B39"/>
    <mergeCell ref="F41:M41"/>
    <mergeCell ref="G17:G18"/>
    <mergeCell ref="I17:I18"/>
    <mergeCell ref="K17:K18"/>
    <mergeCell ref="C18:E18"/>
    <mergeCell ref="B19:B21"/>
    <mergeCell ref="G20:M20"/>
    <mergeCell ref="C21:M21"/>
    <mergeCell ref="A32:G32"/>
    <mergeCell ref="H32:M32"/>
    <mergeCell ref="A33:M33"/>
    <mergeCell ref="A34:B35"/>
    <mergeCell ref="C34:D34"/>
    <mergeCell ref="E34:F34"/>
    <mergeCell ref="A27:A31"/>
    <mergeCell ref="C27:E27"/>
    <mergeCell ref="F27:F28"/>
    <mergeCell ref="G27:G28"/>
    <mergeCell ref="I27:I28"/>
    <mergeCell ref="K27:K28"/>
    <mergeCell ref="C28:E28"/>
    <mergeCell ref="B29:B31"/>
    <mergeCell ref="G30:M30"/>
    <mergeCell ref="C89:M89"/>
    <mergeCell ref="A69:A89"/>
    <mergeCell ref="C69:M69"/>
    <mergeCell ref="C70:M70"/>
    <mergeCell ref="B71:B73"/>
    <mergeCell ref="G72:M72"/>
    <mergeCell ref="C73:M73"/>
    <mergeCell ref="C75:M75"/>
    <mergeCell ref="C76:M76"/>
    <mergeCell ref="C77:M77"/>
    <mergeCell ref="B78:B80"/>
    <mergeCell ref="G79:M79"/>
    <mergeCell ref="C80:M80"/>
    <mergeCell ref="C82:M82"/>
    <mergeCell ref="C83:M83"/>
    <mergeCell ref="C84:M84"/>
    <mergeCell ref="B85:B87"/>
    <mergeCell ref="G86:M86"/>
    <mergeCell ref="C87:M87"/>
    <mergeCell ref="B128:C133"/>
    <mergeCell ref="D128:E128"/>
    <mergeCell ref="F128:I128"/>
    <mergeCell ref="J128:M128"/>
    <mergeCell ref="D129:E129"/>
    <mergeCell ref="F129:I129"/>
    <mergeCell ref="J129:M129"/>
    <mergeCell ref="D132:E132"/>
    <mergeCell ref="F132:I132"/>
    <mergeCell ref="J132:M132"/>
    <mergeCell ref="D133:E133"/>
    <mergeCell ref="F133:I133"/>
    <mergeCell ref="J133:M133"/>
    <mergeCell ref="D130:E130"/>
    <mergeCell ref="F130:I130"/>
    <mergeCell ref="J130:M130"/>
    <mergeCell ref="D131:E131"/>
    <mergeCell ref="F131:I131"/>
    <mergeCell ref="J131:M131"/>
    <mergeCell ref="D126:E126"/>
    <mergeCell ref="F126:I126"/>
    <mergeCell ref="J126:M126"/>
    <mergeCell ref="D127:E127"/>
    <mergeCell ref="F127:I127"/>
    <mergeCell ref="J127:M127"/>
    <mergeCell ref="D124:E124"/>
    <mergeCell ref="F124:I124"/>
    <mergeCell ref="J124:M124"/>
    <mergeCell ref="D125:E125"/>
    <mergeCell ref="F125:I125"/>
    <mergeCell ref="J125:M125"/>
    <mergeCell ref="A3:A9"/>
    <mergeCell ref="C3:M3"/>
    <mergeCell ref="C4:M4"/>
    <mergeCell ref="B5:B7"/>
    <mergeCell ref="G6:M6"/>
    <mergeCell ref="C7:M7"/>
    <mergeCell ref="C9:M9"/>
    <mergeCell ref="C8:M8"/>
    <mergeCell ref="D123:E123"/>
    <mergeCell ref="F123:I123"/>
    <mergeCell ref="J123:M123"/>
    <mergeCell ref="A10:A16"/>
    <mergeCell ref="C10:M10"/>
    <mergeCell ref="C11:M11"/>
    <mergeCell ref="B12:B14"/>
    <mergeCell ref="G13:M13"/>
    <mergeCell ref="C14:M14"/>
    <mergeCell ref="C16:M16"/>
    <mergeCell ref="B26:C26"/>
    <mergeCell ref="D26:E26"/>
    <mergeCell ref="A17:A26"/>
    <mergeCell ref="C17:E17"/>
    <mergeCell ref="F17:F18"/>
    <mergeCell ref="A38:B38"/>
    <mergeCell ref="C31:M31"/>
    <mergeCell ref="A50:B50"/>
    <mergeCell ref="C50:M50"/>
    <mergeCell ref="A51:B51"/>
    <mergeCell ref="A36:B36"/>
    <mergeCell ref="A37:B37"/>
    <mergeCell ref="C38:D38"/>
    <mergeCell ref="E38:F38"/>
    <mergeCell ref="C39:D39"/>
    <mergeCell ref="E39:F39"/>
    <mergeCell ref="D41:E41"/>
    <mergeCell ref="A41:A49"/>
    <mergeCell ref="B49:C49"/>
    <mergeCell ref="J51:K51"/>
    <mergeCell ref="H51:I51"/>
    <mergeCell ref="L51:M51"/>
    <mergeCell ref="J46:M46"/>
    <mergeCell ref="D47:E47"/>
    <mergeCell ref="F47:I47"/>
    <mergeCell ref="J47:M47"/>
    <mergeCell ref="D48:E48"/>
    <mergeCell ref="F48:I48"/>
    <mergeCell ref="B45:C48"/>
    <mergeCell ref="D45:E45"/>
    <mergeCell ref="F42:M42"/>
    <mergeCell ref="C58:M58"/>
    <mergeCell ref="A59:B59"/>
    <mergeCell ref="C59:M59"/>
    <mergeCell ref="L53:M53"/>
    <mergeCell ref="C54:E54"/>
    <mergeCell ref="F54:M54"/>
    <mergeCell ref="A55:B57"/>
    <mergeCell ref="H55:I55"/>
    <mergeCell ref="J55:K55"/>
    <mergeCell ref="L55:M55"/>
    <mergeCell ref="H56:I56"/>
    <mergeCell ref="J56:K56"/>
    <mergeCell ref="L56:M56"/>
    <mergeCell ref="A52:B54"/>
    <mergeCell ref="H52:I52"/>
    <mergeCell ref="J52:K52"/>
    <mergeCell ref="L52:M52"/>
    <mergeCell ref="H53:I53"/>
    <mergeCell ref="J53:K53"/>
    <mergeCell ref="D43:E43"/>
    <mergeCell ref="C101:E101"/>
    <mergeCell ref="F101:F102"/>
    <mergeCell ref="G101:G102"/>
    <mergeCell ref="I101:I102"/>
    <mergeCell ref="K101:K102"/>
    <mergeCell ref="C102:E102"/>
    <mergeCell ref="B93:B95"/>
    <mergeCell ref="G94:M94"/>
    <mergeCell ref="C95:M95"/>
    <mergeCell ref="C96:E96"/>
    <mergeCell ref="F96:F97"/>
    <mergeCell ref="G96:G97"/>
    <mergeCell ref="I96:I97"/>
    <mergeCell ref="K96:K97"/>
    <mergeCell ref="C97:E97"/>
    <mergeCell ref="D137:F137"/>
    <mergeCell ref="G137:H137"/>
    <mergeCell ref="I137:M137"/>
    <mergeCell ref="D138:F138"/>
    <mergeCell ref="G138:H138"/>
    <mergeCell ref="I138:M138"/>
    <mergeCell ref="B118:B120"/>
    <mergeCell ref="G119:M119"/>
    <mergeCell ref="C120:M120"/>
    <mergeCell ref="A135:B139"/>
    <mergeCell ref="D135:F135"/>
    <mergeCell ref="G135:H135"/>
    <mergeCell ref="I135:M135"/>
    <mergeCell ref="D136:F136"/>
    <mergeCell ref="G136:H136"/>
    <mergeCell ref="I136:M136"/>
    <mergeCell ref="D139:F139"/>
    <mergeCell ref="G139:H139"/>
    <mergeCell ref="I139:M139"/>
    <mergeCell ref="A122:A133"/>
    <mergeCell ref="B122:C127"/>
    <mergeCell ref="D122:E122"/>
    <mergeCell ref="F122:I122"/>
    <mergeCell ref="J122:M122"/>
    <mergeCell ref="I116:I117"/>
    <mergeCell ref="K116:K117"/>
    <mergeCell ref="C117:E117"/>
    <mergeCell ref="A63:M63"/>
    <mergeCell ref="A64:M64"/>
    <mergeCell ref="A65:M65"/>
    <mergeCell ref="A91:A120"/>
    <mergeCell ref="C91:E91"/>
    <mergeCell ref="F91:F92"/>
    <mergeCell ref="G91:G92"/>
    <mergeCell ref="I91:I92"/>
    <mergeCell ref="K91:K92"/>
    <mergeCell ref="C92:E92"/>
    <mergeCell ref="B113:B115"/>
    <mergeCell ref="G114:M114"/>
    <mergeCell ref="C115:M115"/>
    <mergeCell ref="C116:E116"/>
    <mergeCell ref="F116:F117"/>
    <mergeCell ref="G116:G117"/>
    <mergeCell ref="K106:K107"/>
    <mergeCell ref="C107:E107"/>
    <mergeCell ref="B98:B100"/>
    <mergeCell ref="G99:M99"/>
    <mergeCell ref="C100:M100"/>
    <mergeCell ref="A60:B60"/>
    <mergeCell ref="J48:M48"/>
    <mergeCell ref="D44:E44"/>
    <mergeCell ref="B41:C44"/>
    <mergeCell ref="B108:B110"/>
    <mergeCell ref="G109:M109"/>
    <mergeCell ref="C110:M110"/>
    <mergeCell ref="C111:E111"/>
    <mergeCell ref="F111:F112"/>
    <mergeCell ref="G111:G112"/>
    <mergeCell ref="H57:I57"/>
    <mergeCell ref="J57:K57"/>
    <mergeCell ref="L57:M57"/>
    <mergeCell ref="A58:B58"/>
    <mergeCell ref="I111:I112"/>
    <mergeCell ref="K111:K112"/>
    <mergeCell ref="C112:E112"/>
    <mergeCell ref="B103:B105"/>
    <mergeCell ref="G104:M104"/>
    <mergeCell ref="C105:M105"/>
    <mergeCell ref="C106:E106"/>
    <mergeCell ref="F106:F107"/>
    <mergeCell ref="G106:G107"/>
    <mergeCell ref="I106:I107"/>
    <mergeCell ref="C15:M15"/>
    <mergeCell ref="C74:M74"/>
    <mergeCell ref="C81:M81"/>
    <mergeCell ref="C88:M88"/>
    <mergeCell ref="A66:M66"/>
    <mergeCell ref="F45:I45"/>
    <mergeCell ref="J45:M45"/>
    <mergeCell ref="D46:E46"/>
    <mergeCell ref="F46:I46"/>
    <mergeCell ref="D42:E42"/>
    <mergeCell ref="B22:G22"/>
    <mergeCell ref="H22:M22"/>
    <mergeCell ref="B23:C25"/>
    <mergeCell ref="D23:E23"/>
    <mergeCell ref="F23:M23"/>
    <mergeCell ref="D24:E25"/>
    <mergeCell ref="A40:M40"/>
    <mergeCell ref="F43:M43"/>
    <mergeCell ref="F44:M44"/>
    <mergeCell ref="C60:M60"/>
    <mergeCell ref="A61:B61"/>
    <mergeCell ref="D61:F61"/>
    <mergeCell ref="G61:H61"/>
    <mergeCell ref="I61:M61"/>
  </mergeCells>
  <phoneticPr fontId="4"/>
  <dataValidations count="8">
    <dataValidation type="whole" operator="greaterThanOrEqual" allowBlank="1" showInputMessage="1" showErrorMessage="1" sqref="C50" xr:uid="{17409FF2-078F-4950-8A5D-B92D016EB9C4}">
      <formula1>0</formula1>
    </dataValidation>
    <dataValidation type="list" allowBlank="1" showInputMessage="1" showErrorMessage="1" sqref="C53:M53 L51:M51 H51:I51 F51 D51" xr:uid="{A707AB4D-4B30-49BB-A03A-D97245541926}">
      <formula1>"○"</formula1>
    </dataValidation>
    <dataValidation type="whole" imeMode="disabled" operator="greaterThanOrEqual" allowBlank="1" showInputMessage="1" showErrorMessage="1" sqref="G17:G18 I17:I18 K17:K18 G27:G28 I27:I28 K27:K28 G91:G92 I91:I92 K91:K92 G96:G97 I96:I97 K96:K97 G101:G102 I101:I102 K101:K102 G106:G107 I106:I107 K106:K107 G111:G112 I111:I112 K111:K112 G116:G117 I116:I117 K116:K117" xr:uid="{B292637B-620D-4789-8156-BC4E1212E3FD}">
      <formula1>0</formula1>
    </dataValidation>
    <dataValidation imeMode="disabled" allowBlank="1" showInputMessage="1" showErrorMessage="1" sqref="D5 F5 D19 F19 D12 F12 D71 F71 D78 F78 D85 F85" xr:uid="{1BC204BC-FBEC-4FC1-A1D1-C5994645F0D4}"/>
    <dataValidation imeMode="fullKatakana" allowBlank="1" showInputMessage="1" showErrorMessage="1" sqref="C3:M3 C17:E17 C27:E27 C91:E91 C96:E96 C101:E101 C106:E106 C111:E111 C116:E116 C10:M10 C69:M69 C76:M76 C83:M83" xr:uid="{B4D12657-C0D0-44F8-9E74-A56941FBF807}"/>
    <dataValidation type="list" allowBlank="1" showInputMessage="1" showErrorMessage="1" sqref="F114 F6 F30 F20 F94 F99 F104 F109 F119 F13 F72 F79 F86" xr:uid="{B66824B1-4FD4-4D50-85C7-2EF15AB7785F}">
      <formula1>"市,郡,区"</formula1>
    </dataValidation>
    <dataValidation type="list" allowBlank="1" showInputMessage="1" showErrorMessage="1" sqref="D114 D6 D30 D20 D94 D99 D104 D109 D119 D13 D72 D79 D86" xr:uid="{00116988-4EF8-40E8-A1A0-CD865E6DE017}">
      <formula1>"都,道,府,県"</formula1>
    </dataValidation>
    <dataValidation operator="greaterThanOrEqual" allowBlank="1" showInputMessage="1" showErrorMessage="1" sqref="C51" xr:uid="{A71B7C80-A6DE-4332-8FD9-5FD8837E8301}"/>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9DD-00F5-438C-BC93-8FBC829DEC4B}">
  <sheetPr codeName="Sheet11"/>
  <dimension ref="A1:O124"/>
  <sheetViews>
    <sheetView workbookViewId="0">
      <selection activeCell="Z11" sqref="Z11"/>
    </sheetView>
  </sheetViews>
  <sheetFormatPr defaultColWidth="3.875" defaultRowHeight="13.5"/>
  <cols>
    <col min="1" max="1" width="5.625" style="2" customWidth="1"/>
    <col min="2" max="7" width="8.625" style="2" customWidth="1"/>
    <col min="8" max="13" width="4.625" style="2" customWidth="1"/>
    <col min="14" max="16384" width="3.875" style="2"/>
  </cols>
  <sheetData>
    <row r="1" spans="1:15" ht="15" customHeight="1">
      <c r="A1" s="235" t="s">
        <v>363</v>
      </c>
      <c r="B1" s="6"/>
      <c r="C1" s="6"/>
      <c r="D1" s="6"/>
      <c r="E1" s="6"/>
      <c r="F1" s="6"/>
      <c r="G1" s="6"/>
      <c r="H1" s="6"/>
      <c r="I1" s="6"/>
      <c r="J1" s="6"/>
      <c r="K1" s="6"/>
      <c r="L1" s="6"/>
      <c r="M1" s="6"/>
      <c r="N1" s="6"/>
      <c r="O1" s="6"/>
    </row>
    <row r="2" spans="1:15" ht="5.0999999999999996" customHeight="1">
      <c r="A2" s="173"/>
      <c r="B2" s="6"/>
      <c r="C2" s="6"/>
      <c r="D2" s="6"/>
      <c r="E2" s="6"/>
      <c r="F2" s="6"/>
      <c r="G2" s="6"/>
      <c r="H2" s="6"/>
      <c r="I2" s="6"/>
      <c r="J2" s="6"/>
      <c r="K2" s="6"/>
      <c r="L2" s="6"/>
      <c r="M2" s="6"/>
      <c r="N2" s="6"/>
      <c r="O2" s="6"/>
    </row>
    <row r="3" spans="1:15" ht="22.5" customHeight="1">
      <c r="A3" s="1032" t="s">
        <v>364</v>
      </c>
      <c r="B3" s="1033"/>
      <c r="C3" s="1033"/>
      <c r="D3" s="1034"/>
      <c r="E3" s="172" t="s">
        <v>365</v>
      </c>
      <c r="F3" s="171"/>
      <c r="G3" s="172" t="s">
        <v>366</v>
      </c>
      <c r="H3" s="1030"/>
      <c r="I3" s="1031"/>
      <c r="J3" s="1035" t="s">
        <v>367</v>
      </c>
      <c r="K3" s="1036"/>
      <c r="L3" s="903"/>
      <c r="M3" s="962"/>
      <c r="N3" s="5"/>
      <c r="O3" s="6"/>
    </row>
    <row r="4" spans="1:15" ht="15" customHeight="1">
      <c r="A4" s="848" t="s">
        <v>231</v>
      </c>
      <c r="B4" s="9" t="s">
        <v>232</v>
      </c>
      <c r="C4" s="845"/>
      <c r="D4" s="846"/>
      <c r="E4" s="846"/>
      <c r="F4" s="846"/>
      <c r="G4" s="846"/>
      <c r="H4" s="846"/>
      <c r="I4" s="846"/>
      <c r="J4" s="846"/>
      <c r="K4" s="846"/>
      <c r="L4" s="846"/>
      <c r="M4" s="847"/>
      <c r="N4" s="6"/>
      <c r="O4" s="6"/>
    </row>
    <row r="5" spans="1:15" ht="15" customHeight="1">
      <c r="A5" s="849"/>
      <c r="B5" s="10" t="s">
        <v>233</v>
      </c>
      <c r="C5" s="824"/>
      <c r="D5" s="825"/>
      <c r="E5" s="825"/>
      <c r="F5" s="825"/>
      <c r="G5" s="825"/>
      <c r="H5" s="825"/>
      <c r="I5" s="825"/>
      <c r="J5" s="825"/>
      <c r="K5" s="825"/>
      <c r="L5" s="825"/>
      <c r="M5" s="826"/>
      <c r="N5" s="6"/>
      <c r="O5" s="6"/>
    </row>
    <row r="6" spans="1:15" ht="15" customHeight="1">
      <c r="A6" s="849"/>
      <c r="B6" s="817" t="s">
        <v>180</v>
      </c>
      <c r="C6" s="11" t="s">
        <v>234</v>
      </c>
      <c r="D6" s="50"/>
      <c r="E6" s="13" t="s">
        <v>235</v>
      </c>
      <c r="F6" s="50"/>
      <c r="G6" s="12" t="s">
        <v>236</v>
      </c>
      <c r="H6" s="12"/>
      <c r="I6" s="12"/>
      <c r="J6" s="12"/>
      <c r="K6" s="12"/>
      <c r="L6" s="12"/>
      <c r="M6" s="14"/>
      <c r="N6" s="6"/>
      <c r="O6" s="6"/>
    </row>
    <row r="7" spans="1:15" ht="15" customHeight="1">
      <c r="A7" s="849"/>
      <c r="B7" s="827"/>
      <c r="C7" s="40"/>
      <c r="D7" s="16"/>
      <c r="E7" s="39"/>
      <c r="F7" s="17"/>
      <c r="G7" s="828"/>
      <c r="H7" s="828"/>
      <c r="I7" s="828"/>
      <c r="J7" s="828"/>
      <c r="K7" s="828"/>
      <c r="L7" s="828"/>
      <c r="M7" s="829"/>
      <c r="N7" s="6"/>
      <c r="O7" s="6"/>
    </row>
    <row r="8" spans="1:15" ht="15" customHeight="1">
      <c r="A8" s="849"/>
      <c r="B8" s="818"/>
      <c r="C8" s="830"/>
      <c r="D8" s="831"/>
      <c r="E8" s="831"/>
      <c r="F8" s="831"/>
      <c r="G8" s="831"/>
      <c r="H8" s="831"/>
      <c r="I8" s="831"/>
      <c r="J8" s="831"/>
      <c r="K8" s="831"/>
      <c r="L8" s="831"/>
      <c r="M8" s="832"/>
      <c r="N8" s="6"/>
      <c r="O8" s="6"/>
    </row>
    <row r="9" spans="1:15" ht="15" customHeight="1">
      <c r="A9" s="849"/>
      <c r="B9" s="233" t="s">
        <v>237</v>
      </c>
      <c r="C9" s="805"/>
      <c r="D9" s="806"/>
      <c r="E9" s="806"/>
      <c r="F9" s="806"/>
      <c r="G9" s="806"/>
      <c r="H9" s="806"/>
      <c r="I9" s="806"/>
      <c r="J9" s="806"/>
      <c r="K9" s="806"/>
      <c r="L9" s="806"/>
      <c r="M9" s="807"/>
      <c r="N9" s="6"/>
      <c r="O9" s="6"/>
    </row>
    <row r="10" spans="1:15" ht="15" customHeight="1">
      <c r="A10" s="850"/>
      <c r="B10" s="20" t="s">
        <v>238</v>
      </c>
      <c r="C10" s="842"/>
      <c r="D10" s="843"/>
      <c r="E10" s="843"/>
      <c r="F10" s="843"/>
      <c r="G10" s="843"/>
      <c r="H10" s="843"/>
      <c r="I10" s="843"/>
      <c r="J10" s="843"/>
      <c r="K10" s="843"/>
      <c r="L10" s="843"/>
      <c r="M10" s="844"/>
      <c r="N10" s="6"/>
      <c r="O10" s="6"/>
    </row>
    <row r="11" spans="1:15" ht="15" customHeight="1">
      <c r="A11" s="848" t="s">
        <v>240</v>
      </c>
      <c r="B11" s="15" t="s">
        <v>232</v>
      </c>
      <c r="C11" s="893"/>
      <c r="D11" s="894"/>
      <c r="E11" s="895"/>
      <c r="F11" s="816" t="s">
        <v>241</v>
      </c>
      <c r="G11" s="886"/>
      <c r="H11" s="52"/>
      <c r="I11" s="886"/>
      <c r="J11" s="52"/>
      <c r="K11" s="886"/>
      <c r="L11" s="52"/>
      <c r="M11" s="53"/>
      <c r="N11" s="6"/>
      <c r="O11" s="6"/>
    </row>
    <row r="12" spans="1:15" ht="15" customHeight="1">
      <c r="A12" s="849"/>
      <c r="B12" s="21" t="s">
        <v>242</v>
      </c>
      <c r="C12" s="830"/>
      <c r="D12" s="831"/>
      <c r="E12" s="832"/>
      <c r="F12" s="816"/>
      <c r="G12" s="887"/>
      <c r="H12" s="54" t="s">
        <v>243</v>
      </c>
      <c r="I12" s="887"/>
      <c r="J12" s="54" t="s">
        <v>244</v>
      </c>
      <c r="K12" s="887"/>
      <c r="L12" s="55" t="s">
        <v>245</v>
      </c>
      <c r="M12" s="56"/>
      <c r="N12" s="6"/>
      <c r="O12" s="6"/>
    </row>
    <row r="13" spans="1:15" ht="15" customHeight="1">
      <c r="A13" s="849"/>
      <c r="B13" s="808" t="s">
        <v>246</v>
      </c>
      <c r="C13" s="11" t="s">
        <v>234</v>
      </c>
      <c r="D13" s="50"/>
      <c r="E13" s="13" t="s">
        <v>235</v>
      </c>
      <c r="F13" s="50"/>
      <c r="G13" s="12" t="s">
        <v>236</v>
      </c>
      <c r="H13" s="12"/>
      <c r="I13" s="12"/>
      <c r="J13" s="12"/>
      <c r="K13" s="12"/>
      <c r="L13" s="12"/>
      <c r="M13" s="14"/>
      <c r="N13" s="6"/>
      <c r="O13" s="6"/>
    </row>
    <row r="14" spans="1:15" ht="15" customHeight="1">
      <c r="A14" s="849"/>
      <c r="B14" s="809"/>
      <c r="C14" s="40"/>
      <c r="D14" s="16"/>
      <c r="E14" s="39"/>
      <c r="F14" s="17"/>
      <c r="G14" s="828"/>
      <c r="H14" s="828"/>
      <c r="I14" s="828"/>
      <c r="J14" s="828"/>
      <c r="K14" s="828"/>
      <c r="L14" s="828"/>
      <c r="M14" s="829"/>
      <c r="N14" s="6"/>
      <c r="O14" s="6"/>
    </row>
    <row r="15" spans="1:15" ht="15" customHeight="1">
      <c r="A15" s="849"/>
      <c r="B15" s="810"/>
      <c r="C15" s="830"/>
      <c r="D15" s="831"/>
      <c r="E15" s="831"/>
      <c r="F15" s="831"/>
      <c r="G15" s="831"/>
      <c r="H15" s="831"/>
      <c r="I15" s="831"/>
      <c r="J15" s="831"/>
      <c r="K15" s="831"/>
      <c r="L15" s="831"/>
      <c r="M15" s="832"/>
      <c r="N15" s="6"/>
      <c r="O15" s="6"/>
    </row>
    <row r="16" spans="1:15" ht="15" customHeight="1">
      <c r="A16" s="849"/>
      <c r="B16" s="857" t="s">
        <v>247</v>
      </c>
      <c r="C16" s="859"/>
      <c r="D16" s="859"/>
      <c r="E16" s="859"/>
      <c r="F16" s="859"/>
      <c r="G16" s="858"/>
      <c r="H16" s="857"/>
      <c r="I16" s="859"/>
      <c r="J16" s="859"/>
      <c r="K16" s="859"/>
      <c r="L16" s="859"/>
      <c r="M16" s="858"/>
      <c r="N16" s="6"/>
      <c r="O16" s="6"/>
    </row>
    <row r="17" spans="1:15" ht="15" customHeight="1">
      <c r="A17" s="849"/>
      <c r="B17" s="880" t="s">
        <v>248</v>
      </c>
      <c r="C17" s="881"/>
      <c r="D17" s="833" t="s">
        <v>249</v>
      </c>
      <c r="E17" s="834"/>
      <c r="F17" s="843"/>
      <c r="G17" s="843"/>
      <c r="H17" s="876"/>
      <c r="I17" s="876"/>
      <c r="J17" s="876"/>
      <c r="K17" s="843"/>
      <c r="L17" s="843"/>
      <c r="M17" s="844"/>
      <c r="N17" s="6"/>
      <c r="O17" s="6"/>
    </row>
    <row r="18" spans="1:15" ht="15" customHeight="1">
      <c r="A18" s="849"/>
      <c r="B18" s="882"/>
      <c r="C18" s="883"/>
      <c r="D18" s="851" t="s">
        <v>250</v>
      </c>
      <c r="E18" s="877"/>
      <c r="F18" s="42"/>
      <c r="G18" s="42"/>
      <c r="H18" s="42"/>
      <c r="I18" s="42"/>
      <c r="J18" s="42"/>
      <c r="K18" s="42"/>
      <c r="L18" s="42"/>
      <c r="M18" s="43"/>
      <c r="N18" s="6"/>
      <c r="O18" s="6"/>
    </row>
    <row r="19" spans="1:15" ht="15" customHeight="1">
      <c r="A19" s="849"/>
      <c r="B19" s="884"/>
      <c r="C19" s="885"/>
      <c r="D19" s="878"/>
      <c r="E19" s="879"/>
      <c r="F19" s="44"/>
      <c r="G19" s="44"/>
      <c r="H19" s="44"/>
      <c r="I19" s="44"/>
      <c r="J19" s="44"/>
      <c r="K19" s="44"/>
      <c r="L19" s="44"/>
      <c r="M19" s="45"/>
      <c r="N19" s="6"/>
      <c r="O19" s="6"/>
    </row>
    <row r="20" spans="1:15" ht="15" customHeight="1">
      <c r="A20" s="848" t="s">
        <v>296</v>
      </c>
      <c r="B20" s="15" t="s">
        <v>232</v>
      </c>
      <c r="C20" s="893"/>
      <c r="D20" s="894"/>
      <c r="E20" s="895"/>
      <c r="F20" s="816" t="s">
        <v>241</v>
      </c>
      <c r="G20" s="886"/>
      <c r="H20" s="52"/>
      <c r="I20" s="886"/>
      <c r="J20" s="52"/>
      <c r="K20" s="886"/>
      <c r="L20" s="52"/>
      <c r="M20" s="53"/>
      <c r="N20" s="6"/>
      <c r="O20" s="6"/>
    </row>
    <row r="21" spans="1:15" ht="15" customHeight="1">
      <c r="A21" s="849"/>
      <c r="B21" s="21" t="s">
        <v>242</v>
      </c>
      <c r="C21" s="830"/>
      <c r="D21" s="831"/>
      <c r="E21" s="832"/>
      <c r="F21" s="816"/>
      <c r="G21" s="887"/>
      <c r="H21" s="54" t="s">
        <v>243</v>
      </c>
      <c r="I21" s="887"/>
      <c r="J21" s="54" t="s">
        <v>244</v>
      </c>
      <c r="K21" s="887"/>
      <c r="L21" s="55" t="s">
        <v>245</v>
      </c>
      <c r="M21" s="56"/>
      <c r="N21" s="6"/>
      <c r="O21" s="6"/>
    </row>
    <row r="22" spans="1:15" ht="15" customHeight="1">
      <c r="A22" s="849"/>
      <c r="B22" s="808" t="s">
        <v>246</v>
      </c>
      <c r="C22" s="11" t="s">
        <v>234</v>
      </c>
      <c r="D22" s="38"/>
      <c r="E22" s="13" t="s">
        <v>235</v>
      </c>
      <c r="F22" s="38"/>
      <c r="G22" s="12" t="s">
        <v>236</v>
      </c>
      <c r="H22" s="12"/>
      <c r="I22" s="12"/>
      <c r="J22" s="12"/>
      <c r="K22" s="12"/>
      <c r="L22" s="12"/>
      <c r="M22" s="14"/>
      <c r="N22" s="6"/>
      <c r="O22" s="6"/>
    </row>
    <row r="23" spans="1:15" ht="15" customHeight="1">
      <c r="A23" s="849"/>
      <c r="B23" s="809"/>
      <c r="C23" s="40"/>
      <c r="D23" s="16"/>
      <c r="E23" s="39"/>
      <c r="F23" s="17"/>
      <c r="G23" s="828"/>
      <c r="H23" s="828"/>
      <c r="I23" s="828"/>
      <c r="J23" s="828"/>
      <c r="K23" s="828"/>
      <c r="L23" s="828"/>
      <c r="M23" s="829"/>
      <c r="N23" s="6"/>
      <c r="O23" s="6"/>
    </row>
    <row r="24" spans="1:15" ht="15" customHeight="1">
      <c r="A24" s="1038"/>
      <c r="B24" s="810"/>
      <c r="C24" s="830"/>
      <c r="D24" s="831"/>
      <c r="E24" s="831"/>
      <c r="F24" s="831"/>
      <c r="G24" s="831"/>
      <c r="H24" s="831"/>
      <c r="I24" s="831"/>
      <c r="J24" s="831"/>
      <c r="K24" s="831"/>
      <c r="L24" s="831"/>
      <c r="M24" s="832"/>
      <c r="N24" s="6"/>
      <c r="O24" s="6"/>
    </row>
    <row r="25" spans="1:15" ht="15" customHeight="1">
      <c r="A25" s="1037" t="s">
        <v>252</v>
      </c>
      <c r="B25" s="903"/>
      <c r="C25" s="903"/>
      <c r="D25" s="904"/>
      <c r="E25" s="904"/>
      <c r="F25" s="905"/>
      <c r="G25" s="906"/>
      <c r="H25" s="890" t="s">
        <v>253</v>
      </c>
      <c r="I25" s="891"/>
      <c r="J25" s="891"/>
      <c r="K25" s="891"/>
      <c r="L25" s="891"/>
      <c r="M25" s="892"/>
      <c r="N25" s="5"/>
      <c r="O25" s="6"/>
    </row>
    <row r="26" spans="1:15" ht="15" hidden="1" customHeight="1">
      <c r="A26" s="871" t="s">
        <v>254</v>
      </c>
      <c r="B26" s="872"/>
      <c r="C26" s="872"/>
      <c r="D26" s="872"/>
      <c r="E26" s="872"/>
      <c r="F26" s="872"/>
      <c r="G26" s="872"/>
      <c r="H26" s="872"/>
      <c r="I26" s="872"/>
      <c r="J26" s="872"/>
      <c r="K26" s="872"/>
      <c r="L26" s="872"/>
      <c r="M26" s="873"/>
      <c r="N26" s="6"/>
      <c r="O26" s="6"/>
    </row>
    <row r="27" spans="1:15" ht="15" hidden="1" customHeight="1">
      <c r="A27" s="851" t="s">
        <v>255</v>
      </c>
      <c r="B27" s="852"/>
      <c r="C27" s="816" t="s">
        <v>256</v>
      </c>
      <c r="D27" s="816"/>
      <c r="E27" s="808" t="s">
        <v>257</v>
      </c>
      <c r="F27" s="817"/>
      <c r="G27" s="13"/>
      <c r="H27" s="13"/>
      <c r="I27" s="13"/>
      <c r="J27" s="13"/>
      <c r="K27" s="13"/>
      <c r="L27" s="13"/>
      <c r="M27" s="26"/>
      <c r="N27" s="6"/>
      <c r="O27" s="6"/>
    </row>
    <row r="28" spans="1:15" ht="15" hidden="1" customHeight="1">
      <c r="A28" s="855"/>
      <c r="B28" s="856"/>
      <c r="C28" s="19" t="s">
        <v>258</v>
      </c>
      <c r="D28" s="19" t="s">
        <v>259</v>
      </c>
      <c r="E28" s="19" t="s">
        <v>258</v>
      </c>
      <c r="F28" s="19" t="s">
        <v>259</v>
      </c>
      <c r="G28" s="6"/>
      <c r="H28" s="6"/>
      <c r="I28" s="6"/>
      <c r="J28" s="6"/>
      <c r="K28" s="6"/>
      <c r="L28" s="6"/>
      <c r="M28" s="27"/>
      <c r="N28" s="6"/>
      <c r="O28" s="6"/>
    </row>
    <row r="29" spans="1:15" ht="15" hidden="1" customHeight="1">
      <c r="A29" s="808" t="s">
        <v>260</v>
      </c>
      <c r="B29" s="888"/>
      <c r="C29" s="19"/>
      <c r="D29" s="19"/>
      <c r="E29" s="19"/>
      <c r="F29" s="19"/>
      <c r="G29" s="6"/>
      <c r="H29" s="6"/>
      <c r="I29" s="6"/>
      <c r="J29" s="6"/>
      <c r="K29" s="6"/>
      <c r="L29" s="6"/>
      <c r="M29" s="27"/>
      <c r="N29" s="6"/>
      <c r="O29" s="6"/>
    </row>
    <row r="30" spans="1:15" ht="15" hidden="1" customHeight="1">
      <c r="A30" s="810" t="s">
        <v>261</v>
      </c>
      <c r="B30" s="889"/>
      <c r="C30" s="19"/>
      <c r="D30" s="19"/>
      <c r="E30" s="19"/>
      <c r="F30" s="19"/>
      <c r="G30" s="6"/>
      <c r="H30" s="6"/>
      <c r="I30" s="6"/>
      <c r="J30" s="6"/>
      <c r="K30" s="6"/>
      <c r="L30" s="6"/>
      <c r="M30" s="27"/>
      <c r="N30" s="6"/>
      <c r="O30" s="6"/>
    </row>
    <row r="31" spans="1:15" ht="15" hidden="1" customHeight="1">
      <c r="A31" s="20" t="s">
        <v>262</v>
      </c>
      <c r="B31" s="28"/>
      <c r="C31" s="816"/>
      <c r="D31" s="816"/>
      <c r="E31" s="816"/>
      <c r="F31" s="816"/>
      <c r="G31" s="6"/>
      <c r="H31" s="6"/>
      <c r="I31" s="6"/>
      <c r="J31" s="6"/>
      <c r="K31" s="6"/>
      <c r="L31" s="6"/>
      <c r="M31" s="27"/>
      <c r="N31" s="6"/>
      <c r="O31" s="6"/>
    </row>
    <row r="32" spans="1:15" ht="15" hidden="1" customHeight="1">
      <c r="A32" s="20" t="s">
        <v>263</v>
      </c>
      <c r="B32" s="28"/>
      <c r="C32" s="919"/>
      <c r="D32" s="919"/>
      <c r="E32" s="919"/>
      <c r="F32" s="919"/>
      <c r="G32" s="22"/>
      <c r="H32" s="22"/>
      <c r="I32" s="22"/>
      <c r="J32" s="22"/>
      <c r="K32" s="22"/>
      <c r="L32" s="22"/>
      <c r="M32" s="23"/>
      <c r="N32" s="5"/>
      <c r="O32" s="6"/>
    </row>
    <row r="33" spans="1:15" ht="15" customHeight="1">
      <c r="A33" s="871" t="s">
        <v>264</v>
      </c>
      <c r="B33" s="872"/>
      <c r="C33" s="872"/>
      <c r="D33" s="872"/>
      <c r="E33" s="872"/>
      <c r="F33" s="872"/>
      <c r="G33" s="872"/>
      <c r="H33" s="872"/>
      <c r="I33" s="872"/>
      <c r="J33" s="872"/>
      <c r="K33" s="872"/>
      <c r="L33" s="872"/>
      <c r="M33" s="873"/>
      <c r="N33" s="5"/>
      <c r="O33" s="6"/>
    </row>
    <row r="34" spans="1:15" ht="15" customHeight="1">
      <c r="A34" s="1039" t="s">
        <v>368</v>
      </c>
      <c r="B34" s="1040"/>
      <c r="C34" s="28" t="s">
        <v>301</v>
      </c>
      <c r="D34" s="171"/>
      <c r="E34" s="20" t="s">
        <v>302</v>
      </c>
      <c r="F34" s="171"/>
      <c r="G34" s="28"/>
      <c r="H34" s="24"/>
      <c r="I34" s="24"/>
      <c r="J34" s="24"/>
      <c r="K34" s="24"/>
      <c r="L34" s="24"/>
      <c r="M34" s="25"/>
      <c r="N34" s="5"/>
      <c r="O34" s="6"/>
    </row>
    <row r="35" spans="1:15" ht="15" customHeight="1">
      <c r="A35" s="833" t="s">
        <v>297</v>
      </c>
      <c r="B35" s="834"/>
      <c r="C35" s="837"/>
      <c r="D35" s="838"/>
      <c r="E35" s="838"/>
      <c r="F35" s="838"/>
      <c r="G35" s="838"/>
      <c r="H35" s="838"/>
      <c r="I35" s="838"/>
      <c r="J35" s="838"/>
      <c r="K35" s="838"/>
      <c r="L35" s="838"/>
      <c r="M35" s="839"/>
      <c r="N35" s="5"/>
      <c r="O35" s="6"/>
    </row>
    <row r="36" spans="1:15" ht="24.95" customHeight="1">
      <c r="A36" s="933" t="s">
        <v>307</v>
      </c>
      <c r="B36" s="934"/>
      <c r="C36" s="943"/>
      <c r="D36" s="944"/>
      <c r="E36" s="944"/>
      <c r="F36" s="944"/>
      <c r="G36" s="944"/>
      <c r="H36" s="944"/>
      <c r="I36" s="944"/>
      <c r="J36" s="944"/>
      <c r="K36" s="944"/>
      <c r="L36" s="944"/>
      <c r="M36" s="945"/>
    </row>
    <row r="37" spans="1:15" ht="15" customHeight="1">
      <c r="A37" s="851" t="s">
        <v>265</v>
      </c>
      <c r="B37" s="852"/>
      <c r="C37" s="2" t="s">
        <v>81</v>
      </c>
      <c r="D37" s="19" t="s">
        <v>266</v>
      </c>
      <c r="E37" s="19" t="s">
        <v>267</v>
      </c>
      <c r="F37" s="19" t="s">
        <v>268</v>
      </c>
      <c r="G37" s="19" t="s">
        <v>269</v>
      </c>
      <c r="H37" s="857" t="s">
        <v>270</v>
      </c>
      <c r="I37" s="858"/>
      <c r="J37" s="857" t="s">
        <v>271</v>
      </c>
      <c r="K37" s="858"/>
      <c r="L37" s="857" t="s">
        <v>272</v>
      </c>
      <c r="M37" s="858"/>
      <c r="N37" s="6"/>
      <c r="O37" s="6"/>
    </row>
    <row r="38" spans="1:15" ht="15" customHeight="1">
      <c r="A38" s="853"/>
      <c r="B38" s="854"/>
      <c r="C38" s="46"/>
      <c r="D38" s="46"/>
      <c r="E38" s="46"/>
      <c r="F38" s="46"/>
      <c r="G38" s="46"/>
      <c r="H38" s="900"/>
      <c r="I38" s="901"/>
      <c r="J38" s="900"/>
      <c r="K38" s="901"/>
      <c r="L38" s="900"/>
      <c r="M38" s="901"/>
      <c r="N38" s="6"/>
      <c r="O38" s="6"/>
    </row>
    <row r="39" spans="1:15" ht="15" customHeight="1">
      <c r="A39" s="855"/>
      <c r="B39" s="856"/>
      <c r="C39" s="857" t="s">
        <v>273</v>
      </c>
      <c r="D39" s="859"/>
      <c r="E39" s="858"/>
      <c r="F39" s="842"/>
      <c r="G39" s="843"/>
      <c r="H39" s="843"/>
      <c r="I39" s="843"/>
      <c r="J39" s="843"/>
      <c r="K39" s="843"/>
      <c r="L39" s="843"/>
      <c r="M39" s="844"/>
      <c r="N39" s="6"/>
      <c r="O39" s="6"/>
    </row>
    <row r="40" spans="1:15" ht="15" customHeight="1">
      <c r="A40" s="863" t="s">
        <v>274</v>
      </c>
      <c r="B40" s="819"/>
      <c r="C40" s="29" t="s">
        <v>275</v>
      </c>
      <c r="D40" s="47"/>
      <c r="E40" s="30" t="s">
        <v>276</v>
      </c>
      <c r="F40" s="49"/>
      <c r="G40" s="31" t="s">
        <v>277</v>
      </c>
      <c r="H40" s="916"/>
      <c r="I40" s="916"/>
      <c r="J40" s="917" t="s">
        <v>276</v>
      </c>
      <c r="K40" s="917"/>
      <c r="L40" s="916"/>
      <c r="M40" s="918"/>
      <c r="N40" s="5"/>
      <c r="O40" s="6"/>
    </row>
    <row r="41" spans="1:15" ht="15" customHeight="1">
      <c r="A41" s="864"/>
      <c r="B41" s="865"/>
      <c r="C41" s="32" t="s">
        <v>278</v>
      </c>
      <c r="D41" s="47"/>
      <c r="E41" s="30" t="s">
        <v>276</v>
      </c>
      <c r="F41" s="49"/>
      <c r="G41" s="31" t="s">
        <v>277</v>
      </c>
      <c r="H41" s="916"/>
      <c r="I41" s="916"/>
      <c r="J41" s="917" t="s">
        <v>276</v>
      </c>
      <c r="K41" s="917"/>
      <c r="L41" s="916"/>
      <c r="M41" s="918"/>
      <c r="N41" s="5"/>
      <c r="O41" s="6"/>
    </row>
    <row r="42" spans="1:15" ht="15" customHeight="1">
      <c r="A42" s="866"/>
      <c r="B42" s="820"/>
      <c r="C42" s="34" t="s">
        <v>279</v>
      </c>
      <c r="D42" s="48"/>
      <c r="E42" s="35" t="s">
        <v>276</v>
      </c>
      <c r="F42" s="49"/>
      <c r="G42" s="31" t="s">
        <v>277</v>
      </c>
      <c r="H42" s="916"/>
      <c r="I42" s="916"/>
      <c r="J42" s="917" t="s">
        <v>276</v>
      </c>
      <c r="K42" s="917"/>
      <c r="L42" s="916"/>
      <c r="M42" s="918"/>
      <c r="N42" s="5"/>
      <c r="O42" s="6"/>
    </row>
    <row r="43" spans="1:15" ht="15" customHeight="1">
      <c r="A43" s="833" t="s">
        <v>286</v>
      </c>
      <c r="B43" s="834"/>
      <c r="C43" s="837"/>
      <c r="D43" s="838"/>
      <c r="E43" s="838"/>
      <c r="F43" s="838"/>
      <c r="G43" s="838"/>
      <c r="H43" s="838"/>
      <c r="I43" s="838"/>
      <c r="J43" s="838"/>
      <c r="K43" s="838"/>
      <c r="L43" s="838"/>
      <c r="M43" s="839"/>
      <c r="N43" s="6"/>
      <c r="O43" s="6"/>
    </row>
    <row r="44" spans="1:15" ht="15" customHeight="1">
      <c r="A44" s="833" t="s">
        <v>287</v>
      </c>
      <c r="B44" s="834"/>
      <c r="C44" s="837"/>
      <c r="D44" s="838"/>
      <c r="E44" s="838"/>
      <c r="F44" s="838"/>
      <c r="G44" s="838"/>
      <c r="H44" s="838"/>
      <c r="I44" s="838"/>
      <c r="J44" s="838"/>
      <c r="K44" s="838"/>
      <c r="L44" s="838"/>
      <c r="M44" s="839"/>
      <c r="N44" s="5"/>
      <c r="O44" s="6"/>
    </row>
    <row r="45" spans="1:15" ht="35.1" customHeight="1">
      <c r="A45" s="835" t="s">
        <v>288</v>
      </c>
      <c r="B45" s="836"/>
      <c r="C45" s="913"/>
      <c r="D45" s="914"/>
      <c r="E45" s="914"/>
      <c r="F45" s="914"/>
      <c r="G45" s="914"/>
      <c r="H45" s="914"/>
      <c r="I45" s="914"/>
      <c r="J45" s="914"/>
      <c r="K45" s="914"/>
      <c r="L45" s="914"/>
      <c r="M45" s="915"/>
      <c r="N45" s="5"/>
      <c r="O45" s="6"/>
    </row>
    <row r="46" spans="1:15" ht="15" customHeight="1">
      <c r="A46" s="907" t="s">
        <v>316</v>
      </c>
      <c r="B46" s="908"/>
      <c r="C46" s="62" t="s">
        <v>317</v>
      </c>
      <c r="D46" s="920"/>
      <c r="E46" s="920"/>
      <c r="F46" s="920"/>
      <c r="G46" s="921" t="s">
        <v>318</v>
      </c>
      <c r="H46" s="921"/>
      <c r="I46" s="922"/>
      <c r="J46" s="922"/>
      <c r="K46" s="922"/>
      <c r="L46" s="922"/>
      <c r="M46" s="922"/>
      <c r="N46" s="5"/>
      <c r="O46" s="6"/>
    </row>
    <row r="47" spans="1:15" ht="15" customHeight="1">
      <c r="A47" s="953" t="s">
        <v>319</v>
      </c>
      <c r="B47" s="954"/>
      <c r="C47" s="954"/>
      <c r="D47" s="954"/>
      <c r="E47" s="954"/>
      <c r="F47" s="954"/>
      <c r="G47" s="954"/>
      <c r="H47" s="954"/>
      <c r="I47" s="954"/>
      <c r="J47" s="954"/>
      <c r="K47" s="954"/>
      <c r="L47" s="954"/>
      <c r="M47" s="955"/>
      <c r="N47" s="6"/>
      <c r="O47" s="6"/>
    </row>
    <row r="48" spans="1:15" ht="15" customHeight="1">
      <c r="A48" s="848" t="s">
        <v>231</v>
      </c>
      <c r="B48" s="9" t="s">
        <v>232</v>
      </c>
      <c r="C48" s="845"/>
      <c r="D48" s="846"/>
      <c r="E48" s="846"/>
      <c r="F48" s="846"/>
      <c r="G48" s="846"/>
      <c r="H48" s="846"/>
      <c r="I48" s="846"/>
      <c r="J48" s="846"/>
      <c r="K48" s="846"/>
      <c r="L48" s="846"/>
      <c r="M48" s="847"/>
      <c r="N48" s="6"/>
      <c r="O48" s="6"/>
    </row>
    <row r="49" spans="1:15" ht="15" customHeight="1">
      <c r="A49" s="849"/>
      <c r="B49" s="10" t="s">
        <v>233</v>
      </c>
      <c r="C49" s="824"/>
      <c r="D49" s="825"/>
      <c r="E49" s="825"/>
      <c r="F49" s="825"/>
      <c r="G49" s="825"/>
      <c r="H49" s="825"/>
      <c r="I49" s="825"/>
      <c r="J49" s="825"/>
      <c r="K49" s="825"/>
      <c r="L49" s="825"/>
      <c r="M49" s="826"/>
      <c r="N49" s="6"/>
      <c r="O49" s="6"/>
    </row>
    <row r="50" spans="1:15" ht="15" customHeight="1">
      <c r="A50" s="849"/>
      <c r="B50" s="817" t="s">
        <v>180</v>
      </c>
      <c r="C50" s="11" t="s">
        <v>234</v>
      </c>
      <c r="D50" s="50"/>
      <c r="E50" s="13" t="s">
        <v>235</v>
      </c>
      <c r="F50" s="50"/>
      <c r="G50" s="12" t="s">
        <v>236</v>
      </c>
      <c r="H50" s="12"/>
      <c r="I50" s="12"/>
      <c r="J50" s="12"/>
      <c r="K50" s="12"/>
      <c r="L50" s="12"/>
      <c r="M50" s="14"/>
      <c r="N50" s="6"/>
      <c r="O50" s="6"/>
    </row>
    <row r="51" spans="1:15" ht="15" customHeight="1">
      <c r="A51" s="849"/>
      <c r="B51" s="827"/>
      <c r="C51" s="40"/>
      <c r="D51" s="16"/>
      <c r="E51" s="39"/>
      <c r="F51" s="17"/>
      <c r="G51" s="828"/>
      <c r="H51" s="828"/>
      <c r="I51" s="828"/>
      <c r="J51" s="828"/>
      <c r="K51" s="828"/>
      <c r="L51" s="828"/>
      <c r="M51" s="829"/>
      <c r="N51" s="6"/>
      <c r="O51" s="6"/>
    </row>
    <row r="52" spans="1:15" ht="15" customHeight="1">
      <c r="A52" s="849"/>
      <c r="B52" s="818"/>
      <c r="C52" s="830"/>
      <c r="D52" s="831"/>
      <c r="E52" s="831"/>
      <c r="F52" s="831"/>
      <c r="G52" s="831"/>
      <c r="H52" s="831"/>
      <c r="I52" s="831"/>
      <c r="J52" s="831"/>
      <c r="K52" s="831"/>
      <c r="L52" s="831"/>
      <c r="M52" s="832"/>
      <c r="N52" s="6"/>
      <c r="O52" s="6"/>
    </row>
    <row r="53" spans="1:15" ht="15" customHeight="1">
      <c r="A53" s="849"/>
      <c r="B53" s="233" t="s">
        <v>237</v>
      </c>
      <c r="C53" s="805"/>
      <c r="D53" s="806"/>
      <c r="E53" s="806"/>
      <c r="F53" s="806"/>
      <c r="G53" s="806"/>
      <c r="H53" s="806"/>
      <c r="I53" s="806"/>
      <c r="J53" s="806"/>
      <c r="K53" s="806"/>
      <c r="L53" s="806"/>
      <c r="M53" s="807"/>
      <c r="N53" s="6"/>
      <c r="O53" s="6"/>
    </row>
    <row r="54" spans="1:15" ht="15" customHeight="1">
      <c r="A54" s="850"/>
      <c r="B54" s="20" t="s">
        <v>238</v>
      </c>
      <c r="C54" s="842"/>
      <c r="D54" s="843"/>
      <c r="E54" s="843"/>
      <c r="F54" s="843"/>
      <c r="G54" s="843"/>
      <c r="H54" s="843"/>
      <c r="I54" s="843"/>
      <c r="J54" s="843"/>
      <c r="K54" s="843"/>
      <c r="L54" s="843"/>
      <c r="M54" s="844"/>
      <c r="N54" s="6"/>
      <c r="O54" s="6"/>
    </row>
    <row r="55" spans="1:15" ht="15" customHeight="1">
      <c r="A55" s="848" t="s">
        <v>296</v>
      </c>
      <c r="B55" s="120" t="s">
        <v>232</v>
      </c>
      <c r="C55" s="893"/>
      <c r="D55" s="894"/>
      <c r="E55" s="895"/>
      <c r="F55" s="816" t="s">
        <v>241</v>
      </c>
      <c r="G55" s="886"/>
      <c r="H55" s="52"/>
      <c r="I55" s="886"/>
      <c r="J55" s="52"/>
      <c r="K55" s="886"/>
      <c r="L55" s="52"/>
      <c r="M55" s="53"/>
      <c r="N55" s="6"/>
      <c r="O55" s="6"/>
    </row>
    <row r="56" spans="1:15" ht="15" customHeight="1">
      <c r="A56" s="849"/>
      <c r="B56" s="21" t="s">
        <v>242</v>
      </c>
      <c r="C56" s="830"/>
      <c r="D56" s="831"/>
      <c r="E56" s="832"/>
      <c r="F56" s="816"/>
      <c r="G56" s="887"/>
      <c r="H56" s="54" t="s">
        <v>243</v>
      </c>
      <c r="I56" s="887"/>
      <c r="J56" s="54" t="s">
        <v>244</v>
      </c>
      <c r="K56" s="887"/>
      <c r="L56" s="55" t="s">
        <v>245</v>
      </c>
      <c r="M56" s="56"/>
      <c r="N56" s="6"/>
      <c r="O56" s="6"/>
    </row>
    <row r="57" spans="1:15" ht="15" customHeight="1">
      <c r="A57" s="849"/>
      <c r="B57" s="808" t="s">
        <v>246</v>
      </c>
      <c r="C57" s="11" t="s">
        <v>234</v>
      </c>
      <c r="D57" s="38"/>
      <c r="E57" s="13" t="s">
        <v>235</v>
      </c>
      <c r="F57" s="38"/>
      <c r="G57" s="12" t="s">
        <v>236</v>
      </c>
      <c r="H57" s="12"/>
      <c r="I57" s="12"/>
      <c r="J57" s="12"/>
      <c r="K57" s="12"/>
      <c r="L57" s="12"/>
      <c r="M57" s="14"/>
      <c r="N57" s="6"/>
      <c r="O57" s="6"/>
    </row>
    <row r="58" spans="1:15" ht="15" customHeight="1">
      <c r="A58" s="849"/>
      <c r="B58" s="809"/>
      <c r="C58" s="40"/>
      <c r="D58" s="16"/>
      <c r="E58" s="39"/>
      <c r="F58" s="17"/>
      <c r="G58" s="828"/>
      <c r="H58" s="828"/>
      <c r="I58" s="828"/>
      <c r="J58" s="828"/>
      <c r="K58" s="828"/>
      <c r="L58" s="828"/>
      <c r="M58" s="829"/>
      <c r="N58" s="6"/>
      <c r="O58" s="6"/>
    </row>
    <row r="59" spans="1:15" ht="15" customHeight="1">
      <c r="A59" s="850"/>
      <c r="B59" s="810"/>
      <c r="C59" s="830"/>
      <c r="D59" s="831"/>
      <c r="E59" s="831"/>
      <c r="F59" s="831"/>
      <c r="G59" s="831"/>
      <c r="H59" s="831"/>
      <c r="I59" s="831"/>
      <c r="J59" s="831"/>
      <c r="K59" s="831"/>
      <c r="L59" s="831"/>
      <c r="M59" s="832"/>
      <c r="N59" s="6"/>
      <c r="O59" s="6"/>
    </row>
    <row r="60" spans="1:15" ht="15" customHeight="1">
      <c r="A60" s="902" t="s">
        <v>252</v>
      </c>
      <c r="B60" s="903"/>
      <c r="C60" s="903"/>
      <c r="D60" s="903"/>
      <c r="E60" s="903"/>
      <c r="F60" s="905"/>
      <c r="G60" s="906"/>
      <c r="H60" s="890" t="s">
        <v>253</v>
      </c>
      <c r="I60" s="891"/>
      <c r="J60" s="891"/>
      <c r="K60" s="891"/>
      <c r="L60" s="891"/>
      <c r="M60" s="892"/>
      <c r="N60" s="5"/>
      <c r="O60" s="6"/>
    </row>
    <row r="61" spans="1:15" ht="15" hidden="1" customHeight="1">
      <c r="A61" s="871" t="s">
        <v>254</v>
      </c>
      <c r="B61" s="872"/>
      <c r="C61" s="872"/>
      <c r="D61" s="872"/>
      <c r="E61" s="872"/>
      <c r="F61" s="872"/>
      <c r="G61" s="872"/>
      <c r="H61" s="872"/>
      <c r="I61" s="872"/>
      <c r="J61" s="872"/>
      <c r="K61" s="872"/>
      <c r="L61" s="872"/>
      <c r="M61" s="873"/>
      <c r="N61" s="6"/>
      <c r="O61" s="6"/>
    </row>
    <row r="62" spans="1:15" ht="15" hidden="1" customHeight="1">
      <c r="A62" s="851" t="s">
        <v>255</v>
      </c>
      <c r="B62" s="852"/>
      <c r="C62" s="816" t="s">
        <v>256</v>
      </c>
      <c r="D62" s="816"/>
      <c r="E62" s="808" t="s">
        <v>257</v>
      </c>
      <c r="F62" s="817"/>
      <c r="G62" s="13"/>
      <c r="H62" s="13"/>
      <c r="I62" s="13"/>
      <c r="J62" s="13"/>
      <c r="K62" s="13"/>
      <c r="L62" s="13"/>
      <c r="M62" s="26"/>
      <c r="N62" s="6"/>
      <c r="O62" s="6"/>
    </row>
    <row r="63" spans="1:15" ht="15" hidden="1" customHeight="1">
      <c r="A63" s="855"/>
      <c r="B63" s="856"/>
      <c r="C63" s="19" t="s">
        <v>258</v>
      </c>
      <c r="D63" s="19" t="s">
        <v>259</v>
      </c>
      <c r="E63" s="19" t="s">
        <v>258</v>
      </c>
      <c r="F63" s="19" t="s">
        <v>259</v>
      </c>
      <c r="G63" s="6"/>
      <c r="H63" s="6"/>
      <c r="I63" s="6"/>
      <c r="J63" s="6"/>
      <c r="K63" s="6"/>
      <c r="L63" s="6"/>
      <c r="M63" s="27"/>
      <c r="N63" s="6"/>
      <c r="O63" s="6"/>
    </row>
    <row r="64" spans="1:15" ht="15" hidden="1" customHeight="1">
      <c r="A64" s="808" t="s">
        <v>260</v>
      </c>
      <c r="B64" s="888"/>
      <c r="C64" s="19"/>
      <c r="D64" s="19"/>
      <c r="E64" s="19"/>
      <c r="F64" s="19"/>
      <c r="G64" s="6"/>
      <c r="H64" s="6"/>
      <c r="I64" s="6"/>
      <c r="J64" s="6"/>
      <c r="K64" s="6"/>
      <c r="L64" s="6"/>
      <c r="M64" s="27"/>
      <c r="N64" s="6"/>
      <c r="O64" s="6"/>
    </row>
    <row r="65" spans="1:15" ht="15" hidden="1" customHeight="1">
      <c r="A65" s="810" t="s">
        <v>261</v>
      </c>
      <c r="B65" s="889"/>
      <c r="C65" s="19"/>
      <c r="D65" s="19"/>
      <c r="E65" s="19"/>
      <c r="F65" s="19"/>
      <c r="G65" s="6"/>
      <c r="H65" s="6"/>
      <c r="I65" s="6"/>
      <c r="J65" s="6"/>
      <c r="K65" s="6"/>
      <c r="L65" s="6"/>
      <c r="M65" s="27"/>
      <c r="N65" s="6"/>
      <c r="O65" s="6"/>
    </row>
    <row r="66" spans="1:15" ht="15" hidden="1" customHeight="1">
      <c r="A66" s="20" t="s">
        <v>262</v>
      </c>
      <c r="B66" s="28"/>
      <c r="C66" s="816"/>
      <c r="D66" s="816"/>
      <c r="E66" s="816"/>
      <c r="F66" s="816"/>
      <c r="G66" s="6"/>
      <c r="H66" s="6"/>
      <c r="I66" s="6"/>
      <c r="J66" s="6"/>
      <c r="K66" s="6"/>
      <c r="L66" s="6"/>
      <c r="M66" s="27"/>
      <c r="N66" s="6"/>
      <c r="O66" s="6"/>
    </row>
    <row r="67" spans="1:15" ht="15" hidden="1" customHeight="1">
      <c r="A67" s="20" t="s">
        <v>263</v>
      </c>
      <c r="B67" s="28"/>
      <c r="C67" s="919"/>
      <c r="D67" s="919"/>
      <c r="E67" s="919"/>
      <c r="F67" s="919"/>
      <c r="G67" s="22"/>
      <c r="H67" s="22"/>
      <c r="I67" s="22"/>
      <c r="J67" s="22"/>
      <c r="K67" s="22"/>
      <c r="L67" s="22"/>
      <c r="M67" s="23"/>
      <c r="N67" s="5"/>
      <c r="O67" s="6"/>
    </row>
    <row r="68" spans="1:15" ht="15" customHeight="1">
      <c r="A68" s="1039" t="s">
        <v>368</v>
      </c>
      <c r="B68" s="1040"/>
      <c r="C68" s="28" t="s">
        <v>301</v>
      </c>
      <c r="D68" s="171"/>
      <c r="E68" s="20" t="s">
        <v>302</v>
      </c>
      <c r="F68" s="171"/>
      <c r="G68" s="28"/>
      <c r="H68" s="24"/>
      <c r="I68" s="24"/>
      <c r="J68" s="24"/>
      <c r="K68" s="24"/>
      <c r="L68" s="24"/>
      <c r="M68" s="25"/>
      <c r="N68" s="5"/>
      <c r="O68" s="6"/>
    </row>
    <row r="69" spans="1:15" ht="15" customHeight="1">
      <c r="A69" s="833" t="s">
        <v>297</v>
      </c>
      <c r="B69" s="834"/>
      <c r="C69" s="837"/>
      <c r="D69" s="838"/>
      <c r="E69" s="838"/>
      <c r="F69" s="838"/>
      <c r="G69" s="838"/>
      <c r="H69" s="838"/>
      <c r="I69" s="838"/>
      <c r="J69" s="838"/>
      <c r="K69" s="838"/>
      <c r="L69" s="838"/>
      <c r="M69" s="839"/>
      <c r="N69" s="5"/>
      <c r="O69" s="6"/>
    </row>
    <row r="70" spans="1:15" ht="24.95" customHeight="1">
      <c r="A70" s="933" t="s">
        <v>307</v>
      </c>
      <c r="B70" s="934"/>
      <c r="C70" s="943"/>
      <c r="D70" s="944"/>
      <c r="E70" s="944"/>
      <c r="F70" s="944"/>
      <c r="G70" s="944"/>
      <c r="H70" s="944"/>
      <c r="I70" s="944"/>
      <c r="J70" s="944"/>
      <c r="K70" s="944"/>
      <c r="L70" s="944"/>
      <c r="M70" s="945"/>
    </row>
    <row r="71" spans="1:15" ht="15" customHeight="1">
      <c r="A71" s="851" t="s">
        <v>265</v>
      </c>
      <c r="B71" s="852"/>
      <c r="C71" s="2" t="s">
        <v>81</v>
      </c>
      <c r="D71" s="19" t="s">
        <v>266</v>
      </c>
      <c r="E71" s="19" t="s">
        <v>267</v>
      </c>
      <c r="F71" s="19" t="s">
        <v>268</v>
      </c>
      <c r="G71" s="19" t="s">
        <v>269</v>
      </c>
      <c r="H71" s="857" t="s">
        <v>270</v>
      </c>
      <c r="I71" s="858"/>
      <c r="J71" s="857" t="s">
        <v>271</v>
      </c>
      <c r="K71" s="858"/>
      <c r="L71" s="857" t="s">
        <v>272</v>
      </c>
      <c r="M71" s="858"/>
      <c r="N71" s="6"/>
      <c r="O71" s="6"/>
    </row>
    <row r="72" spans="1:15" ht="15" customHeight="1">
      <c r="A72" s="853"/>
      <c r="B72" s="854"/>
      <c r="C72" s="46"/>
      <c r="D72" s="46"/>
      <c r="E72" s="46"/>
      <c r="F72" s="46"/>
      <c r="G72" s="46"/>
      <c r="H72" s="900"/>
      <c r="I72" s="901"/>
      <c r="J72" s="900"/>
      <c r="K72" s="901"/>
      <c r="L72" s="900"/>
      <c r="M72" s="901"/>
      <c r="N72" s="6"/>
      <c r="O72" s="6"/>
    </row>
    <row r="73" spans="1:15" ht="15" customHeight="1">
      <c r="A73" s="855"/>
      <c r="B73" s="856"/>
      <c r="C73" s="857" t="s">
        <v>273</v>
      </c>
      <c r="D73" s="859"/>
      <c r="E73" s="858"/>
      <c r="F73" s="842"/>
      <c r="G73" s="843"/>
      <c r="H73" s="843"/>
      <c r="I73" s="843"/>
      <c r="J73" s="843"/>
      <c r="K73" s="843"/>
      <c r="L73" s="843"/>
      <c r="M73" s="844"/>
      <c r="N73" s="6"/>
      <c r="O73" s="6"/>
    </row>
    <row r="74" spans="1:15" ht="15" customHeight="1">
      <c r="A74" s="863" t="s">
        <v>274</v>
      </c>
      <c r="B74" s="819"/>
      <c r="C74" s="29" t="s">
        <v>275</v>
      </c>
      <c r="D74" s="47"/>
      <c r="E74" s="30" t="s">
        <v>276</v>
      </c>
      <c r="F74" s="49"/>
      <c r="G74" s="31" t="s">
        <v>277</v>
      </c>
      <c r="H74" s="916"/>
      <c r="I74" s="916"/>
      <c r="J74" s="917" t="s">
        <v>276</v>
      </c>
      <c r="K74" s="917"/>
      <c r="L74" s="916"/>
      <c r="M74" s="918"/>
      <c r="N74" s="5"/>
      <c r="O74" s="6"/>
    </row>
    <row r="75" spans="1:15" ht="15" customHeight="1">
      <c r="A75" s="864"/>
      <c r="B75" s="865"/>
      <c r="C75" s="32" t="s">
        <v>278</v>
      </c>
      <c r="D75" s="47"/>
      <c r="E75" s="30" t="s">
        <v>276</v>
      </c>
      <c r="F75" s="49"/>
      <c r="G75" s="31" t="s">
        <v>277</v>
      </c>
      <c r="H75" s="916"/>
      <c r="I75" s="916"/>
      <c r="J75" s="917" t="s">
        <v>276</v>
      </c>
      <c r="K75" s="917"/>
      <c r="L75" s="916"/>
      <c r="M75" s="918"/>
      <c r="N75" s="5"/>
      <c r="O75" s="6"/>
    </row>
    <row r="76" spans="1:15" ht="15" customHeight="1">
      <c r="A76" s="866"/>
      <c r="B76" s="820"/>
      <c r="C76" s="34" t="s">
        <v>279</v>
      </c>
      <c r="D76" s="48"/>
      <c r="E76" s="35" t="s">
        <v>276</v>
      </c>
      <c r="F76" s="49"/>
      <c r="G76" s="31" t="s">
        <v>277</v>
      </c>
      <c r="H76" s="916"/>
      <c r="I76" s="916"/>
      <c r="J76" s="917" t="s">
        <v>276</v>
      </c>
      <c r="K76" s="917"/>
      <c r="L76" s="916"/>
      <c r="M76" s="918"/>
      <c r="N76" s="5"/>
      <c r="O76" s="6"/>
    </row>
    <row r="77" spans="1:15" ht="15" customHeight="1">
      <c r="A77" s="833" t="s">
        <v>286</v>
      </c>
      <c r="B77" s="834"/>
      <c r="C77" s="837"/>
      <c r="D77" s="838"/>
      <c r="E77" s="838"/>
      <c r="F77" s="838"/>
      <c r="G77" s="838"/>
      <c r="H77" s="838"/>
      <c r="I77" s="838"/>
      <c r="J77" s="838"/>
      <c r="K77" s="838"/>
      <c r="L77" s="838"/>
      <c r="M77" s="839"/>
      <c r="N77" s="6"/>
      <c r="O77" s="6"/>
    </row>
    <row r="78" spans="1:15" ht="15" customHeight="1">
      <c r="A78" s="833" t="s">
        <v>287</v>
      </c>
      <c r="B78" s="834"/>
      <c r="C78" s="837"/>
      <c r="D78" s="838"/>
      <c r="E78" s="838"/>
      <c r="F78" s="838"/>
      <c r="G78" s="838"/>
      <c r="H78" s="838"/>
      <c r="I78" s="838"/>
      <c r="J78" s="838"/>
      <c r="K78" s="838"/>
      <c r="L78" s="838"/>
      <c r="M78" s="839"/>
      <c r="N78" s="5"/>
      <c r="O78" s="6"/>
    </row>
    <row r="79" spans="1:15" ht="35.1" customHeight="1">
      <c r="A79" s="835" t="s">
        <v>288</v>
      </c>
      <c r="B79" s="836"/>
      <c r="C79" s="913"/>
      <c r="D79" s="914"/>
      <c r="E79" s="914"/>
      <c r="F79" s="914"/>
      <c r="G79" s="914"/>
      <c r="H79" s="914"/>
      <c r="I79" s="914"/>
      <c r="J79" s="914"/>
      <c r="K79" s="914"/>
      <c r="L79" s="914"/>
      <c r="M79" s="915"/>
      <c r="N79" s="5"/>
      <c r="O79" s="6"/>
    </row>
    <row r="80" spans="1:15" ht="15" customHeight="1">
      <c r="A80" s="907" t="s">
        <v>316</v>
      </c>
      <c r="B80" s="908"/>
      <c r="C80" s="62" t="s">
        <v>317</v>
      </c>
      <c r="D80" s="920"/>
      <c r="E80" s="920"/>
      <c r="F80" s="920"/>
      <c r="G80" s="921" t="s">
        <v>318</v>
      </c>
      <c r="H80" s="921"/>
      <c r="I80" s="922"/>
      <c r="J80" s="922"/>
      <c r="K80" s="922"/>
      <c r="L80" s="922"/>
      <c r="M80" s="922"/>
      <c r="N80" s="5"/>
      <c r="O80" s="6"/>
    </row>
    <row r="81" spans="1:15" ht="15" customHeight="1">
      <c r="A81" s="6" t="s">
        <v>225</v>
      </c>
      <c r="B81" s="6"/>
      <c r="C81" s="6"/>
      <c r="D81" s="6"/>
      <c r="E81" s="6"/>
      <c r="F81" s="6"/>
      <c r="G81" s="6"/>
      <c r="H81" s="6"/>
      <c r="I81" s="6"/>
      <c r="J81" s="6"/>
      <c r="K81" s="6"/>
      <c r="L81" s="6"/>
      <c r="M81" s="6"/>
      <c r="N81" s="6"/>
      <c r="O81" s="6"/>
    </row>
    <row r="82" spans="1:15" ht="18" customHeight="1">
      <c r="A82" s="840" t="s">
        <v>289</v>
      </c>
      <c r="B82" s="840"/>
      <c r="C82" s="840"/>
      <c r="D82" s="840"/>
      <c r="E82" s="840"/>
      <c r="F82" s="840"/>
      <c r="G82" s="840"/>
      <c r="H82" s="840"/>
      <c r="I82" s="840"/>
      <c r="J82" s="840"/>
      <c r="K82" s="840"/>
      <c r="L82" s="840"/>
      <c r="M82" s="840"/>
      <c r="N82" s="5"/>
      <c r="O82" s="6"/>
    </row>
    <row r="83" spans="1:15" ht="18" customHeight="1">
      <c r="A83" s="840" t="s">
        <v>303</v>
      </c>
      <c r="B83" s="840"/>
      <c r="C83" s="840"/>
      <c r="D83" s="840"/>
      <c r="E83" s="840"/>
      <c r="F83" s="840"/>
      <c r="G83" s="840"/>
      <c r="H83" s="840"/>
      <c r="I83" s="840"/>
      <c r="J83" s="840"/>
      <c r="K83" s="840"/>
      <c r="L83" s="840"/>
      <c r="M83" s="840"/>
      <c r="N83" s="5"/>
      <c r="O83" s="6"/>
    </row>
    <row r="84" spans="1:15" ht="30" customHeight="1">
      <c r="A84" s="911" t="s">
        <v>304</v>
      </c>
      <c r="B84" s="912"/>
      <c r="C84" s="912"/>
      <c r="D84" s="912"/>
      <c r="E84" s="912"/>
      <c r="F84" s="912"/>
      <c r="G84" s="912"/>
      <c r="H84" s="912"/>
      <c r="I84" s="912"/>
      <c r="J84" s="912"/>
      <c r="K84" s="912"/>
      <c r="L84" s="912"/>
      <c r="M84" s="912"/>
      <c r="N84" s="6"/>
      <c r="O84" s="6"/>
    </row>
    <row r="85" spans="1:15" ht="15" customHeight="1">
      <c r="A85" s="911" t="s">
        <v>321</v>
      </c>
      <c r="B85" s="912"/>
      <c r="C85" s="912"/>
      <c r="D85" s="912"/>
      <c r="E85" s="912"/>
      <c r="F85" s="912"/>
      <c r="G85" s="912"/>
      <c r="H85" s="912"/>
      <c r="I85" s="912"/>
      <c r="J85" s="912"/>
      <c r="K85" s="912"/>
      <c r="L85" s="912"/>
      <c r="M85" s="912"/>
      <c r="N85" s="6"/>
      <c r="O85" s="6"/>
    </row>
    <row r="86" spans="1:15" ht="15" customHeight="1">
      <c r="A86" s="5" t="s">
        <v>291</v>
      </c>
      <c r="B86" s="6"/>
      <c r="C86" s="6"/>
      <c r="D86" s="6"/>
      <c r="E86" s="6"/>
      <c r="F86" s="6"/>
      <c r="G86" s="6"/>
      <c r="H86" s="6"/>
      <c r="I86" s="6"/>
      <c r="J86" s="6"/>
      <c r="K86" s="6"/>
      <c r="L86" s="6"/>
      <c r="M86" s="6"/>
    </row>
    <row r="87" spans="1:15" ht="15" customHeight="1">
      <c r="A87" s="37" t="s">
        <v>305</v>
      </c>
    </row>
    <row r="88" spans="1:15" ht="15" customHeight="1">
      <c r="A88" s="848" t="s">
        <v>369</v>
      </c>
      <c r="B88" s="9" t="s">
        <v>232</v>
      </c>
      <c r="C88" s="893"/>
      <c r="D88" s="894"/>
      <c r="E88" s="895"/>
      <c r="F88" s="816" t="s">
        <v>241</v>
      </c>
      <c r="G88" s="886"/>
      <c r="H88" s="52"/>
      <c r="I88" s="886"/>
      <c r="J88" s="52"/>
      <c r="K88" s="886"/>
      <c r="L88" s="52"/>
      <c r="M88" s="53"/>
    </row>
    <row r="89" spans="1:15" ht="15" customHeight="1">
      <c r="A89" s="849"/>
      <c r="B89" s="58" t="s">
        <v>242</v>
      </c>
      <c r="C89" s="830"/>
      <c r="D89" s="831"/>
      <c r="E89" s="832"/>
      <c r="F89" s="816"/>
      <c r="G89" s="887"/>
      <c r="H89" s="54" t="s">
        <v>243</v>
      </c>
      <c r="I89" s="887"/>
      <c r="J89" s="54" t="s">
        <v>244</v>
      </c>
      <c r="K89" s="887"/>
      <c r="L89" s="55" t="s">
        <v>245</v>
      </c>
      <c r="M89" s="56"/>
    </row>
    <row r="90" spans="1:15" ht="15" customHeight="1">
      <c r="A90" s="849"/>
      <c r="B90" s="808" t="s">
        <v>246</v>
      </c>
      <c r="C90" s="11" t="s">
        <v>234</v>
      </c>
      <c r="D90" s="38"/>
      <c r="E90" s="13" t="s">
        <v>235</v>
      </c>
      <c r="F90" s="38"/>
      <c r="G90" s="12" t="s">
        <v>236</v>
      </c>
      <c r="H90" s="12"/>
      <c r="I90" s="12"/>
      <c r="J90" s="12"/>
      <c r="K90" s="12"/>
      <c r="L90" s="12"/>
      <c r="M90" s="14"/>
    </row>
    <row r="91" spans="1:15" ht="15" customHeight="1">
      <c r="A91" s="849"/>
      <c r="B91" s="809"/>
      <c r="C91" s="40"/>
      <c r="D91" s="16"/>
      <c r="E91" s="39"/>
      <c r="F91" s="17"/>
      <c r="G91" s="828"/>
      <c r="H91" s="828"/>
      <c r="I91" s="828"/>
      <c r="J91" s="828"/>
      <c r="K91" s="828"/>
      <c r="L91" s="828"/>
      <c r="M91" s="829"/>
    </row>
    <row r="92" spans="1:15" ht="15" customHeight="1">
      <c r="A92" s="849"/>
      <c r="B92" s="810"/>
      <c r="C92" s="830"/>
      <c r="D92" s="831"/>
      <c r="E92" s="831"/>
      <c r="F92" s="831"/>
      <c r="G92" s="831"/>
      <c r="H92" s="831"/>
      <c r="I92" s="831"/>
      <c r="J92" s="831"/>
      <c r="K92" s="831"/>
      <c r="L92" s="831"/>
      <c r="M92" s="832"/>
    </row>
    <row r="93" spans="1:15" ht="15" customHeight="1">
      <c r="A93" s="849"/>
      <c r="B93" s="15" t="s">
        <v>232</v>
      </c>
      <c r="C93" s="893"/>
      <c r="D93" s="894"/>
      <c r="E93" s="895"/>
      <c r="F93" s="816" t="s">
        <v>241</v>
      </c>
      <c r="G93" s="886"/>
      <c r="H93" s="52"/>
      <c r="I93" s="886"/>
      <c r="J93" s="52"/>
      <c r="K93" s="886"/>
      <c r="L93" s="52"/>
      <c r="M93" s="53"/>
    </row>
    <row r="94" spans="1:15" ht="15" customHeight="1">
      <c r="A94" s="849"/>
      <c r="B94" s="21" t="s">
        <v>242</v>
      </c>
      <c r="C94" s="830"/>
      <c r="D94" s="831"/>
      <c r="E94" s="832"/>
      <c r="F94" s="816"/>
      <c r="G94" s="887"/>
      <c r="H94" s="54" t="s">
        <v>243</v>
      </c>
      <c r="I94" s="887"/>
      <c r="J94" s="54" t="s">
        <v>244</v>
      </c>
      <c r="K94" s="887"/>
      <c r="L94" s="55" t="s">
        <v>245</v>
      </c>
      <c r="M94" s="56"/>
    </row>
    <row r="95" spans="1:15" ht="15" customHeight="1">
      <c r="A95" s="849"/>
      <c r="B95" s="808" t="s">
        <v>246</v>
      </c>
      <c r="C95" s="11" t="s">
        <v>234</v>
      </c>
      <c r="D95" s="38"/>
      <c r="E95" s="13" t="s">
        <v>235</v>
      </c>
      <c r="F95" s="38"/>
      <c r="G95" s="12" t="s">
        <v>236</v>
      </c>
      <c r="H95" s="12"/>
      <c r="I95" s="12"/>
      <c r="J95" s="12"/>
      <c r="K95" s="12"/>
      <c r="L95" s="12"/>
      <c r="M95" s="14"/>
    </row>
    <row r="96" spans="1:15" ht="15" customHeight="1">
      <c r="A96" s="849"/>
      <c r="B96" s="809"/>
      <c r="C96" s="40"/>
      <c r="D96" s="16"/>
      <c r="E96" s="39"/>
      <c r="F96" s="17"/>
      <c r="G96" s="828"/>
      <c r="H96" s="828"/>
      <c r="I96" s="828"/>
      <c r="J96" s="828"/>
      <c r="K96" s="828"/>
      <c r="L96" s="828"/>
      <c r="M96" s="829"/>
    </row>
    <row r="97" spans="1:13" ht="15" customHeight="1">
      <c r="A97" s="849"/>
      <c r="B97" s="810"/>
      <c r="C97" s="830"/>
      <c r="D97" s="831"/>
      <c r="E97" s="831"/>
      <c r="F97" s="831"/>
      <c r="G97" s="831"/>
      <c r="H97" s="831"/>
      <c r="I97" s="831"/>
      <c r="J97" s="831"/>
      <c r="K97" s="831"/>
      <c r="L97" s="831"/>
      <c r="M97" s="832"/>
    </row>
    <row r="98" spans="1:13" ht="15" customHeight="1">
      <c r="A98" s="849"/>
      <c r="B98" s="15" t="s">
        <v>232</v>
      </c>
      <c r="C98" s="893"/>
      <c r="D98" s="894"/>
      <c r="E98" s="895"/>
      <c r="F98" s="816" t="s">
        <v>241</v>
      </c>
      <c r="G98" s="886"/>
      <c r="H98" s="52"/>
      <c r="I98" s="886"/>
      <c r="J98" s="52"/>
      <c r="K98" s="886"/>
      <c r="L98" s="52"/>
      <c r="M98" s="53"/>
    </row>
    <row r="99" spans="1:13" ht="15" customHeight="1">
      <c r="A99" s="849"/>
      <c r="B99" s="21" t="s">
        <v>242</v>
      </c>
      <c r="C99" s="830"/>
      <c r="D99" s="831"/>
      <c r="E99" s="832"/>
      <c r="F99" s="816"/>
      <c r="G99" s="887"/>
      <c r="H99" s="54" t="s">
        <v>243</v>
      </c>
      <c r="I99" s="887"/>
      <c r="J99" s="54" t="s">
        <v>244</v>
      </c>
      <c r="K99" s="887"/>
      <c r="L99" s="55" t="s">
        <v>245</v>
      </c>
      <c r="M99" s="56"/>
    </row>
    <row r="100" spans="1:13" ht="15" customHeight="1">
      <c r="A100" s="849"/>
      <c r="B100" s="808" t="s">
        <v>246</v>
      </c>
      <c r="C100" s="11" t="s">
        <v>234</v>
      </c>
      <c r="D100" s="38"/>
      <c r="E100" s="13" t="s">
        <v>235</v>
      </c>
      <c r="F100" s="38"/>
      <c r="G100" s="12" t="s">
        <v>236</v>
      </c>
      <c r="H100" s="12"/>
      <c r="I100" s="12"/>
      <c r="J100" s="12"/>
      <c r="K100" s="12"/>
      <c r="L100" s="12"/>
      <c r="M100" s="14"/>
    </row>
    <row r="101" spans="1:13" ht="15" customHeight="1">
      <c r="A101" s="849"/>
      <c r="B101" s="809"/>
      <c r="C101" s="40"/>
      <c r="D101" s="16"/>
      <c r="E101" s="39"/>
      <c r="F101" s="17"/>
      <c r="G101" s="828"/>
      <c r="H101" s="828"/>
      <c r="I101" s="828"/>
      <c r="J101" s="828"/>
      <c r="K101" s="828"/>
      <c r="L101" s="828"/>
      <c r="M101" s="829"/>
    </row>
    <row r="102" spans="1:13" ht="15" customHeight="1">
      <c r="A102" s="849"/>
      <c r="B102" s="810"/>
      <c r="C102" s="830"/>
      <c r="D102" s="831"/>
      <c r="E102" s="831"/>
      <c r="F102" s="831"/>
      <c r="G102" s="831"/>
      <c r="H102" s="831"/>
      <c r="I102" s="831"/>
      <c r="J102" s="831"/>
      <c r="K102" s="831"/>
      <c r="L102" s="831"/>
      <c r="M102" s="832"/>
    </row>
    <row r="103" spans="1:13" ht="15" customHeight="1">
      <c r="A103" s="849"/>
      <c r="B103" s="15" t="s">
        <v>232</v>
      </c>
      <c r="C103" s="893"/>
      <c r="D103" s="894"/>
      <c r="E103" s="895"/>
      <c r="F103" s="816" t="s">
        <v>241</v>
      </c>
      <c r="G103" s="886"/>
      <c r="H103" s="52"/>
      <c r="I103" s="886"/>
      <c r="J103" s="52"/>
      <c r="K103" s="886"/>
      <c r="L103" s="52"/>
      <c r="M103" s="53"/>
    </row>
    <row r="104" spans="1:13" ht="15" customHeight="1">
      <c r="A104" s="849"/>
      <c r="B104" s="21" t="s">
        <v>242</v>
      </c>
      <c r="C104" s="830"/>
      <c r="D104" s="831"/>
      <c r="E104" s="832"/>
      <c r="F104" s="816"/>
      <c r="G104" s="887"/>
      <c r="H104" s="54" t="s">
        <v>243</v>
      </c>
      <c r="I104" s="887"/>
      <c r="J104" s="54" t="s">
        <v>244</v>
      </c>
      <c r="K104" s="887"/>
      <c r="L104" s="55" t="s">
        <v>245</v>
      </c>
      <c r="M104" s="56"/>
    </row>
    <row r="105" spans="1:13" ht="15" customHeight="1">
      <c r="A105" s="849"/>
      <c r="B105" s="808" t="s">
        <v>246</v>
      </c>
      <c r="C105" s="11" t="s">
        <v>234</v>
      </c>
      <c r="D105" s="38"/>
      <c r="E105" s="13" t="s">
        <v>235</v>
      </c>
      <c r="F105" s="38"/>
      <c r="G105" s="12" t="s">
        <v>236</v>
      </c>
      <c r="H105" s="12"/>
      <c r="I105" s="12"/>
      <c r="J105" s="12"/>
      <c r="K105" s="12"/>
      <c r="L105" s="12"/>
      <c r="M105" s="14"/>
    </row>
    <row r="106" spans="1:13" ht="15" customHeight="1">
      <c r="A106" s="849"/>
      <c r="B106" s="809"/>
      <c r="C106" s="40"/>
      <c r="D106" s="16"/>
      <c r="E106" s="39"/>
      <c r="F106" s="17"/>
      <c r="G106" s="828"/>
      <c r="H106" s="828"/>
      <c r="I106" s="828"/>
      <c r="J106" s="828"/>
      <c r="K106" s="828"/>
      <c r="L106" s="828"/>
      <c r="M106" s="829"/>
    </row>
    <row r="107" spans="1:13" ht="15" customHeight="1">
      <c r="A107" s="849"/>
      <c r="B107" s="810"/>
      <c r="C107" s="830"/>
      <c r="D107" s="831"/>
      <c r="E107" s="831"/>
      <c r="F107" s="831"/>
      <c r="G107" s="831"/>
      <c r="H107" s="831"/>
      <c r="I107" s="831"/>
      <c r="J107" s="831"/>
      <c r="K107" s="831"/>
      <c r="L107" s="831"/>
      <c r="M107" s="832"/>
    </row>
    <row r="108" spans="1:13" ht="15" customHeight="1">
      <c r="A108" s="849"/>
      <c r="B108" s="15" t="s">
        <v>232</v>
      </c>
      <c r="C108" s="893"/>
      <c r="D108" s="894"/>
      <c r="E108" s="895"/>
      <c r="F108" s="816" t="s">
        <v>241</v>
      </c>
      <c r="G108" s="886"/>
      <c r="H108" s="52"/>
      <c r="I108" s="886"/>
      <c r="J108" s="52"/>
      <c r="K108" s="886"/>
      <c r="L108" s="52"/>
      <c r="M108" s="53"/>
    </row>
    <row r="109" spans="1:13" ht="15" customHeight="1">
      <c r="A109" s="849"/>
      <c r="B109" s="21" t="s">
        <v>242</v>
      </c>
      <c r="C109" s="830"/>
      <c r="D109" s="831"/>
      <c r="E109" s="832"/>
      <c r="F109" s="816"/>
      <c r="G109" s="887"/>
      <c r="H109" s="54" t="s">
        <v>243</v>
      </c>
      <c r="I109" s="887"/>
      <c r="J109" s="54" t="s">
        <v>244</v>
      </c>
      <c r="K109" s="887"/>
      <c r="L109" s="55" t="s">
        <v>245</v>
      </c>
      <c r="M109" s="56"/>
    </row>
    <row r="110" spans="1:13" ht="15" customHeight="1">
      <c r="A110" s="849"/>
      <c r="B110" s="808" t="s">
        <v>246</v>
      </c>
      <c r="C110" s="11" t="s">
        <v>234</v>
      </c>
      <c r="D110" s="38"/>
      <c r="E110" s="13" t="s">
        <v>235</v>
      </c>
      <c r="F110" s="38"/>
      <c r="G110" s="12" t="s">
        <v>236</v>
      </c>
      <c r="H110" s="12"/>
      <c r="I110" s="12"/>
      <c r="J110" s="12"/>
      <c r="K110" s="12"/>
      <c r="L110" s="12"/>
      <c r="M110" s="14"/>
    </row>
    <row r="111" spans="1:13" ht="15" customHeight="1">
      <c r="A111" s="849"/>
      <c r="B111" s="809"/>
      <c r="C111" s="40"/>
      <c r="D111" s="16"/>
      <c r="E111" s="39"/>
      <c r="F111" s="17"/>
      <c r="G111" s="828"/>
      <c r="H111" s="828"/>
      <c r="I111" s="828"/>
      <c r="J111" s="828"/>
      <c r="K111" s="828"/>
      <c r="L111" s="828"/>
      <c r="M111" s="829"/>
    </row>
    <row r="112" spans="1:13" ht="15" customHeight="1">
      <c r="A112" s="849"/>
      <c r="B112" s="810"/>
      <c r="C112" s="830"/>
      <c r="D112" s="831"/>
      <c r="E112" s="831"/>
      <c r="F112" s="831"/>
      <c r="G112" s="831"/>
      <c r="H112" s="831"/>
      <c r="I112" s="831"/>
      <c r="J112" s="831"/>
      <c r="K112" s="831"/>
      <c r="L112" s="831"/>
      <c r="M112" s="832"/>
    </row>
    <row r="113" spans="1:13" ht="15" customHeight="1">
      <c r="A113" s="849"/>
      <c r="B113" s="15" t="s">
        <v>232</v>
      </c>
      <c r="C113" s="893"/>
      <c r="D113" s="894"/>
      <c r="E113" s="895"/>
      <c r="F113" s="816" t="s">
        <v>241</v>
      </c>
      <c r="G113" s="886"/>
      <c r="H113" s="52"/>
      <c r="I113" s="886"/>
      <c r="J113" s="52"/>
      <c r="K113" s="886"/>
      <c r="L113" s="52"/>
      <c r="M113" s="53"/>
    </row>
    <row r="114" spans="1:13" ht="15" customHeight="1">
      <c r="A114" s="849"/>
      <c r="B114" s="21" t="s">
        <v>242</v>
      </c>
      <c r="C114" s="830"/>
      <c r="D114" s="831"/>
      <c r="E114" s="832"/>
      <c r="F114" s="816"/>
      <c r="G114" s="887"/>
      <c r="H114" s="54" t="s">
        <v>243</v>
      </c>
      <c r="I114" s="887"/>
      <c r="J114" s="54" t="s">
        <v>244</v>
      </c>
      <c r="K114" s="887"/>
      <c r="L114" s="55" t="s">
        <v>245</v>
      </c>
      <c r="M114" s="56"/>
    </row>
    <row r="115" spans="1:13" ht="15" customHeight="1">
      <c r="A115" s="849"/>
      <c r="B115" s="808" t="s">
        <v>246</v>
      </c>
      <c r="C115" s="11" t="s">
        <v>234</v>
      </c>
      <c r="D115" s="38"/>
      <c r="E115" s="13" t="s">
        <v>235</v>
      </c>
      <c r="F115" s="38"/>
      <c r="G115" s="12" t="s">
        <v>236</v>
      </c>
      <c r="H115" s="12"/>
      <c r="I115" s="12"/>
      <c r="J115" s="12"/>
      <c r="K115" s="12"/>
      <c r="L115" s="12"/>
      <c r="M115" s="14"/>
    </row>
    <row r="116" spans="1:13" ht="15" customHeight="1">
      <c r="A116" s="849"/>
      <c r="B116" s="809"/>
      <c r="C116" s="40"/>
      <c r="D116" s="16"/>
      <c r="E116" s="39"/>
      <c r="F116" s="17"/>
      <c r="G116" s="828"/>
      <c r="H116" s="828"/>
      <c r="I116" s="828"/>
      <c r="J116" s="828"/>
      <c r="K116" s="828"/>
      <c r="L116" s="828"/>
      <c r="M116" s="829"/>
    </row>
    <row r="117" spans="1:13" ht="15" customHeight="1">
      <c r="A117" s="850"/>
      <c r="B117" s="810"/>
      <c r="C117" s="830"/>
      <c r="D117" s="831"/>
      <c r="E117" s="831"/>
      <c r="F117" s="831"/>
      <c r="G117" s="831"/>
      <c r="H117" s="831"/>
      <c r="I117" s="831"/>
      <c r="J117" s="831"/>
      <c r="K117" s="831"/>
      <c r="L117" s="831"/>
      <c r="M117" s="832"/>
    </row>
    <row r="118" spans="1:13" ht="6" customHeight="1"/>
    <row r="119" spans="1:13" ht="15" customHeight="1">
      <c r="A119" s="37" t="s">
        <v>322</v>
      </c>
    </row>
    <row r="120" spans="1:13" ht="15" customHeight="1">
      <c r="A120" s="923" t="s">
        <v>316</v>
      </c>
      <c r="B120" s="924"/>
      <c r="C120" s="62" t="s">
        <v>317</v>
      </c>
      <c r="D120" s="920"/>
      <c r="E120" s="920"/>
      <c r="F120" s="920"/>
      <c r="G120" s="921" t="s">
        <v>318</v>
      </c>
      <c r="H120" s="921"/>
      <c r="I120" s="922"/>
      <c r="J120" s="922"/>
      <c r="K120" s="922"/>
      <c r="L120" s="922"/>
      <c r="M120" s="922"/>
    </row>
    <row r="121" spans="1:13" ht="15" customHeight="1">
      <c r="A121" s="925"/>
      <c r="B121" s="926"/>
      <c r="C121" s="62" t="s">
        <v>317</v>
      </c>
      <c r="D121" s="920"/>
      <c r="E121" s="920"/>
      <c r="F121" s="920"/>
      <c r="G121" s="921" t="s">
        <v>318</v>
      </c>
      <c r="H121" s="921"/>
      <c r="I121" s="922"/>
      <c r="J121" s="922"/>
      <c r="K121" s="922"/>
      <c r="L121" s="922"/>
      <c r="M121" s="922"/>
    </row>
    <row r="122" spans="1:13" ht="15" customHeight="1">
      <c r="A122" s="925"/>
      <c r="B122" s="926"/>
      <c r="C122" s="62" t="s">
        <v>317</v>
      </c>
      <c r="D122" s="920"/>
      <c r="E122" s="920"/>
      <c r="F122" s="920"/>
      <c r="G122" s="921" t="s">
        <v>318</v>
      </c>
      <c r="H122" s="921"/>
      <c r="I122" s="922"/>
      <c r="J122" s="922"/>
      <c r="K122" s="922"/>
      <c r="L122" s="922"/>
      <c r="M122" s="922"/>
    </row>
    <row r="123" spans="1:13" ht="15" customHeight="1">
      <c r="A123" s="925"/>
      <c r="B123" s="926"/>
      <c r="C123" s="62" t="s">
        <v>317</v>
      </c>
      <c r="D123" s="920"/>
      <c r="E123" s="920"/>
      <c r="F123" s="920"/>
      <c r="G123" s="921" t="s">
        <v>318</v>
      </c>
      <c r="H123" s="921"/>
      <c r="I123" s="922"/>
      <c r="J123" s="922"/>
      <c r="K123" s="922"/>
      <c r="L123" s="922"/>
      <c r="M123" s="922"/>
    </row>
    <row r="124" spans="1:13">
      <c r="A124" s="927"/>
      <c r="B124" s="928"/>
      <c r="C124" s="62" t="s">
        <v>317</v>
      </c>
      <c r="D124" s="920"/>
      <c r="E124" s="920"/>
      <c r="F124" s="920"/>
      <c r="G124" s="921" t="s">
        <v>318</v>
      </c>
      <c r="H124" s="921"/>
      <c r="I124" s="922"/>
      <c r="J124" s="922"/>
      <c r="K124" s="922"/>
      <c r="L124" s="922"/>
      <c r="M124" s="922"/>
    </row>
  </sheetData>
  <mergeCells count="225">
    <mergeCell ref="A80:B80"/>
    <mergeCell ref="D80:F80"/>
    <mergeCell ref="G80:H80"/>
    <mergeCell ref="I80:M80"/>
    <mergeCell ref="L75:M75"/>
    <mergeCell ref="H76:I76"/>
    <mergeCell ref="J76:K76"/>
    <mergeCell ref="L76:M76"/>
    <mergeCell ref="A77:B77"/>
    <mergeCell ref="C77:M77"/>
    <mergeCell ref="A74:B76"/>
    <mergeCell ref="H74:I74"/>
    <mergeCell ref="J74:K74"/>
    <mergeCell ref="L74:M74"/>
    <mergeCell ref="H75:I75"/>
    <mergeCell ref="J75:K75"/>
    <mergeCell ref="A78:B78"/>
    <mergeCell ref="C78:M78"/>
    <mergeCell ref="A79:B79"/>
    <mergeCell ref="C79:M79"/>
    <mergeCell ref="A68:B68"/>
    <mergeCell ref="A69:B69"/>
    <mergeCell ref="C69:M69"/>
    <mergeCell ref="A70:B70"/>
    <mergeCell ref="C70:M70"/>
    <mergeCell ref="A71:B73"/>
    <mergeCell ref="H71:I71"/>
    <mergeCell ref="J71:K71"/>
    <mergeCell ref="L71:M71"/>
    <mergeCell ref="H72:I72"/>
    <mergeCell ref="J72:K72"/>
    <mergeCell ref="L72:M72"/>
    <mergeCell ref="C73:E73"/>
    <mergeCell ref="F73:M73"/>
    <mergeCell ref="A47:M47"/>
    <mergeCell ref="A64:B64"/>
    <mergeCell ref="A65:B65"/>
    <mergeCell ref="C66:D66"/>
    <mergeCell ref="E66:F66"/>
    <mergeCell ref="C67:D67"/>
    <mergeCell ref="E67:F67"/>
    <mergeCell ref="A60:G60"/>
    <mergeCell ref="H60:M60"/>
    <mergeCell ref="A61:M61"/>
    <mergeCell ref="A62:B63"/>
    <mergeCell ref="C62:D62"/>
    <mergeCell ref="E62:F62"/>
    <mergeCell ref="A55:A59"/>
    <mergeCell ref="C55:E55"/>
    <mergeCell ref="F55:F56"/>
    <mergeCell ref="G55:G56"/>
    <mergeCell ref="I55:I56"/>
    <mergeCell ref="K55:K56"/>
    <mergeCell ref="C56:E56"/>
    <mergeCell ref="B57:B59"/>
    <mergeCell ref="G58:M58"/>
    <mergeCell ref="C59:M59"/>
    <mergeCell ref="A48:A54"/>
    <mergeCell ref="B110:B112"/>
    <mergeCell ref="G111:M111"/>
    <mergeCell ref="C112:M112"/>
    <mergeCell ref="C113:E113"/>
    <mergeCell ref="F113:F114"/>
    <mergeCell ref="G113:G114"/>
    <mergeCell ref="I113:I114"/>
    <mergeCell ref="C48:M48"/>
    <mergeCell ref="C49:M49"/>
    <mergeCell ref="B50:B52"/>
    <mergeCell ref="G51:M51"/>
    <mergeCell ref="C52:M52"/>
    <mergeCell ref="C54:M54"/>
    <mergeCell ref="K113:K114"/>
    <mergeCell ref="C114:E114"/>
    <mergeCell ref="B105:B107"/>
    <mergeCell ref="G106:M106"/>
    <mergeCell ref="C107:M107"/>
    <mergeCell ref="C108:E108"/>
    <mergeCell ref="F108:F109"/>
    <mergeCell ref="G108:G109"/>
    <mergeCell ref="I108:I109"/>
    <mergeCell ref="K108:K109"/>
    <mergeCell ref="C109:E109"/>
    <mergeCell ref="D122:F122"/>
    <mergeCell ref="G122:H122"/>
    <mergeCell ref="I122:M122"/>
    <mergeCell ref="D123:F123"/>
    <mergeCell ref="G123:H123"/>
    <mergeCell ref="I123:M123"/>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K98:K99"/>
    <mergeCell ref="C99:E99"/>
    <mergeCell ref="B100:B102"/>
    <mergeCell ref="G101:M101"/>
    <mergeCell ref="C102:M102"/>
    <mergeCell ref="C103:E103"/>
    <mergeCell ref="F103:F104"/>
    <mergeCell ref="G103:G104"/>
    <mergeCell ref="I103:I104"/>
    <mergeCell ref="K103:K104"/>
    <mergeCell ref="C104:E104"/>
    <mergeCell ref="G98:G99"/>
    <mergeCell ref="I98:I99"/>
    <mergeCell ref="A82:M82"/>
    <mergeCell ref="A83:M83"/>
    <mergeCell ref="A84:M84"/>
    <mergeCell ref="A88:A117"/>
    <mergeCell ref="C88:E88"/>
    <mergeCell ref="F88:F89"/>
    <mergeCell ref="G88:G89"/>
    <mergeCell ref="I88:I89"/>
    <mergeCell ref="K88:K89"/>
    <mergeCell ref="C89:E89"/>
    <mergeCell ref="B90:B92"/>
    <mergeCell ref="G91:M91"/>
    <mergeCell ref="C92:M92"/>
    <mergeCell ref="C93:E93"/>
    <mergeCell ref="F93:F94"/>
    <mergeCell ref="G93:G94"/>
    <mergeCell ref="I93:I94"/>
    <mergeCell ref="K93:K94"/>
    <mergeCell ref="C94:E94"/>
    <mergeCell ref="B95:B97"/>
    <mergeCell ref="G96:M96"/>
    <mergeCell ref="C97:M97"/>
    <mergeCell ref="C98:E98"/>
    <mergeCell ref="F98:F99"/>
    <mergeCell ref="A45:B45"/>
    <mergeCell ref="C45:M45"/>
    <mergeCell ref="A46:B46"/>
    <mergeCell ref="D46:F46"/>
    <mergeCell ref="G46:H46"/>
    <mergeCell ref="I46:M46"/>
    <mergeCell ref="H42:I42"/>
    <mergeCell ref="J42:K42"/>
    <mergeCell ref="L42:M42"/>
    <mergeCell ref="A43:B43"/>
    <mergeCell ref="C43:M43"/>
    <mergeCell ref="A44:B44"/>
    <mergeCell ref="C44:M44"/>
    <mergeCell ref="L38:M38"/>
    <mergeCell ref="C39:E39"/>
    <mergeCell ref="F39:M39"/>
    <mergeCell ref="A40:B42"/>
    <mergeCell ref="H40:I40"/>
    <mergeCell ref="J40:K40"/>
    <mergeCell ref="L40:M40"/>
    <mergeCell ref="H41:I41"/>
    <mergeCell ref="J41:K41"/>
    <mergeCell ref="L41:M41"/>
    <mergeCell ref="A37:B39"/>
    <mergeCell ref="H37:I37"/>
    <mergeCell ref="J37:K37"/>
    <mergeCell ref="L37:M37"/>
    <mergeCell ref="H38:I38"/>
    <mergeCell ref="J38:K38"/>
    <mergeCell ref="A33:M33"/>
    <mergeCell ref="A35:B35"/>
    <mergeCell ref="C35:M35"/>
    <mergeCell ref="A36:B36"/>
    <mergeCell ref="C36:M36"/>
    <mergeCell ref="A29:B29"/>
    <mergeCell ref="A30:B30"/>
    <mergeCell ref="C31:D31"/>
    <mergeCell ref="E31:F31"/>
    <mergeCell ref="C32:D32"/>
    <mergeCell ref="E32:F32"/>
    <mergeCell ref="A34:B34"/>
    <mergeCell ref="A27:B28"/>
    <mergeCell ref="C27:D27"/>
    <mergeCell ref="E27:F27"/>
    <mergeCell ref="A20:A24"/>
    <mergeCell ref="C20:E20"/>
    <mergeCell ref="F20:F21"/>
    <mergeCell ref="G20:G21"/>
    <mergeCell ref="I20:I21"/>
    <mergeCell ref="K20:K21"/>
    <mergeCell ref="C21:E21"/>
    <mergeCell ref="B22:B24"/>
    <mergeCell ref="G23:M23"/>
    <mergeCell ref="C24:M24"/>
    <mergeCell ref="B16:G16"/>
    <mergeCell ref="H16:M16"/>
    <mergeCell ref="B17:C19"/>
    <mergeCell ref="D17:E17"/>
    <mergeCell ref="F17:M17"/>
    <mergeCell ref="D18:E19"/>
    <mergeCell ref="A25:G25"/>
    <mergeCell ref="H25:M25"/>
    <mergeCell ref="A26:M26"/>
    <mergeCell ref="C9:M9"/>
    <mergeCell ref="C53:M53"/>
    <mergeCell ref="A85:M85"/>
    <mergeCell ref="H3:I3"/>
    <mergeCell ref="A4:A10"/>
    <mergeCell ref="C4:M4"/>
    <mergeCell ref="C5:M5"/>
    <mergeCell ref="B6:B8"/>
    <mergeCell ref="G7:M7"/>
    <mergeCell ref="C8:M8"/>
    <mergeCell ref="C10:M10"/>
    <mergeCell ref="A3:D3"/>
    <mergeCell ref="L3:M3"/>
    <mergeCell ref="J3:K3"/>
    <mergeCell ref="A11:A19"/>
    <mergeCell ref="C11:E11"/>
    <mergeCell ref="F11:F12"/>
    <mergeCell ref="G11:G12"/>
    <mergeCell ref="I11:I12"/>
    <mergeCell ref="K11:K12"/>
    <mergeCell ref="C12:E12"/>
    <mergeCell ref="B13:B15"/>
    <mergeCell ref="G14:M14"/>
    <mergeCell ref="C15:M15"/>
  </mergeCells>
  <phoneticPr fontId="4"/>
  <dataValidations count="8">
    <dataValidation type="whole" operator="greaterThanOrEqual" allowBlank="1" showInputMessage="1" showErrorMessage="1" sqref="C35:M35 C36 E34 C69:M69 C70 C34 C68 E68" xr:uid="{AAB6D5CE-1B3D-49D1-A80B-64AA14ECA039}">
      <formula1>0</formula1>
    </dataValidation>
    <dataValidation type="list" allowBlank="1" showInputMessage="1" showErrorMessage="1" sqref="C38:M38 L3:M3 C72:M72 F34 F3 H3 D34 D68 F68" xr:uid="{9C04C189-7629-4A62-8234-9144217136D4}">
      <formula1>"○"</formula1>
    </dataValidation>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xr:uid="{943BA16F-ABB9-435F-B59C-624211E1B580}">
      <formula1>0</formula1>
    </dataValidation>
    <dataValidation imeMode="disabled" allowBlank="1" showInputMessage="1" showErrorMessage="1" sqref="D6 F6 D13 F13 D50 F50" xr:uid="{C1DCDBC6-2C0F-4B26-BBA5-36A8A05386D2}"/>
    <dataValidation imeMode="fullKatakana" allowBlank="1" showInputMessage="1" showErrorMessage="1" sqref="C4:M4 C11:E11 C20:E20 C88:E88 C93:E93 C98:E98 C103:E103 C108:E108 C113:E113 C48:M48 C55:E55" xr:uid="{4AD985CF-829E-4231-90F9-C3C632F0B48E}"/>
    <dataValidation type="list" allowBlank="1" showInputMessage="1" showErrorMessage="1" sqref="F111 F7 F23 F14 F91 F96 F101 F106 F116 F51 F58" xr:uid="{2E37D6B1-4B13-4F57-BB34-4C0BA525DE04}">
      <formula1>"市,郡,区"</formula1>
    </dataValidation>
    <dataValidation type="list" allowBlank="1" showInputMessage="1" showErrorMessage="1" sqref="D111 D7 D23 D14 D91 D96 D101 D106 D116 D51 D58" xr:uid="{457D5678-91E6-4E5D-9367-DF07BB0A4B98}">
      <formula1>"都,道,府,県"</formula1>
    </dataValidation>
    <dataValidation type="list" allowBlank="1" showInputMessage="1" showErrorMessage="1" sqref="L3" xr:uid="{1EBE1FE3-A7E4-444E-8922-AEEBB4349D11}">
      <formula1>"通所・訪問型,宿泊型"</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2.xml><?xml version="1.0" encoding="utf-8"?>
<ds:datastoreItem xmlns:ds="http://schemas.openxmlformats.org/officeDocument/2006/customXml" ds:itemID="{AFF32671-1337-47DB-B0C9-24E3BAD098AC}">
  <ds:schemaRefs>
    <ds:schemaRef ds:uri="http://schemas.microsoft.com/office/2006/metadata/properties"/>
    <ds:schemaRef ds:uri="http://schemas.microsoft.com/office/infopath/2007/PartnerControls"/>
    <ds:schemaRef ds:uri="263dbbe5-076b-4606-a03b-9598f5f2f35a"/>
    <ds:schemaRef ds:uri="3b7b391f-316a-4bc7-a585-b2bcaf106fac"/>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114</vt:i4>
      </vt:variant>
    </vt:vector>
  </HeadingPairs>
  <TitlesOfParts>
    <vt:vector size="192" baseType="lpstr">
      <vt:lpstr>必要書類一覧</vt:lpstr>
      <vt:lpstr>指定（更新・変更）申請書</vt:lpstr>
      <vt:lpstr>変更届出書</vt:lpstr>
      <vt:lpstr>付表１</vt:lpstr>
      <vt:lpstr>付表２</vt:lpstr>
      <vt:lpstr>付表３</vt:lpstr>
      <vt:lpstr>付表４</vt:lpstr>
      <vt:lpstr>付表５</vt:lpstr>
      <vt:lpstr>付表６</vt:lpstr>
      <vt:lpstr>付表７</vt:lpstr>
      <vt:lpstr>付表８</vt:lpstr>
      <vt:lpstr>付表９</vt:lpstr>
      <vt:lpstr>付表１０</vt:lpstr>
      <vt:lpstr>付表１１</vt:lpstr>
      <vt:lpstr>付表１２</vt:lpstr>
      <vt:lpstr>付表１３</vt:lpstr>
      <vt:lpstr>付表１４</vt:lpstr>
      <vt:lpstr>付表１５</vt:lpstr>
      <vt:lpstr>付表１６</vt:lpstr>
      <vt:lpstr>付表１７</vt:lpstr>
      <vt:lpstr>付表１８</vt:lpstr>
      <vt:lpstr>付表１９</vt:lpstr>
      <vt:lpstr>付表２０</vt:lpstr>
      <vt:lpstr>勤務形態一覧表（汎用）</vt:lpstr>
      <vt:lpstr>勤務形態一覧表（居宅介護）</vt:lpstr>
      <vt:lpstr>勤務形態一覧表（重度訪問介護）</vt:lpstr>
      <vt:lpstr>勤務形態一覧表（同行援護）</vt:lpstr>
      <vt:lpstr>勤務形態一覧表（行動援護）</vt:lpstr>
      <vt:lpstr>勤務形態一覧表（療養介護）</vt:lpstr>
      <vt:lpstr>勤務形態一覧表（生活介護）</vt:lpstr>
      <vt:lpstr>勤務形態一覧表（短期入所・併設型）</vt:lpstr>
      <vt:lpstr>勤務形態一覧表（短期入所・空床利用型）</vt:lpstr>
      <vt:lpstr>勤務形態一覧表（短期入所・単独型）</vt:lpstr>
      <vt:lpstr>勤務形態一覧表（重度障害者等包括支援）</vt:lpstr>
      <vt:lpstr>勤務形態一覧表（機能訓練）</vt:lpstr>
      <vt:lpstr>勤務形態一覧表（生活訓練）</vt:lpstr>
      <vt:lpstr>勤務形態一覧表（就労定着支援）</vt:lpstr>
      <vt:lpstr>勤務形態一覧表（就労選択支援）</vt:lpstr>
      <vt:lpstr>勤務形態一覧表（就労移行支援）</vt:lpstr>
      <vt:lpstr>勤務形態一覧表（認定指定就労移行支援）</vt:lpstr>
      <vt:lpstr>勤務形態一覧表（就労継続支援A型・B型）</vt:lpstr>
      <vt:lpstr>勤務形態一覧表（自立生活援助）</vt:lpstr>
      <vt:lpstr>勤務形態一覧表（共同生活援助・介護サービス包括型）</vt:lpstr>
      <vt:lpstr>勤務形態一覧表（共同生活援助・外部サービス利用型）</vt:lpstr>
      <vt:lpstr>勤務形態一覧表（共同生活援助・日中サービス支援型</vt:lpstr>
      <vt:lpstr>勤務形態一覧表（障害者支援施設）</vt:lpstr>
      <vt:lpstr>勤務形態一覧表（一般相談支援）</vt:lpstr>
      <vt:lpstr>勤務形態一覧（特定相談支援・障害児相談支援）</vt:lpstr>
      <vt:lpstr>勤務形態一覧表（児童発達支援・放課後デイサービス）</vt:lpstr>
      <vt:lpstr>勤務形態一覧表（児童発達支援・主として重症心身障害児）</vt:lpstr>
      <vt:lpstr>勤務形態一覧表（児童発達支援センター）</vt:lpstr>
      <vt:lpstr>勤務形態一覧表（居宅訪問型児童発達支援）</vt:lpstr>
      <vt:lpstr>勤務形態一覧表（保育所等訪問支援）</vt:lpstr>
      <vt:lpstr>勤務形態一覧表（福祉型障害児入所施設）</vt:lpstr>
      <vt:lpstr>勤務形態一覧表（医療型障害児入所施設）</vt:lpstr>
      <vt:lpstr>選択肢</vt:lpstr>
      <vt:lpstr>（標準様式１）主たる障害特定理由</vt:lpstr>
      <vt:lpstr>（標準様式２）苦情解決措置の概要</vt:lpstr>
      <vt:lpstr>標準様式３（誓約書）</vt:lpstr>
      <vt:lpstr>別紙①</vt:lpstr>
      <vt:lpstr>別紙②</vt:lpstr>
      <vt:lpstr>別紙③</vt:lpstr>
      <vt:lpstr>別紙④ </vt:lpstr>
      <vt:lpstr>別紙⑤</vt:lpstr>
      <vt:lpstr>別紙⑥</vt:lpstr>
      <vt:lpstr>別紙⑦</vt:lpstr>
      <vt:lpstr>県様式１（平面図）</vt:lpstr>
      <vt:lpstr>県様式２（設備・備品一覧表）</vt:lpstr>
      <vt:lpstr>県様式３（経歴書）</vt:lpstr>
      <vt:lpstr>（県様式３－２）サビ管兼務調書</vt:lpstr>
      <vt:lpstr>県様式３－２（児発管兼務調書）</vt:lpstr>
      <vt:lpstr>県様式４（実務経験証明書）</vt:lpstr>
      <vt:lpstr>介護給付費等　届出書</vt:lpstr>
      <vt:lpstr>様式第5号　加算に係る届出書（障害児通所・入所給付費）</vt:lpstr>
      <vt:lpstr>別紙１-１（260401～）</vt:lpstr>
      <vt:lpstr>別紙１-２（260401～）</vt:lpstr>
      <vt:lpstr>メールアドレス登録票１（新規登録用）</vt:lpstr>
      <vt:lpstr>災害時情報共有システム　登録票</vt:lpstr>
      <vt:lpstr>'（県様式３－２）サビ管兼務調書'!Print_Area</vt:lpstr>
      <vt:lpstr>'（標準様式１）主たる障害特定理由'!Print_Area</vt:lpstr>
      <vt:lpstr>'（標準様式２）苦情解決措置の概要'!Print_Area</vt:lpstr>
      <vt:lpstr>'メールアドレス登録票１（新規登録用）'!Print_Area</vt:lpstr>
      <vt:lpstr>'介護給付費等　届出書'!Print_Area</vt:lpstr>
      <vt:lpstr>'勤務形態一覧（特定相談支援・障害児相談支援）'!Print_Area</vt:lpstr>
      <vt:lpstr>'勤務形態一覧表（医療型障害児入所施設）'!Print_Area</vt:lpstr>
      <vt:lpstr>'勤務形態一覧表（一般相談支援）'!Print_Area</vt:lpstr>
      <vt:lpstr>'勤務形態一覧表（機能訓練）'!Print_Area</vt:lpstr>
      <vt:lpstr>'勤務形態一覧表（居宅介護）'!Print_Area</vt:lpstr>
      <vt:lpstr>'勤務形態一覧表（居宅訪問型児童発達支援）'!Print_Area</vt:lpstr>
      <vt:lpstr>'勤務形態一覧表（共同生活援助・介護サービス包括型）'!Print_Area</vt:lpstr>
      <vt:lpstr>'勤務形態一覧表（共同生活援助・外部サービス利用型）'!Print_Area</vt:lpstr>
      <vt:lpstr>'勤務形態一覧表（共同生活援助・日中サービス支援型'!Print_Area</vt:lpstr>
      <vt:lpstr>'勤務形態一覧表（行動援護）'!Print_Area</vt:lpstr>
      <vt:lpstr>'勤務形態一覧表（児童発達支援・主として重症心身障害児）'!Print_Area</vt:lpstr>
      <vt:lpstr>'勤務形態一覧表（児童発達支援・放課後デイサービス）'!Print_Area</vt:lpstr>
      <vt:lpstr>'勤務形態一覧表（児童発達支援センター）'!Print_Area</vt:lpstr>
      <vt:lpstr>'勤務形態一覧表（自立生活援助）'!Print_Area</vt:lpstr>
      <vt:lpstr>'勤務形態一覧表（就労移行支援）'!Print_Area</vt:lpstr>
      <vt:lpstr>'勤務形態一覧表（就労継続支援A型・B型）'!Print_Area</vt:lpstr>
      <vt:lpstr>'勤務形態一覧表（就労選択支援）'!Print_Area</vt:lpstr>
      <vt:lpstr>'勤務形態一覧表（就労定着支援）'!Print_Area</vt:lpstr>
      <vt:lpstr>'勤務形態一覧表（重度障害者等包括支援）'!Print_Area</vt:lpstr>
      <vt:lpstr>'勤務形態一覧表（重度訪問介護）'!Print_Area</vt:lpstr>
      <vt:lpstr>'勤務形態一覧表（障害者支援施設）'!Print_Area</vt:lpstr>
      <vt:lpstr>'勤務形態一覧表（生活介護）'!Print_Area</vt:lpstr>
      <vt:lpstr>'勤務形態一覧表（生活訓練）'!Print_Area</vt:lpstr>
      <vt:lpstr>'勤務形態一覧表（短期入所・空床利用型）'!Print_Area</vt:lpstr>
      <vt:lpstr>'勤務形態一覧表（短期入所・単独型）'!Print_Area</vt:lpstr>
      <vt:lpstr>'勤務形態一覧表（短期入所・併設型）'!Print_Area</vt:lpstr>
      <vt:lpstr>'勤務形態一覧表（同行援護）'!Print_Area</vt:lpstr>
      <vt:lpstr>'勤務形態一覧表（認定指定就労移行支援）'!Print_Area</vt:lpstr>
      <vt:lpstr>'勤務形態一覧表（汎用）'!Print_Area</vt:lpstr>
      <vt:lpstr>'勤務形態一覧表（福祉型障害児入所施設）'!Print_Area</vt:lpstr>
      <vt:lpstr>'勤務形態一覧表（保育所等訪問支援）'!Print_Area</vt:lpstr>
      <vt:lpstr>'勤務形態一覧表（療養介護）'!Print_Area</vt:lpstr>
      <vt:lpstr>'県様式１（平面図）'!Print_Area</vt:lpstr>
      <vt:lpstr>'県様式２（設備・備品一覧表）'!Print_Area</vt:lpstr>
      <vt:lpstr>'県様式３（経歴書）'!Print_Area</vt:lpstr>
      <vt:lpstr>'県様式３－２（児発管兼務調書）'!Print_Area</vt:lpstr>
      <vt:lpstr>'県様式４（実務経験証明書）'!Print_Area</vt:lpstr>
      <vt:lpstr>'指定（更新・変更）申請書'!Print_Area</vt:lpstr>
      <vt:lpstr>必要書類一覧!Print_Area</vt:lpstr>
      <vt:lpstr>'標準様式３（誓約書）'!Print_Area</vt:lpstr>
      <vt:lpstr>付表１!Print_Area</vt:lpstr>
      <vt:lpstr>付表１０!Print_Area</vt:lpstr>
      <vt:lpstr>付表１１!Print_Area</vt:lpstr>
      <vt:lpstr>付表１２!Print_Area</vt:lpstr>
      <vt:lpstr>付表１３!Print_Area</vt:lpstr>
      <vt:lpstr>付表１４!Print_Area</vt:lpstr>
      <vt:lpstr>付表１５!Print_Area</vt:lpstr>
      <vt:lpstr>付表１６!Print_Area</vt:lpstr>
      <vt:lpstr>付表１７!Print_Area</vt:lpstr>
      <vt:lpstr>付表１８!Print_Area</vt:lpstr>
      <vt:lpstr>付表１９!Print_Area</vt:lpstr>
      <vt:lpstr>付表２!Print_Area</vt:lpstr>
      <vt:lpstr>付表２０!Print_Area</vt:lpstr>
      <vt:lpstr>付表３!Print_Area</vt:lpstr>
      <vt:lpstr>付表４!Print_Area</vt:lpstr>
      <vt:lpstr>付表５!Print_Area</vt:lpstr>
      <vt:lpstr>付表６!Print_Area</vt:lpstr>
      <vt:lpstr>付表７!Print_Area</vt:lpstr>
      <vt:lpstr>付表８!Print_Area</vt:lpstr>
      <vt:lpstr>付表９!Print_Area</vt:lpstr>
      <vt:lpstr>別紙①!Print_Area</vt:lpstr>
      <vt:lpstr>'別紙１-１（260401～）'!Print_Area</vt:lpstr>
      <vt:lpstr>'別紙１-２（260401～）'!Print_Area</vt:lpstr>
      <vt:lpstr>別紙②!Print_Area</vt:lpstr>
      <vt:lpstr>別紙③!Print_Area</vt:lpstr>
      <vt:lpstr>'別紙④ '!Print_Area</vt:lpstr>
      <vt:lpstr>別紙⑤!Print_Area</vt:lpstr>
      <vt:lpstr>別紙⑥!Print_Area</vt:lpstr>
      <vt:lpstr>別紙⑦!Print_Area</vt:lpstr>
      <vt:lpstr>変更届出書!Print_Area</vt:lpstr>
      <vt:lpstr>'様式第5号　加算に係る届出書（障害児通所・入所給付費）'!Print_Area</vt:lpstr>
      <vt:lpstr>必要書類一覧!Print_Titles</vt:lpstr>
      <vt:lpstr>'別紙１-１（260401～）'!Print_Titles</vt:lpstr>
      <vt:lpstr>'別紙１-２（260401～）'!Print_Titles</vt:lpstr>
      <vt:lpstr>医療型障害児入所施設</vt:lpstr>
      <vt:lpstr>一般相談支援事業</vt:lpstr>
      <vt:lpstr>機能訓練</vt:lpstr>
      <vt:lpstr>居宅介護</vt:lpstr>
      <vt:lpstr>居宅介護・重度訪問介護・同行援護・行動援護</vt:lpstr>
      <vt:lpstr>居宅訪問型児童発達支援</vt:lpstr>
      <vt:lpstr>共同生活援助</vt:lpstr>
      <vt:lpstr>共同生活援助・介護サービス包括型</vt:lpstr>
      <vt:lpstr>共同生活援助・外部サービス利用型</vt:lpstr>
      <vt:lpstr>共同生活援助・日中サービス支援型</vt:lpstr>
      <vt:lpstr>行動援護</vt:lpstr>
      <vt:lpstr>児童発達支援・児童発達支援センターであるもの</vt:lpstr>
      <vt:lpstr>児童発達支援・主として重症心身障害児を対象とする場合</vt:lpstr>
      <vt:lpstr>児童発達支援・放課後等デイサービス</vt:lpstr>
      <vt:lpstr>自立生活援助</vt:lpstr>
      <vt:lpstr>就労移行支援</vt:lpstr>
      <vt:lpstr>就労継続支援Ａ型</vt:lpstr>
      <vt:lpstr>就労継続支援Ａ型・B型</vt:lpstr>
      <vt:lpstr>就労継続支援Ｂ型</vt:lpstr>
      <vt:lpstr>就労選択支援</vt:lpstr>
      <vt:lpstr>就労定着支援</vt:lpstr>
      <vt:lpstr>重度障害者等包括支援</vt:lpstr>
      <vt:lpstr>重度訪問介護</vt:lpstr>
      <vt:lpstr>障害者支援施設</vt:lpstr>
      <vt:lpstr>生活介護</vt:lpstr>
      <vt:lpstr>生活訓練</vt:lpstr>
      <vt:lpstr>短期入所・空床利用型</vt:lpstr>
      <vt:lpstr>短期入所・単独型</vt:lpstr>
      <vt:lpstr>短期入所・併設型</vt:lpstr>
      <vt:lpstr>同行援護</vt:lpstr>
      <vt:lpstr>特定相談支援・障害児相談支援</vt:lpstr>
      <vt:lpstr>認定指定就労移行支援</vt:lpstr>
      <vt:lpstr>福祉型障害児入所施設</vt:lpstr>
      <vt:lpstr>保育所等訪問支援</vt:lpstr>
      <vt:lpstr>療養介護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冨田光男</dc:creator>
  <cp:keywords/>
  <dc:description/>
  <cp:lastModifiedBy>鳥越 力</cp:lastModifiedBy>
  <cp:revision/>
  <dcterms:created xsi:type="dcterms:W3CDTF">2025-09-12T11:42:57Z</dcterms:created>
  <dcterms:modified xsi:type="dcterms:W3CDTF">2026-04-02T04:37:21Z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