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92.5\財務部\財政課\課内共有\65 財政状況公表関連\R7年度\04_財政状況資料集【年度末くらい】\07_回答\"/>
    </mc:Choice>
  </mc:AlternateContent>
  <xr:revisionPtr revIDLastSave="0" documentId="13_ncr:1_{C5C8CB7C-9DFB-4D8C-A6EE-CCDB9FDE1B21}" xr6:coauthVersionLast="47" xr6:coauthVersionMax="47" xr10:uidLastSave="{00000000-0000-0000-0000-000000000000}"/>
  <bookViews>
    <workbookView xWindow="-120" yWindow="-16320" windowWidth="29040" windowHeight="15840" tabRatio="869"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9" i="10" l="1"/>
  <c r="BG38" i="10"/>
  <c r="BG37" i="10"/>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AM36" i="10"/>
  <c r="C34" i="10"/>
  <c r="C35" i="10" l="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s="1"/>
  <c r="C39" i="10" s="1"/>
  <c r="U34" i="10"/>
  <c r="U35" i="10" l="1"/>
  <c r="U36" i="10" l="1"/>
  <c r="U37" i="10" l="1"/>
  <c r="AM34" i="10"/>
  <c r="AM35" i="10" s="1"/>
  <c r="BE34" i="10" s="1"/>
  <c r="BE35" i="10" s="1"/>
  <c r="BE36" i="10" s="1"/>
  <c r="BE37" i="10" s="1"/>
  <c r="BE38" i="10" s="1"/>
  <c r="BE39" i="10" s="1"/>
  <c r="BW34" i="10" l="1"/>
  <c r="BW35" i="10" s="1"/>
  <c r="BW36" i="10" s="1"/>
  <c r="BW37" i="10" s="1"/>
  <c r="BW38" i="10" s="1"/>
  <c r="BW39" i="10" s="1"/>
  <c r="BW40" i="10" s="1"/>
  <c r="BW41"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<sst xmlns="http://schemas.openxmlformats.org/spreadsheetml/2006/main" count="1145" uniqueCount="588">
  <si>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</si>
  <si>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</si>
  <si>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</si>
  <si>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</si>
  <si>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</si>
  <si>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</si>
  <si>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</si>
  <si>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</si>
  <si>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</si>
  <si>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</si>
  <si>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</si>
  <si>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</si>
  <si>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</si>
  <si>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</si>
  <si>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</si>
  <si>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</si>
  <si>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</si>
  <si>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</si>
  <si>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</si>
  <si>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</si>
  <si>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</si>
  <si>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</si>
  <si>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</si>
  <si>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</si>
  <si>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</si>
  <si>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</si>
  <si>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</si>
  <si>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</si>
  <si>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</si>
  <si>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</si>
  <si>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</si>
  <si>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</si>
  <si>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</si>
  <si>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</si>
  <si>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</si>
  <si>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</si>
  <si>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</si>
  <si>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</si>
  <si>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</si>
  <si>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</si>
  <si>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</si>
  <si>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</si>
  <si>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</si>
  <si>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</si>
  <si>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</si>
  <si>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</si>
  <si>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</si>
  <si>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</si>
  <si>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</si>
  <si>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</si>
  <si>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</si>
  <si>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</si>
  <si>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</si>
  <si>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</si>
  <si>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</si>
  <si>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</si>
  <si>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</si>
  <si>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</si>
  <si>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</si>
  <si>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</si>
  <si>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</si>
  <si>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</si>
  <si>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</si>
  <si>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</si>
  <si>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</si>
  <si>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</si>
  <si>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</si>
  <si>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</si>
  <si>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</si>
  <si>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</si>
  <si>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</si>
  <si>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</si>
  <si>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</si>
  <si>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</si>
  <si>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</si>
  <si>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</si>
  <si>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</si>
  <si>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</si>
  <si>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</si>
  <si>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</si>
  <si>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</si>
  <si>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</si>
  <si>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</si>
  <si>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</si>
  <si>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</si>
  <si>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</si>
  <si>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</si>
  <si>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</si>
  <si>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</si>
  <si>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</si>
  <si>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</si>
  <si>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</si>
  <si>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</si>
  <si>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</si>
  <si>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</si>
  <si>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</si>
  <si>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</si>
  <si>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</si>
  <si>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</si>
  <si>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</si>
  <si>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</si>
  <si>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</si>
  <si>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</si>
  <si>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</si>
  <si>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</si>
  <si>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</si>
  <si>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</si>
  <si>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</si>
  <si>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</si>
  <si>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</si>
  <si>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</si>
  <si>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</si>
  <si>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</si>
  <si>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</si>
  <si>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</si>
  <si>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</si>
  <si>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</si>
  <si>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</si>
  <si>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</si>
  <si>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</si>
  <si>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</si>
  <si>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</si>
  <si>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</si>
  <si>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</si>
  <si>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</si>
  <si>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</si>
  <si>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</si>
  <si>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</si>
  <si>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</si>
  <si>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</si>
  <si>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</si>
  <si>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</si>
  <si>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</si>
  <si>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</si>
  <si>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</si>
  <si>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</si>
  <si>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</si>
  <si>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</si>
  <si>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</si>
  <si>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</si>
  <si>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</si>
  <si>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</si>
  <si>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</si>
  <si>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</si>
  <si>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</si>
  <si>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</si>
  <si>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</si>
  <si>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</si>
  <si>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</si>
  <si>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</si>
  <si>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</si>
  <si>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</si>
  <si>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</si>
  <si>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</si>
  <si>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</si>
  <si>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</si>
  <si>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</si>
  <si>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</si>
  <si>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</si>
  <si>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</si>
  <si>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</si>
  <si>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</si>
  <si>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</si>
  <si>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</si>
  <si>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</si>
  <si>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</si>
  <si>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</si>
  <si>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</si>
  <si>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</si>
  <si>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</si>
  <si>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</si>
  <si>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</si>
  <si>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</si>
  <si>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</si>
  <si>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</si>
  <si>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</si>
  <si>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</si>
  <si>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</si>
  <si>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</si>
  <si>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</si>
  <si>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</si>
  <si>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</si>
  <si>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</si>
  <si>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</si>
  <si>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</si>
  <si>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</si>
  <si>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</si>
  <si>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</si>
  <si>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</si>
  <si>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</si>
  <si>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</si>
  <si>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</si>
  <si>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</si>
  <si>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</si>
  <si>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</si>
  <si>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</si>
  <si>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</si>
  <si>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</si>
  <si>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</si>
  <si>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</si>
  <si>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</si>
  <si>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</si>
  <si>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</si>
  <si>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長崎県佐世保市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</si>
  <si>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</si>
  <si>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</si>
  <si>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</si>
  <si>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</si>
  <si>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</si>
  <si>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</si>
  <si>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</si>
  <si>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</si>
  <si>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</si>
  <si>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</si>
  <si>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</si>
  <si>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</si>
  <si>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</si>
  <si>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</si>
  <si>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</si>
  <si>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</si>
  <si>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</si>
  <si>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</si>
  <si>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</si>
  <si>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</si>
  <si>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</si>
  <si>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</si>
  <si>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</si>
  <si>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</si>
  <si>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</si>
  <si>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</si>
  <si>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</si>
  <si>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</si>
  <si>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</si>
  <si>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</si>
  <si>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</si>
  <si>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</si>
  <si>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</si>
  <si>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</si>
  <si>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</si>
  <si>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</si>
  <si>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</si>
  <si>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</si>
  <si>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</si>
  <si>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</si>
  <si>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</si>
  <si>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</si>
  <si>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</si>
  <si>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</si>
  <si>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</si>
  <si>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</si>
  <si>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</si>
  <si>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</si>
  <si>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</si>
  <si>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</si>
  <si>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</si>
  <si>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</si>
  <si>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</si>
  <si>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</si>
  <si>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</si>
  <si>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</si>
  <si>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</si>
  <si>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</si>
  <si>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</si>
  <si>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</si>
  <si>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</si>
  <si>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</si>
  <si>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</si>
  <si>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</si>
  <si>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</si>
  <si>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</si>
  <si>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</si>
  <si>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</si>
  <si>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</si>
  <si>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</si>
  <si>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</si>
  <si>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</si>
  <si>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</si>
  <si>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</si>
  <si>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</si>
  <si>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</si>
  <si>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</si>
  <si>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</si>
  <si>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</si>
  <si>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</si>
  <si>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</si>
  <si>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</si>
  <si>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</si>
  <si>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</si>
  <si>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</si>
  <si>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</si>
  <si>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</si>
  <si>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</si>
  <si>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</si>
  <si>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</si>
  <si>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</si>
  <si>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</si>
  <si>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</si>
  <si>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</si>
  <si>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</si>
  <si>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</si>
  <si>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</si>
  <si>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</si>
  <si>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</si>
  <si>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</si>
  <si>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</si>
  <si>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</si>
  <si>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</si>
  <si>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</si>
  <si>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</si>
  <si>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</si>
  <si>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</si>
  <si>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</si>
  <si>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</si>
  <si>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</si>
  <si>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</si>
  <si>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</si>
  <si>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</si>
  <si>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</si>
  <si>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</si>
  <si>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</si>
  <si>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</si>
  <si>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</si>
  <si>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</si>
  <si>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市場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</si>
  <si>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</si>
  <si>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</si>
  <si>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</si>
  <si>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</si>
  <si>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</si>
  <si>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</si>
  <si>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</si>
  <si>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</si>
  <si>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</si>
  <si>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</si>
  <si>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</si>
  <si>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</si>
  <si>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</si>
  <si>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</si>
  <si>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</si>
  <si>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</si>
  <si>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</si>
  <si>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</si>
  <si>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</si>
  <si>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</si>
  <si>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</si>
  <si>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</si>
  <si>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</si>
  <si>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</si>
  <si>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</si>
  <si>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</si>
  <si>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</si>
  <si>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</si>
  <si>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</si>
  <si>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</si>
  <si>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長崎県佐世保市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</si>
  <si>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</si>
  <si>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</si>
  <si>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</si>
  <si>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</si>
  <si>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</si>
  <si>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</si>
  <si>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</si>
  <si>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</si>
  <si>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</si>
  <si>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</si>
  <si>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</si>
  <si>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</si>
  <si>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</si>
  <si>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</si>
  <si>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</si>
  <si>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</si>
  <si>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</si>
  <si>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</si>
  <si>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</si>
  <si>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</si>
  <si>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</si>
  <si>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</si>
  <si>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</si>
  <si>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</si>
  <si>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</si>
  <si>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</si>
  <si>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</si>
  <si>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</si>
  <si>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</si>
  <si>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</si>
  <si>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</si>
  <si>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</si>
  <si>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</si>
  <si>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</si>
  <si>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</si>
  <si>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</si>
  <si>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</si>
  <si>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</si>
  <si>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</si>
  <si>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</si>
  <si>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</si>
  <si>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</si>
  <si>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</si>
  <si>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</si>
  <si>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</si>
  <si>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</si>
  <si>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</si>
  <si>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交通船事業特別会計</t>
    <phoneticPr fontId="5"/>
  </si>
  <si>
    <t>卸売市場事業特別会計</t>
    <phoneticPr fontId="5"/>
  </si>
  <si>
    <t>港湾整備事業特別会計</t>
    <phoneticPr fontId="5"/>
  </si>
  <si>
    <t>工業団地整備事業特別会計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</si>
  <si>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</si>
  <si>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</si>
  <si>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</si>
  <si>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</si>
  <si>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</si>
  <si>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</si>
  <si>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</si>
  <si>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</si>
  <si>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</si>
  <si>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</si>
  <si>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</si>
  <si>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</si>
  <si>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</si>
  <si>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</si>
  <si>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</si>
  <si>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</si>
  <si>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</si>
  <si>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</si>
  <si>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</si>
  <si>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</si>
  <si>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</si>
  <si>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</si>
  <si>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</si>
  <si>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</si>
  <si>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</si>
  <si>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</si>
  <si>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</si>
  <si>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</si>
  <si>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</si>
  <si>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</si>
  <si>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</si>
  <si>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</si>
  <si>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</si>
  <si>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</si>
  <si>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</si>
  <si>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</si>
  <si>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</si>
  <si>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</si>
  <si>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</si>
  <si>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</si>
  <si>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</si>
  <si>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</si>
  <si>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</si>
  <si>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</si>
  <si>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</si>
  <si>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</si>
  <si>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</si>
  <si>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</si>
  <si>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</si>
  <si>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</si>
  <si>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</si>
  <si>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</si>
  <si>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</si>
  <si>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</si>
  <si>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</si>
  <si>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</si>
  <si>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</si>
  <si>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</si>
  <si>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</si>
  <si>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</si>
  <si>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</si>
  <si>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</si>
  <si>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</si>
  <si>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</si>
  <si>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</si>
  <si>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</si>
  <si>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</si>
  <si>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</si>
  <si>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</si>
  <si>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</si>
  <si>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</si>
  <si>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</si>
  <si>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</si>
  <si>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</si>
  <si>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</si>
  <si>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</si>
  <si>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</si>
  <si>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</si>
  <si>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</si>
  <si>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</si>
  <si>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</si>
  <si>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</si>
  <si>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</si>
  <si>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</si>
  <si>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</si>
  <si>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</si>
  <si>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</si>
  <si>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</si>
  <si>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</si>
  <si>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</si>
  <si>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</si>
  <si>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</si>
  <si>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</si>
  <si>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</si>
  <si>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</si>
  <si>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</si>
  <si>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</si>
  <si>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</si>
  <si>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</si>
  <si>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</si>
  <si>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</si>
  <si>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</si>
  <si>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</si>
  <si>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</si>
  <si>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</si>
  <si>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</si>
  <si>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</si>
  <si>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</si>
  <si>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</si>
  <si>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</si>
  <si>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</si>
  <si>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</si>
  <si>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</si>
  <si>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</si>
  <si>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</si>
  <si>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</si>
  <si>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</si>
  <si>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</si>
  <si>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</si>
  <si>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</si>
  <si>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</si>
  <si>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</si>
  <si>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</si>
  <si>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</si>
  <si>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</si>
  <si>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</si>
  <si>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</si>
  <si>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</si>
  <si>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</si>
  <si>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</si>
  <si>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</si>
  <si>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</si>
  <si>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</si>
  <si>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</si>
  <si>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</si>
  <si>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</si>
  <si>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</si>
  <si>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1.34</t>
  </si>
  <si>
    <t>▲ 0.50</t>
  </si>
  <si>
    <t>水道事業会計</t>
  </si>
  <si>
    <t>下水道事業会計</t>
  </si>
  <si>
    <t>一般会計</t>
  </si>
  <si>
    <t>卸売市場事業特別会計</t>
  </si>
  <si>
    <t>国民健康保険事業特別会計</t>
  </si>
  <si>
    <t>介護保険事業特別会計</t>
  </si>
  <si>
    <t>競輪事業特別会計</t>
  </si>
  <si>
    <t>住宅事業特別会計</t>
  </si>
  <si>
    <t>その他会計（赤字）</t>
  </si>
  <si>
    <t>その他会計（黒字）</t>
  </si>
  <si>
    <t>R02</t>
    <phoneticPr fontId="5"/>
  </si>
  <si>
    <t>R03</t>
    <phoneticPr fontId="5"/>
  </si>
  <si>
    <t>R04</t>
    <phoneticPr fontId="5"/>
  </si>
  <si>
    <t>R05</t>
    <phoneticPr fontId="5"/>
  </si>
  <si>
    <t>R06</t>
    <phoneticPr fontId="5"/>
  </si>
  <si>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10"/>
  </si>
  <si>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10"/>
  </si>
  <si>
    <t>財団法人佐世保観光コンベンション協会</t>
    <rPh sb="0" eb="2">
      <t>ザイダン</t>
    </rPh>
    <rPh sb="2" eb="4">
      <t>ホウジン</t>
    </rPh>
    <rPh sb="4" eb="7">
      <t>サセボ</t>
    </rPh>
    <rPh sb="7" eb="9">
      <t>カンコウ</t>
    </rPh>
    <rPh sb="16" eb="18">
      <t>キョウカイ</t>
    </rPh>
    <phoneticPr fontId="10"/>
  </si>
  <si>
    <t>させぼパール・シー株式会社</t>
    <rPh sb="9" eb="13">
      <t>カブシキガイシャ</t>
    </rPh>
    <phoneticPr fontId="10"/>
  </si>
  <si>
    <t>公益財団法人佐世保市スポーツ協会</t>
    <rPh sb="0" eb="2">
      <t>コウエキ</t>
    </rPh>
    <rPh sb="2" eb="4">
      <t>ザイダン</t>
    </rPh>
    <rPh sb="4" eb="6">
      <t>ホウジン</t>
    </rPh>
    <rPh sb="6" eb="9">
      <t>サセボ</t>
    </rPh>
    <rPh sb="9" eb="10">
      <t>シ</t>
    </rPh>
    <rPh sb="14" eb="16">
      <t>キョウカイ</t>
    </rPh>
    <phoneticPr fontId="10"/>
  </si>
  <si>
    <t>世知原温泉株式会社</t>
    <rPh sb="0" eb="3">
      <t>セチバル</t>
    </rPh>
    <rPh sb="3" eb="5">
      <t>オンセン</t>
    </rPh>
    <rPh sb="5" eb="9">
      <t>カブシキガイシャ</t>
    </rPh>
    <phoneticPr fontId="10"/>
  </si>
  <si>
    <t>宇久観光バス株式会社</t>
    <rPh sb="0" eb="2">
      <t>ウク</t>
    </rPh>
    <rPh sb="2" eb="4">
      <t>カンコウ</t>
    </rPh>
    <rPh sb="6" eb="10">
      <t>カブシキガイシャ</t>
    </rPh>
    <phoneticPr fontId="10"/>
  </si>
  <si>
    <t>させぼバス株式会社</t>
    <rPh sb="5" eb="9">
      <t>カブシキガイシャ</t>
    </rPh>
    <phoneticPr fontId="10"/>
  </si>
  <si>
    <t>地方独立行政法人　北松中央病院</t>
    <rPh sb="0" eb="2">
      <t>チホウ</t>
    </rPh>
    <rPh sb="2" eb="4">
      <t>ドクリツ</t>
    </rPh>
    <rPh sb="4" eb="6">
      <t>ギョウセイ</t>
    </rPh>
    <rPh sb="6" eb="8">
      <t>ホウジン</t>
    </rPh>
    <rPh sb="9" eb="11">
      <t>ホクショウ</t>
    </rPh>
    <rPh sb="11" eb="13">
      <t>チュウオウ</t>
    </rPh>
    <rPh sb="13" eb="15">
      <t>ビョウイン</t>
    </rPh>
    <phoneticPr fontId="10"/>
  </si>
  <si>
    <t>財団法人佐世保市学校給食会</t>
    <rPh sb="0" eb="2">
      <t>ザイダン</t>
    </rPh>
    <rPh sb="2" eb="4">
      <t>ホウジン</t>
    </rPh>
    <rPh sb="4" eb="8">
      <t>サセボシ</t>
    </rPh>
    <rPh sb="8" eb="10">
      <t>ガッコウ</t>
    </rPh>
    <rPh sb="10" eb="12">
      <t>キュウショク</t>
    </rPh>
    <rPh sb="12" eb="13">
      <t>カイ</t>
    </rPh>
    <phoneticPr fontId="10"/>
  </si>
  <si>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10"/>
  </si>
  <si>
    <t>公益社団法人長崎県林業公社</t>
    <rPh sb="0" eb="2">
      <t>コウエキ</t>
    </rPh>
    <rPh sb="2" eb="4">
      <t>シャダン</t>
    </rPh>
    <rPh sb="4" eb="6">
      <t>ホウジン</t>
    </rPh>
    <rPh sb="6" eb="9">
      <t>ナガサキケン</t>
    </rPh>
    <rPh sb="9" eb="11">
      <t>リンギョウ</t>
    </rPh>
    <rPh sb="11" eb="13">
      <t>コウシャ</t>
    </rPh>
    <phoneticPr fontId="10"/>
  </si>
  <si>
    <t>株式会社西九州させぼパワーズ</t>
    <rPh sb="0" eb="4">
      <t>カブシキガイシャ</t>
    </rPh>
    <rPh sb="4" eb="5">
      <t>ニシ</t>
    </rPh>
    <rPh sb="5" eb="7">
      <t>キュウシュウ</t>
    </rPh>
    <phoneticPr fontId="10"/>
  </si>
  <si>
    <t>-</t>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</si>
  <si>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</si>
  <si>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</si>
  <si>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</si>
  <si>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</si>
  <si>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12">
      <t>ナガサキケンシチョウソンソウゴウジムクミアイ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</si>
  <si>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12">
      <t>ナガサキケンシチョウソンソウゴウジムクミアイ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</si>
  <si>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12">
      <t>ナガサキケンシチョウソンソウゴウジムクミアイ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</si>
  <si>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12">
      <t>ナガサキケンシチョウソンソウゴウジムクミアイ</t>
    </rPh>
    <rPh sb="13" eb="15">
      <t>コウツウ</t>
    </rPh>
    <rPh sb="15" eb="17">
      <t>サイガイ</t>
    </rPh>
    <rPh sb="17" eb="19">
      <t>キョウサイ</t>
    </rPh>
    <rPh sb="19" eb="21">
      <t>ジギョウ</t>
    </rPh>
    <rPh sb="21" eb="23">
      <t>トクベツ</t>
    </rPh>
    <rPh sb="23" eb="25">
      <t>カイケイ</t>
    </rPh>
    <phoneticPr fontId="2"/>
  </si>
  <si>
    <t>〇</t>
    <phoneticPr fontId="2"/>
  </si>
  <si>
    <t>施設整備基金</t>
    <rPh sb="0" eb="2">
      <t>シセツ</t>
    </rPh>
    <rPh sb="2" eb="4">
      <t>セイビ</t>
    </rPh>
    <rPh sb="4" eb="6">
      <t>キキン</t>
    </rPh>
    <phoneticPr fontId="5"/>
  </si>
  <si>
    <t>ふるさと佐世保元気基金</t>
    <rPh sb="4" eb="7">
      <t>サセボ</t>
    </rPh>
    <rPh sb="7" eb="9">
      <t>ゲンキ</t>
    </rPh>
    <rPh sb="9" eb="11">
      <t>キキン</t>
    </rPh>
    <phoneticPr fontId="5"/>
  </si>
  <si>
    <t>住宅基金</t>
    <rPh sb="0" eb="2">
      <t>ジュウタク</t>
    </rPh>
    <rPh sb="2" eb="4">
      <t>キキン</t>
    </rPh>
    <phoneticPr fontId="5"/>
  </si>
  <si>
    <t>合併市町村振興基金</t>
    <rPh sb="0" eb="2">
      <t>ガッペイ</t>
    </rPh>
    <rPh sb="2" eb="5">
      <t>シチョウソン</t>
    </rPh>
    <rPh sb="5" eb="7">
      <t>シンコウ</t>
    </rPh>
    <rPh sb="7" eb="9">
      <t>キキン</t>
    </rPh>
    <phoneticPr fontId="5"/>
  </si>
  <si>
    <t>災害補てん基金</t>
    <rPh sb="0" eb="2">
      <t>サイガイ</t>
    </rPh>
    <rPh sb="2" eb="3">
      <t>ホ</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</si>
</sst>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7937-41CB-9F7A-4BA8C6A464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56448</c:v>
                </c:pt>
                <c:pt idx="1">
                  <c:v>65578</c:v>
                </c:pt>
                <c:pt idx="2">
                  <c:v>72095</c:v>
                </c:pt>
                <c:pt idx="3">
                  <c:v>65065</c:v>
                </c:pt>
                <c:pt idx="4">
                  <c:v>53220</c:v>
                </c:pt>
              </c:numCache>
            </c:numRef>
          </c:val>
          <c:smooth val="0"/>
          <c:extLst>
            <c:ext xmlns:c16="http://schemas.microsoft.com/office/drawing/2014/chart" uri="{C3380CC4-5D6E-409C-BE32-E72D297353CC}">
              <c16:uniqueId val="{00000001-7937-41CB-9F7A-4BA8C6A464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7.67</c:v>
                </c:pt>
                <c:pt idx="1">
                  <c:v>7.49</c:v>
                </c:pt>
                <c:pt idx="2">
                  <c:v>7.51</c:v>
                </c:pt>
                <c:pt idx="3">
                  <c:v>6.03</c:v>
                </c:pt>
                <c:pt idx="4">
                  <c:v>4.78</c:v>
                </c:pt>
              </c:numCache>
            </c:numRef>
          </c:val>
          <c:extLst>
            <c:ext xmlns:c16="http://schemas.microsoft.com/office/drawing/2014/chart" uri="{C3380CC4-5D6E-409C-BE32-E72D297353CC}">
              <c16:uniqueId val="{00000000-C33A-4921-B539-D07FCD43BE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9.39</c:v>
                </c:pt>
                <c:pt idx="1">
                  <c:v>10.89</c:v>
                </c:pt>
                <c:pt idx="2">
                  <c:v>10.55</c:v>
                </c:pt>
                <c:pt idx="3">
                  <c:v>10.54</c:v>
                </c:pt>
                <c:pt idx="4">
                  <c:v>11.11</c:v>
                </c:pt>
              </c:numCache>
            </c:numRef>
          </c:val>
          <c:extLst>
            <c:ext xmlns:c16="http://schemas.microsoft.com/office/drawing/2014/chart" uri="{C3380CC4-5D6E-409C-BE32-E72D297353CC}">
              <c16:uniqueId val="{00000001-C33A-4921-B539-D07FCD43BEF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2.46</c:v>
                </c:pt>
                <c:pt idx="1">
                  <c:v>1.72</c:v>
                </c:pt>
                <c:pt idx="2">
                  <c:v>-0.85</c:v>
                </c:pt>
                <c:pt idx="3">
                  <c:v>-1.34</c:v>
                </c:pt>
                <c:pt idx="4">
                  <c:v>-0.5</c:v>
                </c:pt>
              </c:numCache>
            </c:numRef>
          </c:val>
          <c:smooth val="0"/>
          <c:extLst>
            <c:ext xmlns:c16="http://schemas.microsoft.com/office/drawing/2014/chart" uri="{C3380CC4-5D6E-409C-BE32-E72D297353CC}">
              <c16:uniqueId val="{00000002-C33A-4921-B539-D07FCD43BEF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0.19</c:v>
                </c:pt>
                <c:pt idx="2">
                  <c:v>#N/A</c:v>
                </c:pt>
                <c:pt idx="3">
                  <c:v>0.19</c:v>
                </c:pt>
                <c:pt idx="4">
                  <c:v>#N/A</c:v>
                </c:pt>
                <c:pt idx="5">
                  <c:v>0.25</c:v>
                </c:pt>
                <c:pt idx="6">
                  <c:v>#N/A</c:v>
                </c:pt>
                <c:pt idx="7">
                  <c:v>0.3</c:v>
                </c:pt>
                <c:pt idx="8">
                  <c:v>#N/A</c:v>
                </c:pt>
                <c:pt idx="9">
                  <c:v>0.33</c:v>
                </c:pt>
              </c:numCache>
            </c:numRef>
          </c:val>
          <c:extLst>
            <c:ext xmlns:c16="http://schemas.microsoft.com/office/drawing/2014/chart" uri="{C3380CC4-5D6E-409C-BE32-E72D297353CC}">
              <c16:uniqueId val="{00000000-5ABD-4635-AAD9-4EE1B43778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BD-4635-AAD9-4EE1B437780A}"/>
            </c:ext>
          </c:extLst>
        </c:ser>
        <c:ser>
          <c:idx val="2"/>
          <c:order val="2"/>
          <c:tx>
            <c:strRef>
              <c:f>データシート!$A$29</c:f>
              <c:strCache>
                <c:ptCount val="1"/>
                <c:pt idx="0">
                  <c:v>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0.86</c:v>
                </c:pt>
                <c:pt idx="2">
                  <c:v>#N/A</c:v>
                </c:pt>
                <c:pt idx="3">
                  <c:v>0.61</c:v>
                </c:pt>
                <c:pt idx="4">
                  <c:v>#N/A</c:v>
                </c:pt>
                <c:pt idx="5">
                  <c:v>0.53</c:v>
                </c:pt>
                <c:pt idx="6">
                  <c:v>#N/A</c:v>
                </c:pt>
                <c:pt idx="7">
                  <c:v>0.87</c:v>
                </c:pt>
                <c:pt idx="8">
                  <c:v>#N/A</c:v>
                </c:pt>
                <c:pt idx="9">
                  <c:v>0.2</c:v>
                </c:pt>
              </c:numCache>
            </c:numRef>
          </c:val>
          <c:extLst>
            <c:ext xmlns:c16="http://schemas.microsoft.com/office/drawing/2014/chart" uri="{C3380CC4-5D6E-409C-BE32-E72D297353CC}">
              <c16:uniqueId val="{00000002-5ABD-4635-AAD9-4EE1B437780A}"/>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1.03</c:v>
                </c:pt>
                <c:pt idx="2">
                  <c:v>#N/A</c:v>
                </c:pt>
                <c:pt idx="3">
                  <c:v>0.91</c:v>
                </c:pt>
                <c:pt idx="4">
                  <c:v>#N/A</c:v>
                </c:pt>
                <c:pt idx="5">
                  <c:v>0.61</c:v>
                </c:pt>
                <c:pt idx="6">
                  <c:v>#N/A</c:v>
                </c:pt>
                <c:pt idx="7">
                  <c:v>0.43</c:v>
                </c:pt>
                <c:pt idx="8">
                  <c:v>#N/A</c:v>
                </c:pt>
                <c:pt idx="9">
                  <c:v>0.37</c:v>
                </c:pt>
              </c:numCache>
            </c:numRef>
          </c:val>
          <c:extLst>
            <c:ext xmlns:c16="http://schemas.microsoft.com/office/drawing/2014/chart" uri="{C3380CC4-5D6E-409C-BE32-E72D297353CC}">
              <c16:uniqueId val="{00000003-5ABD-4635-AAD9-4EE1B437780A}"/>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0.41</c:v>
                </c:pt>
                <c:pt idx="2">
                  <c:v>#N/A</c:v>
                </c:pt>
                <c:pt idx="3">
                  <c:v>0.55000000000000004</c:v>
                </c:pt>
                <c:pt idx="4">
                  <c:v>#N/A</c:v>
                </c:pt>
                <c:pt idx="5">
                  <c:v>0.55000000000000004</c:v>
                </c:pt>
                <c:pt idx="6">
                  <c:v>#N/A</c:v>
                </c:pt>
                <c:pt idx="7">
                  <c:v>0.08</c:v>
                </c:pt>
                <c:pt idx="8">
                  <c:v>#N/A</c:v>
                </c:pt>
                <c:pt idx="9">
                  <c:v>0.38</c:v>
                </c:pt>
              </c:numCache>
            </c:numRef>
          </c:val>
          <c:extLst>
            <c:ext xmlns:c16="http://schemas.microsoft.com/office/drawing/2014/chart" uri="{C3380CC4-5D6E-409C-BE32-E72D297353CC}">
              <c16:uniqueId val="{00000004-5ABD-4635-AAD9-4EE1B437780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0.68</c:v>
                </c:pt>
                <c:pt idx="4">
                  <c:v>#N/A</c:v>
                </c:pt>
                <c:pt idx="5">
                  <c:v>0.23</c:v>
                </c:pt>
                <c:pt idx="6">
                  <c:v>#N/A</c:v>
                </c:pt>
                <c:pt idx="7">
                  <c:v>0.31</c:v>
                </c:pt>
                <c:pt idx="8">
                  <c:v>#N/A</c:v>
                </c:pt>
                <c:pt idx="9">
                  <c:v>0.47</c:v>
                </c:pt>
              </c:numCache>
            </c:numRef>
          </c:val>
          <c:extLst>
            <c:ext xmlns:c16="http://schemas.microsoft.com/office/drawing/2014/chart" uri="{C3380CC4-5D6E-409C-BE32-E72D297353CC}">
              <c16:uniqueId val="{00000005-5ABD-4635-AAD9-4EE1B437780A}"/>
            </c:ext>
          </c:extLst>
        </c:ser>
        <c:ser>
          <c:idx val="6"/>
          <c:order val="6"/>
          <c:tx>
            <c:strRef>
              <c:f>データシート!$A$33</c:f>
              <c:strCache>
                <c:ptCount val="1"/>
                <c:pt idx="0">
                  <c:v>卸売市場事業特別会計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0.59</c:v>
                </c:pt>
                <c:pt idx="4">
                  <c:v>#N/A</c:v>
                </c:pt>
                <c:pt idx="5">
                  <c:v>0.6</c:v>
                </c:pt>
                <c:pt idx="6">
                  <c:v>#N/A</c:v>
                </c:pt>
                <c:pt idx="7">
                  <c:v>0.6</c:v>
                </c:pt>
                <c:pt idx="8">
                  <c:v>#N/A</c:v>
                </c:pt>
                <c:pt idx="9">
                  <c:v>0.56999999999999995</c:v>
                </c:pt>
              </c:numCache>
            </c:numRef>
          </c:val>
          <c:extLst>
            <c:ext xmlns:c16="http://schemas.microsoft.com/office/drawing/2014/chart" uri="{C3380CC4-5D6E-409C-BE32-E72D297353CC}">
              <c16:uniqueId val="{00000006-5ABD-4635-AAD9-4EE1B437780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6.77</c:v>
                </c:pt>
                <c:pt idx="2">
                  <c:v>#N/A</c:v>
                </c:pt>
                <c:pt idx="3">
                  <c:v>6.82</c:v>
                </c:pt>
                <c:pt idx="4">
                  <c:v>#N/A</c:v>
                </c:pt>
                <c:pt idx="5">
                  <c:v>6.89</c:v>
                </c:pt>
                <c:pt idx="6">
                  <c:v>#N/A</c:v>
                </c:pt>
                <c:pt idx="7">
                  <c:v>5.0599999999999996</c:v>
                </c:pt>
                <c:pt idx="8">
                  <c:v>#N/A</c:v>
                </c:pt>
                <c:pt idx="9">
                  <c:v>4.47</c:v>
                </c:pt>
              </c:numCache>
            </c:numRef>
          </c:val>
          <c:extLst>
            <c:ext xmlns:c16="http://schemas.microsoft.com/office/drawing/2014/chart" uri="{C3380CC4-5D6E-409C-BE32-E72D297353CC}">
              <c16:uniqueId val="{00000007-5ABD-4635-AAD9-4EE1B437780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4.72</c:v>
                </c:pt>
                <c:pt idx="2">
                  <c:v>#N/A</c:v>
                </c:pt>
                <c:pt idx="3">
                  <c:v>4.75</c:v>
                </c:pt>
                <c:pt idx="4">
                  <c:v>#N/A</c:v>
                </c:pt>
                <c:pt idx="5">
                  <c:v>4.74</c:v>
                </c:pt>
                <c:pt idx="6">
                  <c:v>#N/A</c:v>
                </c:pt>
                <c:pt idx="7">
                  <c:v>4.83</c:v>
                </c:pt>
                <c:pt idx="8">
                  <c:v>#N/A</c:v>
                </c:pt>
                <c:pt idx="9">
                  <c:v>4.68</c:v>
                </c:pt>
              </c:numCache>
            </c:numRef>
          </c:val>
          <c:extLst>
            <c:ext xmlns:c16="http://schemas.microsoft.com/office/drawing/2014/chart" uri="{C3380CC4-5D6E-409C-BE32-E72D297353CC}">
              <c16:uniqueId val="{00000008-5ABD-4635-AAD9-4EE1B43778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7.06</c:v>
                </c:pt>
                <c:pt idx="2">
                  <c:v>#N/A</c:v>
                </c:pt>
                <c:pt idx="3">
                  <c:v>6.71</c:v>
                </c:pt>
                <c:pt idx="4">
                  <c:v>#N/A</c:v>
                </c:pt>
                <c:pt idx="5">
                  <c:v>6.51</c:v>
                </c:pt>
                <c:pt idx="6">
                  <c:v>#N/A</c:v>
                </c:pt>
                <c:pt idx="7">
                  <c:v>6.17</c:v>
                </c:pt>
                <c:pt idx="8">
                  <c:v>#N/A</c:v>
                </c:pt>
                <c:pt idx="9">
                  <c:v>5.72</c:v>
                </c:pt>
              </c:numCache>
            </c:numRef>
          </c:val>
          <c:extLst>
            <c:ext xmlns:c16="http://schemas.microsoft.com/office/drawing/2014/chart" uri="{C3380CC4-5D6E-409C-BE32-E72D297353CC}">
              <c16:uniqueId val="{00000009-5ABD-4635-AAD9-4EE1B43778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11583</c:v>
                </c:pt>
                <c:pt idx="5">
                  <c:v>11203</c:v>
                </c:pt>
                <c:pt idx="8">
                  <c:v>10881</c:v>
                </c:pt>
                <c:pt idx="11">
                  <c:v>10433</c:v>
                </c:pt>
                <c:pt idx="14">
                  <c:v>10334</c:v>
                </c:pt>
              </c:numCache>
            </c:numRef>
          </c:val>
          <c:extLst>
            <c:ext xmlns:c16="http://schemas.microsoft.com/office/drawing/2014/chart" uri="{C3380CC4-5D6E-409C-BE32-E72D297353CC}">
              <c16:uniqueId val="{00000000-03D5-4EA9-816F-A502B4BD9C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D5-4EA9-816F-A502B4BD9C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22</c:v>
                </c:pt>
                <c:pt idx="6">
                  <c:v>21</c:v>
                </c:pt>
                <c:pt idx="9">
                  <c:v>18</c:v>
                </c:pt>
                <c:pt idx="12">
                  <c:v>21</c:v>
                </c:pt>
              </c:numCache>
            </c:numRef>
          </c:val>
          <c:extLst>
            <c:ext xmlns:c16="http://schemas.microsoft.com/office/drawing/2014/chart" uri="{C3380CC4-5D6E-409C-BE32-E72D297353CC}">
              <c16:uniqueId val="{00000002-03D5-4EA9-816F-A502B4BD9C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D5-4EA9-816F-A502B4BD9C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2021</c:v>
                </c:pt>
                <c:pt idx="3">
                  <c:v>1861</c:v>
                </c:pt>
                <c:pt idx="6">
                  <c:v>1778</c:v>
                </c:pt>
                <c:pt idx="9">
                  <c:v>1798</c:v>
                </c:pt>
                <c:pt idx="12">
                  <c:v>1854</c:v>
                </c:pt>
              </c:numCache>
            </c:numRef>
          </c:val>
          <c:extLst>
            <c:ext xmlns:c16="http://schemas.microsoft.com/office/drawing/2014/chart" uri="{C3380CC4-5D6E-409C-BE32-E72D297353CC}">
              <c16:uniqueId val="{00000004-03D5-4EA9-816F-A502B4BD9C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143</c:v>
                </c:pt>
                <c:pt idx="3">
                  <c:v>143</c:v>
                </c:pt>
                <c:pt idx="6">
                  <c:v>143</c:v>
                </c:pt>
                <c:pt idx="9">
                  <c:v>143</c:v>
                </c:pt>
                <c:pt idx="12">
                  <c:v>143</c:v>
                </c:pt>
              </c:numCache>
            </c:numRef>
          </c:val>
          <c:extLst>
            <c:ext xmlns:c16="http://schemas.microsoft.com/office/drawing/2014/chart" uri="{C3380CC4-5D6E-409C-BE32-E72D297353CC}">
              <c16:uniqueId val="{00000005-03D5-4EA9-816F-A502B4BD9C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D5-4EA9-816F-A502B4BD9C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11250</c:v>
                </c:pt>
                <c:pt idx="3">
                  <c:v>11871</c:v>
                </c:pt>
                <c:pt idx="6">
                  <c:v>11824</c:v>
                </c:pt>
                <c:pt idx="9">
                  <c:v>11648</c:v>
                </c:pt>
                <c:pt idx="12">
                  <c:v>11321</c:v>
                </c:pt>
              </c:numCache>
            </c:numRef>
          </c:val>
          <c:extLst>
            <c:ext xmlns:c16="http://schemas.microsoft.com/office/drawing/2014/chart" uri="{C3380CC4-5D6E-409C-BE32-E72D297353CC}">
              <c16:uniqueId val="{00000007-03D5-4EA9-816F-A502B4BD9C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1859</c:v>
                </c:pt>
                <c:pt idx="2">
                  <c:v>#N/A</c:v>
                </c:pt>
                <c:pt idx="3">
                  <c:v>#N/A</c:v>
                </c:pt>
                <c:pt idx="4">
                  <c:v>2694</c:v>
                </c:pt>
                <c:pt idx="5">
                  <c:v>#N/A</c:v>
                </c:pt>
                <c:pt idx="6">
                  <c:v>#N/A</c:v>
                </c:pt>
                <c:pt idx="7">
                  <c:v>2885</c:v>
                </c:pt>
                <c:pt idx="8">
                  <c:v>#N/A</c:v>
                </c:pt>
                <c:pt idx="9">
                  <c:v>#N/A</c:v>
                </c:pt>
                <c:pt idx="10">
                  <c:v>3174</c:v>
                </c:pt>
                <c:pt idx="11">
                  <c:v>#N/A</c:v>
                </c:pt>
                <c:pt idx="12">
                  <c:v>#N/A</c:v>
                </c:pt>
                <c:pt idx="13">
                  <c:v>3005</c:v>
                </c:pt>
                <c:pt idx="14">
                  <c:v>#N/A</c:v>
                </c:pt>
              </c:numCache>
            </c:numRef>
          </c:val>
          <c:smooth val="0"/>
          <c:extLst>
            <c:ext xmlns:c16="http://schemas.microsoft.com/office/drawing/2014/chart" uri="{C3380CC4-5D6E-409C-BE32-E72D297353CC}">
              <c16:uniqueId val="{00000008-03D5-4EA9-816F-A502B4BD9C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92553</c:v>
                </c:pt>
                <c:pt idx="5">
                  <c:v>91448</c:v>
                </c:pt>
                <c:pt idx="8">
                  <c:v>88427</c:v>
                </c:pt>
                <c:pt idx="11">
                  <c:v>85478</c:v>
                </c:pt>
                <c:pt idx="14">
                  <c:v>80536</c:v>
                </c:pt>
              </c:numCache>
            </c:numRef>
          </c:val>
          <c:extLst>
            <c:ext xmlns:c16="http://schemas.microsoft.com/office/drawing/2014/chart" uri="{C3380CC4-5D6E-409C-BE32-E72D297353CC}">
              <c16:uniqueId val="{00000000-EA49-41E1-B3BD-AA45FC26D0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34681</c:v>
                </c:pt>
                <c:pt idx="5">
                  <c:v>36392</c:v>
                </c:pt>
                <c:pt idx="8">
                  <c:v>37006</c:v>
                </c:pt>
                <c:pt idx="11">
                  <c:v>37996</c:v>
                </c:pt>
                <c:pt idx="14">
                  <c:v>37932</c:v>
                </c:pt>
              </c:numCache>
            </c:numRef>
          </c:val>
          <c:extLst>
            <c:ext xmlns:c16="http://schemas.microsoft.com/office/drawing/2014/chart" uri="{C3380CC4-5D6E-409C-BE32-E72D297353CC}">
              <c16:uniqueId val="{00000001-EA49-41E1-B3BD-AA45FC26D0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28198</c:v>
                </c:pt>
                <c:pt idx="5">
                  <c:v>30993</c:v>
                </c:pt>
                <c:pt idx="8">
                  <c:v>30964</c:v>
                </c:pt>
                <c:pt idx="11">
                  <c:v>29794</c:v>
                </c:pt>
                <c:pt idx="14">
                  <c:v>28609</c:v>
                </c:pt>
              </c:numCache>
            </c:numRef>
          </c:val>
          <c:extLst>
            <c:ext xmlns:c16="http://schemas.microsoft.com/office/drawing/2014/chart" uri="{C3380CC4-5D6E-409C-BE32-E72D297353CC}">
              <c16:uniqueId val="{00000002-EA49-41E1-B3BD-AA45FC26D0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49-41E1-B3BD-AA45FC26D0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49-41E1-B3BD-AA45FC26D0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108</c:v>
                </c:pt>
                <c:pt idx="3">
                  <c:v>111</c:v>
                </c:pt>
                <c:pt idx="6">
                  <c:v>124</c:v>
                </c:pt>
                <c:pt idx="9">
                  <c:v>141</c:v>
                </c:pt>
                <c:pt idx="12">
                  <c:v>145</c:v>
                </c:pt>
              </c:numCache>
            </c:numRef>
          </c:val>
          <c:extLst>
            <c:ext xmlns:c16="http://schemas.microsoft.com/office/drawing/2014/chart" uri="{C3380CC4-5D6E-409C-BE32-E72D297353CC}">
              <c16:uniqueId val="{00000005-EA49-41E1-B3BD-AA45FC26D0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13454</c:v>
                </c:pt>
                <c:pt idx="3">
                  <c:v>12360</c:v>
                </c:pt>
                <c:pt idx="6">
                  <c:v>12152</c:v>
                </c:pt>
                <c:pt idx="9">
                  <c:v>12115</c:v>
                </c:pt>
                <c:pt idx="12">
                  <c:v>12693</c:v>
                </c:pt>
              </c:numCache>
            </c:numRef>
          </c:val>
          <c:extLst>
            <c:ext xmlns:c16="http://schemas.microsoft.com/office/drawing/2014/chart" uri="{C3380CC4-5D6E-409C-BE32-E72D297353CC}">
              <c16:uniqueId val="{00000006-EA49-41E1-B3BD-AA45FC26D0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A49-41E1-B3BD-AA45FC26D0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26030</c:v>
                </c:pt>
                <c:pt idx="3">
                  <c:v>26134</c:v>
                </c:pt>
                <c:pt idx="6">
                  <c:v>27274</c:v>
                </c:pt>
                <c:pt idx="9">
                  <c:v>27370</c:v>
                </c:pt>
                <c:pt idx="12">
                  <c:v>27324</c:v>
                </c:pt>
              </c:numCache>
            </c:numRef>
          </c:val>
          <c:extLst>
            <c:ext xmlns:c16="http://schemas.microsoft.com/office/drawing/2014/chart" uri="{C3380CC4-5D6E-409C-BE32-E72D297353CC}">
              <c16:uniqueId val="{00000008-EA49-41E1-B3BD-AA45FC26D0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1312</c:v>
                </c:pt>
                <c:pt idx="3">
                  <c:v>880</c:v>
                </c:pt>
                <c:pt idx="6">
                  <c:v>838</c:v>
                </c:pt>
                <c:pt idx="9">
                  <c:v>812</c:v>
                </c:pt>
                <c:pt idx="12">
                  <c:v>759</c:v>
                </c:pt>
              </c:numCache>
            </c:numRef>
          </c:val>
          <c:extLst>
            <c:ext xmlns:c16="http://schemas.microsoft.com/office/drawing/2014/chart" uri="{C3380CC4-5D6E-409C-BE32-E72D297353CC}">
              <c16:uniqueId val="{00000009-EA49-41E1-B3BD-AA45FC26D0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114203</c:v>
                </c:pt>
                <c:pt idx="3">
                  <c:v>112936</c:v>
                </c:pt>
                <c:pt idx="6">
                  <c:v>110301</c:v>
                </c:pt>
                <c:pt idx="9">
                  <c:v>106683</c:v>
                </c:pt>
                <c:pt idx="12">
                  <c:v>102366</c:v>
                </c:pt>
              </c:numCache>
            </c:numRef>
          </c:val>
          <c:extLst>
            <c:ext xmlns:c16="http://schemas.microsoft.com/office/drawing/2014/chart" uri="{C3380CC4-5D6E-409C-BE32-E72D297353CC}">
              <c16:uniqueId val="{0000000A-EA49-41E1-B3BD-AA45FC26D0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49-41E1-B3BD-AA45FC26D0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6334</c:v>
                </c:pt>
                <c:pt idx="1">
                  <c:v>6381</c:v>
                </c:pt>
                <c:pt idx="2">
                  <c:v>6800</c:v>
                </c:pt>
              </c:numCache>
            </c:numRef>
          </c:val>
          <c:extLst>
            <c:ext xmlns:c16="http://schemas.microsoft.com/office/drawing/2014/chart" uri="{C3380CC4-5D6E-409C-BE32-E72D297353CC}">
              <c16:uniqueId val="{00000000-752F-49F8-A3CE-446CF5690B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3261</c:v>
                </c:pt>
                <c:pt idx="1">
                  <c:v>3236</c:v>
                </c:pt>
                <c:pt idx="2">
                  <c:v>3208</c:v>
                </c:pt>
              </c:numCache>
            </c:numRef>
          </c:val>
          <c:extLst>
            <c:ext xmlns:c16="http://schemas.microsoft.com/office/drawing/2014/chart" uri="{C3380CC4-5D6E-409C-BE32-E72D297353CC}">
              <c16:uniqueId val="{00000001-752F-49F8-A3CE-446CF5690B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12953</c:v>
                </c:pt>
                <c:pt idx="1">
                  <c:v>12932</c:v>
                </c:pt>
                <c:pt idx="2">
                  <c:v>13084</c:v>
                </c:pt>
              </c:numCache>
            </c:numRef>
          </c:val>
          <c:extLst>
            <c:ext xmlns:c16="http://schemas.microsoft.com/office/drawing/2014/chart" uri="{C3380CC4-5D6E-409C-BE32-E72D297353CC}">
              <c16:uniqueId val="{00000002-752F-49F8-A3CE-446CF5690B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元利償還金等については、前年度と比較して約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千万円減少した。これは、プライマリーバランスの黒字化を達成し、地方債残高が減少したことなどによるものである。</a:t>
          </a:r>
          <a:endParaRPr lang="ja-JP" altLang="ja-JP" sz="1400">
            <a:effectLst/>
          </a:endParaRPr>
        </a:p>
        <a:p>
          <a:r>
            <a:rPr kumimoji="1" lang="ja-JP" altLang="ja-JP" sz="1100">
              <a:solidFill>
                <a:schemeClr val="dk1"/>
              </a:solidFill>
              <a:effectLst/>
              <a:latin typeface="+mn-lt"/>
              <a:ea typeface="+mn-ea"/>
              <a:cs typeface="+mn-cs"/>
            </a:rPr>
            <a:t>　また、控除財源である算入公債費等については、前年度比で約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億円の減となった。これは合併特例債などの交付税措置の大きい起債の償還が終了したことなどによるものである。分子合計では前年度と比較して約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か年平均で算出した令和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％となり、令和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減債基金積立不足額については、毎年生じていない。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将来負担額については、一般会計等に係る地方債の現在高が</a:t>
          </a:r>
          <a:r>
            <a:rPr kumimoji="1" lang="ja-JP" altLang="en-US" sz="1100">
              <a:solidFill>
                <a:schemeClr val="dk1"/>
              </a:solidFill>
              <a:effectLst/>
              <a:latin typeface="+mn-lt"/>
              <a:ea typeface="+mn-ea"/>
              <a:cs typeface="+mn-cs"/>
            </a:rPr>
            <a:t>臨在債の平成</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年度借入額や水族館一部リニューアル事業に伴う合併特例事業債の償還終了に伴い</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千万円減少した。プライマリーバランスの黒字の達成など</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　また、控除財源である</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競輪特別会計において、競輪メインスタンド改修事業開始に伴う競輪施設整備基金から取り崩しを約</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千万円行ったことなどにより約</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千万の減となった。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この結果、充当可能財源が将来負担額を上回っており、引き続き将来負担比率は「－」となった。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各基金で増減はあったものの、全体額としては前年度比</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億円増とほぼ横ばいである。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財政調整基金と減債基金から公募債一括償還などの特殊要素を除いた実質的な残高が、標準財政規模の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％以上を維持できるように努めており、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％を超過する分については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戦略に基づく事業に充当するという考え方のもと、計画的な基金の運用を行っている。また、施設整備基金においても、今後策定される公共施設の再編に関する実施計画に基づき、計画的に運用していく。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合併市町村振興基金：地域住民の連帯の強化及び地域振興等に資する事業</a:t>
          </a:r>
          <a:endParaRPr lang="ja-JP" altLang="ja-JP" sz="1400">
            <a:effectLst/>
          </a:endParaRPr>
        </a:p>
        <a:p>
          <a:r>
            <a:rPr kumimoji="1" lang="ja-JP" altLang="ja-JP" sz="1100">
              <a:solidFill>
                <a:schemeClr val="dk1"/>
              </a:solidFill>
              <a:effectLst/>
              <a:latin typeface="+mn-lt"/>
              <a:ea typeface="+mn-ea"/>
              <a:cs typeface="+mn-cs"/>
            </a:rPr>
            <a:t>　施設整備基金：施設の整備を推進し、市民の安全及び行政サービスの向上に資する事業</a:t>
          </a:r>
          <a:endParaRPr lang="ja-JP" altLang="ja-JP" sz="1400">
            <a:effectLst/>
          </a:endParaRPr>
        </a:p>
        <a:p>
          <a:r>
            <a:rPr kumimoji="1" lang="ja-JP" altLang="ja-JP" sz="1100">
              <a:solidFill>
                <a:schemeClr val="dk1"/>
              </a:solidFill>
              <a:effectLst/>
              <a:latin typeface="+mn-lt"/>
              <a:ea typeface="+mn-ea"/>
              <a:cs typeface="+mn-cs"/>
            </a:rPr>
            <a:t>　ふるさと佐世保元気基金：恵まれた自然とともに市民が元気で輝くまちづくりに資する事業</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年度は、合併市町村振興基金について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旧</a:t>
          </a:r>
          <a:r>
            <a:rPr kumimoji="1" lang="ja-JP" altLang="en-US" sz="1100">
              <a:solidFill>
                <a:schemeClr val="dk1"/>
              </a:solidFill>
              <a:effectLst/>
              <a:latin typeface="+mn-lt"/>
              <a:ea typeface="+mn-ea"/>
              <a:cs typeface="+mn-cs"/>
            </a:rPr>
            <a:t>小佐々地区コミュニティセンター</a:t>
          </a:r>
          <a:r>
            <a:rPr kumimoji="1" lang="ja-JP" altLang="ja-JP" sz="1100">
              <a:solidFill>
                <a:schemeClr val="dk1"/>
              </a:solidFill>
              <a:effectLst/>
              <a:latin typeface="+mn-lt"/>
              <a:ea typeface="+mn-ea"/>
              <a:cs typeface="+mn-cs"/>
            </a:rPr>
            <a:t>解体及び</a:t>
          </a:r>
          <a:r>
            <a:rPr kumimoji="1" lang="ja-JP" altLang="en-US" sz="1100">
              <a:solidFill>
                <a:schemeClr val="dk1"/>
              </a:solidFill>
              <a:effectLst/>
              <a:latin typeface="+mn-lt"/>
              <a:ea typeface="+mn-ea"/>
              <a:cs typeface="+mn-cs"/>
            </a:rPr>
            <a:t>松浦鉄道施設整備事業</a:t>
          </a:r>
          <a:r>
            <a:rPr kumimoji="1" lang="ja-JP" altLang="ja-JP" sz="1100">
              <a:solidFill>
                <a:schemeClr val="dk1"/>
              </a:solidFill>
              <a:effectLst/>
              <a:latin typeface="+mn-lt"/>
              <a:ea typeface="+mn-ea"/>
              <a:cs typeface="+mn-cs"/>
            </a:rPr>
            <a:t>などの対象事業への基金繰入により残高は減となった。</a:t>
          </a:r>
          <a:endParaRPr lang="ja-JP" altLang="ja-JP" sz="1400">
            <a:effectLst/>
          </a:endParaRPr>
        </a:p>
        <a:p>
          <a:r>
            <a:rPr kumimoji="1" lang="ja-JP" altLang="ja-JP" sz="1100">
              <a:solidFill>
                <a:schemeClr val="dk1"/>
              </a:solidFill>
              <a:effectLst/>
              <a:latin typeface="+mn-lt"/>
              <a:ea typeface="+mn-ea"/>
              <a:cs typeface="+mn-cs"/>
            </a:rPr>
            <a:t>　施設整備基金においては、本庁舎のリニューアル事業</a:t>
          </a:r>
          <a:r>
            <a:rPr kumimoji="1" lang="ja-JP" altLang="en-US" sz="1100">
              <a:solidFill>
                <a:schemeClr val="dk1"/>
              </a:solidFill>
              <a:effectLst/>
              <a:latin typeface="+mn-lt"/>
              <a:ea typeface="+mn-ea"/>
              <a:cs typeface="+mn-cs"/>
            </a:rPr>
            <a:t>の完了に伴い</a:t>
          </a:r>
          <a:r>
            <a:rPr kumimoji="1" lang="ja-JP" altLang="ja-JP" sz="1100">
              <a:solidFill>
                <a:schemeClr val="dk1"/>
              </a:solidFill>
              <a:effectLst/>
              <a:latin typeface="+mn-lt"/>
              <a:ea typeface="+mn-ea"/>
              <a:cs typeface="+mn-cs"/>
            </a:rPr>
            <a:t>減となった</a:t>
          </a:r>
          <a:r>
            <a:rPr kumimoji="1" lang="ja-JP" altLang="en-US" sz="1100">
              <a:solidFill>
                <a:schemeClr val="dk1"/>
              </a:solidFill>
              <a:effectLst/>
              <a:latin typeface="+mn-lt"/>
              <a:ea typeface="+mn-ea"/>
              <a:cs typeface="+mn-cs"/>
            </a:rPr>
            <a:t>が計画積立を行ったことにより増となった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また、ふるさと納税寄附金を原資とするふるさと佐世保元気基金において、寄附額に対し対象事業費が少なかったことから残高は増となった。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施設整備基金：今後策定される公共施設の再編に関する実施計画に基づき計画的に運用していく</a:t>
          </a:r>
          <a:endParaRPr lang="ja-JP" altLang="ja-JP" sz="1400">
            <a:effectLst/>
          </a:endParaRPr>
        </a:p>
        <a:p>
          <a:r>
            <a:rPr kumimoji="1" lang="ja-JP" altLang="ja-JP" sz="1100">
              <a:solidFill>
                <a:schemeClr val="dk1"/>
              </a:solidFill>
              <a:effectLst/>
              <a:latin typeface="+mn-lt"/>
              <a:ea typeface="+mn-ea"/>
              <a:cs typeface="+mn-cs"/>
            </a:rPr>
            <a:t>　ふるさと佐世保元気基金：寄附者が寄附の際に選択された４つの活用方法に沿った運用を行う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市民会館売払収入</a:t>
          </a:r>
          <a:r>
            <a:rPr kumimoji="1" lang="ja-JP" altLang="en-US" sz="1100">
              <a:solidFill>
                <a:schemeClr val="dk1"/>
              </a:solidFill>
              <a:effectLst/>
              <a:latin typeface="+mn-lt"/>
              <a:ea typeface="+mn-ea"/>
              <a:cs typeface="+mn-cs"/>
            </a:rPr>
            <a:t>の減があったものの前畑崎辺道路整備事業の年度間調整や土地取得特別会計からの</a:t>
          </a:r>
          <a:r>
            <a:rPr kumimoji="1" lang="ja-JP" altLang="ja-JP" sz="1100">
              <a:solidFill>
                <a:schemeClr val="dk1"/>
              </a:solidFill>
              <a:effectLst/>
              <a:latin typeface="+mn-lt"/>
              <a:ea typeface="+mn-ea"/>
              <a:cs typeface="+mn-cs"/>
            </a:rPr>
            <a:t>繰入額の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などにより、残高は増加した。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財政調整基金と減債基金から公募債一括償還などの特殊要素を除いた実質的な残高が、標準財政規模の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％以上を維持できるように努めている。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年度緊急経済対策に伴う起債の増発のための繰入が令和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年度で終了したことにより、残高は減少した。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年度は債権利子の減により積立額が減となった。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財政調整基金と減債基金から公募債一括償還などの特殊要素を除いた実質的な残高が、標準財政規模の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％以上を維持できるように努めている。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233,507
230,910
426.01
133,249,093
129,462,218
2,926,521
61,230,575
95,479,953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本市の財政力指数は</a:t>
          </a:r>
          <a:r>
            <a:rPr kumimoji="1" lang="en-US" altLang="ja-JP" sz="1100">
              <a:solidFill>
                <a:schemeClr val="dk1"/>
              </a:solidFill>
              <a:effectLst/>
              <a:latin typeface="+mn-lt"/>
              <a:ea typeface="+mn-ea"/>
              <a:cs typeface="+mn-cs"/>
            </a:rPr>
            <a:t>0.53</a:t>
          </a:r>
          <a:r>
            <a:rPr kumimoji="1" lang="ja-JP" altLang="ja-JP" sz="1100">
              <a:solidFill>
                <a:schemeClr val="dk1"/>
              </a:solidFill>
              <a:effectLst/>
              <a:latin typeface="+mn-lt"/>
              <a:ea typeface="+mn-ea"/>
              <a:cs typeface="+mn-cs"/>
            </a:rPr>
            <a:t>であり、県平均</a:t>
          </a:r>
          <a:r>
            <a:rPr kumimoji="1" lang="en-US" altLang="ja-JP" sz="1100">
              <a:solidFill>
                <a:schemeClr val="dk1"/>
              </a:solidFill>
              <a:effectLst/>
              <a:latin typeface="+mn-lt"/>
              <a:ea typeface="+mn-ea"/>
              <a:cs typeface="+mn-cs"/>
            </a:rPr>
            <a:t>0.39</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は上回っているものの、類似団体平均</a:t>
          </a:r>
          <a:r>
            <a:rPr kumimoji="1" lang="en-US" altLang="ja-JP" sz="1100">
              <a:solidFill>
                <a:schemeClr val="dk1"/>
              </a:solidFill>
              <a:effectLst/>
              <a:latin typeface="+mn-lt"/>
              <a:ea typeface="+mn-ea"/>
              <a:cs typeface="+mn-cs"/>
            </a:rPr>
            <a:t>0.76</a:t>
          </a:r>
          <a:r>
            <a:rPr kumimoji="1" lang="ja-JP" altLang="ja-JP" sz="1100">
              <a:solidFill>
                <a:schemeClr val="dk1"/>
              </a:solidFill>
              <a:effectLst/>
              <a:latin typeface="+mn-lt"/>
              <a:ea typeface="+mn-ea"/>
              <a:cs typeface="+mn-cs"/>
            </a:rPr>
            <a:t>を大きく下回っている。これは、人口減少や高齢化等により、人口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78922</xdr:rowOff>
    </xdr:from>
    <xdr:to>
      <xdr:col>23</xdr:col>
      <xdr:colOff>133350</xdr:colOff>
      <xdr:row>44</xdr:row>
      <xdr:rowOff>78922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227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78922</xdr:rowOff>
    </xdr:from>
    <xdr:to>
      <xdr:col>19</xdr:col>
      <xdr:colOff>133350</xdr:colOff>
      <xdr:row>44</xdr:row>
      <xdr:rowOff>78922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78922</xdr:rowOff>
    </xdr:from>
    <xdr:to>
      <xdr:col>15</xdr:col>
      <xdr:colOff>82550</xdr:colOff>
      <xdr:row>44</xdr:row>
      <xdr:rowOff>78922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78922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28122</xdr:rowOff>
    </xdr:from>
    <xdr:to>
      <xdr:col>23</xdr:col>
      <xdr:colOff>184150</xdr:colOff>
      <xdr:row>44</xdr:row>
      <xdr:rowOff>129722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95449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67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28122</xdr:rowOff>
    </xdr:from>
    <xdr:to>
      <xdr:col>19</xdr:col>
      <xdr:colOff>184150</xdr:colOff>
      <xdr:row>44</xdr:row>
      <xdr:rowOff>129722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114499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28122</xdr:rowOff>
    </xdr:from>
    <xdr:to>
      <xdr:col>15</xdr:col>
      <xdr:colOff>133350</xdr:colOff>
      <xdr:row>44</xdr:row>
      <xdr:rowOff>129722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114499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28122</xdr:rowOff>
    </xdr:from>
    <xdr:to>
      <xdr:col>11</xdr:col>
      <xdr:colOff>82550</xdr:colOff>
      <xdr:row>44</xdr:row>
      <xdr:rowOff>129722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114499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本市の経常収支比率は</a:t>
          </a:r>
          <a:r>
            <a:rPr kumimoji="1" lang="en-US" altLang="ja-JP" sz="1000">
              <a:solidFill>
                <a:schemeClr val="dk1"/>
              </a:solidFill>
              <a:effectLst/>
              <a:latin typeface="+mn-lt"/>
              <a:ea typeface="+mn-ea"/>
              <a:cs typeface="+mn-cs"/>
            </a:rPr>
            <a:t>95.8</a:t>
          </a:r>
          <a:r>
            <a:rPr kumimoji="1" lang="ja-JP" altLang="ja-JP" sz="1000">
              <a:solidFill>
                <a:schemeClr val="dk1"/>
              </a:solidFill>
              <a:effectLst/>
              <a:latin typeface="+mn-lt"/>
              <a:ea typeface="+mn-ea"/>
              <a:cs typeface="+mn-cs"/>
            </a:rPr>
            <a:t>％であり、昨年度と比較すると</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％上昇しており、長崎県、全国平均と比較してもやや上回っている状況である。</a:t>
          </a:r>
          <a:endParaRPr lang="ja-JP" altLang="ja-JP" sz="1100">
            <a:effectLst/>
          </a:endParaRPr>
        </a:p>
        <a:p>
          <a:r>
            <a:rPr kumimoji="1" lang="ja-JP" altLang="ja-JP" sz="1000">
              <a:solidFill>
                <a:schemeClr val="dk1"/>
              </a:solidFill>
              <a:effectLst/>
              <a:latin typeface="+mn-lt"/>
              <a:ea typeface="+mn-ea"/>
              <a:cs typeface="+mn-cs"/>
            </a:rPr>
            <a:t>高比率化する要因の</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つは、財政力指数の欄でも示したとおり自主財源の乏しさにあり、それゆえに経常一般財源の多くを普通交付税に頼っているところにある。今後は人口減少による税収減、高齢化の進展による社会保障関係費の増などにより、更なる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66</xdr:row>
      <xdr:rowOff>114723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660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2117</xdr:rowOff>
    </xdr:from>
    <xdr:to>
      <xdr:col>19</xdr:col>
      <xdr:colOff>133350</xdr:colOff>
      <xdr:row>66</xdr:row>
      <xdr:rowOff>50377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178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2117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09231"/>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65</xdr:row>
      <xdr:rowOff>149437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0923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38964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人件費、物件費及び維持補修費の合計額の人口</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人当たりの金額が類似団体平均を上回っているが、その要因は人件費・物件費となっている。本市は保健所や港湾、広域消防などの業務があることや、平成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年及び</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年に市町合併を行っており、人口千人当たり職員数が類似団体と比較して多い状況である。</a:t>
          </a:r>
          <a:endParaRPr lang="ja-JP" altLang="ja-JP" sz="1200">
            <a:effectLst/>
          </a:endParaRPr>
        </a:p>
        <a:p>
          <a:r>
            <a:rPr kumimoji="1" lang="ja-JP" altLang="ja-JP" sz="1050">
              <a:solidFill>
                <a:schemeClr val="dk1"/>
              </a:solidFill>
              <a:effectLst/>
              <a:latin typeface="+mn-lt"/>
              <a:ea typeface="+mn-ea"/>
              <a:cs typeface="+mn-cs"/>
            </a:rPr>
            <a:t>今後は、「第</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145672</xdr:rowOff>
    </xdr:from>
    <xdr:to>
      <xdr:col>23</xdr:col>
      <xdr:colOff>133350</xdr:colOff>
      <xdr:row>88</xdr:row>
      <xdr:rowOff>42569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61822"/>
          <a:ext cx="838200" cy="6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145672</xdr:rowOff>
    </xdr:from>
    <xdr:to>
      <xdr:col>19</xdr:col>
      <xdr:colOff>133350</xdr:colOff>
      <xdr:row>88</xdr:row>
      <xdr:rowOff>94489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5061822"/>
          <a:ext cx="889000" cy="12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152414</xdr:rowOff>
    </xdr:from>
    <xdr:to>
      <xdr:col>15</xdr:col>
      <xdr:colOff>82550</xdr:colOff>
      <xdr:row>88</xdr:row>
      <xdr:rowOff>94489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97114"/>
          <a:ext cx="889000" cy="28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42461</xdr:rowOff>
    </xdr:from>
    <xdr:to>
      <xdr:col>11</xdr:col>
      <xdr:colOff>31750</xdr:colOff>
      <xdr:row>86</xdr:row>
      <xdr:rowOff>152414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87161"/>
          <a:ext cx="889000" cy="10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163219</xdr:rowOff>
    </xdr:from>
    <xdr:to>
      <xdr:col>23</xdr:col>
      <xdr:colOff>184150</xdr:colOff>
      <xdr:row>88</xdr:row>
      <xdr:rowOff>93369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135296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5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94872</xdr:rowOff>
    </xdr:from>
    <xdr:to>
      <xdr:col>19</xdr:col>
      <xdr:colOff>184150</xdr:colOff>
      <xdr:row>88</xdr:row>
      <xdr:rowOff>25022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9799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9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43689</xdr:rowOff>
    </xdr:from>
    <xdr:to>
      <xdr:col>15</xdr:col>
      <xdr:colOff>133350</xdr:colOff>
      <xdr:row>88</xdr:row>
      <xdr:rowOff>145289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1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130066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2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101614</xdr:rowOff>
    </xdr:from>
    <xdr:to>
      <xdr:col>11</xdr:col>
      <xdr:colOff>82550</xdr:colOff>
      <xdr:row>87</xdr:row>
      <xdr:rowOff>31764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16541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3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163111</xdr:rowOff>
    </xdr:from>
    <xdr:to>
      <xdr:col>7</xdr:col>
      <xdr:colOff>31750</xdr:colOff>
      <xdr:row>86</xdr:row>
      <xdr:rowOff>93261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78038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2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全国市平均との比較では、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ポイント低く、類似団体（中核市）</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市の中で</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位の水準である。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107156</xdr:rowOff>
    </xdr:from>
    <xdr:to>
      <xdr:col>81</xdr:col>
      <xdr:colOff>44450</xdr:colOff>
      <xdr:row>85</xdr:row>
      <xdr:rowOff>107156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6804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107156</xdr:rowOff>
    </xdr:from>
    <xdr:to>
      <xdr:col>77</xdr:col>
      <xdr:colOff>44450</xdr:colOff>
      <xdr:row>85</xdr:row>
      <xdr:rowOff>137319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6804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137319</xdr:rowOff>
    </xdr:from>
    <xdr:to>
      <xdr:col>72</xdr:col>
      <xdr:colOff>203200</xdr:colOff>
      <xdr:row>86</xdr:row>
      <xdr:rowOff>26194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1056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26194</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70894"/>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56356</xdr:rowOff>
    </xdr:from>
    <xdr:to>
      <xdr:col>81</xdr:col>
      <xdr:colOff>95250</xdr:colOff>
      <xdr:row>85</xdr:row>
      <xdr:rowOff>157956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72883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7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56356</xdr:rowOff>
    </xdr:from>
    <xdr:to>
      <xdr:col>77</xdr:col>
      <xdr:colOff>95250</xdr:colOff>
      <xdr:row>85</xdr:row>
      <xdr:rowOff>157956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168133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9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86519</xdr:rowOff>
    </xdr:from>
    <xdr:to>
      <xdr:col>73</xdr:col>
      <xdr:colOff>44450</xdr:colOff>
      <xdr:row>86</xdr:row>
      <xdr:rowOff>16669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26846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146844</xdr:rowOff>
    </xdr:from>
    <xdr:to>
      <xdr:col>68</xdr:col>
      <xdr:colOff>203200</xdr:colOff>
      <xdr:row>86</xdr:row>
      <xdr:rowOff>76994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87171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保健所設置市であること、消防業務を市直轄で行い近隣市町の消防業務を受託していることなどの制度的な要因に加え、基地や港湾、水産など本市の特殊事情や、昭和、平成の合併によって市域を拡大してきたことから、支所を</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か所設置していることなど、地域独自の事情のため、職員数が多くなっている。令和３年１月に策定した「定員の見直し計画」の着実な実施により、令和</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年度までに現業部門を対象として</a:t>
          </a:r>
          <a:r>
            <a:rPr kumimoji="1" lang="en-US" altLang="ja-JP" sz="1000">
              <a:solidFill>
                <a:schemeClr val="dk1"/>
              </a:solidFill>
              <a:effectLst/>
              <a:latin typeface="+mn-lt"/>
              <a:ea typeface="+mn-ea"/>
              <a:cs typeface="+mn-cs"/>
            </a:rPr>
            <a:t>220</a:t>
          </a:r>
          <a:r>
            <a:rPr kumimoji="1" lang="ja-JP" altLang="ja-JP" sz="1000">
              <a:solidFill>
                <a:schemeClr val="dk1"/>
              </a:solidFill>
              <a:effectLst/>
              <a:latin typeface="+mn-lt"/>
              <a:ea typeface="+mn-ea"/>
              <a:cs typeface="+mn-cs"/>
            </a:rPr>
            <a:t>人を削減するほか、令和</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年度までの第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次行財政改革推進計画において、中核市との部門間職員数比較等を行いながら、定員管理の適正化に努める。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98878</xdr:rowOff>
    </xdr:from>
    <xdr:to>
      <xdr:col>81</xdr:col>
      <xdr:colOff>44450</xdr:colOff>
      <xdr:row>65</xdr:row>
      <xdr:rowOff>143691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124312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85090</xdr:rowOff>
    </xdr:from>
    <xdr:to>
      <xdr:col>77</xdr:col>
      <xdr:colOff>44450</xdr:colOff>
      <xdr:row>65</xdr:row>
      <xdr:rowOff>98878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12293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47172</xdr:rowOff>
    </xdr:from>
    <xdr:to>
      <xdr:col>72</xdr:col>
      <xdr:colOff>203200</xdr:colOff>
      <xdr:row>65</xdr:row>
      <xdr:rowOff>85090</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119142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5806</xdr:rowOff>
    </xdr:from>
    <xdr:to>
      <xdr:col>68</xdr:col>
      <xdr:colOff>152400</xdr:colOff>
      <xdr:row>65</xdr:row>
      <xdr:rowOff>47172</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115005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92891</xdr:rowOff>
    </xdr:from>
    <xdr:to>
      <xdr:col>81</xdr:col>
      <xdr:colOff>95250</xdr:colOff>
      <xdr:row>66</xdr:row>
      <xdr:rowOff>23041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12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160218</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113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48078</xdr:rowOff>
    </xdr:from>
    <xdr:to>
      <xdr:col>77</xdr:col>
      <xdr:colOff>95250</xdr:colOff>
      <xdr:row>65</xdr:row>
      <xdr:rowOff>149678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134455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127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34290</xdr:rowOff>
    </xdr:from>
    <xdr:to>
      <xdr:col>73</xdr:col>
      <xdr:colOff>44450</xdr:colOff>
      <xdr:row>65</xdr:row>
      <xdr:rowOff>135890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120667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167822</xdr:rowOff>
    </xdr:from>
    <xdr:to>
      <xdr:col>68</xdr:col>
      <xdr:colOff>203200</xdr:colOff>
      <xdr:row>65</xdr:row>
      <xdr:rowOff>97972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82749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122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126456</xdr:rowOff>
    </xdr:from>
    <xdr:to>
      <xdr:col>64</xdr:col>
      <xdr:colOff>152400</xdr:colOff>
      <xdr:row>65</xdr:row>
      <xdr:rowOff>56606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41383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ポイント増加。過去に発行した合併特例債などの交付税措置が大きい起債の償還が終了となったことなどから、令和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年度単年度の比率より令和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年度単年度比率は増加したものの、全国平均</a:t>
          </a:r>
          <a:r>
            <a:rPr kumimoji="1" lang="ja-JP" altLang="en-US" sz="1100">
              <a:solidFill>
                <a:schemeClr val="dk1"/>
              </a:solidFill>
              <a:effectLst/>
              <a:latin typeface="+mn-lt"/>
              <a:ea typeface="+mn-ea"/>
              <a:cs typeface="+mn-cs"/>
            </a:rPr>
            <a:t>と同水準であり</a:t>
          </a:r>
          <a:r>
            <a:rPr kumimoji="1" lang="ja-JP" altLang="ja-JP" sz="1100">
              <a:solidFill>
                <a:schemeClr val="dk1"/>
              </a:solidFill>
              <a:effectLst/>
              <a:latin typeface="+mn-lt"/>
              <a:ea typeface="+mn-ea"/>
              <a:cs typeface="+mn-cs"/>
            </a:rPr>
            <a:t>、県平均を下回っている。今後も地方債の発行を抑制するとともに、市債を活用して実施する投資的な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11854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252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167217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608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102870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86783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9286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昨年度に続き、将来負担比率はマイナス数値となっている。令和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年度は、計画的な償還などにより地方債残高などの将来負担額が減となったものの、標準財政規模の増により分母が増加したことにより、将来負担比率は</a:t>
          </a:r>
          <a:r>
            <a:rPr kumimoji="1" lang="en-US" altLang="ja-JP" sz="1000">
              <a:solidFill>
                <a:schemeClr val="dk1"/>
              </a:solidFill>
              <a:effectLst/>
              <a:latin typeface="+mn-lt"/>
              <a:ea typeface="+mn-ea"/>
              <a:cs typeface="+mn-cs"/>
            </a:rPr>
            <a:t>4.6</a:t>
          </a:r>
          <a:r>
            <a:rPr kumimoji="1" lang="ja-JP" altLang="ja-JP" sz="1000">
              <a:solidFill>
                <a:schemeClr val="dk1"/>
              </a:solidFill>
              <a:effectLst/>
              <a:latin typeface="+mn-lt"/>
              <a:ea typeface="+mn-ea"/>
              <a:cs typeface="+mn-cs"/>
            </a:rPr>
            <a:t>ポイント減少している。</a:t>
          </a:r>
          <a:endParaRPr lang="ja-JP" altLang="ja-JP" sz="1100">
            <a:effectLst/>
          </a:endParaRPr>
        </a:p>
        <a:p>
          <a:r>
            <a:rPr kumimoji="1" lang="ja-JP" altLang="ja-JP" sz="1000">
              <a:solidFill>
                <a:schemeClr val="dk1"/>
              </a:solidFill>
              <a:effectLst/>
              <a:latin typeface="+mn-lt"/>
              <a:ea typeface="+mn-ea"/>
              <a:cs typeface="+mn-cs"/>
            </a:rPr>
            <a:t>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これを継続することで地方債残高の減少に引き続き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4216</xdr:rowOff>
    </xdr:from>
    <xdr:to>
      <xdr:col>73</xdr:col>
      <xdr:colOff>44450</xdr:colOff>
      <xdr:row>15</xdr:row>
      <xdr:rowOff>105816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54407</xdr:rowOff>
    </xdr:from>
    <xdr:to>
      <xdr:col>68</xdr:col>
      <xdr:colOff>203200</xdr:colOff>
      <xdr:row>15</xdr:row>
      <xdr:rowOff>156007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233,507
230,910
426.01
133,249,093
129,462,218
2,926,521
61,230,575
95,479,953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％となっており、類似団体平均、全国平均、県平均のいずれより高くなってい</a:t>
          </a:r>
          <a:r>
            <a:rPr kumimoji="1" lang="ja-JP" altLang="en-US" sz="1100">
              <a:solidFill>
                <a:schemeClr val="dk1"/>
              </a:solidFill>
              <a:effectLst/>
              <a:latin typeface="+mn-lt"/>
              <a:ea typeface="+mn-ea"/>
              <a:cs typeface="+mn-cs"/>
            </a:rPr>
            <a:t>るも</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している理由としては、</a:t>
          </a:r>
          <a:r>
            <a:rPr kumimoji="1" lang="ja-JP" altLang="en-US" sz="1100">
              <a:solidFill>
                <a:schemeClr val="dk1"/>
              </a:solidFill>
              <a:effectLst/>
              <a:latin typeface="+mn-lt"/>
              <a:ea typeface="+mn-ea"/>
              <a:cs typeface="+mn-cs"/>
            </a:rPr>
            <a:t>人事給与改定による</a:t>
          </a:r>
          <a:r>
            <a:rPr kumimoji="1" lang="ja-JP" altLang="ja-JP" sz="1100">
              <a:solidFill>
                <a:schemeClr val="dk1"/>
              </a:solidFill>
              <a:effectLst/>
              <a:latin typeface="+mn-lt"/>
              <a:ea typeface="+mn-ea"/>
              <a:cs typeface="+mn-cs"/>
            </a:rPr>
            <a:t>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したことなどによるものである。</a:t>
          </a:r>
          <a:endParaRPr lang="ja-JP" altLang="ja-JP" sz="1400">
            <a:effectLst/>
          </a:endParaRPr>
        </a:p>
        <a:p>
          <a:r>
            <a:rPr kumimoji="1" lang="ja-JP" altLang="ja-JP" sz="1100">
              <a:solidFill>
                <a:schemeClr val="dk1"/>
              </a:solidFill>
              <a:effectLst/>
              <a:latin typeface="+mn-lt"/>
              <a:ea typeface="+mn-ea"/>
              <a:cs typeface="+mn-cs"/>
            </a:rPr>
            <a:t>本市は類似団体と比較して人口千人あたりの職員数が多い（本市</a:t>
          </a:r>
          <a:r>
            <a:rPr kumimoji="1" lang="en-US" altLang="ja-JP" sz="1100">
              <a:solidFill>
                <a:schemeClr val="dk1"/>
              </a:solidFill>
              <a:effectLst/>
              <a:latin typeface="+mn-lt"/>
              <a:ea typeface="+mn-ea"/>
              <a:cs typeface="+mn-cs"/>
            </a:rPr>
            <a:t>8.80</a:t>
          </a:r>
          <a:r>
            <a:rPr kumimoji="1" lang="ja-JP" altLang="ja-JP" sz="1100">
              <a:solidFill>
                <a:schemeClr val="dk1"/>
              </a:solidFill>
              <a:effectLst/>
              <a:latin typeface="+mn-lt"/>
              <a:ea typeface="+mn-ea"/>
              <a:cs typeface="+mn-cs"/>
            </a:rPr>
            <a:t>人、類似団体平均</a:t>
          </a:r>
          <a:r>
            <a:rPr kumimoji="1" lang="en-US" altLang="ja-JP" sz="1100">
              <a:solidFill>
                <a:schemeClr val="dk1"/>
              </a:solidFill>
              <a:effectLst/>
              <a:latin typeface="+mn-lt"/>
              <a:ea typeface="+mn-ea"/>
              <a:cs typeface="+mn-cs"/>
            </a:rPr>
            <a:t>6.52</a:t>
          </a:r>
          <a:r>
            <a:rPr kumimoji="1" lang="ja-JP" altLang="ja-JP" sz="1100">
              <a:solidFill>
                <a:schemeClr val="dk1"/>
              </a:solidFill>
              <a:effectLst/>
              <a:latin typeface="+mn-lt"/>
              <a:ea typeface="+mn-ea"/>
              <a:cs typeface="+mn-cs"/>
            </a:rPr>
            <a:t>人）ことから人件費の割合が高くなっており、今後も行財政改革の推進などにより、人件費の抑制に努めていく必要がある。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168910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12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168910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1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82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118110</xdr:rowOff>
    </xdr:from>
    <xdr:to>
      <xdr:col>20</xdr:col>
      <xdr:colOff>38100</xdr:colOff>
      <xdr:row>38</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％となっており、全国平均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県平均を上回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。増加の主な要因としては、</a:t>
          </a:r>
          <a:r>
            <a:rPr kumimoji="1" lang="ja-JP" altLang="en-US" sz="1100">
              <a:solidFill>
                <a:schemeClr val="dk1"/>
              </a:solidFill>
              <a:effectLst/>
              <a:latin typeface="+mn-lt"/>
              <a:ea typeface="+mn-ea"/>
              <a:cs typeface="+mn-cs"/>
            </a:rPr>
            <a:t>予防接種関係</a:t>
          </a:r>
          <a:r>
            <a:rPr kumimoji="1" lang="ja-JP" altLang="ja-JP" sz="1100">
              <a:solidFill>
                <a:schemeClr val="dk1"/>
              </a:solidFill>
              <a:effectLst/>
              <a:latin typeface="+mn-lt"/>
              <a:ea typeface="+mn-ea"/>
              <a:cs typeface="+mn-cs"/>
            </a:rPr>
            <a:t>経費の増などによるものである。</a:t>
          </a:r>
          <a:endParaRPr lang="ja-JP" altLang="ja-JP" sz="1400">
            <a:effectLst/>
          </a:endParaRPr>
        </a:p>
        <a:p>
          <a:r>
            <a:rPr kumimoji="1" lang="ja-JP" altLang="ja-JP" sz="1100">
              <a:solidFill>
                <a:schemeClr val="dk1"/>
              </a:solidFill>
              <a:effectLst/>
              <a:latin typeface="+mn-lt"/>
              <a:ea typeface="+mn-ea"/>
              <a:cs typeface="+mn-cs"/>
            </a:rPr>
            <a:t>物件費の増加は経常収支比率上昇の大きな要因となるため、今後、公共施設の再編を進め、施設維持管理経費等、経常的な物件費の縮減に努める必要がある。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1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46990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31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20337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63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なっており、類似団体平均、県平均よりも高い状況である。増加の理由としては、障がい者介護給付や扶助費にかかる歳出一財が増加したことによるものである。本市は類似団体と比較して老人福祉費にかかる扶助費が多くなっている。令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年度に高齢者人口のピークを迎える予想であり、今後も高齢化に伴う民生費全般の扶助費の増加などが予想されており、健全な財政運営の確保に努める必要がある。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33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06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133350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63500</xdr:rowOff>
    </xdr:from>
    <xdr:to>
      <xdr:col>24</xdr:col>
      <xdr:colOff>76200</xdr:colOff>
      <xdr:row>58</xdr:row>
      <xdr:rowOff>165100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82550</xdr:rowOff>
    </xdr:from>
    <xdr:to>
      <xdr:col>15</xdr:col>
      <xdr:colOff>149225</xdr:colOff>
      <xdr:row>58</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％となり、全国平均、県平均、類似団体平均を上回っている状況である。昨年度と比較して増加しているものの、分子である歳出一財自体は減少しており、歳入経常一財の減が増加の要因となっている。</a:t>
          </a:r>
          <a:endParaRPr lang="ja-JP" altLang="ja-JP" sz="1400">
            <a:effectLst/>
          </a:endParaRPr>
        </a:p>
        <a:p>
          <a:r>
            <a:rPr kumimoji="1" lang="ja-JP" altLang="ja-JP" sz="1100">
              <a:solidFill>
                <a:schemeClr val="dk1"/>
              </a:solidFill>
              <a:effectLst/>
              <a:latin typeface="+mn-lt"/>
              <a:ea typeface="+mn-ea"/>
              <a:cs typeface="+mn-cs"/>
            </a:rPr>
            <a:t>繰出金については、各特別会計における事務費削減や保険料の適正化に努め、財政健全化を図っていく。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96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2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％となっており、類似団体等の平均を大きく下回っている。類似団体や全国平均と比較して、人口一人あたり決算額が、単独で行う補助交付金で下回っている。</a:t>
          </a:r>
          <a:endParaRPr lang="ja-JP" altLang="ja-JP" sz="1400">
            <a:effectLst/>
          </a:endParaRPr>
        </a:p>
        <a:p>
          <a:r>
            <a:rPr kumimoji="1" lang="ja-JP" altLang="ja-JP" sz="1100">
              <a:solidFill>
                <a:schemeClr val="dk1"/>
              </a:solidFill>
              <a:effectLst/>
              <a:latin typeface="+mn-lt"/>
              <a:ea typeface="+mn-ea"/>
              <a:cs typeface="+mn-cs"/>
            </a:rPr>
            <a:t>補助金等見直しガイドラインに基づき、補助金交付の適正化を図っているが、今後も交付要綱の見直しによる経費縮減や、公営事業会計等の繰出（補助）先の財政状況の把握や健全化を図り、歳出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8099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33</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143002</xdr:rowOff>
    </xdr:from>
    <xdr:to>
      <xdr:col>73</xdr:col>
      <xdr:colOff>180975</xdr:colOff>
      <xdr:row>33</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00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143002</xdr:rowOff>
    </xdr:from>
    <xdr:to>
      <xdr:col>69</xdr:col>
      <xdr:colOff>92075</xdr:colOff>
      <xdr:row>33</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110490</xdr:rowOff>
    </xdr:from>
    <xdr:to>
      <xdr:col>82</xdr:col>
      <xdr:colOff>158750</xdr:colOff>
      <xdr:row>34</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％となり、県平均より小さくなっている。経年比較では、公共事業等債などの大型建設事業に対する償還が終了したことにより地方債残高が減少したことなどにより比率としては減少している。</a:t>
          </a:r>
          <a:endParaRPr lang="ja-JP" altLang="ja-JP" sz="1400">
            <a:effectLst/>
          </a:endParaRPr>
        </a:p>
        <a:p>
          <a:r>
            <a:rPr kumimoji="1" lang="ja-JP" altLang="ja-JP" sz="1100">
              <a:solidFill>
                <a:schemeClr val="dk1"/>
              </a:solidFill>
              <a:effectLst/>
              <a:latin typeface="+mn-lt"/>
              <a:ea typeface="+mn-ea"/>
              <a:cs typeface="+mn-cs"/>
            </a:rPr>
            <a:t>今後も市債発行額を元金償還金の範囲内とする基本方針を継続することで市債残高の減少に努めるとともに、実施事業の厳選とコスト意識の徹底により、公債費負担の軽減を図っていく。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123189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638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77</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を除く経費にかかる経常収支比率は、全国平均、県平均、類似団体平均を上回っている。上回っている主な要因としては、人件費の割合が大きいことが影響していると考えられるため、行財政改革の推進などにより定員管理の適正化に努めていかなければならない。</a:t>
          </a:r>
          <a:endParaRPr lang="ja-JP" altLang="ja-JP" sz="1400">
            <a:effectLst/>
          </a:endParaRPr>
        </a:p>
        <a:p>
          <a:r>
            <a:rPr kumimoji="1" lang="ja-JP" altLang="ja-JP" sz="1100">
              <a:solidFill>
                <a:schemeClr val="dk1"/>
              </a:solidFill>
              <a:effectLst/>
              <a:latin typeface="+mn-lt"/>
              <a:ea typeface="+mn-ea"/>
              <a:cs typeface="+mn-cs"/>
            </a:rPr>
            <a:t>各項目の比率の増については、前述のとおり歳入経常一財の減による影響が大きいため、歳出の削減と合わせて歳入経常一財の確保を行い、安定的な財源の確保が必要となる。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21435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130811</xdr:rowOff>
    </xdr:from>
    <xdr:to>
      <xdr:col>78</xdr:col>
      <xdr:colOff>69850</xdr:colOff>
      <xdr:row>77</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61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24130</xdr:rowOff>
    </xdr:from>
    <xdr:to>
      <xdr:col>73</xdr:col>
      <xdr:colOff>180975</xdr:colOff>
      <xdr:row>76</xdr:row>
      <xdr:rowOff>130811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543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24130</xdr:rowOff>
    </xdr:from>
    <xdr:to>
      <xdr:col>69</xdr:col>
      <xdr:colOff>92075</xdr:colOff>
      <xdr:row>76</xdr:row>
      <xdr:rowOff>107950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543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25416</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80011</xdr:rowOff>
    </xdr:from>
    <xdr:to>
      <xdr:col>74</xdr:col>
      <xdr:colOff>31750</xdr:colOff>
      <xdr:row>77</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166388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59707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16548</xdr:rowOff>
    </xdr:from>
    <xdr:to>
      <xdr:col>29</xdr:col>
      <xdr:colOff>127000</xdr:colOff>
      <xdr:row>12</xdr:row>
      <xdr:rowOff>120028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21573"/>
          <a:ext cx="647700" cy="10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120028</xdr:rowOff>
    </xdr:from>
    <xdr:to>
      <xdr:col>26</xdr:col>
      <xdr:colOff>50800</xdr:colOff>
      <xdr:row>13</xdr:row>
      <xdr:rowOff>10947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25053"/>
          <a:ext cx="698500" cy="62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10947</xdr:rowOff>
    </xdr:from>
    <xdr:to>
      <xdr:col>22</xdr:col>
      <xdr:colOff>114300</xdr:colOff>
      <xdr:row>13</xdr:row>
      <xdr:rowOff>62611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87422"/>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62611</xdr:rowOff>
    </xdr:from>
    <xdr:to>
      <xdr:col>18</xdr:col>
      <xdr:colOff>177800</xdr:colOff>
      <xdr:row>13</xdr:row>
      <xdr:rowOff>145555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39086"/>
          <a:ext cx="698500" cy="82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137198</xdr:rowOff>
    </xdr:from>
    <xdr:to>
      <xdr:col>29</xdr:col>
      <xdr:colOff>177800</xdr:colOff>
      <xdr:row>12</xdr:row>
      <xdr:rowOff>67348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70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153725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1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69228</xdr:rowOff>
    </xdr:from>
    <xdr:to>
      <xdr:col>26</xdr:col>
      <xdr:colOff>101600</xdr:colOff>
      <xdr:row>12</xdr:row>
      <xdr:rowOff>170828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74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9555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4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131597</xdr:rowOff>
    </xdr:from>
    <xdr:to>
      <xdr:col>22</xdr:col>
      <xdr:colOff>165100</xdr:colOff>
      <xdr:row>13</xdr:row>
      <xdr:rowOff>61747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3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71924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0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11811</xdr:rowOff>
    </xdr:from>
    <xdr:to>
      <xdr:col>19</xdr:col>
      <xdr:colOff>38100</xdr:colOff>
      <xdr:row>13</xdr:row>
      <xdr:rowOff>113411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88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123588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5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94755</xdr:rowOff>
    </xdr:from>
    <xdr:to>
      <xdr:col>15</xdr:col>
      <xdr:colOff>101600</xdr:colOff>
      <xdr:row>14</xdr:row>
      <xdr:rowOff>24905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7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35082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54572</xdr:rowOff>
    </xdr:from>
    <xdr:to>
      <xdr:col>29</xdr:col>
      <xdr:colOff>127000</xdr:colOff>
      <xdr:row>35</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64922"/>
          <a:ext cx="647700" cy="20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54572</xdr:rowOff>
    </xdr:from>
    <xdr:to>
      <xdr:col>26</xdr:col>
      <xdr:colOff>50800</xdr:colOff>
      <xdr:row>35</xdr:row>
      <xdr:rowOff>107874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64922"/>
          <a:ext cx="698500" cy="5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107874</xdr:rowOff>
    </xdr:from>
    <xdr:to>
      <xdr:col>22</xdr:col>
      <xdr:colOff>114300</xdr:colOff>
      <xdr:row>35</xdr:row>
      <xdr:rowOff>142735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18224"/>
          <a:ext cx="698500" cy="34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142735</xdr:rowOff>
    </xdr:from>
    <xdr:to>
      <xdr:col>18</xdr:col>
      <xdr:colOff>177800</xdr:colOff>
      <xdr:row>35</xdr:row>
      <xdr:rowOff>277647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53085"/>
          <a:ext cx="698500" cy="134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24079</xdr:rowOff>
    </xdr:from>
    <xdr:to>
      <xdr:col>29</xdr:col>
      <xdr:colOff>177800</xdr:colOff>
      <xdr:row>35</xdr:row>
      <xdr:rowOff>125679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4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212056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3772</xdr:rowOff>
    </xdr:from>
    <xdr:to>
      <xdr:col>26</xdr:col>
      <xdr:colOff>101600</xdr:colOff>
      <xdr:row>35</xdr:row>
      <xdr:rowOff>105372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1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115549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8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57074</xdr:rowOff>
    </xdr:from>
    <xdr:to>
      <xdr:col>22</xdr:col>
      <xdr:colOff>165100</xdr:colOff>
      <xdr:row>35</xdr:row>
      <xdr:rowOff>158674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168851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91935</xdr:rowOff>
    </xdr:from>
    <xdr:to>
      <xdr:col>19</xdr:col>
      <xdr:colOff>38100</xdr:colOff>
      <xdr:row>35</xdr:row>
      <xdr:rowOff>193535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02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203712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7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226847</xdr:rowOff>
    </xdr:from>
    <xdr:to>
      <xdr:col>15</xdr:col>
      <xdr:colOff>101600</xdr:colOff>
      <xdr:row>35</xdr:row>
      <xdr:rowOff>328447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313224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233,507
230,910
426.01
133,249,093
129,462,218
2,926,521
61,230,575
95,479,953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46791</xdr:rowOff>
    </xdr:from>
    <xdr:to>
      <xdr:col>24</xdr:col>
      <xdr:colOff>63500</xdr:colOff>
      <xdr:row>33</xdr:row>
      <xdr:rowOff>11357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33191"/>
          <a:ext cx="8382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11357</xdr:rowOff>
    </xdr:from>
    <xdr:to>
      <xdr:col>19</xdr:col>
      <xdr:colOff>177800</xdr:colOff>
      <xdr:row>33</xdr:row>
      <xdr:rowOff>66613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9207"/>
          <a:ext cx="889000" cy="5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66613</xdr:rowOff>
    </xdr:from>
    <xdr:to>
      <xdr:col>15</xdr:col>
      <xdr:colOff>50800</xdr:colOff>
      <xdr:row>33</xdr:row>
      <xdr:rowOff>101393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24463"/>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101393</xdr:rowOff>
    </xdr:from>
    <xdr:to>
      <xdr:col>10</xdr:col>
      <xdr:colOff>114300</xdr:colOff>
      <xdr:row>34</xdr:row>
      <xdr:rowOff>189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59243"/>
          <a:ext cx="889000" cy="7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167441</xdr:rowOff>
    </xdr:from>
    <xdr:to>
      <xdr:col>24</xdr:col>
      <xdr:colOff>114300</xdr:colOff>
      <xdr:row>32</xdr:row>
      <xdr:rowOff>97591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18868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3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132007</xdr:rowOff>
    </xdr:from>
    <xdr:to>
      <xdr:col>20</xdr:col>
      <xdr:colOff>38100</xdr:colOff>
      <xdr:row>33</xdr:row>
      <xdr:rowOff>62157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78684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9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15813</xdr:rowOff>
    </xdr:from>
    <xdr:to>
      <xdr:col>15</xdr:col>
      <xdr:colOff>101600</xdr:colOff>
      <xdr:row>33</xdr:row>
      <xdr:rowOff>117413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133940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50593</xdr:rowOff>
    </xdr:from>
    <xdr:to>
      <xdr:col>10</xdr:col>
      <xdr:colOff>165100</xdr:colOff>
      <xdr:row>33</xdr:row>
      <xdr:rowOff>152193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0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168720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8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120839</xdr:rowOff>
    </xdr:from>
    <xdr:to>
      <xdr:col>6</xdr:col>
      <xdr:colOff>38100</xdr:colOff>
      <xdr:row>34</xdr:row>
      <xdr:rowOff>50989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67516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91008</xdr:rowOff>
    </xdr:from>
    <xdr:to>
      <xdr:col>24</xdr:col>
      <xdr:colOff>63500</xdr:colOff>
      <xdr:row>53</xdr:row>
      <xdr:rowOff>107724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3797300" y="9177858"/>
          <a:ext cx="838200" cy="1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65662</xdr:rowOff>
    </xdr:from>
    <xdr:to>
      <xdr:col>19</xdr:col>
      <xdr:colOff>177800</xdr:colOff>
      <xdr:row>53</xdr:row>
      <xdr:rowOff>91008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981062"/>
          <a:ext cx="889000" cy="1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65662</xdr:rowOff>
    </xdr:from>
    <xdr:to>
      <xdr:col>15</xdr:col>
      <xdr:colOff>50800</xdr:colOff>
      <xdr:row>54</xdr:row>
      <xdr:rowOff>59547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8981062"/>
          <a:ext cx="889000" cy="33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59547</xdr:rowOff>
    </xdr:from>
    <xdr:to>
      <xdr:col>10</xdr:col>
      <xdr:colOff>114300</xdr:colOff>
      <xdr:row>54</xdr:row>
      <xdr:rowOff>171190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317847"/>
          <a:ext cx="889000" cy="1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56924</xdr:rowOff>
    </xdr:from>
    <xdr:to>
      <xdr:col>24</xdr:col>
      <xdr:colOff>114300</xdr:colOff>
      <xdr:row>53</xdr:row>
      <xdr:rowOff>158524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1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79801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9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40208</xdr:rowOff>
    </xdr:from>
    <xdr:to>
      <xdr:col>20</xdr:col>
      <xdr:colOff>38100</xdr:colOff>
      <xdr:row>53</xdr:row>
      <xdr:rowOff>141808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1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158335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9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14862</xdr:rowOff>
    </xdr:from>
    <xdr:to>
      <xdr:col>15</xdr:col>
      <xdr:colOff>101600</xdr:colOff>
      <xdr:row>52</xdr:row>
      <xdr:rowOff>116462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93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132989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70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8747</xdr:rowOff>
    </xdr:from>
    <xdr:to>
      <xdr:col>10</xdr:col>
      <xdr:colOff>165100</xdr:colOff>
      <xdr:row>54</xdr:row>
      <xdr:rowOff>110347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2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126874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0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120390</xdr:rowOff>
    </xdr:from>
    <xdr:to>
      <xdr:col>6</xdr:col>
      <xdr:colOff>38100</xdr:colOff>
      <xdr:row>55</xdr:row>
      <xdr:rowOff>50540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37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67067</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15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151954</xdr:rowOff>
    </xdr:from>
    <xdr:to>
      <xdr:col>24</xdr:col>
      <xdr:colOff>63500</xdr:colOff>
      <xdr:row>77</xdr:row>
      <xdr:rowOff>152411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5360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120041</xdr:rowOff>
    </xdr:from>
    <xdr:to>
      <xdr:col>19</xdr:col>
      <xdr:colOff>177800</xdr:colOff>
      <xdr:row>77</xdr:row>
      <xdr:rowOff>152411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321691"/>
          <a:ext cx="8890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120041</xdr:rowOff>
    </xdr:from>
    <xdr:to>
      <xdr:col>15</xdr:col>
      <xdr:colOff>50800</xdr:colOff>
      <xdr:row>77</xdr:row>
      <xdr:rowOff>168230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21691"/>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145049</xdr:rowOff>
    </xdr:from>
    <xdr:to>
      <xdr:col>10</xdr:col>
      <xdr:colOff>114300</xdr:colOff>
      <xdr:row>77</xdr:row>
      <xdr:rowOff>168230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46699"/>
          <a:ext cx="889000" cy="2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101154</xdr:rowOff>
    </xdr:from>
    <xdr:to>
      <xdr:col>24</xdr:col>
      <xdr:colOff>114300</xdr:colOff>
      <xdr:row>78</xdr:row>
      <xdr:rowOff>31304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0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79581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101611</xdr:rowOff>
    </xdr:from>
    <xdr:to>
      <xdr:col>20</xdr:col>
      <xdr:colOff>38100</xdr:colOff>
      <xdr:row>78</xdr:row>
      <xdr:rowOff>31761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22888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9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69241</xdr:rowOff>
    </xdr:from>
    <xdr:to>
      <xdr:col>15</xdr:col>
      <xdr:colOff>101600</xdr:colOff>
      <xdr:row>77</xdr:row>
      <xdr:rowOff>170841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161968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117430</xdr:rowOff>
    </xdr:from>
    <xdr:to>
      <xdr:col>10</xdr:col>
      <xdr:colOff>165100</xdr:colOff>
      <xdr:row>78</xdr:row>
      <xdr:rowOff>47580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38707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94249</xdr:rowOff>
    </xdr:from>
    <xdr:to>
      <xdr:col>6</xdr:col>
      <xdr:colOff>38100</xdr:colOff>
      <xdr:row>78</xdr:row>
      <xdr:rowOff>24399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15526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8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71479</xdr:rowOff>
    </xdr:from>
    <xdr:to>
      <xdr:col>24</xdr:col>
      <xdr:colOff>63500</xdr:colOff>
      <xdr:row>94</xdr:row>
      <xdr:rowOff>140593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187779"/>
          <a:ext cx="8382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140593</xdr:rowOff>
    </xdr:from>
    <xdr:to>
      <xdr:col>19</xdr:col>
      <xdr:colOff>177800</xdr:colOff>
      <xdr:row>95</xdr:row>
      <xdr:rowOff>80373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256893"/>
          <a:ext cx="8890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127225</xdr:rowOff>
    </xdr:from>
    <xdr:to>
      <xdr:col>15</xdr:col>
      <xdr:colOff>50800</xdr:colOff>
      <xdr:row>95</xdr:row>
      <xdr:rowOff>80373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243525"/>
          <a:ext cx="889000" cy="1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127225</xdr:rowOff>
    </xdr:from>
    <xdr:to>
      <xdr:col>10</xdr:col>
      <xdr:colOff>114300</xdr:colOff>
      <xdr:row>96</xdr:row>
      <xdr:rowOff>78349</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243525"/>
          <a:ext cx="889000" cy="29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20679</xdr:rowOff>
    </xdr:from>
    <xdr:to>
      <xdr:col>24</xdr:col>
      <xdr:colOff>114300</xdr:colOff>
      <xdr:row>94</xdr:row>
      <xdr:rowOff>122279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1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43556</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598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89793</xdr:rowOff>
    </xdr:from>
    <xdr:to>
      <xdr:col>20</xdr:col>
      <xdr:colOff>38100</xdr:colOff>
      <xdr:row>95</xdr:row>
      <xdr:rowOff>19943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0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36470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5981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29573</xdr:rowOff>
    </xdr:from>
    <xdr:to>
      <xdr:col>15</xdr:col>
      <xdr:colOff>101600</xdr:colOff>
      <xdr:row>95</xdr:row>
      <xdr:rowOff>131173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147700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09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76425</xdr:rowOff>
    </xdr:from>
    <xdr:to>
      <xdr:col>10</xdr:col>
      <xdr:colOff>165100</xdr:colOff>
      <xdr:row>95</xdr:row>
      <xdr:rowOff>6575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19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23102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596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27549</xdr:rowOff>
    </xdr:from>
    <xdr:to>
      <xdr:col>6</xdr:col>
      <xdr:colOff>38100</xdr:colOff>
      <xdr:row>96</xdr:row>
      <xdr:rowOff>129149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145676</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26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101001</xdr:rowOff>
    </xdr:from>
    <xdr:to>
      <xdr:col>55</xdr:col>
      <xdr:colOff>0</xdr:colOff>
      <xdr:row>37</xdr:row>
      <xdr:rowOff>141768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44651"/>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101001</xdr:rowOff>
    </xdr:from>
    <xdr:to>
      <xdr:col>50</xdr:col>
      <xdr:colOff>114300</xdr:colOff>
      <xdr:row>37</xdr:row>
      <xdr:rowOff>114303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444651"/>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55978</xdr:rowOff>
    </xdr:from>
    <xdr:to>
      <xdr:col>45</xdr:col>
      <xdr:colOff>177800</xdr:colOff>
      <xdr:row>37</xdr:row>
      <xdr:rowOff>114303</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6228178"/>
          <a:ext cx="889000" cy="2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103973</xdr:rowOff>
    </xdr:from>
    <xdr:to>
      <xdr:col>41</xdr:col>
      <xdr:colOff>50800</xdr:colOff>
      <xdr:row>36</xdr:row>
      <xdr:rowOff>55978</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47473"/>
          <a:ext cx="889000" cy="98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59130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90968</xdr:rowOff>
    </xdr:from>
    <xdr:to>
      <xdr:col>55</xdr:col>
      <xdr:colOff>50800</xdr:colOff>
      <xdr:row>38</xdr:row>
      <xdr:rowOff>21118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5895</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50201</xdr:rowOff>
    </xdr:from>
    <xdr:to>
      <xdr:col>50</xdr:col>
      <xdr:colOff>165100</xdr:colOff>
      <xdr:row>37</xdr:row>
      <xdr:rowOff>151801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9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142929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63503</xdr:rowOff>
    </xdr:from>
    <xdr:to>
      <xdr:col>46</xdr:col>
      <xdr:colOff>38100</xdr:colOff>
      <xdr:row>37</xdr:row>
      <xdr:rowOff>165103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40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156231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5178</xdr:rowOff>
    </xdr:from>
    <xdr:to>
      <xdr:col>41</xdr:col>
      <xdr:colOff>101600</xdr:colOff>
      <xdr:row>36</xdr:row>
      <xdr:rowOff>106778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1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123305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59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53173</xdr:rowOff>
    </xdr:from>
    <xdr:to>
      <xdr:col>36</xdr:col>
      <xdr:colOff>165100</xdr:colOff>
      <xdr:row>30</xdr:row>
      <xdr:rowOff>154773</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1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171300</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7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43212</xdr:rowOff>
    </xdr:from>
    <xdr:to>
      <xdr:col>55</xdr:col>
      <xdr:colOff>0</xdr:colOff>
      <xdr:row>55</xdr:row>
      <xdr:rowOff>97409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01512"/>
          <a:ext cx="838200" cy="2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80740</xdr:rowOff>
    </xdr:from>
    <xdr:to>
      <xdr:col>50</xdr:col>
      <xdr:colOff>114300</xdr:colOff>
      <xdr:row>54</xdr:row>
      <xdr:rowOff>43212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167590"/>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80740</xdr:rowOff>
    </xdr:from>
    <xdr:to>
      <xdr:col>45</xdr:col>
      <xdr:colOff>177800</xdr:colOff>
      <xdr:row>54</xdr:row>
      <xdr:rowOff>33439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167590"/>
          <a:ext cx="8890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33439</xdr:rowOff>
    </xdr:from>
    <xdr:to>
      <xdr:col>41</xdr:col>
      <xdr:colOff>50800</xdr:colOff>
      <xdr:row>55</xdr:row>
      <xdr:rowOff>35916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291739"/>
          <a:ext cx="889000" cy="17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46609</xdr:rowOff>
    </xdr:from>
    <xdr:to>
      <xdr:col>55</xdr:col>
      <xdr:colOff>50800</xdr:colOff>
      <xdr:row>55</xdr:row>
      <xdr:rowOff>148209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69486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163862</xdr:rowOff>
    </xdr:from>
    <xdr:to>
      <xdr:col>50</xdr:col>
      <xdr:colOff>165100</xdr:colOff>
      <xdr:row>54</xdr:row>
      <xdr:rowOff>94012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110539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29940</xdr:rowOff>
    </xdr:from>
    <xdr:to>
      <xdr:col>46</xdr:col>
      <xdr:colOff>38100</xdr:colOff>
      <xdr:row>53</xdr:row>
      <xdr:rowOff>131540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1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148067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88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154089</xdr:rowOff>
    </xdr:from>
    <xdr:to>
      <xdr:col>41</xdr:col>
      <xdr:colOff>101600</xdr:colOff>
      <xdr:row>54</xdr:row>
      <xdr:rowOff>84239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24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100766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0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156566</xdr:rowOff>
    </xdr:from>
    <xdr:to>
      <xdr:col>36</xdr:col>
      <xdr:colOff>165100</xdr:colOff>
      <xdr:row>55</xdr:row>
      <xdr:rowOff>86716</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1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103243</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117145</xdr:rowOff>
    </xdr:from>
    <xdr:to>
      <xdr:col>55</xdr:col>
      <xdr:colOff>0</xdr:colOff>
      <xdr:row>75</xdr:row>
      <xdr:rowOff>110134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804445"/>
          <a:ext cx="838200" cy="16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123089</xdr:rowOff>
    </xdr:from>
    <xdr:to>
      <xdr:col>50</xdr:col>
      <xdr:colOff>114300</xdr:colOff>
      <xdr:row>74</xdr:row>
      <xdr:rowOff>117145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1953139"/>
          <a:ext cx="889000" cy="85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123089</xdr:rowOff>
    </xdr:from>
    <xdr:to>
      <xdr:col>45</xdr:col>
      <xdr:colOff>177800</xdr:colOff>
      <xdr:row>76</xdr:row>
      <xdr:rowOff>47955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1953139"/>
          <a:ext cx="889000" cy="112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47955</xdr:rowOff>
    </xdr:from>
    <xdr:to>
      <xdr:col>41</xdr:col>
      <xdr:colOff>50800</xdr:colOff>
      <xdr:row>76</xdr:row>
      <xdr:rowOff>155969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078155"/>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59334</xdr:rowOff>
    </xdr:from>
    <xdr:to>
      <xdr:col>55</xdr:col>
      <xdr:colOff>50800</xdr:colOff>
      <xdr:row>75</xdr:row>
      <xdr:rowOff>160934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91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82211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7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66345</xdr:rowOff>
    </xdr:from>
    <xdr:to>
      <xdr:col>50</xdr:col>
      <xdr:colOff>165100</xdr:colOff>
      <xdr:row>74</xdr:row>
      <xdr:rowOff>167945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7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13022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5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72289</xdr:rowOff>
    </xdr:from>
    <xdr:to>
      <xdr:col>46</xdr:col>
      <xdr:colOff>38100</xdr:colOff>
      <xdr:row>70</xdr:row>
      <xdr:rowOff>2439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190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18966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16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168605</xdr:rowOff>
    </xdr:from>
    <xdr:to>
      <xdr:col>41</xdr:col>
      <xdr:colOff>101600</xdr:colOff>
      <xdr:row>76</xdr:row>
      <xdr:rowOff>98755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0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115282</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8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105169</xdr:rowOff>
    </xdr:from>
    <xdr:to>
      <xdr:col>36</xdr:col>
      <xdr:colOff>165100</xdr:colOff>
      <xdr:row>77</xdr:row>
      <xdr:rowOff>35319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26446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2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29057</xdr:rowOff>
    </xdr:from>
    <xdr:to>
      <xdr:col>55</xdr:col>
      <xdr:colOff>0</xdr:colOff>
      <xdr:row>96</xdr:row>
      <xdr:rowOff>5607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316807"/>
          <a:ext cx="838200" cy="14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29057</xdr:rowOff>
    </xdr:from>
    <xdr:to>
      <xdr:col>50</xdr:col>
      <xdr:colOff>114300</xdr:colOff>
      <xdr:row>96</xdr:row>
      <xdr:rowOff>155778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316807"/>
          <a:ext cx="889000" cy="29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70568</xdr:rowOff>
    </xdr:from>
    <xdr:to>
      <xdr:col>45</xdr:col>
      <xdr:colOff>177800</xdr:colOff>
      <xdr:row>96</xdr:row>
      <xdr:rowOff>155778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86868"/>
          <a:ext cx="889000" cy="42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70568</xdr:rowOff>
    </xdr:from>
    <xdr:to>
      <xdr:col>41</xdr:col>
      <xdr:colOff>50800</xdr:colOff>
      <xdr:row>95</xdr:row>
      <xdr:rowOff>40697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86868"/>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126257</xdr:rowOff>
    </xdr:from>
    <xdr:to>
      <xdr:col>55</xdr:col>
      <xdr:colOff>50800</xdr:colOff>
      <xdr:row>96</xdr:row>
      <xdr:rowOff>56407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104684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149707</xdr:rowOff>
    </xdr:from>
    <xdr:to>
      <xdr:col>50</xdr:col>
      <xdr:colOff>165100</xdr:colOff>
      <xdr:row>95</xdr:row>
      <xdr:rowOff>79857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6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96384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4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104978</xdr:rowOff>
    </xdr:from>
    <xdr:to>
      <xdr:col>46</xdr:col>
      <xdr:colOff>38100</xdr:colOff>
      <xdr:row>97</xdr:row>
      <xdr:rowOff>35128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26255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19768</xdr:rowOff>
    </xdr:from>
    <xdr:to>
      <xdr:col>41</xdr:col>
      <xdr:colOff>101600</xdr:colOff>
      <xdr:row>94</xdr:row>
      <xdr:rowOff>121368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137895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161347</xdr:rowOff>
    </xdr:from>
    <xdr:to>
      <xdr:col>36</xdr:col>
      <xdr:colOff>165100</xdr:colOff>
      <xdr:row>95</xdr:row>
      <xdr:rowOff>91497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2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108024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5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61105</xdr:rowOff>
    </xdr:from>
    <xdr:to>
      <xdr:col>85</xdr:col>
      <xdr:colOff>127000</xdr:colOff>
      <xdr:row>37</xdr:row>
      <xdr:rowOff>94416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404755"/>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94416</xdr:rowOff>
    </xdr:from>
    <xdr:to>
      <xdr:col>81</xdr:col>
      <xdr:colOff>50800</xdr:colOff>
      <xdr:row>37</xdr:row>
      <xdr:rowOff>121630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438066"/>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75692</xdr:rowOff>
    </xdr:from>
    <xdr:to>
      <xdr:col>76</xdr:col>
      <xdr:colOff>114300</xdr:colOff>
      <xdr:row>37</xdr:row>
      <xdr:rowOff>121630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247892"/>
          <a:ext cx="889000" cy="21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132080</xdr:rowOff>
    </xdr:from>
    <xdr:to>
      <xdr:col>71</xdr:col>
      <xdr:colOff>177800</xdr:colOff>
      <xdr:row>36</xdr:row>
      <xdr:rowOff>75692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132830"/>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157352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50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10305</xdr:rowOff>
    </xdr:from>
    <xdr:to>
      <xdr:col>85</xdr:col>
      <xdr:colOff>177800</xdr:colOff>
      <xdr:row>37</xdr:row>
      <xdr:rowOff>111905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3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33182</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20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43616</xdr:rowOff>
    </xdr:from>
    <xdr:to>
      <xdr:col>81</xdr:col>
      <xdr:colOff>101600</xdr:colOff>
      <xdr:row>37</xdr:row>
      <xdr:rowOff>145216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161743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1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70830</xdr:rowOff>
    </xdr:from>
    <xdr:to>
      <xdr:col>76</xdr:col>
      <xdr:colOff>165100</xdr:colOff>
      <xdr:row>38</xdr:row>
      <xdr:rowOff>980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41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17507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18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24892</xdr:rowOff>
    </xdr:from>
    <xdr:to>
      <xdr:col>72</xdr:col>
      <xdr:colOff>38100</xdr:colOff>
      <xdr:row>36</xdr:row>
      <xdr:rowOff>126492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143019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81280</xdr:rowOff>
    </xdr:from>
    <xdr:to>
      <xdr:col>67</xdr:col>
      <xdr:colOff>101600</xdr:colOff>
      <xdr:row>36</xdr:row>
      <xdr:rowOff>11430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27957</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60604</xdr:rowOff>
    </xdr:from>
    <xdr:to>
      <xdr:col>85</xdr:col>
      <xdr:colOff>127000</xdr:colOff>
      <xdr:row>75</xdr:row>
      <xdr:rowOff>70114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19354"/>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60604</xdr:rowOff>
    </xdr:from>
    <xdr:to>
      <xdr:col>81</xdr:col>
      <xdr:colOff>50800</xdr:colOff>
      <xdr:row>75</xdr:row>
      <xdr:rowOff>66319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1935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66319</xdr:rowOff>
    </xdr:from>
    <xdr:to>
      <xdr:col>76</xdr:col>
      <xdr:colOff>114300</xdr:colOff>
      <xdr:row>75</xdr:row>
      <xdr:rowOff>74640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25069"/>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74640</xdr:rowOff>
    </xdr:from>
    <xdr:to>
      <xdr:col>71</xdr:col>
      <xdr:colOff>177800</xdr:colOff>
      <xdr:row>75</xdr:row>
      <xdr:rowOff>136545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33390"/>
          <a:ext cx="8890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19314</xdr:rowOff>
    </xdr:from>
    <xdr:to>
      <xdr:col>85</xdr:col>
      <xdr:colOff>177800</xdr:colOff>
      <xdr:row>75</xdr:row>
      <xdr:rowOff>120914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7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42191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9804</xdr:rowOff>
    </xdr:from>
    <xdr:to>
      <xdr:col>81</xdr:col>
      <xdr:colOff>101600</xdr:colOff>
      <xdr:row>75</xdr:row>
      <xdr:rowOff>111404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127931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15519</xdr:rowOff>
    </xdr:from>
    <xdr:to>
      <xdr:col>76</xdr:col>
      <xdr:colOff>165100</xdr:colOff>
      <xdr:row>75</xdr:row>
      <xdr:rowOff>117119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133646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23840</xdr:rowOff>
    </xdr:from>
    <xdr:to>
      <xdr:col>72</xdr:col>
      <xdr:colOff>38100</xdr:colOff>
      <xdr:row>75</xdr:row>
      <xdr:rowOff>125440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141967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85745</xdr:rowOff>
    </xdr:from>
    <xdr:to>
      <xdr:col>67</xdr:col>
      <xdr:colOff>101600</xdr:colOff>
      <xdr:row>76</xdr:row>
      <xdr:rowOff>15895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32422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1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105048</xdr:rowOff>
    </xdr:from>
    <xdr:to>
      <xdr:col>85</xdr:col>
      <xdr:colOff>127000</xdr:colOff>
      <xdr:row>96</xdr:row>
      <xdr:rowOff>119011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64248"/>
          <a:ext cx="838200" cy="1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119011</xdr:rowOff>
    </xdr:from>
    <xdr:to>
      <xdr:col>81</xdr:col>
      <xdr:colOff>50800</xdr:colOff>
      <xdr:row>96</xdr:row>
      <xdr:rowOff>147529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78211"/>
          <a:ext cx="889000" cy="2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109753</xdr:rowOff>
    </xdr:from>
    <xdr:to>
      <xdr:col>76</xdr:col>
      <xdr:colOff>114300</xdr:colOff>
      <xdr:row>96</xdr:row>
      <xdr:rowOff>147529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68953"/>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19587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2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109753</xdr:rowOff>
    </xdr:from>
    <xdr:to>
      <xdr:col>71</xdr:col>
      <xdr:colOff>177800</xdr:colOff>
      <xdr:row>97</xdr:row>
      <xdr:rowOff>63005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68953"/>
          <a:ext cx="889000" cy="1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54248</xdr:rowOff>
    </xdr:from>
    <xdr:to>
      <xdr:col>85</xdr:col>
      <xdr:colOff>177800</xdr:colOff>
      <xdr:row>96</xdr:row>
      <xdr:rowOff>155848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77125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6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68211</xdr:rowOff>
    </xdr:from>
    <xdr:to>
      <xdr:col>81</xdr:col>
      <xdr:colOff>101600</xdr:colOff>
      <xdr:row>96</xdr:row>
      <xdr:rowOff>169811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14888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96729</xdr:rowOff>
    </xdr:from>
    <xdr:to>
      <xdr:col>76</xdr:col>
      <xdr:colOff>165100</xdr:colOff>
      <xdr:row>97</xdr:row>
      <xdr:rowOff>26879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43406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58953</xdr:rowOff>
    </xdr:from>
    <xdr:to>
      <xdr:col>72</xdr:col>
      <xdr:colOff>38100</xdr:colOff>
      <xdr:row>96</xdr:row>
      <xdr:rowOff>160553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5630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9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12205</xdr:rowOff>
    </xdr:from>
    <xdr:to>
      <xdr:col>67</xdr:col>
      <xdr:colOff>101600</xdr:colOff>
      <xdr:row>97</xdr:row>
      <xdr:rowOff>113805</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130332</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135585</xdr:rowOff>
    </xdr:from>
    <xdr:to>
      <xdr:col>116</xdr:col>
      <xdr:colOff>63500</xdr:colOff>
      <xdr:row>35</xdr:row>
      <xdr:rowOff>158674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136335"/>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88036</xdr:rowOff>
    </xdr:from>
    <xdr:to>
      <xdr:col>111</xdr:col>
      <xdr:colOff>177800</xdr:colOff>
      <xdr:row>35</xdr:row>
      <xdr:rowOff>135585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088786"/>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88036</xdr:rowOff>
    </xdr:from>
    <xdr:to>
      <xdr:col>107</xdr:col>
      <xdr:colOff>50800</xdr:colOff>
      <xdr:row>36</xdr:row>
      <xdr:rowOff>64262</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088786"/>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64262</xdr:rowOff>
    </xdr:from>
    <xdr:to>
      <xdr:col>102</xdr:col>
      <xdr:colOff>114300</xdr:colOff>
      <xdr:row>36</xdr:row>
      <xdr:rowOff>120498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236462"/>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107874</xdr:rowOff>
    </xdr:from>
    <xdr:to>
      <xdr:col>116</xdr:col>
      <xdr:colOff>114300</xdr:colOff>
      <xdr:row>36</xdr:row>
      <xdr:rowOff>38024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1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130751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9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84785</xdr:rowOff>
    </xdr:from>
    <xdr:to>
      <xdr:col>112</xdr:col>
      <xdr:colOff>38100</xdr:colOff>
      <xdr:row>36</xdr:row>
      <xdr:rowOff>14935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31462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8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37236</xdr:rowOff>
    </xdr:from>
    <xdr:to>
      <xdr:col>107</xdr:col>
      <xdr:colOff>101600</xdr:colOff>
      <xdr:row>35</xdr:row>
      <xdr:rowOff>138836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0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155363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81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13462</xdr:rowOff>
    </xdr:from>
    <xdr:to>
      <xdr:col>102</xdr:col>
      <xdr:colOff>165100</xdr:colOff>
      <xdr:row>36</xdr:row>
      <xdr:rowOff>115062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106189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69698</xdr:rowOff>
    </xdr:from>
    <xdr:to>
      <xdr:col>98</xdr:col>
      <xdr:colOff>38100</xdr:colOff>
      <xdr:row>36</xdr:row>
      <xdr:rowOff>171298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162425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3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36678</xdr:rowOff>
    </xdr:from>
    <xdr:to>
      <xdr:col>116</xdr:col>
      <xdr:colOff>63500</xdr:colOff>
      <xdr:row>58</xdr:row>
      <xdr:rowOff>37382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980778"/>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37382</xdr:rowOff>
    </xdr:from>
    <xdr:to>
      <xdr:col>111</xdr:col>
      <xdr:colOff>177800</xdr:colOff>
      <xdr:row>58</xdr:row>
      <xdr:rowOff>40278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81482"/>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30829</xdr:rowOff>
    </xdr:from>
    <xdr:to>
      <xdr:col>107</xdr:col>
      <xdr:colOff>50800</xdr:colOff>
      <xdr:row>58</xdr:row>
      <xdr:rowOff>40278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97492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136023</xdr:rowOff>
    </xdr:from>
    <xdr:to>
      <xdr:col>102</xdr:col>
      <xdr:colOff>114300</xdr:colOff>
      <xdr:row>58</xdr:row>
      <xdr:rowOff>30829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08673"/>
          <a:ext cx="8890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102208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81824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157328</xdr:rowOff>
    </xdr:from>
    <xdr:to>
      <xdr:col>116</xdr:col>
      <xdr:colOff>114300</xdr:colOff>
      <xdr:row>58</xdr:row>
      <xdr:rowOff>87478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2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8755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8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158032</xdr:rowOff>
    </xdr:from>
    <xdr:to>
      <xdr:col>112</xdr:col>
      <xdr:colOff>38100</xdr:colOff>
      <xdr:row>58</xdr:row>
      <xdr:rowOff>88182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104709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70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160928</xdr:rowOff>
    </xdr:from>
    <xdr:to>
      <xdr:col>107</xdr:col>
      <xdr:colOff>101600</xdr:colOff>
      <xdr:row>58</xdr:row>
      <xdr:rowOff>91078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107605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0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151479</xdr:rowOff>
    </xdr:from>
    <xdr:to>
      <xdr:col>102</xdr:col>
      <xdr:colOff>165100</xdr:colOff>
      <xdr:row>58</xdr:row>
      <xdr:rowOff>81629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98156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6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85223</xdr:rowOff>
    </xdr:from>
    <xdr:to>
      <xdr:col>98</xdr:col>
      <xdr:colOff>38100</xdr:colOff>
      <xdr:row>58</xdr:row>
      <xdr:rowOff>15373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31900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9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139776</xdr:rowOff>
    </xdr:from>
    <xdr:to>
      <xdr:col>116</xdr:col>
      <xdr:colOff>63500</xdr:colOff>
      <xdr:row>73</xdr:row>
      <xdr:rowOff>80264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484176"/>
          <a:ext cx="8382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80264</xdr:rowOff>
    </xdr:from>
    <xdr:to>
      <xdr:col>111</xdr:col>
      <xdr:colOff>177800</xdr:colOff>
      <xdr:row>73</xdr:row>
      <xdr:rowOff>165570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596114"/>
          <a:ext cx="8890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129604</xdr:rowOff>
    </xdr:from>
    <xdr:to>
      <xdr:col>107</xdr:col>
      <xdr:colOff>50800</xdr:colOff>
      <xdr:row>73</xdr:row>
      <xdr:rowOff>165570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645454"/>
          <a:ext cx="8890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117983</xdr:rowOff>
    </xdr:from>
    <xdr:to>
      <xdr:col>102</xdr:col>
      <xdr:colOff>114300</xdr:colOff>
      <xdr:row>73</xdr:row>
      <xdr:rowOff>129604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63383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88976</xdr:rowOff>
    </xdr:from>
    <xdr:to>
      <xdr:col>116</xdr:col>
      <xdr:colOff>114300</xdr:colOff>
      <xdr:row>73</xdr:row>
      <xdr:rowOff>19126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43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111853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28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29464</xdr:rowOff>
    </xdr:from>
    <xdr:to>
      <xdr:col>112</xdr:col>
      <xdr:colOff>38100</xdr:colOff>
      <xdr:row>73</xdr:row>
      <xdr:rowOff>131064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5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147591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3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114770</xdr:rowOff>
    </xdr:from>
    <xdr:to>
      <xdr:col>107</xdr:col>
      <xdr:colOff>101600</xdr:colOff>
      <xdr:row>74</xdr:row>
      <xdr:rowOff>44920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6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61447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40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78804</xdr:rowOff>
    </xdr:from>
    <xdr:to>
      <xdr:col>102</xdr:col>
      <xdr:colOff>165100</xdr:colOff>
      <xdr:row>74</xdr:row>
      <xdr:rowOff>8954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5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25481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3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67183</xdr:rowOff>
    </xdr:from>
    <xdr:to>
      <xdr:col>98</xdr:col>
      <xdr:colOff>38100</xdr:colOff>
      <xdr:row>73</xdr:row>
      <xdr:rowOff>168783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13860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554,425</a:t>
          </a:r>
          <a:r>
            <a:rPr kumimoji="1" lang="ja-JP" altLang="ja-JP" sz="1050">
              <a:solidFill>
                <a:schemeClr val="dk1"/>
              </a:solidFill>
              <a:effectLst/>
              <a:latin typeface="+mn-lt"/>
              <a:ea typeface="+mn-ea"/>
              <a:cs typeface="+mn-cs"/>
            </a:rPr>
            <a:t>円となり、前年度比</a:t>
          </a:r>
          <a:r>
            <a:rPr kumimoji="1" lang="en-US" altLang="ja-JP" sz="1050">
              <a:solidFill>
                <a:schemeClr val="dk1"/>
              </a:solidFill>
              <a:effectLst/>
              <a:latin typeface="+mn-lt"/>
              <a:ea typeface="+mn-ea"/>
              <a:cs typeface="+mn-cs"/>
            </a:rPr>
            <a:t>2,156</a:t>
          </a:r>
          <a:r>
            <a:rPr kumimoji="1" lang="ja-JP" altLang="ja-JP" sz="1050">
              <a:solidFill>
                <a:schemeClr val="dk1"/>
              </a:solidFill>
              <a:effectLst/>
              <a:latin typeface="+mn-lt"/>
              <a:ea typeface="+mn-ea"/>
              <a:cs typeface="+mn-cs"/>
            </a:rPr>
            <a:t>円</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となっている。これは、</a:t>
          </a:r>
          <a:r>
            <a:rPr kumimoji="1" lang="ja-JP" altLang="ja-JP" sz="1100">
              <a:solidFill>
                <a:schemeClr val="dk1"/>
              </a:solidFill>
              <a:effectLst/>
              <a:latin typeface="+mn-lt"/>
              <a:ea typeface="+mn-ea"/>
              <a:cs typeface="+mn-cs"/>
            </a:rPr>
            <a:t>歳出総額の減少率（前年度比約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人口の減少率（前年度比約</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％減）</a:t>
          </a:r>
          <a:r>
            <a:rPr kumimoji="1" lang="ja-JP" altLang="en-US" sz="1050">
              <a:solidFill>
                <a:schemeClr val="dk1"/>
              </a:solidFill>
              <a:effectLst/>
              <a:latin typeface="+mn-lt"/>
              <a:ea typeface="+mn-ea"/>
              <a:cs typeface="+mn-cs"/>
            </a:rPr>
            <a:t>を</a:t>
          </a:r>
          <a:r>
            <a:rPr kumimoji="1" lang="ja-JP" altLang="ja-JP" sz="1050">
              <a:solidFill>
                <a:schemeClr val="dk1"/>
              </a:solidFill>
              <a:effectLst/>
              <a:latin typeface="+mn-lt"/>
              <a:ea typeface="+mn-ea"/>
              <a:cs typeface="+mn-cs"/>
            </a:rPr>
            <a:t>上回っていることによるものである。</a:t>
          </a:r>
          <a:endParaRPr lang="ja-JP" altLang="ja-JP" sz="1200">
            <a:effectLst/>
          </a:endParaRPr>
        </a:p>
        <a:p>
          <a:r>
            <a:rPr kumimoji="1" lang="ja-JP" altLang="ja-JP" sz="1050">
              <a:solidFill>
                <a:schemeClr val="dk1"/>
              </a:solidFill>
              <a:effectLst/>
              <a:latin typeface="+mn-lt"/>
              <a:ea typeface="+mn-ea"/>
              <a:cs typeface="+mn-cs"/>
            </a:rPr>
            <a:t>その他主な構成項目である扶助費は、住民一人当たり</a:t>
          </a:r>
          <a:r>
            <a:rPr kumimoji="1" lang="en-US" altLang="ja-JP" sz="1050">
              <a:solidFill>
                <a:schemeClr val="dk1"/>
              </a:solidFill>
              <a:effectLst/>
              <a:latin typeface="+mn-lt"/>
              <a:ea typeface="+mn-ea"/>
              <a:cs typeface="+mn-cs"/>
            </a:rPr>
            <a:t>171,267</a:t>
          </a:r>
          <a:r>
            <a:rPr kumimoji="1" lang="ja-JP" altLang="ja-JP" sz="1050">
              <a:solidFill>
                <a:schemeClr val="dk1"/>
              </a:solidFill>
              <a:effectLst/>
              <a:latin typeface="+mn-lt"/>
              <a:ea typeface="+mn-ea"/>
              <a:cs typeface="+mn-cs"/>
            </a:rPr>
            <a:t>円となっており、少子高齢社会の到来による社会保障関連経費の増加により、全国平均、類団平均よりも高い水準で推移している。令和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a:t>
          </a:r>
          <a:r>
            <a:rPr kumimoji="1" lang="ja-JP" altLang="en-US" sz="1050">
              <a:solidFill>
                <a:schemeClr val="dk1"/>
              </a:solidFill>
              <a:effectLst/>
              <a:latin typeface="+mn-lt"/>
              <a:ea typeface="+mn-ea"/>
              <a:cs typeface="+mn-cs"/>
            </a:rPr>
            <a:t>定額減税補足給付金支給</a:t>
          </a:r>
          <a:r>
            <a:rPr kumimoji="1" lang="ja-JP" altLang="ja-JP" sz="1050">
              <a:solidFill>
                <a:schemeClr val="dk1"/>
              </a:solidFill>
              <a:effectLst/>
              <a:latin typeface="+mn-lt"/>
              <a:ea typeface="+mn-ea"/>
              <a:cs typeface="+mn-cs"/>
            </a:rPr>
            <a:t>事業などの増が増加要因となっている。</a:t>
          </a:r>
          <a:endParaRPr lang="ja-JP" altLang="ja-JP" sz="1200">
            <a:effectLst/>
          </a:endParaRPr>
        </a:p>
        <a:p>
          <a:r>
            <a:rPr kumimoji="1" lang="ja-JP" altLang="ja-JP" sz="1050">
              <a:solidFill>
                <a:schemeClr val="dk1"/>
              </a:solidFill>
              <a:effectLst/>
              <a:latin typeface="+mn-lt"/>
              <a:ea typeface="+mn-ea"/>
              <a:cs typeface="+mn-cs"/>
            </a:rPr>
            <a:t>人件費は住民一人当たり</a:t>
          </a:r>
          <a:r>
            <a:rPr kumimoji="1" lang="en-US" altLang="ja-JP" sz="1050">
              <a:solidFill>
                <a:schemeClr val="dk1"/>
              </a:solidFill>
              <a:effectLst/>
              <a:latin typeface="+mn-lt"/>
              <a:ea typeface="+mn-ea"/>
              <a:cs typeface="+mn-cs"/>
            </a:rPr>
            <a:t>88,345</a:t>
          </a:r>
          <a:r>
            <a:rPr kumimoji="1" lang="ja-JP" altLang="ja-JP" sz="1050">
              <a:solidFill>
                <a:schemeClr val="dk1"/>
              </a:solidFill>
              <a:effectLst/>
              <a:latin typeface="+mn-lt"/>
              <a:ea typeface="+mn-ea"/>
              <a:cs typeface="+mn-cs"/>
            </a:rPr>
            <a:t>円となっており、全国平均、県平均及び類似団体と比較して一人当たりコストが高い状況となっている。これは、人口千人当たり職員数が多い（佐世保市</a:t>
          </a:r>
          <a:r>
            <a:rPr kumimoji="1" lang="en-US" altLang="ja-JP" sz="1050">
              <a:solidFill>
                <a:schemeClr val="dk1"/>
              </a:solidFill>
              <a:effectLst/>
              <a:latin typeface="+mn-lt"/>
              <a:ea typeface="+mn-ea"/>
              <a:cs typeface="+mn-cs"/>
            </a:rPr>
            <a:t>8.93</a:t>
          </a:r>
          <a:r>
            <a:rPr kumimoji="1" lang="ja-JP" altLang="ja-JP" sz="1050">
              <a:solidFill>
                <a:schemeClr val="dk1"/>
              </a:solidFill>
              <a:effectLst/>
              <a:latin typeface="+mn-lt"/>
              <a:ea typeface="+mn-ea"/>
              <a:cs typeface="+mn-cs"/>
            </a:rPr>
            <a:t>人、類似団体平均</a:t>
          </a:r>
          <a:r>
            <a:rPr kumimoji="1" lang="en-US" altLang="ja-JP" sz="1050">
              <a:solidFill>
                <a:schemeClr val="dk1"/>
              </a:solidFill>
              <a:effectLst/>
              <a:latin typeface="+mn-lt"/>
              <a:ea typeface="+mn-ea"/>
              <a:cs typeface="+mn-cs"/>
            </a:rPr>
            <a:t>6.59</a:t>
          </a:r>
          <a:r>
            <a:rPr kumimoji="1" lang="ja-JP" altLang="ja-JP" sz="1050">
              <a:solidFill>
                <a:schemeClr val="dk1"/>
              </a:solidFill>
              <a:effectLst/>
              <a:latin typeface="+mn-lt"/>
              <a:ea typeface="+mn-ea"/>
              <a:cs typeface="+mn-cs"/>
            </a:rPr>
            <a:t>人）ことなどが要因である。経年比較では</a:t>
          </a:r>
          <a:r>
            <a:rPr kumimoji="1" lang="ja-JP" altLang="en-US" sz="1050">
              <a:solidFill>
                <a:schemeClr val="dk1"/>
              </a:solidFill>
              <a:effectLst/>
              <a:latin typeface="+mn-lt"/>
              <a:ea typeface="+mn-ea"/>
              <a:cs typeface="+mn-cs"/>
            </a:rPr>
            <a:t>給与改定による人件費</a:t>
          </a:r>
          <a:r>
            <a:rPr kumimoji="1" lang="ja-JP" altLang="ja-JP" sz="1050">
              <a:solidFill>
                <a:schemeClr val="dk1"/>
              </a:solidFill>
              <a:effectLst/>
              <a:latin typeface="+mn-lt"/>
              <a:ea typeface="+mn-ea"/>
              <a:cs typeface="+mn-cs"/>
            </a:rPr>
            <a:t>の増などとなっている。</a:t>
          </a:r>
          <a:endParaRPr lang="ja-JP" altLang="ja-JP" sz="1200">
            <a:effectLst/>
          </a:endParaRPr>
        </a:p>
        <a:p>
          <a:r>
            <a:rPr kumimoji="1" lang="ja-JP" altLang="ja-JP" sz="1050">
              <a:solidFill>
                <a:schemeClr val="dk1"/>
              </a:solidFill>
              <a:effectLst/>
              <a:latin typeface="+mn-lt"/>
              <a:ea typeface="+mn-ea"/>
              <a:cs typeface="+mn-cs"/>
            </a:rPr>
            <a:t>物件費は住民一人当たり</a:t>
          </a:r>
          <a:r>
            <a:rPr kumimoji="1" lang="en-US" altLang="ja-JP" sz="1050">
              <a:solidFill>
                <a:schemeClr val="dk1"/>
              </a:solidFill>
              <a:effectLst/>
              <a:latin typeface="+mn-lt"/>
              <a:ea typeface="+mn-ea"/>
              <a:cs typeface="+mn-cs"/>
            </a:rPr>
            <a:t>77,119</a:t>
          </a:r>
          <a:r>
            <a:rPr kumimoji="1" lang="ja-JP" altLang="ja-JP" sz="1050">
              <a:solidFill>
                <a:schemeClr val="dk1"/>
              </a:solidFill>
              <a:effectLst/>
              <a:latin typeface="+mn-lt"/>
              <a:ea typeface="+mn-ea"/>
              <a:cs typeface="+mn-cs"/>
            </a:rPr>
            <a:t>円となっており、全国平均、県平均と比較して一人当たりコストが</a:t>
          </a:r>
          <a:r>
            <a:rPr kumimoji="1" lang="ja-JP" altLang="en-US" sz="1050">
              <a:solidFill>
                <a:schemeClr val="dk1"/>
              </a:solidFill>
              <a:effectLst/>
              <a:latin typeface="+mn-lt"/>
              <a:ea typeface="+mn-ea"/>
              <a:cs typeface="+mn-cs"/>
            </a:rPr>
            <a:t>低</a:t>
          </a:r>
          <a:r>
            <a:rPr kumimoji="1" lang="ja-JP" altLang="ja-JP" sz="1050">
              <a:solidFill>
                <a:schemeClr val="dk1"/>
              </a:solidFill>
              <a:effectLst/>
              <a:latin typeface="+mn-lt"/>
              <a:ea typeface="+mn-ea"/>
              <a:cs typeface="+mn-cs"/>
            </a:rPr>
            <a:t>い状況となっている。経年比較では、</a:t>
          </a:r>
          <a:r>
            <a:rPr kumimoji="1" lang="ja-JP" altLang="en-US" sz="1050">
              <a:solidFill>
                <a:schemeClr val="dk1"/>
              </a:solidFill>
              <a:effectLst/>
              <a:latin typeface="+mn-lt"/>
              <a:ea typeface="+mn-ea"/>
              <a:cs typeface="+mn-cs"/>
            </a:rPr>
            <a:t>予防接種事業</a:t>
          </a:r>
          <a:r>
            <a:rPr kumimoji="1" lang="ja-JP" altLang="ja-JP" sz="1050">
              <a:solidFill>
                <a:schemeClr val="dk1"/>
              </a:solidFill>
              <a:effectLst/>
              <a:latin typeface="+mn-lt"/>
              <a:ea typeface="+mn-ea"/>
              <a:cs typeface="+mn-cs"/>
            </a:rPr>
            <a:t>や庁内情報化基盤管理事業が増加している。</a:t>
          </a:r>
          <a:endParaRPr lang="ja-JP" altLang="ja-JP" sz="1200">
            <a:effectLst/>
          </a:endParaRPr>
        </a:p>
        <a:p>
          <a:r>
            <a:rPr kumimoji="1" lang="ja-JP" altLang="ja-JP" sz="1050">
              <a:solidFill>
                <a:schemeClr val="dk1"/>
              </a:solidFill>
              <a:effectLst/>
              <a:latin typeface="+mn-lt"/>
              <a:ea typeface="+mn-ea"/>
              <a:cs typeface="+mn-cs"/>
            </a:rPr>
            <a:t>公債費は住民一人当たり</a:t>
          </a:r>
          <a:r>
            <a:rPr kumimoji="1" lang="en-US" altLang="ja-JP" sz="1050">
              <a:solidFill>
                <a:schemeClr val="dk1"/>
              </a:solidFill>
              <a:effectLst/>
              <a:latin typeface="+mn-lt"/>
              <a:ea typeface="+mn-ea"/>
              <a:cs typeface="+mn-cs"/>
            </a:rPr>
            <a:t>45,544</a:t>
          </a:r>
          <a:r>
            <a:rPr kumimoji="1" lang="ja-JP" altLang="ja-JP" sz="1050">
              <a:solidFill>
                <a:schemeClr val="dk1"/>
              </a:solidFill>
              <a:effectLst/>
              <a:latin typeface="+mn-lt"/>
              <a:ea typeface="+mn-ea"/>
              <a:cs typeface="+mn-cs"/>
            </a:rPr>
            <a:t>円となっており、県平均を下回っているものの全国平均及び類似団体と比較して一人当たりコストが高い状況となっている。今後について、市債発行額を元金償還金の範囲内とする基本方針を継続するとともに、今後の推移を注視していく。</a:t>
          </a:r>
          <a:endParaRPr lang="ja-JP" altLang="ja-JP" sz="1200">
            <a:effectLst/>
          </a:endParaRPr>
        </a:p>
        <a:p>
          <a:r>
            <a:rPr kumimoji="1" lang="ja-JP" altLang="ja-JP" sz="1050">
              <a:solidFill>
                <a:schemeClr val="dk1"/>
              </a:solidFill>
              <a:effectLst/>
              <a:latin typeface="+mn-lt"/>
              <a:ea typeface="+mn-ea"/>
              <a:cs typeface="+mn-cs"/>
            </a:rPr>
            <a:t>普通建設事業費（更新整備）は住民一人当たり</a:t>
          </a:r>
          <a:r>
            <a:rPr kumimoji="1" lang="en-US" altLang="ja-JP" sz="1050">
              <a:solidFill>
                <a:schemeClr val="dk1"/>
              </a:solidFill>
              <a:effectLst/>
              <a:latin typeface="+mn-lt"/>
              <a:ea typeface="+mn-ea"/>
              <a:cs typeface="+mn-cs"/>
            </a:rPr>
            <a:t>29,039</a:t>
          </a:r>
          <a:r>
            <a:rPr kumimoji="1" lang="ja-JP" altLang="ja-JP" sz="1050">
              <a:solidFill>
                <a:schemeClr val="dk1"/>
              </a:solidFill>
              <a:effectLst/>
              <a:latin typeface="+mn-lt"/>
              <a:ea typeface="+mn-ea"/>
              <a:cs typeface="+mn-cs"/>
            </a:rPr>
            <a:t>円となっており、</a:t>
          </a:r>
          <a:r>
            <a:rPr kumimoji="1" lang="ja-JP" altLang="en-US" sz="1050">
              <a:solidFill>
                <a:schemeClr val="dk1"/>
              </a:solidFill>
              <a:effectLst/>
              <a:latin typeface="+mn-lt"/>
              <a:ea typeface="+mn-ea"/>
              <a:cs typeface="+mn-cs"/>
            </a:rPr>
            <a:t>全国平均、</a:t>
          </a:r>
          <a:r>
            <a:rPr kumimoji="1" lang="ja-JP" altLang="ja-JP" sz="1050">
              <a:solidFill>
                <a:schemeClr val="dk1"/>
              </a:solidFill>
              <a:effectLst/>
              <a:latin typeface="+mn-lt"/>
              <a:ea typeface="+mn-ea"/>
              <a:cs typeface="+mn-cs"/>
            </a:rPr>
            <a:t>県平均及び類似団体より</a:t>
          </a:r>
          <a:r>
            <a:rPr kumimoji="1" lang="ja-JP" altLang="en-US" sz="1050">
              <a:solidFill>
                <a:schemeClr val="dk1"/>
              </a:solidFill>
              <a:effectLst/>
              <a:latin typeface="+mn-lt"/>
              <a:ea typeface="+mn-ea"/>
              <a:cs typeface="+mn-cs"/>
            </a:rPr>
            <a:t>低い</a:t>
          </a:r>
          <a:r>
            <a:rPr kumimoji="1" lang="ja-JP" altLang="ja-JP" sz="1050">
              <a:solidFill>
                <a:schemeClr val="dk1"/>
              </a:solidFill>
              <a:effectLst/>
              <a:latin typeface="+mn-lt"/>
              <a:ea typeface="+mn-ea"/>
              <a:cs typeface="+mn-cs"/>
            </a:rPr>
            <a:t>状況となっている。令和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年度から</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した要因は、</a:t>
          </a:r>
          <a:r>
            <a:rPr kumimoji="1" lang="ja-JP" altLang="en-US" sz="1050">
              <a:solidFill>
                <a:schemeClr val="dk1"/>
              </a:solidFill>
              <a:effectLst/>
              <a:latin typeface="+mn-lt"/>
              <a:ea typeface="+mn-ea"/>
              <a:cs typeface="+mn-cs"/>
            </a:rPr>
            <a:t>前畑崎辺道路整備</a:t>
          </a:r>
          <a:r>
            <a:rPr kumimoji="1" lang="ja-JP" altLang="ja-JP" sz="1050">
              <a:solidFill>
                <a:schemeClr val="dk1"/>
              </a:solidFill>
              <a:effectLst/>
              <a:latin typeface="+mn-lt"/>
              <a:ea typeface="+mn-ea"/>
              <a:cs typeface="+mn-cs"/>
            </a:rPr>
            <a:t>事業の</a:t>
          </a:r>
          <a:r>
            <a:rPr kumimoji="1" lang="ja-JP" altLang="en-US" sz="1050">
              <a:solidFill>
                <a:schemeClr val="dk1"/>
              </a:solidFill>
              <a:effectLst/>
              <a:latin typeface="+mn-lt"/>
              <a:ea typeface="+mn-ea"/>
              <a:cs typeface="+mn-cs"/>
            </a:rPr>
            <a:t>繰越などによる令和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年度の事業費減</a:t>
          </a:r>
          <a:r>
            <a:rPr kumimoji="1" lang="ja-JP" altLang="ja-JP" sz="1050">
              <a:solidFill>
                <a:schemeClr val="dk1"/>
              </a:solidFill>
              <a:effectLst/>
              <a:latin typeface="+mn-lt"/>
              <a:ea typeface="+mn-ea"/>
              <a:cs typeface="+mn-cs"/>
            </a:rPr>
            <a:t>などによるものである。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233,507
230,910
426.01
133,249,093
129,462,218
2,926,521
61,230,575
95,479,953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154940</xdr:rowOff>
    </xdr:from>
    <xdr:to>
      <xdr:col>24</xdr:col>
      <xdr:colOff>63500</xdr:colOff>
      <xdr:row>32</xdr:row>
      <xdr:rowOff>164846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4134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164846</xdr:rowOff>
    </xdr:from>
    <xdr:to>
      <xdr:col>19</xdr:col>
      <xdr:colOff>177800</xdr:colOff>
      <xdr:row>33</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124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75692</xdr:rowOff>
    </xdr:from>
    <xdr:to>
      <xdr:col>15</xdr:col>
      <xdr:colOff>50800</xdr:colOff>
      <xdr:row>34</xdr:row>
      <xdr:rowOff>1778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354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1778</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310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104140</xdr:rowOff>
    </xdr:from>
    <xdr:to>
      <xdr:col>24</xdr:col>
      <xdr:colOff>114300</xdr:colOff>
      <xdr:row>33</xdr:row>
      <xdr:rowOff>34290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127017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4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114046</xdr:rowOff>
    </xdr:from>
    <xdr:to>
      <xdr:col>20</xdr:col>
      <xdr:colOff>38100</xdr:colOff>
      <xdr:row>33</xdr:row>
      <xdr:rowOff>44196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60723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7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24892</xdr:rowOff>
    </xdr:from>
    <xdr:to>
      <xdr:col>15</xdr:col>
      <xdr:colOff>101600</xdr:colOff>
      <xdr:row>33</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122428</xdr:rowOff>
    </xdr:from>
    <xdr:to>
      <xdr:col>10</xdr:col>
      <xdr:colOff>165100</xdr:colOff>
      <xdr:row>34</xdr:row>
      <xdr:rowOff>52578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69105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126238</xdr:rowOff>
    </xdr:from>
    <xdr:to>
      <xdr:col>6</xdr:col>
      <xdr:colOff>38100</xdr:colOff>
      <xdr:row>34</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72915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75705</xdr:rowOff>
    </xdr:from>
    <xdr:to>
      <xdr:col>24</xdr:col>
      <xdr:colOff>63500</xdr:colOff>
      <xdr:row>56</xdr:row>
      <xdr:rowOff>107836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76905"/>
          <a:ext cx="8382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75705</xdr:rowOff>
    </xdr:from>
    <xdr:to>
      <xdr:col>19</xdr:col>
      <xdr:colOff>177800</xdr:colOff>
      <xdr:row>56</xdr:row>
      <xdr:rowOff>111989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76905"/>
          <a:ext cx="8890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111989</xdr:rowOff>
    </xdr:from>
    <xdr:to>
      <xdr:col>15</xdr:col>
      <xdr:colOff>50800</xdr:colOff>
      <xdr:row>56</xdr:row>
      <xdr:rowOff>135789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13189"/>
          <a:ext cx="889000" cy="2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168872</xdr:rowOff>
    </xdr:from>
    <xdr:to>
      <xdr:col>10</xdr:col>
      <xdr:colOff>114300</xdr:colOff>
      <xdr:row>56</xdr:row>
      <xdr:rowOff>135789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69922"/>
          <a:ext cx="889000" cy="116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57036</xdr:rowOff>
    </xdr:from>
    <xdr:to>
      <xdr:col>24</xdr:col>
      <xdr:colOff>114300</xdr:colOff>
      <xdr:row>56</xdr:row>
      <xdr:rowOff>158636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79913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24905</xdr:rowOff>
    </xdr:from>
    <xdr:to>
      <xdr:col>20</xdr:col>
      <xdr:colOff>38100</xdr:colOff>
      <xdr:row>56</xdr:row>
      <xdr:rowOff>126505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143032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0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61189</xdr:rowOff>
    </xdr:from>
    <xdr:to>
      <xdr:col>15</xdr:col>
      <xdr:colOff>101600</xdr:colOff>
      <xdr:row>56</xdr:row>
      <xdr:rowOff>162789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7866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84989</xdr:rowOff>
    </xdr:from>
    <xdr:to>
      <xdr:col>10</xdr:col>
      <xdr:colOff>165100</xdr:colOff>
      <xdr:row>57</xdr:row>
      <xdr:rowOff>15139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31666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6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118072</xdr:rowOff>
    </xdr:from>
    <xdr:to>
      <xdr:col>6</xdr:col>
      <xdr:colOff>38100</xdr:colOff>
      <xdr:row>50</xdr:row>
      <xdr:rowOff>48222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64749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94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112146</xdr:rowOff>
    </xdr:from>
    <xdr:to>
      <xdr:col>24</xdr:col>
      <xdr:colOff>63500</xdr:colOff>
      <xdr:row>76</xdr:row>
      <xdr:rowOff>15844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70896"/>
          <a:ext cx="838200" cy="7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15844</xdr:rowOff>
    </xdr:from>
    <xdr:to>
      <xdr:col>19</xdr:col>
      <xdr:colOff>177800</xdr:colOff>
      <xdr:row>76</xdr:row>
      <xdr:rowOff>104282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46044"/>
          <a:ext cx="889000" cy="8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12485</xdr:rowOff>
    </xdr:from>
    <xdr:to>
      <xdr:col>15</xdr:col>
      <xdr:colOff>50800</xdr:colOff>
      <xdr:row>76</xdr:row>
      <xdr:rowOff>104282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42685"/>
          <a:ext cx="889000" cy="9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12485</xdr:rowOff>
    </xdr:from>
    <xdr:to>
      <xdr:col>10</xdr:col>
      <xdr:colOff>114300</xdr:colOff>
      <xdr:row>77</xdr:row>
      <xdr:rowOff>48099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42685"/>
          <a:ext cx="889000" cy="20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61346</xdr:rowOff>
    </xdr:from>
    <xdr:to>
      <xdr:col>24</xdr:col>
      <xdr:colOff>114300</xdr:colOff>
      <xdr:row>75</xdr:row>
      <xdr:rowOff>162945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200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84223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71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136495</xdr:rowOff>
    </xdr:from>
    <xdr:to>
      <xdr:col>20</xdr:col>
      <xdr:colOff>38100</xdr:colOff>
      <xdr:row>76</xdr:row>
      <xdr:rowOff>66644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5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83172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53482</xdr:rowOff>
    </xdr:from>
    <xdr:to>
      <xdr:col>15</xdr:col>
      <xdr:colOff>101600</xdr:colOff>
      <xdr:row>76</xdr:row>
      <xdr:rowOff>155082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5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133134</xdr:rowOff>
    </xdr:from>
    <xdr:to>
      <xdr:col>10</xdr:col>
      <xdr:colOff>165100</xdr:colOff>
      <xdr:row>76</xdr:row>
      <xdr:rowOff>63283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918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79811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6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168749</xdr:rowOff>
    </xdr:from>
    <xdr:to>
      <xdr:col>6</xdr:col>
      <xdr:colOff>38100</xdr:colOff>
      <xdr:row>77</xdr:row>
      <xdr:rowOff>98899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9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7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82116</xdr:rowOff>
    </xdr:from>
    <xdr:to>
      <xdr:col>24</xdr:col>
      <xdr:colOff>63500</xdr:colOff>
      <xdr:row>95</xdr:row>
      <xdr:rowOff>106873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69866"/>
          <a:ext cx="838200" cy="2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164023</xdr:rowOff>
    </xdr:from>
    <xdr:to>
      <xdr:col>19</xdr:col>
      <xdr:colOff>177800</xdr:colOff>
      <xdr:row>95</xdr:row>
      <xdr:rowOff>82116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280323"/>
          <a:ext cx="889000" cy="8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164023</xdr:rowOff>
    </xdr:from>
    <xdr:to>
      <xdr:col>15</xdr:col>
      <xdr:colOff>50800</xdr:colOff>
      <xdr:row>95</xdr:row>
      <xdr:rowOff>6358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280323"/>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6358</xdr:rowOff>
    </xdr:from>
    <xdr:to>
      <xdr:col>10</xdr:col>
      <xdr:colOff>114300</xdr:colOff>
      <xdr:row>96</xdr:row>
      <xdr:rowOff>36464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94108"/>
          <a:ext cx="889000" cy="2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56073</xdr:rowOff>
    </xdr:from>
    <xdr:to>
      <xdr:col>24</xdr:col>
      <xdr:colOff>114300</xdr:colOff>
      <xdr:row>95</xdr:row>
      <xdr:rowOff>157673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78950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9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31316</xdr:rowOff>
    </xdr:from>
    <xdr:to>
      <xdr:col>20</xdr:col>
      <xdr:colOff>38100</xdr:colOff>
      <xdr:row>95</xdr:row>
      <xdr:rowOff>132916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149443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113223</xdr:rowOff>
    </xdr:from>
    <xdr:to>
      <xdr:col>15</xdr:col>
      <xdr:colOff>101600</xdr:colOff>
      <xdr:row>95</xdr:row>
      <xdr:rowOff>43373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2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59900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0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127008</xdr:rowOff>
    </xdr:from>
    <xdr:to>
      <xdr:col>10</xdr:col>
      <xdr:colOff>165100</xdr:colOff>
      <xdr:row>95</xdr:row>
      <xdr:rowOff>57158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4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73685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1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157114</xdr:rowOff>
    </xdr:from>
    <xdr:to>
      <xdr:col>6</xdr:col>
      <xdr:colOff>38100</xdr:colOff>
      <xdr:row>96</xdr:row>
      <xdr:rowOff>87264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44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103791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157988</xdr:rowOff>
    </xdr:from>
    <xdr:to>
      <xdr:col>55</xdr:col>
      <xdr:colOff>0</xdr:colOff>
      <xdr:row>37</xdr:row>
      <xdr:rowOff>165303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0163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165303</xdr:rowOff>
    </xdr:from>
    <xdr:to>
      <xdr:col>50</xdr:col>
      <xdr:colOff>114300</xdr:colOff>
      <xdr:row>38</xdr:row>
      <xdr:rowOff>6655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08953"/>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6655</xdr:rowOff>
    </xdr:from>
    <xdr:to>
      <xdr:col>45</xdr:col>
      <xdr:colOff>177800</xdr:colOff>
      <xdr:row>38</xdr:row>
      <xdr:rowOff>11684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2175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11684</xdr:rowOff>
    </xdr:from>
    <xdr:to>
      <xdr:col>41</xdr:col>
      <xdr:colOff>50800</xdr:colOff>
      <xdr:row>38</xdr:row>
      <xdr:rowOff>13056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67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107188</xdr:rowOff>
    </xdr:from>
    <xdr:to>
      <xdr:col>55</xdr:col>
      <xdr:colOff>50800</xdr:colOff>
      <xdr:row>38</xdr:row>
      <xdr:rowOff>37338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85615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29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114503</xdr:rowOff>
    </xdr:from>
    <xdr:to>
      <xdr:col>50</xdr:col>
      <xdr:colOff>165100</xdr:colOff>
      <xdr:row>38</xdr:row>
      <xdr:rowOff>44653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35780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127305</xdr:rowOff>
    </xdr:from>
    <xdr:to>
      <xdr:col>46</xdr:col>
      <xdr:colOff>38100</xdr:colOff>
      <xdr:row>38</xdr:row>
      <xdr:rowOff>57455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48582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132334</xdr:rowOff>
    </xdr:from>
    <xdr:to>
      <xdr:col>41</xdr:col>
      <xdr:colOff>101600</xdr:colOff>
      <xdr:row>38</xdr:row>
      <xdr:rowOff>62485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53611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133706</xdr:rowOff>
    </xdr:from>
    <xdr:to>
      <xdr:col>36</xdr:col>
      <xdr:colOff>165100</xdr:colOff>
      <xdr:row>38</xdr:row>
      <xdr:rowOff>63856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54983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102133</xdr:rowOff>
    </xdr:from>
    <xdr:to>
      <xdr:col>55</xdr:col>
      <xdr:colOff>0</xdr:colOff>
      <xdr:row>54</xdr:row>
      <xdr:rowOff>101295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88983"/>
          <a:ext cx="838200" cy="17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102133</xdr:rowOff>
    </xdr:from>
    <xdr:to>
      <xdr:col>50</xdr:col>
      <xdr:colOff>114300</xdr:colOff>
      <xdr:row>54</xdr:row>
      <xdr:rowOff>34620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88983"/>
          <a:ext cx="8890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34620</xdr:rowOff>
    </xdr:from>
    <xdr:to>
      <xdr:col>45</xdr:col>
      <xdr:colOff>177800</xdr:colOff>
      <xdr:row>55</xdr:row>
      <xdr:rowOff>2083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292920"/>
          <a:ext cx="889000" cy="13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51156</xdr:rowOff>
    </xdr:from>
    <xdr:to>
      <xdr:col>41</xdr:col>
      <xdr:colOff>50800</xdr:colOff>
      <xdr:row>55</xdr:row>
      <xdr:rowOff>2083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09456"/>
          <a:ext cx="889000" cy="1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50495</xdr:rowOff>
    </xdr:from>
    <xdr:to>
      <xdr:col>55</xdr:col>
      <xdr:colOff>50800</xdr:colOff>
      <xdr:row>54</xdr:row>
      <xdr:rowOff>152095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73372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6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51333</xdr:rowOff>
    </xdr:from>
    <xdr:to>
      <xdr:col>50</xdr:col>
      <xdr:colOff>165100</xdr:colOff>
      <xdr:row>53</xdr:row>
      <xdr:rowOff>152933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169460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155270</xdr:rowOff>
    </xdr:from>
    <xdr:to>
      <xdr:col>46</xdr:col>
      <xdr:colOff>38100</xdr:colOff>
      <xdr:row>54</xdr:row>
      <xdr:rowOff>85420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101947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01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122733</xdr:rowOff>
    </xdr:from>
    <xdr:to>
      <xdr:col>41</xdr:col>
      <xdr:colOff>101600</xdr:colOff>
      <xdr:row>55</xdr:row>
      <xdr:rowOff>52883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69410</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15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356</xdr:rowOff>
    </xdr:from>
    <xdr:to>
      <xdr:col>36</xdr:col>
      <xdr:colOff>165100</xdr:colOff>
      <xdr:row>54</xdr:row>
      <xdr:rowOff>101956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118483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3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70529</xdr:rowOff>
    </xdr:from>
    <xdr:to>
      <xdr:col>55</xdr:col>
      <xdr:colOff>0</xdr:colOff>
      <xdr:row>76</xdr:row>
      <xdr:rowOff>118478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00729"/>
          <a:ext cx="8382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161607</xdr:rowOff>
    </xdr:from>
    <xdr:to>
      <xdr:col>50</xdr:col>
      <xdr:colOff>114300</xdr:colOff>
      <xdr:row>76</xdr:row>
      <xdr:rowOff>70529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020357"/>
          <a:ext cx="8890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32353</xdr:rowOff>
    </xdr:from>
    <xdr:to>
      <xdr:col>45</xdr:col>
      <xdr:colOff>177800</xdr:colOff>
      <xdr:row>75</xdr:row>
      <xdr:rowOff>161607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719653"/>
          <a:ext cx="889000" cy="30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32353</xdr:rowOff>
    </xdr:from>
    <xdr:to>
      <xdr:col>41</xdr:col>
      <xdr:colOff>50800</xdr:colOff>
      <xdr:row>74</xdr:row>
      <xdr:rowOff>88246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719653"/>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84472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67678</xdr:rowOff>
    </xdr:from>
    <xdr:to>
      <xdr:col>55</xdr:col>
      <xdr:colOff>50800</xdr:colOff>
      <xdr:row>76</xdr:row>
      <xdr:rowOff>169278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9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90555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19729</xdr:rowOff>
    </xdr:from>
    <xdr:to>
      <xdr:col>50</xdr:col>
      <xdr:colOff>165100</xdr:colOff>
      <xdr:row>76</xdr:row>
      <xdr:rowOff>121329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137857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110807</xdr:rowOff>
    </xdr:from>
    <xdr:to>
      <xdr:col>46</xdr:col>
      <xdr:colOff>38100</xdr:colOff>
      <xdr:row>76</xdr:row>
      <xdr:rowOff>40957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57484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74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153003</xdr:rowOff>
    </xdr:from>
    <xdr:to>
      <xdr:col>41</xdr:col>
      <xdr:colOff>101600</xdr:colOff>
      <xdr:row>74</xdr:row>
      <xdr:rowOff>83153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6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99680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4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37446</xdr:rowOff>
    </xdr:from>
    <xdr:to>
      <xdr:col>36</xdr:col>
      <xdr:colOff>165100</xdr:colOff>
      <xdr:row>74</xdr:row>
      <xdr:rowOff>139046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155573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70968</xdr:rowOff>
    </xdr:from>
    <xdr:to>
      <xdr:col>55</xdr:col>
      <xdr:colOff>0</xdr:colOff>
      <xdr:row>95</xdr:row>
      <xdr:rowOff>27057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87268"/>
          <a:ext cx="838200" cy="1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20410</xdr:rowOff>
    </xdr:from>
    <xdr:to>
      <xdr:col>50</xdr:col>
      <xdr:colOff>114300</xdr:colOff>
      <xdr:row>94</xdr:row>
      <xdr:rowOff>70968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136710"/>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20410</xdr:rowOff>
    </xdr:from>
    <xdr:to>
      <xdr:col>45</xdr:col>
      <xdr:colOff>177800</xdr:colOff>
      <xdr:row>94</xdr:row>
      <xdr:rowOff>65157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136710"/>
          <a:ext cx="889000" cy="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65157</xdr:rowOff>
    </xdr:from>
    <xdr:to>
      <xdr:col>41</xdr:col>
      <xdr:colOff>50800</xdr:colOff>
      <xdr:row>96</xdr:row>
      <xdr:rowOff>6922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181457"/>
          <a:ext cx="889000" cy="28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147707</xdr:rowOff>
    </xdr:from>
    <xdr:to>
      <xdr:col>55</xdr:col>
      <xdr:colOff>50800</xdr:colOff>
      <xdr:row>95</xdr:row>
      <xdr:rowOff>77857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170584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20168</xdr:rowOff>
    </xdr:from>
    <xdr:to>
      <xdr:col>50</xdr:col>
      <xdr:colOff>165100</xdr:colOff>
      <xdr:row>94</xdr:row>
      <xdr:rowOff>121768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3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138295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91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141060</xdr:rowOff>
    </xdr:from>
    <xdr:to>
      <xdr:col>46</xdr:col>
      <xdr:colOff>38100</xdr:colOff>
      <xdr:row>94</xdr:row>
      <xdr:rowOff>71210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87737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14357</xdr:rowOff>
    </xdr:from>
    <xdr:to>
      <xdr:col>41</xdr:col>
      <xdr:colOff>101600</xdr:colOff>
      <xdr:row>94</xdr:row>
      <xdr:rowOff>115957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132484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127572</xdr:rowOff>
    </xdr:from>
    <xdr:to>
      <xdr:col>36</xdr:col>
      <xdr:colOff>165100</xdr:colOff>
      <xdr:row>96</xdr:row>
      <xdr:rowOff>57722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74249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9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143075</xdr:rowOff>
    </xdr:from>
    <xdr:to>
      <xdr:col>85</xdr:col>
      <xdr:colOff>127000</xdr:colOff>
      <xdr:row>34</xdr:row>
      <xdr:rowOff>169636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00925"/>
          <a:ext cx="838200" cy="19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157552</xdr:rowOff>
    </xdr:from>
    <xdr:to>
      <xdr:col>81</xdr:col>
      <xdr:colOff>50800</xdr:colOff>
      <xdr:row>34</xdr:row>
      <xdr:rowOff>169636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986852"/>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161689</xdr:rowOff>
    </xdr:from>
    <xdr:to>
      <xdr:col>76</xdr:col>
      <xdr:colOff>114300</xdr:colOff>
      <xdr:row>34</xdr:row>
      <xdr:rowOff>157552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19539"/>
          <a:ext cx="889000" cy="16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56098</xdr:rowOff>
    </xdr:from>
    <xdr:to>
      <xdr:col>71</xdr:col>
      <xdr:colOff>177800</xdr:colOff>
      <xdr:row>33</xdr:row>
      <xdr:rowOff>161689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371048"/>
          <a:ext cx="889000" cy="44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92275</xdr:rowOff>
    </xdr:from>
    <xdr:to>
      <xdr:col>85</xdr:col>
      <xdr:colOff>177800</xdr:colOff>
      <xdr:row>34</xdr:row>
      <xdr:rowOff>22425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115152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118836</xdr:rowOff>
    </xdr:from>
    <xdr:to>
      <xdr:col>81</xdr:col>
      <xdr:colOff>101600</xdr:colOff>
      <xdr:row>35</xdr:row>
      <xdr:rowOff>48986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65513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2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106752</xdr:rowOff>
    </xdr:from>
    <xdr:to>
      <xdr:col>76</xdr:col>
      <xdr:colOff>165100</xdr:colOff>
      <xdr:row>35</xdr:row>
      <xdr:rowOff>36902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9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53429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1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110889</xdr:rowOff>
    </xdr:from>
    <xdr:to>
      <xdr:col>72</xdr:col>
      <xdr:colOff>38100</xdr:colOff>
      <xdr:row>34</xdr:row>
      <xdr:rowOff>41039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57566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5298</xdr:rowOff>
    </xdr:from>
    <xdr:to>
      <xdr:col>67</xdr:col>
      <xdr:colOff>101600</xdr:colOff>
      <xdr:row>31</xdr:row>
      <xdr:rowOff>106898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3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123425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0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154502</xdr:rowOff>
    </xdr:from>
    <xdr:to>
      <xdr:col>85</xdr:col>
      <xdr:colOff>127000</xdr:colOff>
      <xdr:row>56</xdr:row>
      <xdr:rowOff>20400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84252"/>
          <a:ext cx="838200" cy="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109696</xdr:rowOff>
    </xdr:from>
    <xdr:to>
      <xdr:col>81</xdr:col>
      <xdr:colOff>50800</xdr:colOff>
      <xdr:row>56</xdr:row>
      <xdr:rowOff>20400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539446"/>
          <a:ext cx="889000" cy="8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109696</xdr:rowOff>
    </xdr:from>
    <xdr:to>
      <xdr:col>76</xdr:col>
      <xdr:colOff>114300</xdr:colOff>
      <xdr:row>56</xdr:row>
      <xdr:rowOff>157502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39446"/>
          <a:ext cx="889000" cy="2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110582</xdr:rowOff>
    </xdr:from>
    <xdr:to>
      <xdr:col>71</xdr:col>
      <xdr:colOff>177800</xdr:colOff>
      <xdr:row>56</xdr:row>
      <xdr:rowOff>157502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11782"/>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103702</xdr:rowOff>
    </xdr:from>
    <xdr:to>
      <xdr:col>85</xdr:col>
      <xdr:colOff>177800</xdr:colOff>
      <xdr:row>56</xdr:row>
      <xdr:rowOff>33852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126579</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8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141050</xdr:rowOff>
    </xdr:from>
    <xdr:to>
      <xdr:col>81</xdr:col>
      <xdr:colOff>101600</xdr:colOff>
      <xdr:row>56</xdr:row>
      <xdr:rowOff>71200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7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87727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34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58896</xdr:rowOff>
    </xdr:from>
    <xdr:to>
      <xdr:col>76</xdr:col>
      <xdr:colOff>165100</xdr:colOff>
      <xdr:row>55</xdr:row>
      <xdr:rowOff>160496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4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5573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26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106702</xdr:rowOff>
    </xdr:from>
    <xdr:to>
      <xdr:col>72</xdr:col>
      <xdr:colOff>38100</xdr:colOff>
      <xdr:row>57</xdr:row>
      <xdr:rowOff>36852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53379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48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59782</xdr:rowOff>
    </xdr:from>
    <xdr:to>
      <xdr:col>67</xdr:col>
      <xdr:colOff>101600</xdr:colOff>
      <xdr:row>56</xdr:row>
      <xdr:rowOff>161382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6459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3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61105</xdr:rowOff>
    </xdr:from>
    <xdr:to>
      <xdr:col>85</xdr:col>
      <xdr:colOff>127000</xdr:colOff>
      <xdr:row>77</xdr:row>
      <xdr:rowOff>94416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262755"/>
          <a:ext cx="8382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94416</xdr:rowOff>
    </xdr:from>
    <xdr:to>
      <xdr:col>81</xdr:col>
      <xdr:colOff>50800</xdr:colOff>
      <xdr:row>77</xdr:row>
      <xdr:rowOff>121630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296066"/>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75692</xdr:rowOff>
    </xdr:from>
    <xdr:to>
      <xdr:col>76</xdr:col>
      <xdr:colOff>114300</xdr:colOff>
      <xdr:row>77</xdr:row>
      <xdr:rowOff>121630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105892"/>
          <a:ext cx="889000" cy="21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132080</xdr:rowOff>
    </xdr:from>
    <xdr:to>
      <xdr:col>71</xdr:col>
      <xdr:colOff>177800</xdr:colOff>
      <xdr:row>76</xdr:row>
      <xdr:rowOff>75692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2990830"/>
          <a:ext cx="8890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157353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10305</xdr:rowOff>
    </xdr:from>
    <xdr:to>
      <xdr:col>85</xdr:col>
      <xdr:colOff>177800</xdr:colOff>
      <xdr:row>77</xdr:row>
      <xdr:rowOff>111905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2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33182</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06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43616</xdr:rowOff>
    </xdr:from>
    <xdr:to>
      <xdr:col>81</xdr:col>
      <xdr:colOff>101600</xdr:colOff>
      <xdr:row>77</xdr:row>
      <xdr:rowOff>145216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2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161743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02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70830</xdr:rowOff>
    </xdr:from>
    <xdr:to>
      <xdr:col>76</xdr:col>
      <xdr:colOff>165100</xdr:colOff>
      <xdr:row>78</xdr:row>
      <xdr:rowOff>980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2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17507</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0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24892</xdr:rowOff>
    </xdr:from>
    <xdr:to>
      <xdr:col>72</xdr:col>
      <xdr:colOff>38100</xdr:colOff>
      <xdr:row>76</xdr:row>
      <xdr:rowOff>126492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143019</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28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81280</xdr:rowOff>
    </xdr:from>
    <xdr:to>
      <xdr:col>67</xdr:col>
      <xdr:colOff>101600</xdr:colOff>
      <xdr:row>76</xdr:row>
      <xdr:rowOff>11430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27957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27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60604</xdr:rowOff>
    </xdr:from>
    <xdr:to>
      <xdr:col>85</xdr:col>
      <xdr:colOff>127000</xdr:colOff>
      <xdr:row>95</xdr:row>
      <xdr:rowOff>70114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48354"/>
          <a:ext cx="8382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60604</xdr:rowOff>
    </xdr:from>
    <xdr:to>
      <xdr:col>81</xdr:col>
      <xdr:colOff>50800</xdr:colOff>
      <xdr:row>95</xdr:row>
      <xdr:rowOff>66320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4835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66320</xdr:rowOff>
    </xdr:from>
    <xdr:to>
      <xdr:col>76</xdr:col>
      <xdr:colOff>114300</xdr:colOff>
      <xdr:row>95</xdr:row>
      <xdr:rowOff>74640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54070"/>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74640</xdr:rowOff>
    </xdr:from>
    <xdr:to>
      <xdr:col>71</xdr:col>
      <xdr:colOff>177800</xdr:colOff>
      <xdr:row>95</xdr:row>
      <xdr:rowOff>136477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62390"/>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19314</xdr:rowOff>
    </xdr:from>
    <xdr:to>
      <xdr:col>85</xdr:col>
      <xdr:colOff>177800</xdr:colOff>
      <xdr:row>95</xdr:row>
      <xdr:rowOff>120914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42191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5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9804</xdr:rowOff>
    </xdr:from>
    <xdr:to>
      <xdr:col>81</xdr:col>
      <xdr:colOff>101600</xdr:colOff>
      <xdr:row>95</xdr:row>
      <xdr:rowOff>111404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127931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15520</xdr:rowOff>
    </xdr:from>
    <xdr:to>
      <xdr:col>76</xdr:col>
      <xdr:colOff>165100</xdr:colOff>
      <xdr:row>95</xdr:row>
      <xdr:rowOff>117120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133647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23840</xdr:rowOff>
    </xdr:from>
    <xdr:to>
      <xdr:col>72</xdr:col>
      <xdr:colOff>38100</xdr:colOff>
      <xdr:row>95</xdr:row>
      <xdr:rowOff>125440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85677</xdr:rowOff>
    </xdr:from>
    <xdr:to>
      <xdr:col>67</xdr:col>
      <xdr:colOff>101600</xdr:colOff>
      <xdr:row>96</xdr:row>
      <xdr:rowOff>15827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7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32354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14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65,509</a:t>
          </a:r>
          <a:r>
            <a:rPr kumimoji="1" lang="ja-JP" altLang="ja-JP" sz="1100">
              <a:solidFill>
                <a:schemeClr val="dk1"/>
              </a:solidFill>
              <a:effectLst/>
              <a:latin typeface="+mn-lt"/>
              <a:ea typeface="+mn-ea"/>
              <a:cs typeface="+mn-cs"/>
            </a:rPr>
            <a:t>円となっている。類似団体平均と比べて高い水準で推移しており、令和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本庁舎リニューアル事業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231,116</a:t>
          </a:r>
          <a:r>
            <a:rPr kumimoji="1" lang="ja-JP" altLang="ja-JP" sz="1100">
              <a:solidFill>
                <a:schemeClr val="dk1"/>
              </a:solidFill>
              <a:effectLst/>
              <a:latin typeface="+mn-lt"/>
              <a:ea typeface="+mn-ea"/>
              <a:cs typeface="+mn-cs"/>
            </a:rPr>
            <a:t>円となっている。全国平均、類似団体平均と比べて高い水準で推移しており、</a:t>
          </a:r>
          <a:r>
            <a:rPr kumimoji="1" lang="ja-JP" altLang="en-US" sz="1100">
              <a:solidFill>
                <a:schemeClr val="dk1"/>
              </a:solidFill>
              <a:effectLst/>
              <a:latin typeface="+mn-lt"/>
              <a:ea typeface="+mn-ea"/>
              <a:cs typeface="+mn-cs"/>
            </a:rPr>
            <a:t>定額減税補足給付金支給事業や</a:t>
          </a:r>
          <a:r>
            <a:rPr kumimoji="1" lang="ja-JP" altLang="ja-JP" sz="1100">
              <a:solidFill>
                <a:schemeClr val="dk1"/>
              </a:solidFill>
              <a:effectLst/>
              <a:latin typeface="+mn-lt"/>
              <a:ea typeface="+mn-ea"/>
              <a:cs typeface="+mn-cs"/>
            </a:rPr>
            <a:t>社会福祉費のうち障がい者介護給付事業費や障がい者訓練等給付事業費の増加が一因である。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43,936</a:t>
          </a:r>
          <a:r>
            <a:rPr kumimoji="1" lang="ja-JP" altLang="ja-JP" sz="1100">
              <a:solidFill>
                <a:schemeClr val="dk1"/>
              </a:solidFill>
              <a:effectLst/>
              <a:latin typeface="+mn-lt"/>
              <a:ea typeface="+mn-ea"/>
              <a:cs typeface="+mn-cs"/>
            </a:rPr>
            <a:t>円となっている。全国平均、県平均と比べ低いが、類似団体と比べ高い水準で推移している。</a:t>
          </a:r>
          <a:r>
            <a:rPr kumimoji="1" lang="ja-JP" altLang="en-US" sz="1100">
              <a:solidFill>
                <a:schemeClr val="dk1"/>
              </a:solidFill>
              <a:effectLst/>
              <a:latin typeface="+mn-lt"/>
              <a:ea typeface="+mn-ea"/>
              <a:cs typeface="+mn-cs"/>
            </a:rPr>
            <a:t>新型コロナウイルス感染症対策事業</a:t>
          </a:r>
          <a:r>
            <a:rPr kumimoji="1" lang="ja-JP" altLang="ja-JP" sz="1100">
              <a:solidFill>
                <a:schemeClr val="dk1"/>
              </a:solidFill>
              <a:effectLst/>
              <a:latin typeface="+mn-lt"/>
              <a:ea typeface="+mn-ea"/>
              <a:cs typeface="+mn-cs"/>
            </a:rPr>
            <a:t>が終了した</a:t>
          </a:r>
          <a:r>
            <a:rPr kumimoji="1" lang="ja-JP" altLang="en-US" sz="1100">
              <a:solidFill>
                <a:schemeClr val="dk1"/>
              </a:solidFill>
              <a:effectLst/>
              <a:latin typeface="+mn-lt"/>
              <a:ea typeface="+mn-ea"/>
              <a:cs typeface="+mn-cs"/>
            </a:rPr>
            <a:t>ものの予防接種事業の事業費増などに</a:t>
          </a:r>
          <a:r>
            <a:rPr kumimoji="1" lang="ja-JP" altLang="ja-JP" sz="1100">
              <a:solidFill>
                <a:schemeClr val="dk1"/>
              </a:solidFill>
              <a:effectLst/>
              <a:latin typeface="+mn-lt"/>
              <a:ea typeface="+mn-ea"/>
              <a:cs typeface="+mn-cs"/>
            </a:rPr>
            <a:t>より、類似団体平均程度で推移している。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23,114</a:t>
          </a:r>
          <a:r>
            <a:rPr kumimoji="1" lang="ja-JP" altLang="ja-JP" sz="1100">
              <a:solidFill>
                <a:schemeClr val="dk1"/>
              </a:solidFill>
              <a:effectLst/>
              <a:latin typeface="+mn-lt"/>
              <a:ea typeface="+mn-ea"/>
              <a:cs typeface="+mn-cs"/>
            </a:rPr>
            <a:t>円となっている。全国平均、県平均及び類似団体平均と比べて高い水準で推移しているのは、企業立地奨励金やふるさと納税制度推進事業などによる事業費の増加が一因である。 </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56,913</a:t>
          </a:r>
          <a:r>
            <a:rPr kumimoji="1" lang="ja-JP" altLang="ja-JP" sz="1100">
              <a:solidFill>
                <a:schemeClr val="dk1"/>
              </a:solidFill>
              <a:effectLst/>
              <a:latin typeface="+mn-lt"/>
              <a:ea typeface="+mn-ea"/>
              <a:cs typeface="+mn-cs"/>
            </a:rPr>
            <a:t>円となっている。全国平均、類似団体平均と比べて高い水準であるが、前畑崎辺道路などの道路整備事業が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年度への繰越により減</a:t>
          </a:r>
          <a:r>
            <a:rPr kumimoji="1" lang="ja-JP" altLang="ja-JP" sz="1100">
              <a:solidFill>
                <a:schemeClr val="dk1"/>
              </a:solidFill>
              <a:effectLst/>
              <a:latin typeface="+mn-lt"/>
              <a:ea typeface="+mn-ea"/>
              <a:cs typeface="+mn-cs"/>
            </a:rPr>
            <a:t>となったことなどにより事業費</a:t>
          </a:r>
          <a:r>
            <a:rPr kumimoji="1" lang="ja-JP" altLang="en-US" sz="1100">
              <a:solidFill>
                <a:schemeClr val="dk1"/>
              </a:solidFill>
              <a:effectLst/>
              <a:latin typeface="+mn-lt"/>
              <a:ea typeface="+mn-ea"/>
              <a:cs typeface="+mn-cs"/>
            </a:rPr>
            <a:t>は減</a:t>
          </a:r>
          <a:r>
            <a:rPr kumimoji="1" lang="ja-JP" altLang="ja-JP" sz="1100">
              <a:solidFill>
                <a:schemeClr val="dk1"/>
              </a:solidFill>
              <a:effectLst/>
              <a:latin typeface="+mn-lt"/>
              <a:ea typeface="+mn-ea"/>
              <a:cs typeface="+mn-cs"/>
            </a:rPr>
            <a:t>となっている。 </a:t>
          </a:r>
          <a:endParaRPr lang="ja-JP" altLang="ja-JP" sz="1400">
            <a:effectLst/>
          </a:endParaRPr>
        </a:p>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18,004</a:t>
          </a:r>
          <a:r>
            <a:rPr kumimoji="1" lang="ja-JP" altLang="ja-JP" sz="1100">
              <a:solidFill>
                <a:schemeClr val="dk1"/>
              </a:solidFill>
              <a:effectLst/>
              <a:latin typeface="+mn-lt"/>
              <a:ea typeface="+mn-ea"/>
              <a:cs typeface="+mn-cs"/>
            </a:rPr>
            <a:t>円となっている。全国平均、類似団体平均と比べて高い水準であるが、近隣市町から消防事務を受託しているためである。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計画的な財政運営を行った結果、前年度と比較して</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11.11</a:t>
          </a:r>
          <a:r>
            <a:rPr kumimoji="1" lang="ja-JP" altLang="ja-JP" sz="1100">
              <a:solidFill>
                <a:schemeClr val="dk1"/>
              </a:solidFill>
              <a:effectLst/>
              <a:latin typeface="+mn-lt"/>
              <a:ea typeface="+mn-ea"/>
              <a:cs typeface="+mn-cs"/>
            </a:rPr>
            <a:t>％となった。財源調整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基金の実質的な残高の標準財政規模に対する割合は</a:t>
          </a:r>
          <a:r>
            <a:rPr kumimoji="1" lang="en-US" altLang="ja-JP" sz="1100">
              <a:solidFill>
                <a:schemeClr val="dk1"/>
              </a:solidFill>
              <a:effectLst/>
              <a:latin typeface="+mn-lt"/>
              <a:ea typeface="+mn-ea"/>
              <a:cs typeface="+mn-cs"/>
            </a:rPr>
            <a:t>KPI</a:t>
          </a:r>
          <a:r>
            <a:rPr kumimoji="1" lang="ja-JP" altLang="ja-JP" sz="1100">
              <a:solidFill>
                <a:schemeClr val="dk1"/>
              </a:solidFill>
              <a:effectLst/>
              <a:latin typeface="+mn-lt"/>
              <a:ea typeface="+mn-ea"/>
              <a:cs typeface="+mn-cs"/>
            </a:rPr>
            <a:t>の評価指標としているため、一定の割合を保ちながら、今後も計画的に財政運営を行っていく。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実質収支額の推移</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3,259</a:t>
          </a:r>
          <a:r>
            <a:rPr kumimoji="1" lang="ja-JP" altLang="ja-JP" sz="1100">
              <a:solidFill>
                <a:schemeClr val="dk1"/>
              </a:solidFill>
              <a:effectLst/>
              <a:latin typeface="+mn-lt"/>
              <a:ea typeface="+mn-ea"/>
              <a:cs typeface="+mn-cs"/>
            </a:rPr>
            <a:t>百万円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4,632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4,620</a:t>
          </a:r>
          <a:r>
            <a:rPr kumimoji="1" lang="ja-JP" altLang="en-US"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4,505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3,649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2,926</a:t>
          </a:r>
          <a:r>
            <a:rPr kumimoji="1" lang="ja-JP" altLang="en-US" sz="1100">
              <a:solidFill>
                <a:schemeClr val="dk1"/>
              </a:solidFill>
              <a:effectLst/>
              <a:latin typeface="+mn-lt"/>
              <a:ea typeface="+mn-ea"/>
              <a:cs typeface="+mn-cs"/>
            </a:rPr>
            <a:t>百万円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実質収支額が標準財政規模に占める割合を表わす比率で、各会計は黒字の状況である。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年度は、一般会計において新型コロナウイルス感染症対策として各種給付金事業等を行ったため、大幅増となった。</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年度と比較して減少となったものの、引き続き一般会計において新型コロナウイルス感染症対策として各種給付金事業等を行ったため、黒字となっている。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年度と比較してやや減少しているが、引き続き標準財政規模の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％強程度の黒字となっている。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年度は、事業の執行率が平時に戻りつつあることに加え、令和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年度と比較して歳入額が減少し、実質収支額が減少したことにより黒字額が減少している。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年度は、実質収支は黒字であったものの単年度収支は赤字となっており、黒字額は減少している。</a:t>
          </a:r>
          <a:endParaRPr lang="ja-JP" altLang="ja-JP" sz="1400">
            <a:effectLst/>
          </a:endParaRPr>
        </a:p>
        <a:p>
          <a:r>
            <a:rPr kumimoji="1" lang="ja-JP" altLang="ja-JP" sz="1100">
              <a:solidFill>
                <a:schemeClr val="dk1"/>
              </a:solidFill>
              <a:effectLst/>
              <a:latin typeface="+mn-lt"/>
              <a:ea typeface="+mn-ea"/>
              <a:cs typeface="+mn-cs"/>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endParaRPr lang="ja-JP" altLang="ja-JP" sz="1400">
            <a:effectLst/>
          </a:endParaRPr>
        </a:p>
        <a:p>
          <a:r>
            <a:rPr kumimoji="1" lang="ja-JP" altLang="ja-JP" sz="1100">
              <a:solidFill>
                <a:schemeClr val="dk1"/>
              </a:solidFill>
              <a:effectLst/>
              <a:latin typeface="+mn-lt"/>
              <a:ea typeface="+mn-ea"/>
              <a:cs typeface="+mn-cs"/>
            </a:rPr>
            <a:t>　今後も連結実質赤字比率の推移を注視しながら、中長期的な展望を踏まえた健全な財政運営に努める必要がある。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Y23" sqref="AY23:BM23"/>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133249093</v>
      </c>
      <c r="BO4" s="371"/>
      <c r="BP4" s="371"/>
      <c r="BQ4" s="371"/>
      <c r="BR4" s="371"/>
      <c r="BS4" s="371"/>
      <c r="BT4" s="371"/>
      <c r="BU4" s="372"/>
      <c r="BV4" s="370">
        <v>136710600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129462218</v>
      </c>
      <c r="BO5" s="408"/>
      <c r="BP5" s="408"/>
      <c r="BQ5" s="408"/>
      <c r="BR5" s="408"/>
      <c r="BS5" s="408"/>
      <c r="BT5" s="408"/>
      <c r="BU5" s="409"/>
      <c r="BV5" s="407">
        <v>131857406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95.8</v>
      </c>
      <c r="CU5" s="405"/>
      <c r="CV5" s="405"/>
      <c r="CW5" s="405"/>
      <c r="CX5" s="405"/>
      <c r="CY5" s="405"/>
      <c r="CZ5" s="405"/>
      <c r="DA5" s="406"/>
      <c r="DB5" s="404">
        <v>94.2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3786875</v>
      </c>
      <c r="BO6" s="408"/>
      <c r="BP6" s="408"/>
      <c r="BQ6" s="408"/>
      <c r="BR6" s="408"/>
      <c r="BS6" s="408"/>
      <c r="BT6" s="408"/>
      <c r="BU6" s="409"/>
      <c r="BV6" s="407">
        <v>4853194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v>
      </c>
      <c r="CU6" s="445"/>
      <c r="CV6" s="445"/>
      <c r="CW6" s="445"/>
      <c r="CX6" s="445"/>
      <c r="CY6" s="445"/>
      <c r="CZ6" s="445"/>
      <c r="DA6" s="446"/>
      <c r="DB6" s="444">
        <v>95.5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860354</v>
      </c>
      <c r="BO7" s="408"/>
      <c r="BP7" s="408"/>
      <c r="BQ7" s="408"/>
      <c r="BR7" s="408"/>
      <c r="BS7" s="408"/>
      <c r="BT7" s="408"/>
      <c r="BU7" s="409"/>
      <c r="BV7" s="407">
        <v>1203655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61230575</v>
      </c>
      <c r="CU7" s="408"/>
      <c r="CV7" s="408"/>
      <c r="CW7" s="408"/>
      <c r="CX7" s="408"/>
      <c r="CY7" s="408"/>
      <c r="CZ7" s="408"/>
      <c r="DA7" s="409"/>
      <c r="DB7" s="407">
        <v>60543303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2926521</v>
      </c>
      <c r="BO8" s="408"/>
      <c r="BP8" s="408"/>
      <c r="BQ8" s="408"/>
      <c r="BR8" s="408"/>
      <c r="BS8" s="408"/>
      <c r="BT8" s="408"/>
      <c r="BU8" s="409"/>
      <c r="BV8" s="407">
        <v>3649539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243223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-723018</v>
      </c>
      <c r="BO9" s="408"/>
      <c r="BP9" s="408"/>
      <c r="BQ9" s="408"/>
      <c r="BR9" s="408"/>
      <c r="BS9" s="408"/>
      <c r="BT9" s="408"/>
      <c r="BU9" s="409"/>
      <c r="BV9" s="407">
        <v>-860818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11.6</v>
      </c>
      <c r="CU9" s="405"/>
      <c r="CV9" s="405"/>
      <c r="CW9" s="405"/>
      <c r="CX9" s="405"/>
      <c r="CY9" s="405"/>
      <c r="CZ9" s="405"/>
      <c r="DA9" s="406"/>
      <c r="DB9" s="404">
        <v>11.7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255439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2428906</v>
      </c>
      <c r="BO10" s="408"/>
      <c r="BP10" s="408"/>
      <c r="BQ10" s="408"/>
      <c r="BR10" s="408"/>
      <c r="BS10" s="408"/>
      <c r="BT10" s="408"/>
      <c r="BU10" s="409"/>
      <c r="BV10" s="407">
        <v>2327498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233507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2009788</v>
      </c>
      <c r="BO12" s="408"/>
      <c r="BP12" s="408"/>
      <c r="BQ12" s="408"/>
      <c r="BR12" s="408"/>
      <c r="BS12" s="408"/>
      <c r="BT12" s="408"/>
      <c r="BU12" s="409"/>
      <c r="BV12" s="407">
        <v>2279965</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230910</v>
      </c>
      <c r="S13" s="492"/>
      <c r="T13" s="492"/>
      <c r="U13" s="492"/>
      <c r="V13" s="493"/>
      <c r="W13" s="423" t="s">
        <v>131</v>
      </c>
      <c r="X13" s="424"/>
      <c r="Y13" s="424"/>
      <c r="Z13" s="424"/>
      <c r="AA13" s="424"/>
      <c r="AB13" s="414"/>
      <c r="AC13" s="458">
        <v>4260</v>
      </c>
      <c r="AD13" s="459"/>
      <c r="AE13" s="459"/>
      <c r="AF13" s="459"/>
      <c r="AG13" s="501"/>
      <c r="AH13" s="458">
        <v>4828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-303900</v>
      </c>
      <c r="BO13" s="408"/>
      <c r="BP13" s="408"/>
      <c r="BQ13" s="408"/>
      <c r="BR13" s="408"/>
      <c r="BS13" s="408"/>
      <c r="BT13" s="408"/>
      <c r="BU13" s="409"/>
      <c r="BV13" s="407">
        <v>-813285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236906</v>
      </c>
      <c r="S14" s="492"/>
      <c r="T14" s="492"/>
      <c r="U14" s="492"/>
      <c r="V14" s="493"/>
      <c r="W14" s="397"/>
      <c r="X14" s="398"/>
      <c r="Y14" s="398"/>
      <c r="Z14" s="398"/>
      <c r="AA14" s="398"/>
      <c r="AB14" s="387"/>
      <c r="AC14" s="494">
        <v>3.8</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234624</v>
      </c>
      <c r="S15" s="492"/>
      <c r="T15" s="492"/>
      <c r="U15" s="492"/>
      <c r="V15" s="493"/>
      <c r="W15" s="423" t="s">
        <v>137</v>
      </c>
      <c r="X15" s="424"/>
      <c r="Y15" s="424"/>
      <c r="Z15" s="424"/>
      <c r="AA15" s="424"/>
      <c r="AB15" s="414"/>
      <c r="AC15" s="458">
        <v>21172</v>
      </c>
      <c r="AD15" s="459"/>
      <c r="AE15" s="459"/>
      <c r="AF15" s="459"/>
      <c r="AG15" s="501"/>
      <c r="AH15" s="458">
        <v>21498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27794653</v>
      </c>
      <c r="BO15" s="371"/>
      <c r="BP15" s="371"/>
      <c r="BQ15" s="371"/>
      <c r="BR15" s="371"/>
      <c r="BS15" s="371"/>
      <c r="BT15" s="371"/>
      <c r="BU15" s="372"/>
      <c r="BV15" s="370">
        <v>28044855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18.899999999999999</v>
      </c>
      <c r="AD16" s="495"/>
      <c r="AE16" s="495"/>
      <c r="AF16" s="495"/>
      <c r="AG16" s="496"/>
      <c r="AH16" s="494">
        <v>19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53440972</v>
      </c>
      <c r="BO16" s="408"/>
      <c r="BP16" s="408"/>
      <c r="BQ16" s="408"/>
      <c r="BR16" s="408"/>
      <c r="BS16" s="408"/>
      <c r="BT16" s="408"/>
      <c r="BU16" s="409"/>
      <c r="BV16" s="407">
        <v>52108073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86458</v>
      </c>
      <c r="AD17" s="459"/>
      <c r="AE17" s="459"/>
      <c r="AF17" s="459"/>
      <c r="AG17" s="501"/>
      <c r="AH17" s="458">
        <v>86854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35013985</v>
      </c>
      <c r="BO17" s="408"/>
      <c r="BP17" s="408"/>
      <c r="BQ17" s="408"/>
      <c r="BR17" s="408"/>
      <c r="BS17" s="408"/>
      <c r="BT17" s="408"/>
      <c r="BU17" s="409"/>
      <c r="BV17" s="407">
        <v>35294076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426.01</v>
      </c>
      <c r="M18" s="531"/>
      <c r="N18" s="531"/>
      <c r="O18" s="531"/>
      <c r="P18" s="531"/>
      <c r="Q18" s="531"/>
      <c r="R18" s="532"/>
      <c r="S18" s="532"/>
      <c r="T18" s="532"/>
      <c r="U18" s="532"/>
      <c r="V18" s="533"/>
      <c r="W18" s="425"/>
      <c r="X18" s="426"/>
      <c r="Y18" s="426"/>
      <c r="Z18" s="426"/>
      <c r="AA18" s="426"/>
      <c r="AB18" s="417"/>
      <c r="AC18" s="534">
        <v>77.3</v>
      </c>
      <c r="AD18" s="535"/>
      <c r="AE18" s="535"/>
      <c r="AF18" s="535"/>
      <c r="AG18" s="536"/>
      <c r="AH18" s="534">
        <v>76.7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60646339</v>
      </c>
      <c r="BO18" s="408"/>
      <c r="BP18" s="408"/>
      <c r="BQ18" s="408"/>
      <c r="BR18" s="408"/>
      <c r="BS18" s="408"/>
      <c r="BT18" s="408"/>
      <c r="BU18" s="409"/>
      <c r="BV18" s="407">
        <v>58383268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571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81628718</v>
      </c>
      <c r="BO19" s="408"/>
      <c r="BP19" s="408"/>
      <c r="BQ19" s="408"/>
      <c r="BR19" s="408"/>
      <c r="BS19" s="408"/>
      <c r="BT19" s="408"/>
      <c r="BU19" s="409"/>
      <c r="BV19" s="407">
        <v>82921335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104053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95479953</v>
      </c>
      <c r="BO22" s="371"/>
      <c r="BP22" s="371"/>
      <c r="BQ22" s="371"/>
      <c r="BR22" s="371"/>
      <c r="BS22" s="371"/>
      <c r="BT22" s="371"/>
      <c r="BU22" s="372"/>
      <c r="BV22" s="370">
        <v>100844861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75386210</v>
      </c>
      <c r="BO23" s="408"/>
      <c r="BP23" s="408"/>
      <c r="BQ23" s="408"/>
      <c r="BR23" s="408"/>
      <c r="BS23" s="408"/>
      <c r="BT23" s="408"/>
      <c r="BU23" s="409"/>
      <c r="BV23" s="407">
        <v>78625198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10580</v>
      </c>
      <c r="R24" s="459"/>
      <c r="S24" s="459"/>
      <c r="T24" s="459"/>
      <c r="U24" s="459"/>
      <c r="V24" s="501"/>
      <c r="W24" s="553"/>
      <c r="X24" s="554"/>
      <c r="Y24" s="555"/>
      <c r="Z24" s="457" t="s">
        <v>162</v>
      </c>
      <c r="AA24" s="437"/>
      <c r="AB24" s="437"/>
      <c r="AC24" s="437"/>
      <c r="AD24" s="437"/>
      <c r="AE24" s="437"/>
      <c r="AF24" s="437"/>
      <c r="AG24" s="438"/>
      <c r="AH24" s="458">
        <v>2036</v>
      </c>
      <c r="AI24" s="459"/>
      <c r="AJ24" s="459"/>
      <c r="AK24" s="459"/>
      <c r="AL24" s="501"/>
      <c r="AM24" s="458">
        <v>6592568</v>
      </c>
      <c r="AN24" s="459"/>
      <c r="AO24" s="459"/>
      <c r="AP24" s="459"/>
      <c r="AQ24" s="459"/>
      <c r="AR24" s="501"/>
      <c r="AS24" s="458">
        <v>3238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61918594</v>
      </c>
      <c r="BO24" s="408"/>
      <c r="BP24" s="408"/>
      <c r="BQ24" s="408"/>
      <c r="BR24" s="408"/>
      <c r="BS24" s="408"/>
      <c r="BT24" s="408"/>
      <c r="BU24" s="409"/>
      <c r="BV24" s="407">
        <v>63663892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8730</v>
      </c>
      <c r="R25" s="459"/>
      <c r="S25" s="459"/>
      <c r="T25" s="459"/>
      <c r="U25" s="459"/>
      <c r="V25" s="501"/>
      <c r="W25" s="553"/>
      <c r="X25" s="554"/>
      <c r="Y25" s="555"/>
      <c r="Z25" s="457" t="s">
        <v>165</v>
      </c>
      <c r="AA25" s="437"/>
      <c r="AB25" s="437"/>
      <c r="AC25" s="437"/>
      <c r="AD25" s="437"/>
      <c r="AE25" s="437"/>
      <c r="AF25" s="437"/>
      <c r="AG25" s="438"/>
      <c r="AH25" s="458">
        <v>378</v>
      </c>
      <c r="AI25" s="459"/>
      <c r="AJ25" s="459"/>
      <c r="AK25" s="459"/>
      <c r="AL25" s="501"/>
      <c r="AM25" s="458">
        <v>1080324</v>
      </c>
      <c r="AN25" s="459"/>
      <c r="AO25" s="459"/>
      <c r="AP25" s="459"/>
      <c r="AQ25" s="459"/>
      <c r="AR25" s="501"/>
      <c r="AS25" s="458">
        <v>2858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12843478</v>
      </c>
      <c r="BO25" s="371"/>
      <c r="BP25" s="371"/>
      <c r="BQ25" s="371"/>
      <c r="BR25" s="371"/>
      <c r="BS25" s="371"/>
      <c r="BT25" s="371"/>
      <c r="BU25" s="372"/>
      <c r="BV25" s="370">
        <v>13153547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7210</v>
      </c>
      <c r="R26" s="459"/>
      <c r="S26" s="459"/>
      <c r="T26" s="459"/>
      <c r="U26" s="459"/>
      <c r="V26" s="501"/>
      <c r="W26" s="553"/>
      <c r="X26" s="554"/>
      <c r="Y26" s="555"/>
      <c r="Z26" s="457" t="s">
        <v>168</v>
      </c>
      <c r="AA26" s="559"/>
      <c r="AB26" s="559"/>
      <c r="AC26" s="559"/>
      <c r="AD26" s="559"/>
      <c r="AE26" s="559"/>
      <c r="AF26" s="559"/>
      <c r="AG26" s="560"/>
      <c r="AH26" s="458">
        <v>212</v>
      </c>
      <c r="AI26" s="459"/>
      <c r="AJ26" s="459"/>
      <c r="AK26" s="459"/>
      <c r="AL26" s="501"/>
      <c r="AM26" s="458">
        <v>735216</v>
      </c>
      <c r="AN26" s="459"/>
      <c r="AO26" s="459"/>
      <c r="AP26" s="459"/>
      <c r="AQ26" s="459"/>
      <c r="AR26" s="501"/>
      <c r="AS26" s="458">
        <v>3468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400000</v>
      </c>
      <c r="BO26" s="408"/>
      <c r="BP26" s="408"/>
      <c r="BQ26" s="408"/>
      <c r="BR26" s="408"/>
      <c r="BS26" s="408"/>
      <c r="BT26" s="408"/>
      <c r="BU26" s="409"/>
      <c r="BV26" s="407">
        <v>400000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6620</v>
      </c>
      <c r="R27" s="459"/>
      <c r="S27" s="459"/>
      <c r="T27" s="459"/>
      <c r="U27" s="459"/>
      <c r="V27" s="501"/>
      <c r="W27" s="553"/>
      <c r="X27" s="554"/>
      <c r="Y27" s="555"/>
      <c r="Z27" s="457" t="s">
        <v>171</v>
      </c>
      <c r="AA27" s="437"/>
      <c r="AB27" s="437"/>
      <c r="AC27" s="437"/>
      <c r="AD27" s="437"/>
      <c r="AE27" s="437"/>
      <c r="AF27" s="437"/>
      <c r="AG27" s="438"/>
      <c r="AH27" s="458">
        <v>49</v>
      </c>
      <c r="AI27" s="459"/>
      <c r="AJ27" s="459"/>
      <c r="AK27" s="459"/>
      <c r="AL27" s="501"/>
      <c r="AM27" s="458">
        <v>190701</v>
      </c>
      <c r="AN27" s="459"/>
      <c r="AO27" s="459"/>
      <c r="AP27" s="459"/>
      <c r="AQ27" s="459"/>
      <c r="AR27" s="501"/>
      <c r="AS27" s="458">
        <v>3892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1083513</v>
      </c>
      <c r="BO27" s="527"/>
      <c r="BP27" s="527"/>
      <c r="BQ27" s="527"/>
      <c r="BR27" s="527"/>
      <c r="BS27" s="527"/>
      <c r="BT27" s="527"/>
      <c r="BU27" s="528"/>
      <c r="BV27" s="526">
        <v>1383401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6020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6800281</v>
      </c>
      <c r="BO28" s="371"/>
      <c r="BP28" s="371"/>
      <c r="BQ28" s="371"/>
      <c r="BR28" s="371"/>
      <c r="BS28" s="371"/>
      <c r="BT28" s="371"/>
      <c r="BU28" s="372"/>
      <c r="BV28" s="370">
        <v>6381163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31</v>
      </c>
      <c r="M29" s="459"/>
      <c r="N29" s="459"/>
      <c r="O29" s="459"/>
      <c r="P29" s="501"/>
      <c r="Q29" s="458">
        <v>5630</v>
      </c>
      <c r="R29" s="459"/>
      <c r="S29" s="459"/>
      <c r="T29" s="459"/>
      <c r="U29" s="459"/>
      <c r="V29" s="501"/>
      <c r="W29" s="556"/>
      <c r="X29" s="557"/>
      <c r="Y29" s="558"/>
      <c r="Z29" s="457" t="s">
        <v>177</v>
      </c>
      <c r="AA29" s="437"/>
      <c r="AB29" s="437"/>
      <c r="AC29" s="437"/>
      <c r="AD29" s="437"/>
      <c r="AE29" s="437"/>
      <c r="AF29" s="437"/>
      <c r="AG29" s="438"/>
      <c r="AH29" s="458">
        <v>2085</v>
      </c>
      <c r="AI29" s="459"/>
      <c r="AJ29" s="459"/>
      <c r="AK29" s="459"/>
      <c r="AL29" s="501"/>
      <c r="AM29" s="458">
        <v>6783269</v>
      </c>
      <c r="AN29" s="459"/>
      <c r="AO29" s="459"/>
      <c r="AP29" s="459"/>
      <c r="AQ29" s="459"/>
      <c r="AR29" s="501"/>
      <c r="AS29" s="458">
        <v>3253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3208342</v>
      </c>
      <c r="BO29" s="408"/>
      <c r="BP29" s="408"/>
      <c r="BQ29" s="408"/>
      <c r="BR29" s="408"/>
      <c r="BS29" s="408"/>
      <c r="BT29" s="408"/>
      <c r="BU29" s="409"/>
      <c r="BV29" s="407">
        <v>3235757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13083566</v>
      </c>
      <c r="BO30" s="527"/>
      <c r="BP30" s="527"/>
      <c r="BQ30" s="527"/>
      <c r="BR30" s="527"/>
      <c r="BS30" s="527"/>
      <c r="BT30" s="527"/>
      <c r="BU30" s="528"/>
      <c r="BV30" s="526">
        <v>12931664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7</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11</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IF('各会計、関係団体の財政状況及び健全化判断比率'!B34="","",'各会計、関係団体の財政状況及び健全化判断比率'!B34)</f>
        <v>集落排水事業特別会計</v>
      </c>
      <c r="BH34" s="598"/>
      <c r="BI34" s="598"/>
      <c r="BJ34" s="598"/>
      <c r="BK34" s="598"/>
      <c r="BL34" s="598"/>
      <c r="BM34" s="598"/>
      <c r="BN34" s="598"/>
      <c r="BO34" s="598"/>
      <c r="BP34" s="598"/>
      <c r="BQ34" s="598"/>
      <c r="BR34" s="598"/>
      <c r="BS34" s="598"/>
      <c r="BT34" s="598"/>
      <c r="BU34" s="598"/>
      <c r="BV34" s="169"/>
      <c r="BW34" s="597">
        <f>IF(BY34="","",MAX(C34:D43,U34:V43,AM34:AN43,BE34:BF43)+1)</f>
        <v>19</v>
      </c>
      <c r="BX34" s="597"/>
      <c r="BY34" s="598" t="str">
        <f>IF('各会計、関係団体の財政状況及び健全化判断比率'!B68="","",'各会計、関係団体の財政状況及び健全化判断比率'!B68)</f>
        <v>長崎県後期高齢者医療広域連合（普通会計）</v>
      </c>
      <c r="BZ34" s="598"/>
      <c r="CA34" s="598"/>
      <c r="CB34" s="598"/>
      <c r="CC34" s="598"/>
      <c r="CD34" s="598"/>
      <c r="CE34" s="598"/>
      <c r="CF34" s="598"/>
      <c r="CG34" s="598"/>
      <c r="CH34" s="598"/>
      <c r="CI34" s="598"/>
      <c r="CJ34" s="598"/>
      <c r="CK34" s="598"/>
      <c r="CL34" s="598"/>
      <c r="CM34" s="598"/>
      <c r="CN34" s="169"/>
      <c r="CO34" s="597">
        <f>IF(CQ34="","",MAX(C34:D43,U34:V43,AM34:AN43,BE34:BF43,BW34:BX43)+1)</f>
        <v>27</v>
      </c>
      <c r="CP34" s="597"/>
      <c r="CQ34" s="598" t="str">
        <f>IF('各会計、関係団体の財政状況及び健全化判断比率'!BS7="","",'各会計、関係団体の財政状況及び健全化判断比率'!BS7)</f>
        <v>公益社団法人佐世保地域文化事業財団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住宅事業特別会計</v>
      </c>
      <c r="F35" s="598"/>
      <c r="G35" s="598"/>
      <c r="H35" s="598"/>
      <c r="I35" s="598"/>
      <c r="J35" s="598"/>
      <c r="K35" s="598"/>
      <c r="L35" s="598"/>
      <c r="M35" s="598"/>
      <c r="N35" s="598"/>
      <c r="O35" s="598"/>
      <c r="P35" s="598"/>
      <c r="Q35" s="598"/>
      <c r="R35" s="598"/>
      <c r="S35" s="598"/>
      <c r="T35" s="169"/>
      <c r="U35" s="597">
        <f>IF(W35="","",U34+1)</f>
        <v>8</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12</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f t="shared" ref="BE35:BE43" si="1">IF(BG35="","",BE34+1)</f>
        <v>14</v>
      </c>
      <c r="BF35" s="597"/>
      <c r="BG35" s="598" t="str">
        <f>IF('各会計、関係団体の財政状況及び健全化判断比率'!B35="","",'各会計、関係団体の財政状況及び健全化判断比率'!B35)</f>
        <v>交通船事業特別会計</v>
      </c>
      <c r="BH35" s="598"/>
      <c r="BI35" s="598"/>
      <c r="BJ35" s="598"/>
      <c r="BK35" s="598"/>
      <c r="BL35" s="598"/>
      <c r="BM35" s="598"/>
      <c r="BN35" s="598"/>
      <c r="BO35" s="598"/>
      <c r="BP35" s="598"/>
      <c r="BQ35" s="598"/>
      <c r="BR35" s="598"/>
      <c r="BS35" s="598"/>
      <c r="BT35" s="598"/>
      <c r="BU35" s="598"/>
      <c r="BV35" s="169"/>
      <c r="BW35" s="597">
        <f t="shared" ref="BW35:BW43" si="2">IF(BY35="","",BW34+1)</f>
        <v>20</v>
      </c>
      <c r="BX35" s="597"/>
      <c r="BY35" s="598" t="str">
        <f>IF('各会計、関係団体の財政状況及び健全化判断比率'!B69="","",'各会計、関係団体の財政状況及び健全化判断比率'!B69)</f>
        <v>長崎県後期高齢者医療広域連合（後期高齢者医療事業会計）</v>
      </c>
      <c r="BZ35" s="598"/>
      <c r="CA35" s="598"/>
      <c r="CB35" s="598"/>
      <c r="CC35" s="598"/>
      <c r="CD35" s="598"/>
      <c r="CE35" s="598"/>
      <c r="CF35" s="598"/>
      <c r="CG35" s="598"/>
      <c r="CH35" s="598"/>
      <c r="CI35" s="598"/>
      <c r="CJ35" s="598"/>
      <c r="CK35" s="598"/>
      <c r="CL35" s="598"/>
      <c r="CM35" s="598"/>
      <c r="CN35" s="169"/>
      <c r="CO35" s="597">
        <f t="shared" ref="CO35:CO43" si="3">IF(CQ35="","",CO34+1)</f>
        <v>28</v>
      </c>
      <c r="CP35" s="597"/>
      <c r="CQ35" s="598" t="str">
        <f>IF('各会計、関係団体の財政状況及び健全化判断比率'!BS8="","",'各会計、関係団体の財政状況及び健全化判断比率'!BS8)</f>
        <v>財団法人佐世保市中小企業勤労者福祉サービスセンター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佐世保市等地域交通体系整備事業特別会計</v>
      </c>
      <c r="F36" s="598"/>
      <c r="G36" s="598"/>
      <c r="H36" s="598"/>
      <c r="I36" s="598"/>
      <c r="J36" s="598"/>
      <c r="K36" s="598"/>
      <c r="L36" s="598"/>
      <c r="M36" s="598"/>
      <c r="N36" s="598"/>
      <c r="O36" s="598"/>
      <c r="P36" s="598"/>
      <c r="Q36" s="598"/>
      <c r="R36" s="598"/>
      <c r="S36" s="598"/>
      <c r="T36" s="169"/>
      <c r="U36" s="597">
        <f t="shared" ref="U36:U43" si="4">IF(W36="","",U35+1)</f>
        <v>9</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15</v>
      </c>
      <c r="BF36" s="597"/>
      <c r="BG36" s="598" t="str">
        <f>IF('各会計、関係団体の財政状況及び健全化判断比率'!B36="","",'各会計、関係団体の財政状況及び健全化判断比率'!B36)</f>
        <v>卸売市場事業特別会計</v>
      </c>
      <c r="BH36" s="598"/>
      <c r="BI36" s="598"/>
      <c r="BJ36" s="598"/>
      <c r="BK36" s="598"/>
      <c r="BL36" s="598"/>
      <c r="BM36" s="598"/>
      <c r="BN36" s="598"/>
      <c r="BO36" s="598"/>
      <c r="BP36" s="598"/>
      <c r="BQ36" s="598"/>
      <c r="BR36" s="598"/>
      <c r="BS36" s="598"/>
      <c r="BT36" s="598"/>
      <c r="BU36" s="598"/>
      <c r="BV36" s="169"/>
      <c r="BW36" s="597">
        <f t="shared" si="2"/>
        <v>21</v>
      </c>
      <c r="BX36" s="597"/>
      <c r="BY36" s="598" t="str">
        <f>IF('各会計、関係団体の財政状況及び健全化判断比率'!B70="","",'各会計、関係団体の財政状況及び健全化判断比率'!B70)</f>
        <v>長崎県市町村総合事務組合（一般会計）</v>
      </c>
      <c r="BZ36" s="598"/>
      <c r="CA36" s="598"/>
      <c r="CB36" s="598"/>
      <c r="CC36" s="598"/>
      <c r="CD36" s="598"/>
      <c r="CE36" s="598"/>
      <c r="CF36" s="598"/>
      <c r="CG36" s="598"/>
      <c r="CH36" s="598"/>
      <c r="CI36" s="598"/>
      <c r="CJ36" s="598"/>
      <c r="CK36" s="598"/>
      <c r="CL36" s="598"/>
      <c r="CM36" s="598"/>
      <c r="CN36" s="169"/>
      <c r="CO36" s="597">
        <f t="shared" si="3"/>
        <v>29</v>
      </c>
      <c r="CP36" s="597"/>
      <c r="CQ36" s="598" t="str">
        <f>IF('各会計、関係団体の財政状況及び健全化判断比率'!BS9="","",'各会計、関係団体の財政状況及び健全化判断比率'!BS9)</f>
        <v>財団法人佐世保観光コンベンション協会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f>IF(E37="","",C36+1)</f>
        <v>4</v>
      </c>
      <c r="D37" s="597"/>
      <c r="E37" s="598" t="str">
        <f>IF('各会計、関係団体の財政状況及び健全化判断比率'!B10="","",'各会計、関係団体の財政状況及び健全化判断比率'!B10)</f>
        <v>土地取得事業特別会計</v>
      </c>
      <c r="F37" s="598"/>
      <c r="G37" s="598"/>
      <c r="H37" s="598"/>
      <c r="I37" s="598"/>
      <c r="J37" s="598"/>
      <c r="K37" s="598"/>
      <c r="L37" s="598"/>
      <c r="M37" s="598"/>
      <c r="N37" s="598"/>
      <c r="O37" s="598"/>
      <c r="P37" s="598"/>
      <c r="Q37" s="598"/>
      <c r="R37" s="598"/>
      <c r="S37" s="598"/>
      <c r="T37" s="169"/>
      <c r="U37" s="597">
        <f t="shared" si="4"/>
        <v>10</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f t="shared" si="1"/>
        <v>16</v>
      </c>
      <c r="BF37" s="597"/>
      <c r="BG37" s="598" t="str">
        <f>IF('各会計、関係団体の財政状況及び健全化判断比率'!B37="","",'各会計、関係団体の財政状況及び健全化判断比率'!B37)</f>
        <v>港湾整備事業特別会計</v>
      </c>
      <c r="BH37" s="598"/>
      <c r="BI37" s="598"/>
      <c r="BJ37" s="598"/>
      <c r="BK37" s="598"/>
      <c r="BL37" s="598"/>
      <c r="BM37" s="598"/>
      <c r="BN37" s="598"/>
      <c r="BO37" s="598"/>
      <c r="BP37" s="598"/>
      <c r="BQ37" s="598"/>
      <c r="BR37" s="598"/>
      <c r="BS37" s="598"/>
      <c r="BT37" s="598"/>
      <c r="BU37" s="598"/>
      <c r="BV37" s="169"/>
      <c r="BW37" s="597">
        <f t="shared" si="2"/>
        <v>22</v>
      </c>
      <c r="BX37" s="597"/>
      <c r="BY37" s="598" t="str">
        <f>IF('各会計、関係団体の財政状況及び健全化判断比率'!B71="","",'各会計、関係団体の財政状況及び健全化判断比率'!B71)</f>
        <v>長崎県市町村総合事務組合（市町村会館管理事業特別会計）</v>
      </c>
      <c r="BZ37" s="598"/>
      <c r="CA37" s="598"/>
      <c r="CB37" s="598"/>
      <c r="CC37" s="598"/>
      <c r="CD37" s="598"/>
      <c r="CE37" s="598"/>
      <c r="CF37" s="598"/>
      <c r="CG37" s="598"/>
      <c r="CH37" s="598"/>
      <c r="CI37" s="598"/>
      <c r="CJ37" s="598"/>
      <c r="CK37" s="598"/>
      <c r="CL37" s="598"/>
      <c r="CM37" s="598"/>
      <c r="CN37" s="169"/>
      <c r="CO37" s="597">
        <f t="shared" si="3"/>
        <v>30</v>
      </c>
      <c r="CP37" s="597"/>
      <c r="CQ37" s="598" t="str">
        <f>IF('各会計、関係団体の財政状況及び健全化判断比率'!BS10="","",'各会計、関係団体の財政状況及び健全化判断比率'!BS10)</f>
        <v>させぼパール・シー株式会社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f t="shared" ref="C38:C43" si="5">IF(E38="","",C37+1)</f>
        <v>5</v>
      </c>
      <c r="D38" s="597"/>
      <c r="E38" s="598" t="str">
        <f>IF('各会計、関係団体の財政状況及び健全化判断比率'!B11="","",'各会計、関係団体の財政状況及び健全化判断比率'!B11)</f>
        <v>母子父子寡婦福祉資金貸付事業特別会計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f t="shared" si="1"/>
        <v>17</v>
      </c>
      <c r="BF38" s="597"/>
      <c r="BG38" s="598" t="str">
        <f>IF('各会計、関係団体の財政状況及び健全化判断比率'!B38="","",'各会計、関係団体の財政状況及び健全化判断比率'!B38)</f>
        <v>工業団地整備事業特別会計</v>
      </c>
      <c r="BH38" s="598"/>
      <c r="BI38" s="598"/>
      <c r="BJ38" s="598"/>
      <c r="BK38" s="598"/>
      <c r="BL38" s="598"/>
      <c r="BM38" s="598"/>
      <c r="BN38" s="598"/>
      <c r="BO38" s="598"/>
      <c r="BP38" s="598"/>
      <c r="BQ38" s="598"/>
      <c r="BR38" s="598"/>
      <c r="BS38" s="598"/>
      <c r="BT38" s="598"/>
      <c r="BU38" s="598"/>
      <c r="BV38" s="169"/>
      <c r="BW38" s="597">
        <f t="shared" si="2"/>
        <v>23</v>
      </c>
      <c r="BX38" s="597"/>
      <c r="BY38" s="598" t="str">
        <f>IF('各会計、関係団体の財政状況及び健全化判断比率'!B72="","",'各会計、関係団体の財政状況及び健全化判断比率'!B72)</f>
        <v>長崎県市町村総合事務組合（市町村会館馬町別館管理事業特別会計）</v>
      </c>
      <c r="BZ38" s="598"/>
      <c r="CA38" s="598"/>
      <c r="CB38" s="598"/>
      <c r="CC38" s="598"/>
      <c r="CD38" s="598"/>
      <c r="CE38" s="598"/>
      <c r="CF38" s="598"/>
      <c r="CG38" s="598"/>
      <c r="CH38" s="598"/>
      <c r="CI38" s="598"/>
      <c r="CJ38" s="598"/>
      <c r="CK38" s="598"/>
      <c r="CL38" s="598"/>
      <c r="CM38" s="598"/>
      <c r="CN38" s="169"/>
      <c r="CO38" s="597">
        <f t="shared" si="3"/>
        <v>31</v>
      </c>
      <c r="CP38" s="597"/>
      <c r="CQ38" s="598" t="str">
        <f>IF('各会計、関係団体の財政状況及び健全化判断比率'!BS11="","",'各会計、関係団体の財政状況及び健全化判断比率'!BS11)</f>
        <v>公益財団法人佐世保市スポーツ協会</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f t="shared" si="5"/>
        <v>6</v>
      </c>
      <c r="D39" s="597"/>
      <c r="E39" s="598" t="str">
        <f>IF('各会計、関係団体の財政状況及び健全化判断比率'!B12="","",'各会計、関係団体の財政状況及び健全化判断比率'!B12)</f>
        <v>病院資金貸付事業特別会計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f t="shared" si="1"/>
        <v>18</v>
      </c>
      <c r="BF39" s="597"/>
      <c r="BG39" s="598" t="str">
        <f>IF('各会計、関係団体の財政状況及び健全化判断比率'!B39="","",'各会計、関係団体の財政状況及び健全化判断比率'!B39)</f>
        <v>臨海土地造成事業特別会計</v>
      </c>
      <c r="BH39" s="598"/>
      <c r="BI39" s="598"/>
      <c r="BJ39" s="598"/>
      <c r="BK39" s="598"/>
      <c r="BL39" s="598"/>
      <c r="BM39" s="598"/>
      <c r="BN39" s="598"/>
      <c r="BO39" s="598"/>
      <c r="BP39" s="598"/>
      <c r="BQ39" s="598"/>
      <c r="BR39" s="598"/>
      <c r="BS39" s="598"/>
      <c r="BT39" s="598"/>
      <c r="BU39" s="598"/>
      <c r="BV39" s="169"/>
      <c r="BW39" s="597">
        <f t="shared" si="2"/>
        <v>24</v>
      </c>
      <c r="BX39" s="597"/>
      <c r="BY39" s="598" t="str">
        <f>IF('各会計、関係団体の財政状況及び健全化判断比率'!B73="","",'各会計、関係団体の財政状況及び健全化判断比率'!B73)</f>
        <v>長崎県市町村総合事務組合（公平委員会事業特別会計）</v>
      </c>
      <c r="BZ39" s="598"/>
      <c r="CA39" s="598"/>
      <c r="CB39" s="598"/>
      <c r="CC39" s="598"/>
      <c r="CD39" s="598"/>
      <c r="CE39" s="598"/>
      <c r="CF39" s="598"/>
      <c r="CG39" s="598"/>
      <c r="CH39" s="598"/>
      <c r="CI39" s="598"/>
      <c r="CJ39" s="598"/>
      <c r="CK39" s="598"/>
      <c r="CL39" s="598"/>
      <c r="CM39" s="598"/>
      <c r="CN39" s="169"/>
      <c r="CO39" s="597">
        <f t="shared" si="3"/>
        <v>32</v>
      </c>
      <c r="CP39" s="597"/>
      <c r="CQ39" s="598" t="str">
        <f>IF('各会計、関係団体の財政状況及び健全化判断比率'!BS12="","",'各会計、関係団体の財政状況及び健全化判断比率'!BS12)</f>
        <v>世知原温泉株式会社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25</v>
      </c>
      <c r="BX40" s="597"/>
      <c r="BY40" s="598" t="str">
        <f>IF('各会計、関係団体の財政状況及び健全化判断比率'!B74="","",'各会計、関係団体の財政状況及び健全化判断比率'!B74)</f>
        <v>長崎県市町村総合事務組合（行政不服審査会事業特別会計）</v>
      </c>
      <c r="BZ40" s="598"/>
      <c r="CA40" s="598"/>
      <c r="CB40" s="598"/>
      <c r="CC40" s="598"/>
      <c r="CD40" s="598"/>
      <c r="CE40" s="598"/>
      <c r="CF40" s="598"/>
      <c r="CG40" s="598"/>
      <c r="CH40" s="598"/>
      <c r="CI40" s="598"/>
      <c r="CJ40" s="598"/>
      <c r="CK40" s="598"/>
      <c r="CL40" s="598"/>
      <c r="CM40" s="598"/>
      <c r="CN40" s="169"/>
      <c r="CO40" s="597">
        <f t="shared" si="3"/>
        <v>33</v>
      </c>
      <c r="CP40" s="597"/>
      <c r="CQ40" s="598" t="str">
        <f>IF('各会計、関係団体の財政状況及び健全化判断比率'!BS13="","",'各会計、関係団体の財政状況及び健全化判断比率'!BS13)</f>
        <v>宇久観光バス株式会社</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26</v>
      </c>
      <c r="BX41" s="597"/>
      <c r="BY41" s="598" t="str">
        <f>IF('各会計、関係団体の財政状況及び健全化判断比率'!B75="","",'各会計、関係団体の財政状況及び健全化判断比率'!B75)</f>
        <v>長崎県市町村総合事務組合（交通災害共済事業特別会計）</v>
      </c>
      <c r="BZ41" s="598"/>
      <c r="CA41" s="598"/>
      <c r="CB41" s="598"/>
      <c r="CC41" s="598"/>
      <c r="CD41" s="598"/>
      <c r="CE41" s="598"/>
      <c r="CF41" s="598"/>
      <c r="CG41" s="598"/>
      <c r="CH41" s="598"/>
      <c r="CI41" s="598"/>
      <c r="CJ41" s="598"/>
      <c r="CK41" s="598"/>
      <c r="CL41" s="598"/>
      <c r="CM41" s="598"/>
      <c r="CN41" s="169"/>
      <c r="CO41" s="597">
        <f t="shared" si="3"/>
        <v>34</v>
      </c>
      <c r="CP41" s="597"/>
      <c r="CQ41" s="598" t="str">
        <f>IF('各会計、関係団体の財政状況及び健全化判断比率'!BS14="","",'各会計、関係団体の財政状況及び健全化判断比率'!BS14)</f>
        <v>させぼバス株式会社</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f t="shared" si="3"/>
        <v>35</v>
      </c>
      <c r="CP42" s="597"/>
      <c r="CQ42" s="598" t="str">
        <f>IF('各会計、関係団体の財政状況及び健全化判断比率'!BS15="","",'各会計、関係団体の財政状況及び健全化判断比率'!BS15)</f>
        <v>地方独立行政法人　北松中央病院</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f t="shared" si="3"/>
        <v>36</v>
      </c>
      <c r="CP43" s="597"/>
      <c r="CQ43" s="598" t="str">
        <f>IF('各会計、関係団体の財政状況及び健全化判断比率'!BS16="","",'各会計、関係団体の財政状況及び健全化判断比率'!BS16)</f>
        <v>財団法人佐世保市学校給食会</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xOXEXWfnGEXfvTxswGgYy5FxqK94Xdn4GdPJabUcx0hnQV3Dc0ouEB9bG08bKEa/4x5bAcKmr1uQjYlMrxUsUQ==" saltValue="uv4xzq7U+3iCs8dntCak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51" t="s">
        <v>545</v>
      </c>
      <c r="D34" s="1151"/>
      <c r="E34" s="1152"/>
      <c r="F34" s="32">
        <v>7.06</v>
      </c>
      <c r="G34" s="33">
        <v>6.71</v>
      </c>
      <c r="H34" s="33">
        <v>6.51</v>
      </c>
      <c r="I34" s="33">
        <v>6.17</v>
      </c>
      <c r="J34" s="34">
        <v>5.72</v>
      </c>
      <c r="K34" s="22"/>
      <c r="L34" s="22"/>
      <c r="M34" s="22"/>
      <c r="N34" s="22"/>
      <c r="O34" s="22"/>
      <c r="P34" s="22"/>
    </row>
    <row r="35" spans="1:16" ht="39" customHeight="1" x14ac:dyDescent="0.2">
      <c r="A35" s="22"/>
      <c r="B35" s="35"/>
      <c r="C35" s="1145" t="s">
        <v>546</v>
      </c>
      <c r="D35" s="1146"/>
      <c r="E35" s="1147"/>
      <c r="F35" s="36">
        <v>4.72</v>
      </c>
      <c r="G35" s="37">
        <v>4.75</v>
      </c>
      <c r="H35" s="37">
        <v>4.74</v>
      </c>
      <c r="I35" s="37">
        <v>4.83</v>
      </c>
      <c r="J35" s="38">
        <v>4.68</v>
      </c>
      <c r="K35" s="22"/>
      <c r="L35" s="22"/>
      <c r="M35" s="22"/>
      <c r="N35" s="22"/>
      <c r="O35" s="22"/>
      <c r="P35" s="22"/>
    </row>
    <row r="36" spans="1:16" ht="39" customHeight="1" x14ac:dyDescent="0.2">
      <c r="A36" s="22"/>
      <c r="B36" s="35"/>
      <c r="C36" s="1145" t="s">
        <v>547</v>
      </c>
      <c r="D36" s="1146"/>
      <c r="E36" s="1147"/>
      <c r="F36" s="36">
        <v>6.77</v>
      </c>
      <c r="G36" s="37">
        <v>6.82</v>
      </c>
      <c r="H36" s="37">
        <v>6.89</v>
      </c>
      <c r="I36" s="37">
        <v>5.0599999999999996</v>
      </c>
      <c r="J36" s="38">
        <v>4.47</v>
      </c>
      <c r="K36" s="22"/>
      <c r="L36" s="22"/>
      <c r="M36" s="22"/>
      <c r="N36" s="22"/>
      <c r="O36" s="22"/>
      <c r="P36" s="22"/>
    </row>
    <row r="37" spans="1:16" ht="39" customHeight="1" x14ac:dyDescent="0.2">
      <c r="A37" s="22"/>
      <c r="B37" s="35"/>
      <c r="C37" s="1145" t="s">
        <v>548</v>
      </c>
      <c r="D37" s="1146"/>
      <c r="E37" s="1147"/>
      <c r="F37" s="36">
        <v>0.6</v>
      </c>
      <c r="G37" s="37">
        <v>0.59</v>
      </c>
      <c r="H37" s="37">
        <v>0.6</v>
      </c>
      <c r="I37" s="37">
        <v>0.6</v>
      </c>
      <c r="J37" s="38">
        <v>0.56999999999999995</v>
      </c>
      <c r="K37" s="22"/>
      <c r="L37" s="22"/>
      <c r="M37" s="22"/>
      <c r="N37" s="22"/>
      <c r="O37" s="22"/>
      <c r="P37" s="22"/>
    </row>
    <row r="38" spans="1:16" ht="39" customHeight="1" x14ac:dyDescent="0.2">
      <c r="A38" s="22"/>
      <c r="B38" s="35"/>
      <c r="C38" s="1145" t="s">
        <v>549</v>
      </c>
      <c r="D38" s="1146"/>
      <c r="E38" s="1147"/>
      <c r="F38" s="36">
        <v>0.72</v>
      </c>
      <c r="G38" s="37">
        <v>0.68</v>
      </c>
      <c r="H38" s="37">
        <v>0.23</v>
      </c>
      <c r="I38" s="37">
        <v>0.31</v>
      </c>
      <c r="J38" s="38">
        <v>0.47</v>
      </c>
      <c r="K38" s="22"/>
      <c r="L38" s="22"/>
      <c r="M38" s="22"/>
      <c r="N38" s="22"/>
      <c r="O38" s="22"/>
      <c r="P38" s="22"/>
    </row>
    <row r="39" spans="1:16" ht="39" customHeight="1" x14ac:dyDescent="0.2">
      <c r="A39" s="22"/>
      <c r="B39" s="35"/>
      <c r="C39" s="1145" t="s">
        <v>550</v>
      </c>
      <c r="D39" s="1146"/>
      <c r="E39" s="1147"/>
      <c r="F39" s="36">
        <v>0.41</v>
      </c>
      <c r="G39" s="37">
        <v>0.55000000000000004</v>
      </c>
      <c r="H39" s="37">
        <v>0.55000000000000004</v>
      </c>
      <c r="I39" s="37">
        <v>0.08</v>
      </c>
      <c r="J39" s="38">
        <v>0.38</v>
      </c>
      <c r="K39" s="22"/>
      <c r="L39" s="22"/>
      <c r="M39" s="22"/>
      <c r="N39" s="22"/>
      <c r="O39" s="22"/>
      <c r="P39" s="22"/>
    </row>
    <row r="40" spans="1:16" ht="39" customHeight="1" x14ac:dyDescent="0.2">
      <c r="A40" s="22"/>
      <c r="B40" s="35"/>
      <c r="C40" s="1145" t="s">
        <v>551</v>
      </c>
      <c r="D40" s="1146"/>
      <c r="E40" s="1147"/>
      <c r="F40" s="36">
        <v>1.03</v>
      </c>
      <c r="G40" s="37">
        <v>0.91</v>
      </c>
      <c r="H40" s="37">
        <v>0.61</v>
      </c>
      <c r="I40" s="37">
        <v>0.43</v>
      </c>
      <c r="J40" s="38">
        <v>0.37</v>
      </c>
      <c r="K40" s="22"/>
      <c r="L40" s="22"/>
      <c r="M40" s="22"/>
      <c r="N40" s="22"/>
      <c r="O40" s="22"/>
      <c r="P40" s="22"/>
    </row>
    <row r="41" spans="1:16" ht="39" customHeight="1" x14ac:dyDescent="0.2">
      <c r="A41" s="22"/>
      <c r="B41" s="35"/>
      <c r="C41" s="1145" t="s">
        <v>552</v>
      </c>
      <c r="D41" s="1146"/>
      <c r="E41" s="1147"/>
      <c r="F41" s="36">
        <v>0.86</v>
      </c>
      <c r="G41" s="37">
        <v>0.61</v>
      </c>
      <c r="H41" s="37">
        <v>0.53</v>
      </c>
      <c r="I41" s="37">
        <v>0.87</v>
      </c>
      <c r="J41" s="38">
        <v>0.2</v>
      </c>
      <c r="K41" s="22"/>
      <c r="L41" s="22"/>
      <c r="M41" s="22"/>
      <c r="N41" s="22"/>
      <c r="O41" s="22"/>
      <c r="P41" s="22"/>
    </row>
    <row r="42" spans="1:16" ht="39" customHeight="1" x14ac:dyDescent="0.2">
      <c r="A42" s="22"/>
      <c r="B42" s="39"/>
      <c r="C42" s="1145" t="s">
        <v>553</v>
      </c>
      <c r="D42" s="1146"/>
      <c r="E42" s="1147"/>
      <c r="F42" s="36" t="s">
        <v>497</v>
      </c>
      <c r="G42" s="37" t="s">
        <v>497</v>
      </c>
      <c r="H42" s="37" t="s">
        <v>497</v>
      </c>
      <c r="I42" s="37" t="s">
        <v>497</v>
      </c>
      <c r="J42" s="38" t="s">
        <v>497</v>
      </c>
      <c r="K42" s="22"/>
      <c r="L42" s="22"/>
      <c r="M42" s="22"/>
      <c r="N42" s="22"/>
      <c r="O42" s="22"/>
      <c r="P42" s="22"/>
    </row>
    <row r="43" spans="1:16" ht="39" customHeight="1" thickBot="1" x14ac:dyDescent="0.25">
      <c r="A43" s="22"/>
      <c r="B43" s="40"/>
      <c r="C43" s="1148" t="s">
        <v>554</v>
      </c>
      <c r="D43" s="1149"/>
      <c r="E43" s="1150"/>
      <c r="F43" s="41">
        <v>0.19</v>
      </c>
      <c r="G43" s="42">
        <v>0.19</v>
      </c>
      <c r="H43" s="42">
        <v>0.25</v>
      </c>
      <c r="I43" s="42">
        <v>0.3</v>
      </c>
      <c r="J43" s="43">
        <v>0.33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J1bWAOtcXZBPp5+FESz2GUOJs9aA1V0TCrq7QOsQrNOMP7fenDY/84Ke8INE0NnsGqJqBqknZ++BfjHmy3Kzw==" saltValue="j+26G+uRP3QeYNx+7myI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activeCell="O51" sqref="O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11250</v>
      </c>
      <c r="L45" s="60">
        <v>11871</v>
      </c>
      <c r="M45" s="60">
        <v>11824</v>
      </c>
      <c r="N45" s="60">
        <v>11648</v>
      </c>
      <c r="O45" s="61">
        <v>11321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2">
      <c r="A47" s="48"/>
      <c r="B47" s="1155"/>
      <c r="C47" s="1156"/>
      <c r="D47" s="62"/>
      <c r="E47" s="1161" t="s">
        <v>12</v>
      </c>
      <c r="F47" s="1161"/>
      <c r="G47" s="1161"/>
      <c r="H47" s="1161"/>
      <c r="I47" s="1161"/>
      <c r="J47" s="1162"/>
      <c r="K47" s="63">
        <v>143</v>
      </c>
      <c r="L47" s="64">
        <v>143</v>
      </c>
      <c r="M47" s="64">
        <v>143</v>
      </c>
      <c r="N47" s="64">
        <v>143</v>
      </c>
      <c r="O47" s="65">
        <v>143</v>
      </c>
      <c r="P47" s="48"/>
      <c r="Q47" s="48"/>
      <c r="R47" s="48"/>
      <c r="S47" s="48"/>
      <c r="T47" s="48"/>
      <c r="U47" s="48"/>
    </row>
    <row r="48" spans="1:21" ht="30.75" customHeight="1" x14ac:dyDescent="0.2">
      <c r="A48" s="48"/>
      <c r="B48" s="1155"/>
      <c r="C48" s="1156"/>
      <c r="D48" s="62"/>
      <c r="E48" s="1161" t="s">
        <v>13</v>
      </c>
      <c r="F48" s="1161"/>
      <c r="G48" s="1161"/>
      <c r="H48" s="1161"/>
      <c r="I48" s="1161"/>
      <c r="J48" s="1162"/>
      <c r="K48" s="63">
        <v>2021</v>
      </c>
      <c r="L48" s="64">
        <v>1861</v>
      </c>
      <c r="M48" s="64">
        <v>1778</v>
      </c>
      <c r="N48" s="64">
        <v>1798</v>
      </c>
      <c r="O48" s="65">
        <v>1854</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497</v>
      </c>
      <c r="L49" s="64" t="s">
        <v>497</v>
      </c>
      <c r="M49" s="64" t="s">
        <v>497</v>
      </c>
      <c r="N49" s="64" t="s">
        <v>497</v>
      </c>
      <c r="O49" s="65" t="s">
        <v>497</v>
      </c>
      <c r="P49" s="48"/>
      <c r="Q49" s="48"/>
      <c r="R49" s="48"/>
      <c r="S49" s="48"/>
      <c r="T49" s="48"/>
      <c r="U49" s="48"/>
    </row>
    <row r="50" spans="1:21" ht="30.75" customHeight="1" x14ac:dyDescent="0.2">
      <c r="A50" s="48"/>
      <c r="B50" s="1155"/>
      <c r="C50" s="1156"/>
      <c r="D50" s="62"/>
      <c r="E50" s="1161" t="s">
        <v>15</v>
      </c>
      <c r="F50" s="1161"/>
      <c r="G50" s="1161"/>
      <c r="H50" s="1161"/>
      <c r="I50" s="1161"/>
      <c r="J50" s="1162"/>
      <c r="K50" s="63">
        <v>28</v>
      </c>
      <c r="L50" s="64">
        <v>22</v>
      </c>
      <c r="M50" s="64">
        <v>21</v>
      </c>
      <c r="N50" s="64">
        <v>18</v>
      </c>
      <c r="O50" s="65">
        <v>21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t="s">
        <v>497</v>
      </c>
      <c r="M51" s="64" t="s">
        <v>497</v>
      </c>
      <c r="N51" s="64" t="s">
        <v>497</v>
      </c>
      <c r="O51" s="65" t="s">
        <v>497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11583</v>
      </c>
      <c r="L52" s="64">
        <v>11203</v>
      </c>
      <c r="M52" s="64">
        <v>10881</v>
      </c>
      <c r="N52" s="64">
        <v>10433</v>
      </c>
      <c r="O52" s="65">
        <v>10334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1859</v>
      </c>
      <c r="L53" s="69">
        <v>2694</v>
      </c>
      <c r="M53" s="69">
        <v>2885</v>
      </c>
      <c r="N53" s="69">
        <v>3174</v>
      </c>
      <c r="O53" s="70">
        <v>3005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FM+euePVLvN+tLLZ81cie2G4XqwDiM1ovZk7LCr302evY62CdIOEzo3NkKcNOfNJS9/xGduT6nYvISoEhLyrA==" saltValue="48YgLHS1TT25fWTFDbGd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SheetLayoutView="100" workbookViewId="0">
      <selection activeCell="S44" sqref="S4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537</v>
      </c>
      <c r="J40" s="103" t="s">
        <v>538</v>
      </c>
      <c r="K40" s="103" t="s">
        <v>539</v>
      </c>
      <c r="L40" s="103" t="s">
        <v>540</v>
      </c>
      <c r="M40" s="104" t="s">
        <v>541</v>
      </c>
    </row>
    <row r="41" spans="2:13" ht="27.75" customHeight="1" x14ac:dyDescent="0.2">
      <c r="B41" s="1184" t="s">
        <v>30</v>
      </c>
      <c r="C41" s="1185"/>
      <c r="D41" s="105"/>
      <c r="E41" s="1190" t="s">
        <v>31</v>
      </c>
      <c r="F41" s="1190"/>
      <c r="G41" s="1190"/>
      <c r="H41" s="1191"/>
      <c r="I41" s="343">
        <v>114203</v>
      </c>
      <c r="J41" s="344">
        <v>112936</v>
      </c>
      <c r="K41" s="344">
        <v>110301</v>
      </c>
      <c r="L41" s="344">
        <v>106683</v>
      </c>
      <c r="M41" s="345">
        <v>102366</v>
      </c>
    </row>
    <row r="42" spans="2:13" ht="27.75" customHeight="1" x14ac:dyDescent="0.2">
      <c r="B42" s="1186"/>
      <c r="C42" s="1187"/>
      <c r="D42" s="106"/>
      <c r="E42" s="1192" t="s">
        <v>32</v>
      </c>
      <c r="F42" s="1192"/>
      <c r="G42" s="1192"/>
      <c r="H42" s="1193"/>
      <c r="I42" s="346">
        <v>1312</v>
      </c>
      <c r="J42" s="347">
        <v>880</v>
      </c>
      <c r="K42" s="347">
        <v>838</v>
      </c>
      <c r="L42" s="347">
        <v>812</v>
      </c>
      <c r="M42" s="348">
        <v>759</v>
      </c>
    </row>
    <row r="43" spans="2:13" ht="27.75" customHeight="1" x14ac:dyDescent="0.2">
      <c r="B43" s="1186"/>
      <c r="C43" s="1187"/>
      <c r="D43" s="106"/>
      <c r="E43" s="1192" t="s">
        <v>33</v>
      </c>
      <c r="F43" s="1192"/>
      <c r="G43" s="1192"/>
      <c r="H43" s="1193"/>
      <c r="I43" s="346">
        <v>26030</v>
      </c>
      <c r="J43" s="347">
        <v>26134</v>
      </c>
      <c r="K43" s="347">
        <v>27274</v>
      </c>
      <c r="L43" s="347">
        <v>27370</v>
      </c>
      <c r="M43" s="348">
        <v>27324</v>
      </c>
    </row>
    <row r="44" spans="2:13" ht="27.75" customHeight="1" x14ac:dyDescent="0.2">
      <c r="B44" s="1186"/>
      <c r="C44" s="1187"/>
      <c r="D44" s="106"/>
      <c r="E44" s="1192" t="s">
        <v>34</v>
      </c>
      <c r="F44" s="1192"/>
      <c r="G44" s="1192"/>
      <c r="H44" s="1193"/>
      <c r="I44" s="346" t="s">
        <v>497</v>
      </c>
      <c r="J44" s="347" t="s">
        <v>497</v>
      </c>
      <c r="K44" s="347" t="s">
        <v>497</v>
      </c>
      <c r="L44" s="347" t="s">
        <v>497</v>
      </c>
      <c r="M44" s="348" t="s">
        <v>497</v>
      </c>
    </row>
    <row r="45" spans="2:13" ht="27.75" customHeight="1" x14ac:dyDescent="0.2">
      <c r="B45" s="1186"/>
      <c r="C45" s="1187"/>
      <c r="D45" s="106"/>
      <c r="E45" s="1192" t="s">
        <v>35</v>
      </c>
      <c r="F45" s="1192"/>
      <c r="G45" s="1192"/>
      <c r="H45" s="1193"/>
      <c r="I45" s="346">
        <v>13454</v>
      </c>
      <c r="J45" s="347">
        <v>12360</v>
      </c>
      <c r="K45" s="347">
        <v>12152</v>
      </c>
      <c r="L45" s="347">
        <v>12115</v>
      </c>
      <c r="M45" s="348">
        <v>12693</v>
      </c>
    </row>
    <row r="46" spans="2:13" ht="27.75" customHeight="1" x14ac:dyDescent="0.2">
      <c r="B46" s="1186"/>
      <c r="C46" s="1187"/>
      <c r="D46" s="107"/>
      <c r="E46" s="1192" t="s">
        <v>36</v>
      </c>
      <c r="F46" s="1192"/>
      <c r="G46" s="1192"/>
      <c r="H46" s="1193"/>
      <c r="I46" s="346">
        <v>108</v>
      </c>
      <c r="J46" s="347">
        <v>111</v>
      </c>
      <c r="K46" s="347">
        <v>124</v>
      </c>
      <c r="L46" s="347">
        <v>141</v>
      </c>
      <c r="M46" s="348">
        <v>145</v>
      </c>
    </row>
    <row r="47" spans="2:13" ht="27.75" customHeight="1" x14ac:dyDescent="0.2">
      <c r="B47" s="1186"/>
      <c r="C47" s="1187"/>
      <c r="D47" s="108"/>
      <c r="E47" s="1194" t="s">
        <v>37</v>
      </c>
      <c r="F47" s="1195"/>
      <c r="G47" s="1195"/>
      <c r="H47" s="1196"/>
      <c r="I47" s="346" t="s">
        <v>497</v>
      </c>
      <c r="J47" s="347" t="s">
        <v>497</v>
      </c>
      <c r="K47" s="347" t="s">
        <v>497</v>
      </c>
      <c r="L47" s="347" t="s">
        <v>497</v>
      </c>
      <c r="M47" s="348" t="s">
        <v>497</v>
      </c>
    </row>
    <row r="48" spans="2:13" ht="27.75" customHeight="1" x14ac:dyDescent="0.2">
      <c r="B48" s="1186"/>
      <c r="C48" s="1187"/>
      <c r="D48" s="106"/>
      <c r="E48" s="1192" t="s">
        <v>38</v>
      </c>
      <c r="F48" s="1192"/>
      <c r="G48" s="1192"/>
      <c r="H48" s="1193"/>
      <c r="I48" s="346" t="s">
        <v>497</v>
      </c>
      <c r="J48" s="347" t="s">
        <v>497</v>
      </c>
      <c r="K48" s="347" t="s">
        <v>497</v>
      </c>
      <c r="L48" s="347" t="s">
        <v>497</v>
      </c>
      <c r="M48" s="348" t="s">
        <v>497</v>
      </c>
    </row>
    <row r="49" spans="2:13" ht="27.75" customHeight="1" x14ac:dyDescent="0.2">
      <c r="B49" s="1188"/>
      <c r="C49" s="1189"/>
      <c r="D49" s="106"/>
      <c r="E49" s="1192" t="s">
        <v>39</v>
      </c>
      <c r="F49" s="1192"/>
      <c r="G49" s="1192"/>
      <c r="H49" s="1193"/>
      <c r="I49" s="346" t="s">
        <v>497</v>
      </c>
      <c r="J49" s="347" t="s">
        <v>497</v>
      </c>
      <c r="K49" s="347" t="s">
        <v>497</v>
      </c>
      <c r="L49" s="347" t="s">
        <v>497</v>
      </c>
      <c r="M49" s="348" t="s">
        <v>497</v>
      </c>
    </row>
    <row r="50" spans="2:13" ht="27.75" customHeight="1" x14ac:dyDescent="0.2">
      <c r="B50" s="1197" t="s">
        <v>40</v>
      </c>
      <c r="C50" s="1198"/>
      <c r="D50" s="109"/>
      <c r="E50" s="1192" t="s">
        <v>41</v>
      </c>
      <c r="F50" s="1192"/>
      <c r="G50" s="1192"/>
      <c r="H50" s="1193"/>
      <c r="I50" s="346">
        <v>28198</v>
      </c>
      <c r="J50" s="347">
        <v>30993</v>
      </c>
      <c r="K50" s="347">
        <v>30964</v>
      </c>
      <c r="L50" s="347">
        <v>29794</v>
      </c>
      <c r="M50" s="348">
        <v>28609</v>
      </c>
    </row>
    <row r="51" spans="2:13" ht="27.75" customHeight="1" x14ac:dyDescent="0.2">
      <c r="B51" s="1186"/>
      <c r="C51" s="1187"/>
      <c r="D51" s="106"/>
      <c r="E51" s="1192" t="s">
        <v>42</v>
      </c>
      <c r="F51" s="1192"/>
      <c r="G51" s="1192"/>
      <c r="H51" s="1193"/>
      <c r="I51" s="346">
        <v>34681</v>
      </c>
      <c r="J51" s="347">
        <v>36392</v>
      </c>
      <c r="K51" s="347">
        <v>37006</v>
      </c>
      <c r="L51" s="347">
        <v>37996</v>
      </c>
      <c r="M51" s="348">
        <v>37932</v>
      </c>
    </row>
    <row r="52" spans="2:13" ht="27.75" customHeight="1" x14ac:dyDescent="0.2">
      <c r="B52" s="1188"/>
      <c r="C52" s="1189"/>
      <c r="D52" s="106"/>
      <c r="E52" s="1192" t="s">
        <v>43</v>
      </c>
      <c r="F52" s="1192"/>
      <c r="G52" s="1192"/>
      <c r="H52" s="1193"/>
      <c r="I52" s="346">
        <v>92553</v>
      </c>
      <c r="J52" s="347">
        <v>91448</v>
      </c>
      <c r="K52" s="347">
        <v>88427</v>
      </c>
      <c r="L52" s="347">
        <v>85478</v>
      </c>
      <c r="M52" s="348">
        <v>80536</v>
      </c>
    </row>
    <row r="53" spans="2:13" ht="27.75" customHeight="1" thickBot="1" x14ac:dyDescent="0.25">
      <c r="B53" s="1199" t="s">
        <v>19</v>
      </c>
      <c r="C53" s="1200"/>
      <c r="D53" s="110"/>
      <c r="E53" s="1201" t="s">
        <v>44</v>
      </c>
      <c r="F53" s="1201"/>
      <c r="G53" s="1201"/>
      <c r="H53" s="1202"/>
      <c r="I53" s="349">
        <v>-325</v>
      </c>
      <c r="J53" s="350">
        <v>-6411</v>
      </c>
      <c r="K53" s="350">
        <v>-5708</v>
      </c>
      <c r="L53" s="350">
        <v>-6148</v>
      </c>
      <c r="M53" s="351">
        <v>-3790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N4n1D5n5e9n/CGpInKBjU5QC68s952GLWulPHGiQd9YqndqVG4I8Gl009zr6ZfqiXPNfRy/Xqow3PjbmL0FGA==" saltValue="TaHrLNFCik89JbyvOId9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F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539</v>
      </c>
      <c r="G54" s="119" t="s">
        <v>540</v>
      </c>
      <c r="H54" s="120" t="s">
        <v>541</v>
      </c>
    </row>
    <row r="55" spans="2:8" ht="52.5" customHeight="1" x14ac:dyDescent="0.2">
      <c r="B55" s="121"/>
      <c r="C55" s="1211" t="s">
        <v>46</v>
      </c>
      <c r="D55" s="1211"/>
      <c r="E55" s="1212"/>
      <c r="F55" s="352">
        <v>6334</v>
      </c>
      <c r="G55" s="352">
        <v>6381</v>
      </c>
      <c r="H55" s="353">
        <v>6800</v>
      </c>
    </row>
    <row r="56" spans="2:8" ht="52.5" customHeight="1" x14ac:dyDescent="0.2">
      <c r="B56" s="122"/>
      <c r="C56" s="1213" t="s">
        <v>47</v>
      </c>
      <c r="D56" s="1213"/>
      <c r="E56" s="1214"/>
      <c r="F56" s="354">
        <v>3261</v>
      </c>
      <c r="G56" s="354">
        <v>3236</v>
      </c>
      <c r="H56" s="355">
        <v>3208</v>
      </c>
    </row>
    <row r="57" spans="2:8" ht="53.25" customHeight="1" x14ac:dyDescent="0.2">
      <c r="B57" s="122"/>
      <c r="C57" s="1215" t="s">
        <v>48</v>
      </c>
      <c r="D57" s="1215"/>
      <c r="E57" s="1216"/>
      <c r="F57" s="356">
        <v>12953</v>
      </c>
      <c r="G57" s="356">
        <v>12932</v>
      </c>
      <c r="H57" s="357">
        <v>13084</v>
      </c>
    </row>
    <row r="58" spans="2:8" ht="45.75" customHeight="1" x14ac:dyDescent="0.2">
      <c r="B58" s="123"/>
      <c r="C58" s="1203" t="s">
        <v>583</v>
      </c>
      <c r="D58" s="1204"/>
      <c r="E58" s="1205"/>
      <c r="F58" s="358">
        <v>3910</v>
      </c>
      <c r="G58" s="358">
        <v>3769</v>
      </c>
      <c r="H58" s="359">
        <v>3840</v>
      </c>
    </row>
    <row r="59" spans="2:8" ht="45.75" customHeight="1" x14ac:dyDescent="0.2">
      <c r="B59" s="123"/>
      <c r="C59" s="1203" t="s">
        <v>584</v>
      </c>
      <c r="D59" s="1204"/>
      <c r="E59" s="1205"/>
      <c r="F59" s="358">
        <v>2957</v>
      </c>
      <c r="G59" s="358">
        <v>3310</v>
      </c>
      <c r="H59" s="359">
        <v>3536</v>
      </c>
    </row>
    <row r="60" spans="2:8" ht="45.75" customHeight="1" x14ac:dyDescent="0.2">
      <c r="B60" s="123"/>
      <c r="C60" s="1203" t="s">
        <v>585</v>
      </c>
      <c r="D60" s="1204"/>
      <c r="E60" s="1205"/>
      <c r="F60" s="358">
        <v>1190</v>
      </c>
      <c r="G60" s="358">
        <v>1248</v>
      </c>
      <c r="H60" s="359">
        <v>1467</v>
      </c>
    </row>
    <row r="61" spans="2:8" ht="45.75" customHeight="1" x14ac:dyDescent="0.2">
      <c r="B61" s="123"/>
      <c r="C61" s="1203" t="s">
        <v>586</v>
      </c>
      <c r="D61" s="1204"/>
      <c r="E61" s="1205"/>
      <c r="F61" s="358">
        <v>1565</v>
      </c>
      <c r="G61" s="358">
        <v>1316</v>
      </c>
      <c r="H61" s="359">
        <v>1071</v>
      </c>
    </row>
    <row r="62" spans="2:8" ht="45.75" customHeight="1" thickBot="1" x14ac:dyDescent="0.25">
      <c r="B62" s="124"/>
      <c r="C62" s="1206" t="s">
        <v>587</v>
      </c>
      <c r="D62" s="1207"/>
      <c r="E62" s="1208"/>
      <c r="F62" s="360">
        <v>770</v>
      </c>
      <c r="G62" s="360">
        <v>780</v>
      </c>
      <c r="H62" s="361">
        <v>790</v>
      </c>
    </row>
    <row r="63" spans="2:8" ht="52.5" customHeight="1" thickBot="1" x14ac:dyDescent="0.25">
      <c r="B63" s="125"/>
      <c r="C63" s="1209" t="s">
        <v>49</v>
      </c>
      <c r="D63" s="1209"/>
      <c r="E63" s="1210"/>
      <c r="F63" s="362">
        <v>22548</v>
      </c>
      <c r="G63" s="362">
        <v>22549</v>
      </c>
      <c r="H63" s="363">
        <v>23092</v>
      </c>
    </row>
    <row r="64" spans="2:8" ht="13.2" x14ac:dyDescent="0.2"/>
  </sheetData>
  <sheetProtection algorithmName="SHA-512" hashValue="R5oxwIbBe34wUJdr7s1XeScXHpln5aDGGWghGccfmFUdPfAM7EEPtQOMKfaXVWCHO+GV3vulf1GY377IigEokw==" saltValue="c8jeq0rgBHZiZwgcGOFf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536</v>
      </c>
      <c r="G2" s="139"/>
      <c r="H2" s="140"/>
    </row>
    <row r="3" spans="1:8" x14ac:dyDescent="0.2">
      <c r="A3" s="136" t="s">
        <v>529</v>
      </c>
      <c r="B3" s="141"/>
      <c r="C3" s="142"/>
      <c r="D3" s="143">
        <v>56448</v>
      </c>
      <c r="E3" s="144"/>
      <c r="F3" s="145">
        <v>52191</v>
      </c>
      <c r="G3" s="146"/>
      <c r="H3" s="147"/>
    </row>
    <row r="4" spans="1:8" x14ac:dyDescent="0.2">
      <c r="A4" s="148"/>
      <c r="B4" s="149"/>
      <c r="C4" s="150"/>
      <c r="D4" s="151">
        <v>31734</v>
      </c>
      <c r="E4" s="152"/>
      <c r="F4" s="153">
        <v>26807</v>
      </c>
      <c r="G4" s="154"/>
      <c r="H4" s="155"/>
    </row>
    <row r="5" spans="1:8" x14ac:dyDescent="0.2">
      <c r="A5" s="136" t="s">
        <v>531</v>
      </c>
      <c r="B5" s="141"/>
      <c r="C5" s="142"/>
      <c r="D5" s="143">
        <v>65578</v>
      </c>
      <c r="E5" s="144"/>
      <c r="F5" s="145">
        <v>48105</v>
      </c>
      <c r="G5" s="146"/>
      <c r="H5" s="147"/>
    </row>
    <row r="6" spans="1:8" x14ac:dyDescent="0.2">
      <c r="A6" s="148"/>
      <c r="B6" s="149"/>
      <c r="C6" s="150"/>
      <c r="D6" s="151">
        <v>25730</v>
      </c>
      <c r="E6" s="152"/>
      <c r="F6" s="153">
        <v>24072</v>
      </c>
      <c r="G6" s="154"/>
      <c r="H6" s="155"/>
    </row>
    <row r="7" spans="1:8" x14ac:dyDescent="0.2">
      <c r="A7" s="136" t="s">
        <v>532</v>
      </c>
      <c r="B7" s="141"/>
      <c r="C7" s="142"/>
      <c r="D7" s="143">
        <v>72095</v>
      </c>
      <c r="E7" s="144"/>
      <c r="F7" s="145">
        <v>47446</v>
      </c>
      <c r="G7" s="146"/>
      <c r="H7" s="147"/>
    </row>
    <row r="8" spans="1:8" x14ac:dyDescent="0.2">
      <c r="A8" s="148"/>
      <c r="B8" s="149"/>
      <c r="C8" s="150"/>
      <c r="D8" s="151">
        <v>29893</v>
      </c>
      <c r="E8" s="152"/>
      <c r="F8" s="153">
        <v>24371</v>
      </c>
      <c r="G8" s="154"/>
      <c r="H8" s="155"/>
    </row>
    <row r="9" spans="1:8" x14ac:dyDescent="0.2">
      <c r="A9" s="136" t="s">
        <v>533</v>
      </c>
      <c r="B9" s="141"/>
      <c r="C9" s="142"/>
      <c r="D9" s="143">
        <v>65065</v>
      </c>
      <c r="E9" s="144"/>
      <c r="F9" s="145">
        <v>48387</v>
      </c>
      <c r="G9" s="146"/>
      <c r="H9" s="147"/>
    </row>
    <row r="10" spans="1:8" x14ac:dyDescent="0.2">
      <c r="A10" s="148"/>
      <c r="B10" s="149"/>
      <c r="C10" s="150"/>
      <c r="D10" s="151">
        <v>29085</v>
      </c>
      <c r="E10" s="152"/>
      <c r="F10" s="153">
        <v>25592</v>
      </c>
      <c r="G10" s="154"/>
      <c r="H10" s="155"/>
    </row>
    <row r="11" spans="1:8" x14ac:dyDescent="0.2">
      <c r="A11" s="136" t="s">
        <v>534</v>
      </c>
      <c r="B11" s="141"/>
      <c r="C11" s="142"/>
      <c r="D11" s="143">
        <v>53220</v>
      </c>
      <c r="E11" s="144"/>
      <c r="F11" s="145">
        <v>49684</v>
      </c>
      <c r="G11" s="146"/>
      <c r="H11" s="147"/>
    </row>
    <row r="12" spans="1:8" x14ac:dyDescent="0.2">
      <c r="A12" s="148"/>
      <c r="B12" s="149"/>
      <c r="C12" s="156"/>
      <c r="D12" s="151">
        <v>27030</v>
      </c>
      <c r="E12" s="152"/>
      <c r="F12" s="153">
        <v>28303</v>
      </c>
      <c r="G12" s="154"/>
      <c r="H12" s="155"/>
    </row>
    <row r="13" spans="1:8" x14ac:dyDescent="0.2">
      <c r="A13" s="136"/>
      <c r="B13" s="141"/>
      <c r="C13" s="157"/>
      <c r="D13" s="158">
        <v>62481</v>
      </c>
      <c r="E13" s="159"/>
      <c r="F13" s="160">
        <v>49163</v>
      </c>
      <c r="G13" s="161"/>
      <c r="H13" s="147"/>
    </row>
    <row r="14" spans="1:8" x14ac:dyDescent="0.2">
      <c r="A14" s="148"/>
      <c r="B14" s="149"/>
      <c r="C14" s="150"/>
      <c r="D14" s="151">
        <v>28694</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7.67</v>
      </c>
      <c r="C19" s="162">
        <f>ROUND(VALUE(SUBSTITUTE(実質収支比率等に係る経年分析!G$48,"▲","-")),2)</f>
        <v>7.49</v>
      </c>
      <c r="D19" s="162">
        <f>ROUND(VALUE(SUBSTITUTE(実質収支比率等に係る経年分析!H$48,"▲","-")),2)</f>
        <v>7.51</v>
      </c>
      <c r="E19" s="162">
        <f>ROUND(VALUE(SUBSTITUTE(実質収支比率等に係る経年分析!I$48,"▲","-")),2)</f>
        <v>6.03</v>
      </c>
      <c r="F19" s="162">
        <f>ROUND(VALUE(SUBSTITUTE(実質収支比率等に係る経年分析!J$48,"▲","-")),2)</f>
        <v>4.78</v>
      </c>
    </row>
    <row r="20" spans="1:11" x14ac:dyDescent="0.2">
      <c r="A20" s="162" t="s">
        <v>53</v>
      </c>
      <c r="B20" s="162">
        <f>ROUND(VALUE(SUBSTITUTE(実質収支比率等に係る経年分析!F$47,"▲","-")),2)</f>
        <v>9.39</v>
      </c>
      <c r="C20" s="162">
        <f>ROUND(VALUE(SUBSTITUTE(実質収支比率等に係る経年分析!G$47,"▲","-")),2)</f>
        <v>10.89</v>
      </c>
      <c r="D20" s="162">
        <f>ROUND(VALUE(SUBSTITUTE(実質収支比率等に係る経年分析!H$47,"▲","-")),2)</f>
        <v>10.55</v>
      </c>
      <c r="E20" s="162">
        <f>ROUND(VALUE(SUBSTITUTE(実質収支比率等に係る経年分析!I$47,"▲","-")),2)</f>
        <v>10.54</v>
      </c>
      <c r="F20" s="162">
        <f>ROUND(VALUE(SUBSTITUTE(実質収支比率等に係る経年分析!J$47,"▲","-")),2)</f>
        <v>11.11</v>
      </c>
    </row>
    <row r="21" spans="1:11" x14ac:dyDescent="0.2">
      <c r="A21" s="162" t="s">
        <v>54</v>
      </c>
      <c r="B21" s="162">
        <f>IF(ISNUMBER(VALUE(SUBSTITUTE(実質収支比率等に係る経年分析!F$49,"▲","-"))),ROUND(VALUE(SUBSTITUTE(実質収支比率等に係る経年分析!F$49,"▲","-")),2),NA())</f>
        <v>2.46</v>
      </c>
      <c r="C21" s="162">
        <f>IF(ISNUMBER(VALUE(SUBSTITUTE(実質収支比率等に係る経年分析!G$49,"▲","-"))),ROUND(VALUE(SUBSTITUTE(実質収支比率等に係る経年分析!G$49,"▲","-")),2),NA())</f>
        <v>1.72</v>
      </c>
      <c r="D21" s="162">
        <f>IF(ISNUMBER(VALUE(SUBSTITUTE(実質収支比率等に係る経年分析!H$49,"▲","-"))),ROUND(VALUE(SUBSTITUTE(実質収支比率等に係る経年分析!H$49,"▲","-")),2),NA())</f>
        <v>-0.85</v>
      </c>
      <c r="E21" s="162">
        <f>IF(ISNUMBER(VALUE(SUBSTITUTE(実質収支比率等に係る経年分析!I$49,"▲","-"))),ROUND(VALUE(SUBSTITUTE(実質収支比率等に係る経年分析!I$49,"▲","-")),2),NA())</f>
        <v>-1.34</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0.33</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住宅事業特別会計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0.86</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0.61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0.87</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v>
      </c>
    </row>
    <row r="30" spans="1:11" x14ac:dyDescent="0.2">
      <c r="A30" s="163" t="str">
        <f>IF(連結実質赤字比率に係る赤字・黒字の構成分析!C$40="",NA(),連結実質赤字比率に係る赤字・黒字の構成分析!C$40)</f>
        <v>競輪事業特別会計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0.37</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0.55000000000000004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0.55000000000000004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0.47</v>
      </c>
    </row>
    <row r="33" spans="1:16" x14ac:dyDescent="0.2">
      <c r="A33" s="163" t="str">
        <f>IF(連結実質赤字比率に係る赤字・黒字の構成分析!C$37="",NA(),連結実質赤字比率に係る赤字・黒字の構成分析!C$37)</f>
        <v>卸売市場事業特別会計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0.56999999999999995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6.82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5.0599999999999996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4.47</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4.75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4.83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4.68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7.06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6.71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6.51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5.72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11583</v>
      </c>
      <c r="E42" s="164"/>
      <c r="F42" s="164"/>
      <c r="G42" s="164">
        <f>'実質公債費比率（分子）の構造'!L$52</f>
        <v>11203</v>
      </c>
      <c r="H42" s="164"/>
      <c r="I42" s="164"/>
      <c r="J42" s="164">
        <f>'実質公債費比率（分子）の構造'!M$52</f>
        <v>10881</v>
      </c>
      <c r="K42" s="164"/>
      <c r="L42" s="164"/>
      <c r="M42" s="164">
        <f>'実質公債費比率（分子）の構造'!N$52</f>
        <v>10433</v>
      </c>
      <c r="N42" s="164"/>
      <c r="O42" s="164"/>
      <c r="P42" s="164">
        <f>'実質公債費比率（分子）の構造'!O$52</f>
        <v>10334</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28</v>
      </c>
      <c r="C44" s="164"/>
      <c r="D44" s="164"/>
      <c r="E44" s="164">
        <f>'実質公債費比率（分子）の構造'!L$50</f>
        <v>22</v>
      </c>
      <c r="F44" s="164"/>
      <c r="G44" s="164"/>
      <c r="H44" s="164">
        <f>'実質公債費比率（分子）の構造'!M$50</f>
        <v>21</v>
      </c>
      <c r="I44" s="164"/>
      <c r="J44" s="164"/>
      <c r="K44" s="164">
        <f>'実質公債費比率（分子）の構造'!N$50</f>
        <v>18</v>
      </c>
      <c r="L44" s="164"/>
      <c r="M44" s="164"/>
      <c r="N44" s="164">
        <f>'実質公債費比率（分子）の構造'!O$50</f>
        <v>21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2021</v>
      </c>
      <c r="C46" s="164"/>
      <c r="D46" s="164"/>
      <c r="E46" s="164">
        <f>'実質公債費比率（分子）の構造'!L$48</f>
        <v>1861</v>
      </c>
      <c r="F46" s="164"/>
      <c r="G46" s="164"/>
      <c r="H46" s="164">
        <f>'実質公債費比率（分子）の構造'!M$48</f>
        <v>1778</v>
      </c>
      <c r="I46" s="164"/>
      <c r="J46" s="164"/>
      <c r="K46" s="164">
        <f>'実質公債費比率（分子）の構造'!N$48</f>
        <v>1798</v>
      </c>
      <c r="L46" s="164"/>
      <c r="M46" s="164"/>
      <c r="N46" s="164">
        <f>'実質公債費比率（分子）の構造'!O$48</f>
        <v>1854</v>
      </c>
      <c r="O46" s="164"/>
      <c r="P46" s="164"/>
    </row>
    <row r="47" spans="1:16" x14ac:dyDescent="0.2">
      <c r="A47" s="164" t="s">
        <v>12</v>
      </c>
      <c r="B47" s="164">
        <f>'実質公債費比率（分子）の構造'!K$47</f>
        <v>143</v>
      </c>
      <c r="C47" s="164"/>
      <c r="D47" s="164"/>
      <c r="E47" s="164">
        <f>'実質公債費比率（分子）の構造'!L$47</f>
        <v>143</v>
      </c>
      <c r="F47" s="164"/>
      <c r="G47" s="164"/>
      <c r="H47" s="164">
        <f>'実質公債費比率（分子）の構造'!M$47</f>
        <v>143</v>
      </c>
      <c r="I47" s="164"/>
      <c r="J47" s="164"/>
      <c r="K47" s="164">
        <f>'実質公債費比率（分子）の構造'!N$47</f>
        <v>143</v>
      </c>
      <c r="L47" s="164"/>
      <c r="M47" s="164"/>
      <c r="N47" s="164">
        <f>'実質公債費比率（分子）の構造'!O$47</f>
        <v>143</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11250</v>
      </c>
      <c r="C49" s="164"/>
      <c r="D49" s="164"/>
      <c r="E49" s="164">
        <f>'実質公債費比率（分子）の構造'!L$45</f>
        <v>11871</v>
      </c>
      <c r="F49" s="164"/>
      <c r="G49" s="164"/>
      <c r="H49" s="164">
        <f>'実質公債費比率（分子）の構造'!M$45</f>
        <v>11824</v>
      </c>
      <c r="I49" s="164"/>
      <c r="J49" s="164"/>
      <c r="K49" s="164">
        <f>'実質公債費比率（分子）の構造'!N$45</f>
        <v>11648</v>
      </c>
      <c r="L49" s="164"/>
      <c r="M49" s="164"/>
      <c r="N49" s="164">
        <f>'実質公債費比率（分子）の構造'!O$45</f>
        <v>11321</v>
      </c>
      <c r="O49" s="164"/>
      <c r="P49" s="164"/>
    </row>
    <row r="50" spans="1:16" x14ac:dyDescent="0.2">
      <c r="A50" s="164" t="s">
        <v>67</v>
      </c>
      <c r="B50" s="164" t="e">
        <f>NA()</f>
        <v>#N/A</v>
      </c>
      <c r="C50" s="164">
        <f>IF(ISNUMBER('実質公債費比率（分子）の構造'!K$53),'実質公債費比率（分子）の構造'!K$53,NA())</f>
        <v>1859</v>
      </c>
      <c r="D50" s="164" t="e">
        <f>NA()</f>
        <v>#N/A</v>
      </c>
      <c r="E50" s="164" t="e">
        <f>NA()</f>
        <v>#N/A</v>
      </c>
      <c r="F50" s="164">
        <f>IF(ISNUMBER('実質公債費比率（分子）の構造'!L$53),'実質公債費比率（分子）の構造'!L$53,NA())</f>
        <v>2694</v>
      </c>
      <c r="G50" s="164" t="e">
        <f>NA()</f>
        <v>#N/A</v>
      </c>
      <c r="H50" s="164" t="e">
        <f>NA()</f>
        <v>#N/A</v>
      </c>
      <c r="I50" s="164">
        <f>IF(ISNUMBER('実質公債費比率（分子）の構造'!M$53),'実質公債費比率（分子）の構造'!M$53,NA())</f>
        <v>2885</v>
      </c>
      <c r="J50" s="164" t="e">
        <f>NA()</f>
        <v>#N/A</v>
      </c>
      <c r="K50" s="164" t="e">
        <f>NA()</f>
        <v>#N/A</v>
      </c>
      <c r="L50" s="164">
        <f>IF(ISNUMBER('実質公債費比率（分子）の構造'!N$53),'実質公債費比率（分子）の構造'!N$53,NA())</f>
        <v>3174</v>
      </c>
      <c r="M50" s="164" t="e">
        <f>NA()</f>
        <v>#N/A</v>
      </c>
      <c r="N50" s="164" t="e">
        <f>NA()</f>
        <v>#N/A</v>
      </c>
      <c r="O50" s="164">
        <f>IF(ISNUMBER('実質公債費比率（分子）の構造'!O$53),'実質公債費比率（分子）の構造'!O$53,NA())</f>
        <v>3005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92553</v>
      </c>
      <c r="E56" s="163"/>
      <c r="F56" s="163"/>
      <c r="G56" s="163">
        <f>'将来負担比率（分子）の構造'!J$52</f>
        <v>91448</v>
      </c>
      <c r="H56" s="163"/>
      <c r="I56" s="163"/>
      <c r="J56" s="163">
        <f>'将来負担比率（分子）の構造'!K$52</f>
        <v>88427</v>
      </c>
      <c r="K56" s="163"/>
      <c r="L56" s="163"/>
      <c r="M56" s="163">
        <f>'将来負担比率（分子）の構造'!L$52</f>
        <v>85478</v>
      </c>
      <c r="N56" s="163"/>
      <c r="O56" s="163"/>
      <c r="P56" s="163">
        <f>'将来負担比率（分子）の構造'!M$52</f>
        <v>80536</v>
      </c>
    </row>
    <row r="57" spans="1:16" x14ac:dyDescent="0.2">
      <c r="A57" s="163" t="s">
        <v>42</v>
      </c>
      <c r="B57" s="163"/>
      <c r="C57" s="163"/>
      <c r="D57" s="163">
        <f>'将来負担比率（分子）の構造'!I$51</f>
        <v>34681</v>
      </c>
      <c r="E57" s="163"/>
      <c r="F57" s="163"/>
      <c r="G57" s="163">
        <f>'将来負担比率（分子）の構造'!J$51</f>
        <v>36392</v>
      </c>
      <c r="H57" s="163"/>
      <c r="I57" s="163"/>
      <c r="J57" s="163">
        <f>'将来負担比率（分子）の構造'!K$51</f>
        <v>37006</v>
      </c>
      <c r="K57" s="163"/>
      <c r="L57" s="163"/>
      <c r="M57" s="163">
        <f>'将来負担比率（分子）の構造'!L$51</f>
        <v>37996</v>
      </c>
      <c r="N57" s="163"/>
      <c r="O57" s="163"/>
      <c r="P57" s="163">
        <f>'将来負担比率（分子）の構造'!M$51</f>
        <v>37932</v>
      </c>
    </row>
    <row r="58" spans="1:16" x14ac:dyDescent="0.2">
      <c r="A58" s="163" t="s">
        <v>41</v>
      </c>
      <c r="B58" s="163"/>
      <c r="C58" s="163"/>
      <c r="D58" s="163">
        <f>'将来負担比率（分子）の構造'!I$50</f>
        <v>28198</v>
      </c>
      <c r="E58" s="163"/>
      <c r="F58" s="163"/>
      <c r="G58" s="163">
        <f>'将来負担比率（分子）の構造'!J$50</f>
        <v>30993</v>
      </c>
      <c r="H58" s="163"/>
      <c r="I58" s="163"/>
      <c r="J58" s="163">
        <f>'将来負担比率（分子）の構造'!K$50</f>
        <v>30964</v>
      </c>
      <c r="K58" s="163"/>
      <c r="L58" s="163"/>
      <c r="M58" s="163">
        <f>'将来負担比率（分子）の構造'!L$50</f>
        <v>29794</v>
      </c>
      <c r="N58" s="163"/>
      <c r="O58" s="163"/>
      <c r="P58" s="163">
        <f>'将来負担比率（分子）の構造'!M$50</f>
        <v>28609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108</v>
      </c>
      <c r="C61" s="163"/>
      <c r="D61" s="163"/>
      <c r="E61" s="163">
        <f>'将来負担比率（分子）の構造'!J$46</f>
        <v>111</v>
      </c>
      <c r="F61" s="163"/>
      <c r="G61" s="163"/>
      <c r="H61" s="163">
        <f>'将来負担比率（分子）の構造'!K$46</f>
        <v>124</v>
      </c>
      <c r="I61" s="163"/>
      <c r="J61" s="163"/>
      <c r="K61" s="163">
        <f>'将来負担比率（分子）の構造'!L$46</f>
        <v>141</v>
      </c>
      <c r="L61" s="163"/>
      <c r="M61" s="163"/>
      <c r="N61" s="163">
        <f>'将来負担比率（分子）の構造'!M$46</f>
        <v>145</v>
      </c>
      <c r="O61" s="163"/>
      <c r="P61" s="163"/>
    </row>
    <row r="62" spans="1:16" x14ac:dyDescent="0.2">
      <c r="A62" s="163" t="s">
        <v>35</v>
      </c>
      <c r="B62" s="163">
        <f>'将来負担比率（分子）の構造'!I$45</f>
        <v>13454</v>
      </c>
      <c r="C62" s="163"/>
      <c r="D62" s="163"/>
      <c r="E62" s="163">
        <f>'将来負担比率（分子）の構造'!J$45</f>
        <v>12360</v>
      </c>
      <c r="F62" s="163"/>
      <c r="G62" s="163"/>
      <c r="H62" s="163">
        <f>'将来負担比率（分子）の構造'!K$45</f>
        <v>12152</v>
      </c>
      <c r="I62" s="163"/>
      <c r="J62" s="163"/>
      <c r="K62" s="163">
        <f>'将来負担比率（分子）の構造'!L$45</f>
        <v>12115</v>
      </c>
      <c r="L62" s="163"/>
      <c r="M62" s="163"/>
      <c r="N62" s="163">
        <f>'将来負担比率（分子）の構造'!M$45</f>
        <v>12693</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26030</v>
      </c>
      <c r="C64" s="163"/>
      <c r="D64" s="163"/>
      <c r="E64" s="163">
        <f>'将来負担比率（分子）の構造'!J$43</f>
        <v>26134</v>
      </c>
      <c r="F64" s="163"/>
      <c r="G64" s="163"/>
      <c r="H64" s="163">
        <f>'将来負担比率（分子）の構造'!K$43</f>
        <v>27274</v>
      </c>
      <c r="I64" s="163"/>
      <c r="J64" s="163"/>
      <c r="K64" s="163">
        <f>'将来負担比率（分子）の構造'!L$43</f>
        <v>27370</v>
      </c>
      <c r="L64" s="163"/>
      <c r="M64" s="163"/>
      <c r="N64" s="163">
        <f>'将来負担比率（分子）の構造'!M$43</f>
        <v>27324</v>
      </c>
      <c r="O64" s="163"/>
      <c r="P64" s="163"/>
    </row>
    <row r="65" spans="1:16" x14ac:dyDescent="0.2">
      <c r="A65" s="163" t="s">
        <v>32</v>
      </c>
      <c r="B65" s="163">
        <f>'将来負担比率（分子）の構造'!I$42</f>
        <v>1312</v>
      </c>
      <c r="C65" s="163"/>
      <c r="D65" s="163"/>
      <c r="E65" s="163">
        <f>'将来負担比率（分子）の構造'!J$42</f>
        <v>880</v>
      </c>
      <c r="F65" s="163"/>
      <c r="G65" s="163"/>
      <c r="H65" s="163">
        <f>'将来負担比率（分子）の構造'!K$42</f>
        <v>838</v>
      </c>
      <c r="I65" s="163"/>
      <c r="J65" s="163"/>
      <c r="K65" s="163">
        <f>'将来負担比率（分子）の構造'!L$42</f>
        <v>812</v>
      </c>
      <c r="L65" s="163"/>
      <c r="M65" s="163"/>
      <c r="N65" s="163">
        <f>'将来負担比率（分子）の構造'!M$42</f>
        <v>759</v>
      </c>
      <c r="O65" s="163"/>
      <c r="P65" s="163"/>
    </row>
    <row r="66" spans="1:16" x14ac:dyDescent="0.2">
      <c r="A66" s="163" t="s">
        <v>31</v>
      </c>
      <c r="B66" s="163">
        <f>'将来負担比率（分子）の構造'!I$41</f>
        <v>114203</v>
      </c>
      <c r="C66" s="163"/>
      <c r="D66" s="163"/>
      <c r="E66" s="163">
        <f>'将来負担比率（分子）の構造'!J$41</f>
        <v>112936</v>
      </c>
      <c r="F66" s="163"/>
      <c r="G66" s="163"/>
      <c r="H66" s="163">
        <f>'将来負担比率（分子）の構造'!K$41</f>
        <v>110301</v>
      </c>
      <c r="I66" s="163"/>
      <c r="J66" s="163"/>
      <c r="K66" s="163">
        <f>'将来負担比率（分子）の構造'!L$41</f>
        <v>106683</v>
      </c>
      <c r="L66" s="163"/>
      <c r="M66" s="163"/>
      <c r="N66" s="163">
        <f>'将来負担比率（分子）の構造'!M$41</f>
        <v>102366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6334</v>
      </c>
      <c r="C72" s="167">
        <f>基金残高に係る経年分析!G55</f>
        <v>6381</v>
      </c>
      <c r="D72" s="167">
        <f>基金残高に係る経年分析!H55</f>
        <v>6800</v>
      </c>
    </row>
    <row r="73" spans="1:16" x14ac:dyDescent="0.2">
      <c r="A73" s="166" t="s">
        <v>74</v>
      </c>
      <c r="B73" s="167">
        <f>基金残高に係る経年分析!F56</f>
        <v>3261</v>
      </c>
      <c r="C73" s="167">
        <f>基金残高に係る経年分析!G56</f>
        <v>3236</v>
      </c>
      <c r="D73" s="167">
        <f>基金残高に係る経年分析!H56</f>
        <v>3208</v>
      </c>
    </row>
    <row r="74" spans="1:16" x14ac:dyDescent="0.2">
      <c r="A74" s="166" t="s">
        <v>75</v>
      </c>
      <c r="B74" s="167">
        <f>基金残高に係る経年分析!F57</f>
        <v>12953</v>
      </c>
      <c r="C74" s="167">
        <f>基金残高に係る経年分析!G57</f>
        <v>12932</v>
      </c>
      <c r="D74" s="167">
        <f>基金残高に係る経年分析!H57</f>
        <v>13084</v>
      </c>
    </row>
  </sheetData>
  <sheetProtection algorithmName="SHA-512" hashValue="B1QjxFUbkFxXRPzhAF34Eq/UYHhe/jlvaCs7+MpHuiq84xoiqIfr7fdqAJvfhJUC3asTC7UlCiitm7Byi2Qjhw==" saltValue="HFZ+nEUa/6k7AYUa7Fly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29194510</v>
      </c>
      <c r="S5" s="613"/>
      <c r="T5" s="613"/>
      <c r="U5" s="613"/>
      <c r="V5" s="613"/>
      <c r="W5" s="613"/>
      <c r="X5" s="613"/>
      <c r="Y5" s="614"/>
      <c r="Z5" s="615">
        <v>21.9</v>
      </c>
      <c r="AA5" s="615"/>
      <c r="AB5" s="615"/>
      <c r="AC5" s="615"/>
      <c r="AD5" s="616">
        <v>27263990</v>
      </c>
      <c r="AE5" s="616"/>
      <c r="AF5" s="616"/>
      <c r="AG5" s="616"/>
      <c r="AH5" s="616"/>
      <c r="AI5" s="616"/>
      <c r="AJ5" s="616"/>
      <c r="AK5" s="616"/>
      <c r="AL5" s="617">
        <v>43.2</v>
      </c>
      <c r="AM5" s="618"/>
      <c r="AN5" s="618"/>
      <c r="AO5" s="619"/>
      <c r="AP5" s="609" t="s">
        <v>216</v>
      </c>
      <c r="AQ5" s="610"/>
      <c r="AR5" s="610"/>
      <c r="AS5" s="610"/>
      <c r="AT5" s="610"/>
      <c r="AU5" s="610"/>
      <c r="AV5" s="610"/>
      <c r="AW5" s="610"/>
      <c r="AX5" s="610"/>
      <c r="AY5" s="610"/>
      <c r="AZ5" s="610"/>
      <c r="BA5" s="610"/>
      <c r="BB5" s="610"/>
      <c r="BC5" s="610"/>
      <c r="BD5" s="610"/>
      <c r="BE5" s="610"/>
      <c r="BF5" s="611"/>
      <c r="BG5" s="623">
        <v>27204916</v>
      </c>
      <c r="BH5" s="624"/>
      <c r="BI5" s="624"/>
      <c r="BJ5" s="624"/>
      <c r="BK5" s="624"/>
      <c r="BL5" s="624"/>
      <c r="BM5" s="624"/>
      <c r="BN5" s="625"/>
      <c r="BO5" s="626">
        <v>93.2</v>
      </c>
      <c r="BP5" s="626"/>
      <c r="BQ5" s="626"/>
      <c r="BR5" s="626"/>
      <c r="BS5" s="627">
        <v>357714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774924</v>
      </c>
      <c r="S6" s="624"/>
      <c r="T6" s="624"/>
      <c r="U6" s="624"/>
      <c r="V6" s="624"/>
      <c r="W6" s="624"/>
      <c r="X6" s="624"/>
      <c r="Y6" s="625"/>
      <c r="Z6" s="626">
        <v>0.6</v>
      </c>
      <c r="AA6" s="626"/>
      <c r="AB6" s="626"/>
      <c r="AC6" s="626"/>
      <c r="AD6" s="627">
        <v>774924</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27204916</v>
      </c>
      <c r="BH6" s="624"/>
      <c r="BI6" s="624"/>
      <c r="BJ6" s="624"/>
      <c r="BK6" s="624"/>
      <c r="BL6" s="624"/>
      <c r="BM6" s="624"/>
      <c r="BN6" s="625"/>
      <c r="BO6" s="626">
        <v>93.2</v>
      </c>
      <c r="BP6" s="626"/>
      <c r="BQ6" s="626"/>
      <c r="BR6" s="626"/>
      <c r="BS6" s="627">
        <v>357714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567515</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566852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14278</v>
      </c>
      <c r="S7" s="624"/>
      <c r="T7" s="624"/>
      <c r="U7" s="624"/>
      <c r="V7" s="624"/>
      <c r="W7" s="624"/>
      <c r="X7" s="624"/>
      <c r="Y7" s="625"/>
      <c r="Z7" s="626">
        <v>0</v>
      </c>
      <c r="AA7" s="626"/>
      <c r="AB7" s="626"/>
      <c r="AC7" s="626"/>
      <c r="AD7" s="627">
        <v>14278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12163029</v>
      </c>
      <c r="BH7" s="624"/>
      <c r="BI7" s="624"/>
      <c r="BJ7" s="624"/>
      <c r="BK7" s="624"/>
      <c r="BL7" s="624"/>
      <c r="BM7" s="624"/>
      <c r="BN7" s="625"/>
      <c r="BO7" s="626">
        <v>41.7</v>
      </c>
      <c r="BP7" s="626"/>
      <c r="BQ7" s="626"/>
      <c r="BR7" s="626"/>
      <c r="BS7" s="627">
        <v>357714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15296745</v>
      </c>
      <c r="CS7" s="624"/>
      <c r="CT7" s="624"/>
      <c r="CU7" s="624"/>
      <c r="CV7" s="624"/>
      <c r="CW7" s="624"/>
      <c r="CX7" s="624"/>
      <c r="CY7" s="625"/>
      <c r="CZ7" s="626">
        <v>11.8</v>
      </c>
      <c r="DA7" s="626"/>
      <c r="DB7" s="626"/>
      <c r="DC7" s="626"/>
      <c r="DD7" s="632">
        <v>813897</v>
      </c>
      <c r="DE7" s="624"/>
      <c r="DF7" s="624"/>
      <c r="DG7" s="624"/>
      <c r="DH7" s="624"/>
      <c r="DI7" s="624"/>
      <c r="DJ7" s="624"/>
      <c r="DK7" s="624"/>
      <c r="DL7" s="624"/>
      <c r="DM7" s="624"/>
      <c r="DN7" s="624"/>
      <c r="DO7" s="624"/>
      <c r="DP7" s="625"/>
      <c r="DQ7" s="632">
        <v>11943692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161345</v>
      </c>
      <c r="S8" s="624"/>
      <c r="T8" s="624"/>
      <c r="U8" s="624"/>
      <c r="V8" s="624"/>
      <c r="W8" s="624"/>
      <c r="X8" s="624"/>
      <c r="Y8" s="625"/>
      <c r="Z8" s="626">
        <v>0.1</v>
      </c>
      <c r="AA8" s="626"/>
      <c r="AB8" s="626"/>
      <c r="AC8" s="626"/>
      <c r="AD8" s="627">
        <v>161345</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344968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53967289</v>
      </c>
      <c r="CS8" s="624"/>
      <c r="CT8" s="624"/>
      <c r="CU8" s="624"/>
      <c r="CV8" s="624"/>
      <c r="CW8" s="624"/>
      <c r="CX8" s="624"/>
      <c r="CY8" s="625"/>
      <c r="CZ8" s="626">
        <v>41.7</v>
      </c>
      <c r="DA8" s="626"/>
      <c r="DB8" s="626"/>
      <c r="DC8" s="626"/>
      <c r="DD8" s="632">
        <v>432776</v>
      </c>
      <c r="DE8" s="624"/>
      <c r="DF8" s="624"/>
      <c r="DG8" s="624"/>
      <c r="DH8" s="624"/>
      <c r="DI8" s="624"/>
      <c r="DJ8" s="624"/>
      <c r="DK8" s="624"/>
      <c r="DL8" s="624"/>
      <c r="DM8" s="624"/>
      <c r="DN8" s="624"/>
      <c r="DO8" s="624"/>
      <c r="DP8" s="625"/>
      <c r="DQ8" s="632">
        <v>26142796</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242525</v>
      </c>
      <c r="S9" s="624"/>
      <c r="T9" s="624"/>
      <c r="U9" s="624"/>
      <c r="V9" s="624"/>
      <c r="W9" s="624"/>
      <c r="X9" s="624"/>
      <c r="Y9" s="625"/>
      <c r="Z9" s="626">
        <v>0.2</v>
      </c>
      <c r="AA9" s="626"/>
      <c r="AB9" s="626"/>
      <c r="AC9" s="626"/>
      <c r="AD9" s="627">
        <v>242525</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9991492</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10259325</v>
      </c>
      <c r="CS9" s="624"/>
      <c r="CT9" s="624"/>
      <c r="CU9" s="624"/>
      <c r="CV9" s="624"/>
      <c r="CW9" s="624"/>
      <c r="CX9" s="624"/>
      <c r="CY9" s="625"/>
      <c r="CZ9" s="626">
        <v>7.9</v>
      </c>
      <c r="DA9" s="626"/>
      <c r="DB9" s="626"/>
      <c r="DC9" s="626"/>
      <c r="DD9" s="632">
        <v>275507</v>
      </c>
      <c r="DE9" s="624"/>
      <c r="DF9" s="624"/>
      <c r="DG9" s="624"/>
      <c r="DH9" s="624"/>
      <c r="DI9" s="624"/>
      <c r="DJ9" s="624"/>
      <c r="DK9" s="624"/>
      <c r="DL9" s="624"/>
      <c r="DM9" s="624"/>
      <c r="DN9" s="624"/>
      <c r="DO9" s="624"/>
      <c r="DP9" s="625"/>
      <c r="DQ9" s="632">
        <v>8211188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601502</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78113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63943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6106095</v>
      </c>
      <c r="S11" s="624"/>
      <c r="T11" s="624"/>
      <c r="U11" s="624"/>
      <c r="V11" s="624"/>
      <c r="W11" s="624"/>
      <c r="X11" s="624"/>
      <c r="Y11" s="625"/>
      <c r="Z11" s="628">
        <v>4.5999999999999996</v>
      </c>
      <c r="AA11" s="629"/>
      <c r="AB11" s="629"/>
      <c r="AC11" s="635"/>
      <c r="AD11" s="632">
        <v>6106095</v>
      </c>
      <c r="AE11" s="624"/>
      <c r="AF11" s="624"/>
      <c r="AG11" s="624"/>
      <c r="AH11" s="624"/>
      <c r="AI11" s="624"/>
      <c r="AJ11" s="624"/>
      <c r="AK11" s="625"/>
      <c r="AL11" s="628">
        <v>9.6999999999999993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1225067</v>
      </c>
      <c r="BH11" s="624"/>
      <c r="BI11" s="624"/>
      <c r="BJ11" s="624"/>
      <c r="BK11" s="624"/>
      <c r="BL11" s="624"/>
      <c r="BM11" s="624"/>
      <c r="BN11" s="625"/>
      <c r="BO11" s="626">
        <v>4.2</v>
      </c>
      <c r="BP11" s="626"/>
      <c r="BQ11" s="626"/>
      <c r="BR11" s="626"/>
      <c r="BS11" s="627">
        <v>357714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2452788</v>
      </c>
      <c r="CS11" s="624"/>
      <c r="CT11" s="624"/>
      <c r="CU11" s="624"/>
      <c r="CV11" s="624"/>
      <c r="CW11" s="624"/>
      <c r="CX11" s="624"/>
      <c r="CY11" s="625"/>
      <c r="CZ11" s="626">
        <v>1.9</v>
      </c>
      <c r="DA11" s="626"/>
      <c r="DB11" s="626"/>
      <c r="DC11" s="626"/>
      <c r="DD11" s="632">
        <v>934403</v>
      </c>
      <c r="DE11" s="624"/>
      <c r="DF11" s="624"/>
      <c r="DG11" s="624"/>
      <c r="DH11" s="624"/>
      <c r="DI11" s="624"/>
      <c r="DJ11" s="624"/>
      <c r="DK11" s="624"/>
      <c r="DL11" s="624"/>
      <c r="DM11" s="624"/>
      <c r="DN11" s="624"/>
      <c r="DO11" s="624"/>
      <c r="DP11" s="625"/>
      <c r="DQ11" s="632">
        <v>1657426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38321</v>
      </c>
      <c r="S12" s="624"/>
      <c r="T12" s="624"/>
      <c r="U12" s="624"/>
      <c r="V12" s="624"/>
      <c r="W12" s="624"/>
      <c r="X12" s="624"/>
      <c r="Y12" s="625"/>
      <c r="Z12" s="626">
        <v>0</v>
      </c>
      <c r="AA12" s="626"/>
      <c r="AB12" s="626"/>
      <c r="AC12" s="626"/>
      <c r="AD12" s="627">
        <v>38321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12218144</v>
      </c>
      <c r="BH12" s="624"/>
      <c r="BI12" s="624"/>
      <c r="BJ12" s="624"/>
      <c r="BK12" s="624"/>
      <c r="BL12" s="624"/>
      <c r="BM12" s="624"/>
      <c r="BN12" s="625"/>
      <c r="BO12" s="626">
        <v>41.9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5397322</v>
      </c>
      <c r="CS12" s="624"/>
      <c r="CT12" s="624"/>
      <c r="CU12" s="624"/>
      <c r="CV12" s="624"/>
      <c r="CW12" s="624"/>
      <c r="CX12" s="624"/>
      <c r="CY12" s="625"/>
      <c r="CZ12" s="626">
        <v>4.2</v>
      </c>
      <c r="DA12" s="626"/>
      <c r="DB12" s="626"/>
      <c r="DC12" s="626"/>
      <c r="DD12" s="632">
        <v>161842</v>
      </c>
      <c r="DE12" s="624"/>
      <c r="DF12" s="624"/>
      <c r="DG12" s="624"/>
      <c r="DH12" s="624"/>
      <c r="DI12" s="624"/>
      <c r="DJ12" s="624"/>
      <c r="DK12" s="624"/>
      <c r="DL12" s="624"/>
      <c r="DM12" s="624"/>
      <c r="DN12" s="624"/>
      <c r="DO12" s="624"/>
      <c r="DP12" s="625"/>
      <c r="DQ12" s="632">
        <v>1961271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12054925</v>
      </c>
      <c r="BH13" s="624"/>
      <c r="BI13" s="624"/>
      <c r="BJ13" s="624"/>
      <c r="BK13" s="624"/>
      <c r="BL13" s="624"/>
      <c r="BM13" s="624"/>
      <c r="BN13" s="625"/>
      <c r="BO13" s="626">
        <v>41.3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13289699</v>
      </c>
      <c r="CS13" s="624"/>
      <c r="CT13" s="624"/>
      <c r="CU13" s="624"/>
      <c r="CV13" s="624"/>
      <c r="CW13" s="624"/>
      <c r="CX13" s="624"/>
      <c r="CY13" s="625"/>
      <c r="CZ13" s="626">
        <v>10.3</v>
      </c>
      <c r="DA13" s="626"/>
      <c r="DB13" s="626"/>
      <c r="DC13" s="626"/>
      <c r="DD13" s="632">
        <v>7508917</v>
      </c>
      <c r="DE13" s="624"/>
      <c r="DF13" s="624"/>
      <c r="DG13" s="624"/>
      <c r="DH13" s="624"/>
      <c r="DI13" s="624"/>
      <c r="DJ13" s="624"/>
      <c r="DK13" s="624"/>
      <c r="DL13" s="624"/>
      <c r="DM13" s="624"/>
      <c r="DN13" s="624"/>
      <c r="DO13" s="624"/>
      <c r="DP13" s="625"/>
      <c r="DQ13" s="632">
        <v>6563980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868840</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4213423</v>
      </c>
      <c r="CS14" s="624"/>
      <c r="CT14" s="624"/>
      <c r="CU14" s="624"/>
      <c r="CV14" s="624"/>
      <c r="CW14" s="624"/>
      <c r="CX14" s="624"/>
      <c r="CY14" s="625"/>
      <c r="CZ14" s="626">
        <v>3.3</v>
      </c>
      <c r="DA14" s="626"/>
      <c r="DB14" s="626"/>
      <c r="DC14" s="626"/>
      <c r="DD14" s="632">
        <v>566620</v>
      </c>
      <c r="DE14" s="624"/>
      <c r="DF14" s="624"/>
      <c r="DG14" s="624"/>
      <c r="DH14" s="624"/>
      <c r="DI14" s="624"/>
      <c r="DJ14" s="624"/>
      <c r="DK14" s="624"/>
      <c r="DL14" s="624"/>
      <c r="DM14" s="624"/>
      <c r="DN14" s="624"/>
      <c r="DO14" s="624"/>
      <c r="DP14" s="625"/>
      <c r="DQ14" s="632">
        <v>2635845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64862</v>
      </c>
      <c r="S15" s="624"/>
      <c r="T15" s="624"/>
      <c r="U15" s="624"/>
      <c r="V15" s="624"/>
      <c r="W15" s="624"/>
      <c r="X15" s="624"/>
      <c r="Y15" s="625"/>
      <c r="Z15" s="626">
        <v>0</v>
      </c>
      <c r="AA15" s="626"/>
      <c r="AB15" s="626"/>
      <c r="AC15" s="626"/>
      <c r="AD15" s="627">
        <v>64862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1954903</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12488482</v>
      </c>
      <c r="CS15" s="624"/>
      <c r="CT15" s="624"/>
      <c r="CU15" s="624"/>
      <c r="CV15" s="624"/>
      <c r="CW15" s="624"/>
      <c r="CX15" s="624"/>
      <c r="CY15" s="625"/>
      <c r="CZ15" s="626">
        <v>9.6</v>
      </c>
      <c r="DA15" s="626"/>
      <c r="DB15" s="626"/>
      <c r="DC15" s="626"/>
      <c r="DD15" s="632">
        <v>1733382</v>
      </c>
      <c r="DE15" s="624"/>
      <c r="DF15" s="624"/>
      <c r="DG15" s="624"/>
      <c r="DH15" s="624"/>
      <c r="DI15" s="624"/>
      <c r="DJ15" s="624"/>
      <c r="DK15" s="624"/>
      <c r="DL15" s="624"/>
      <c r="DM15" s="624"/>
      <c r="DN15" s="624"/>
      <c r="DO15" s="624"/>
      <c r="DP15" s="625"/>
      <c r="DQ15" s="632">
        <v>8408273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401968</v>
      </c>
      <c r="S16" s="624"/>
      <c r="T16" s="624"/>
      <c r="U16" s="624"/>
      <c r="V16" s="624"/>
      <c r="W16" s="624"/>
      <c r="X16" s="624"/>
      <c r="Y16" s="625"/>
      <c r="Z16" s="626">
        <v>0.3</v>
      </c>
      <c r="AA16" s="626"/>
      <c r="AB16" s="626"/>
      <c r="AC16" s="626"/>
      <c r="AD16" s="627">
        <v>401968</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816628</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224210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1177631</v>
      </c>
      <c r="S17" s="624"/>
      <c r="T17" s="624"/>
      <c r="U17" s="624"/>
      <c r="V17" s="624"/>
      <c r="W17" s="624"/>
      <c r="X17" s="624"/>
      <c r="Y17" s="625"/>
      <c r="Z17" s="626">
        <v>0.9</v>
      </c>
      <c r="AA17" s="626"/>
      <c r="AB17" s="626"/>
      <c r="AC17" s="626"/>
      <c r="AD17" s="627">
        <v>1177631</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10634889</v>
      </c>
      <c r="CS17" s="624"/>
      <c r="CT17" s="624"/>
      <c r="CU17" s="624"/>
      <c r="CV17" s="624"/>
      <c r="CW17" s="624"/>
      <c r="CX17" s="624"/>
      <c r="CY17" s="625"/>
      <c r="CZ17" s="626">
        <v>8.1999999999999993</v>
      </c>
      <c r="DA17" s="626"/>
      <c r="DB17" s="626"/>
      <c r="DC17" s="626"/>
      <c r="DD17" s="632" t="s">
        <v>122</v>
      </c>
      <c r="DE17" s="624"/>
      <c r="DF17" s="624"/>
      <c r="DG17" s="624"/>
      <c r="DH17" s="624"/>
      <c r="DI17" s="624"/>
      <c r="DJ17" s="624"/>
      <c r="DK17" s="624"/>
      <c r="DL17" s="624"/>
      <c r="DM17" s="624"/>
      <c r="DN17" s="624"/>
      <c r="DO17" s="624"/>
      <c r="DP17" s="625"/>
      <c r="DQ17" s="632">
        <v>9462367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194775</v>
      </c>
      <c r="S18" s="624"/>
      <c r="T18" s="624"/>
      <c r="U18" s="624"/>
      <c r="V18" s="624"/>
      <c r="W18" s="624"/>
      <c r="X18" s="624"/>
      <c r="Y18" s="625"/>
      <c r="Z18" s="626">
        <v>0.1</v>
      </c>
      <c r="AA18" s="626"/>
      <c r="AB18" s="626"/>
      <c r="AC18" s="626"/>
      <c r="AD18" s="627">
        <v>194775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974502</v>
      </c>
      <c r="S19" s="624"/>
      <c r="T19" s="624"/>
      <c r="U19" s="624"/>
      <c r="V19" s="624"/>
      <c r="W19" s="624"/>
      <c r="X19" s="624"/>
      <c r="Y19" s="625"/>
      <c r="Z19" s="626">
        <v>0.7</v>
      </c>
      <c r="AA19" s="626"/>
      <c r="AB19" s="626"/>
      <c r="AC19" s="626"/>
      <c r="AD19" s="627">
        <v>974502</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1989594</v>
      </c>
      <c r="BH19" s="624"/>
      <c r="BI19" s="624"/>
      <c r="BJ19" s="624"/>
      <c r="BK19" s="624"/>
      <c r="BL19" s="624"/>
      <c r="BM19" s="624"/>
      <c r="BN19" s="625"/>
      <c r="BO19" s="626">
        <v>6.8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8354</v>
      </c>
      <c r="S20" s="624"/>
      <c r="T20" s="624"/>
      <c r="U20" s="624"/>
      <c r="V20" s="624"/>
      <c r="W20" s="624"/>
      <c r="X20" s="624"/>
      <c r="Y20" s="625"/>
      <c r="Z20" s="626">
        <v>0</v>
      </c>
      <c r="AA20" s="626"/>
      <c r="AB20" s="626"/>
      <c r="AC20" s="626"/>
      <c r="AD20" s="627">
        <v>8354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1989594</v>
      </c>
      <c r="BH20" s="624"/>
      <c r="BI20" s="624"/>
      <c r="BJ20" s="624"/>
      <c r="BK20" s="624"/>
      <c r="BL20" s="624"/>
      <c r="BM20" s="624"/>
      <c r="BN20" s="625"/>
      <c r="BO20" s="626">
        <v>6.8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129462218</v>
      </c>
      <c r="CS20" s="624"/>
      <c r="CT20" s="624"/>
      <c r="CU20" s="624"/>
      <c r="CV20" s="624"/>
      <c r="CW20" s="624"/>
      <c r="CX20" s="624"/>
      <c r="CY20" s="625"/>
      <c r="CZ20" s="626">
        <v>100</v>
      </c>
      <c r="DA20" s="626"/>
      <c r="DB20" s="626"/>
      <c r="DC20" s="626"/>
      <c r="DD20" s="632">
        <v>12427344</v>
      </c>
      <c r="DE20" s="624"/>
      <c r="DF20" s="624"/>
      <c r="DG20" s="624"/>
      <c r="DH20" s="624"/>
      <c r="DI20" s="624"/>
      <c r="DJ20" s="624"/>
      <c r="DK20" s="624"/>
      <c r="DL20" s="624"/>
      <c r="DM20" s="624"/>
      <c r="DN20" s="624"/>
      <c r="DO20" s="624"/>
      <c r="DP20" s="625"/>
      <c r="DQ20" s="632">
        <v>77841843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27628740</v>
      </c>
      <c r="S21" s="624"/>
      <c r="T21" s="624"/>
      <c r="U21" s="624"/>
      <c r="V21" s="624"/>
      <c r="W21" s="624"/>
      <c r="X21" s="624"/>
      <c r="Y21" s="625"/>
      <c r="Z21" s="626">
        <v>20.7</v>
      </c>
      <c r="AA21" s="626"/>
      <c r="AB21" s="626"/>
      <c r="AC21" s="626"/>
      <c r="AD21" s="627">
        <v>25646319</v>
      </c>
      <c r="AE21" s="627"/>
      <c r="AF21" s="627"/>
      <c r="AG21" s="627"/>
      <c r="AH21" s="627"/>
      <c r="AI21" s="627"/>
      <c r="AJ21" s="627"/>
      <c r="AK21" s="627"/>
      <c r="AL21" s="628">
        <v>40.6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59074</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25646319</v>
      </c>
      <c r="S22" s="624"/>
      <c r="T22" s="624"/>
      <c r="U22" s="624"/>
      <c r="V22" s="624"/>
      <c r="W22" s="624"/>
      <c r="X22" s="624"/>
      <c r="Y22" s="625"/>
      <c r="Z22" s="626">
        <v>19.2</v>
      </c>
      <c r="AA22" s="626"/>
      <c r="AB22" s="626"/>
      <c r="AC22" s="626"/>
      <c r="AD22" s="627">
        <v>25646319</v>
      </c>
      <c r="AE22" s="627"/>
      <c r="AF22" s="627"/>
      <c r="AG22" s="627"/>
      <c r="AH22" s="627"/>
      <c r="AI22" s="627"/>
      <c r="AJ22" s="627"/>
      <c r="AK22" s="627"/>
      <c r="AL22" s="628">
        <v>40.6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1982421</v>
      </c>
      <c r="S23" s="624"/>
      <c r="T23" s="624"/>
      <c r="U23" s="624"/>
      <c r="V23" s="624"/>
      <c r="W23" s="624"/>
      <c r="X23" s="624"/>
      <c r="Y23" s="625"/>
      <c r="Z23" s="626">
        <v>1.5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1930520</v>
      </c>
      <c r="BH23" s="624"/>
      <c r="BI23" s="624"/>
      <c r="BJ23" s="624"/>
      <c r="BK23" s="624"/>
      <c r="BL23" s="624"/>
      <c r="BM23" s="624"/>
      <c r="BN23" s="625"/>
      <c r="BO23" s="626">
        <v>6.6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71256119</v>
      </c>
      <c r="CS24" s="613"/>
      <c r="CT24" s="613"/>
      <c r="CU24" s="613"/>
      <c r="CV24" s="613"/>
      <c r="CW24" s="613"/>
      <c r="CX24" s="613"/>
      <c r="CY24" s="614"/>
      <c r="CZ24" s="617">
        <v>55</v>
      </c>
      <c r="DA24" s="618"/>
      <c r="DB24" s="618"/>
      <c r="DC24" s="634"/>
      <c r="DD24" s="655">
        <v>42169456</v>
      </c>
      <c r="DE24" s="613"/>
      <c r="DF24" s="613"/>
      <c r="DG24" s="613"/>
      <c r="DH24" s="613"/>
      <c r="DI24" s="613"/>
      <c r="DJ24" s="613"/>
      <c r="DK24" s="614"/>
      <c r="DL24" s="655">
        <v>37246840</v>
      </c>
      <c r="DM24" s="613"/>
      <c r="DN24" s="613"/>
      <c r="DO24" s="613"/>
      <c r="DP24" s="613"/>
      <c r="DQ24" s="613"/>
      <c r="DR24" s="613"/>
      <c r="DS24" s="613"/>
      <c r="DT24" s="613"/>
      <c r="DU24" s="613"/>
      <c r="DV24" s="614"/>
      <c r="DW24" s="617">
        <v>58.8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65805199</v>
      </c>
      <c r="S25" s="624"/>
      <c r="T25" s="624"/>
      <c r="U25" s="624"/>
      <c r="V25" s="624"/>
      <c r="W25" s="624"/>
      <c r="X25" s="624"/>
      <c r="Y25" s="625"/>
      <c r="Z25" s="626">
        <v>49.4</v>
      </c>
      <c r="AA25" s="626"/>
      <c r="AB25" s="626"/>
      <c r="AC25" s="626"/>
      <c r="AD25" s="627">
        <v>61892258</v>
      </c>
      <c r="AE25" s="627"/>
      <c r="AF25" s="627"/>
      <c r="AG25" s="627"/>
      <c r="AH25" s="627"/>
      <c r="AI25" s="627"/>
      <c r="AJ25" s="627"/>
      <c r="AK25" s="627"/>
      <c r="AL25" s="628">
        <v>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20629214</v>
      </c>
      <c r="CS25" s="656"/>
      <c r="CT25" s="656"/>
      <c r="CU25" s="656"/>
      <c r="CV25" s="656"/>
      <c r="CW25" s="656"/>
      <c r="CX25" s="656"/>
      <c r="CY25" s="657"/>
      <c r="CZ25" s="628">
        <v>15.9</v>
      </c>
      <c r="DA25" s="653"/>
      <c r="DB25" s="653"/>
      <c r="DC25" s="658"/>
      <c r="DD25" s="632">
        <v>18432717</v>
      </c>
      <c r="DE25" s="656"/>
      <c r="DF25" s="656"/>
      <c r="DG25" s="656"/>
      <c r="DH25" s="656"/>
      <c r="DI25" s="656"/>
      <c r="DJ25" s="656"/>
      <c r="DK25" s="657"/>
      <c r="DL25" s="632">
        <v>17237322</v>
      </c>
      <c r="DM25" s="656"/>
      <c r="DN25" s="656"/>
      <c r="DO25" s="656"/>
      <c r="DP25" s="656"/>
      <c r="DQ25" s="656"/>
      <c r="DR25" s="656"/>
      <c r="DS25" s="656"/>
      <c r="DT25" s="656"/>
      <c r="DU25" s="656"/>
      <c r="DV25" s="657"/>
      <c r="DW25" s="628">
        <v>27.2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23201</v>
      </c>
      <c r="S26" s="624"/>
      <c r="T26" s="624"/>
      <c r="U26" s="624"/>
      <c r="V26" s="624"/>
      <c r="W26" s="624"/>
      <c r="X26" s="624"/>
      <c r="Y26" s="625"/>
      <c r="Z26" s="626">
        <v>0</v>
      </c>
      <c r="AA26" s="626"/>
      <c r="AB26" s="626"/>
      <c r="AC26" s="626"/>
      <c r="AD26" s="627">
        <v>23201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14289698</v>
      </c>
      <c r="CS26" s="624"/>
      <c r="CT26" s="624"/>
      <c r="CU26" s="624"/>
      <c r="CV26" s="624"/>
      <c r="CW26" s="624"/>
      <c r="CX26" s="624"/>
      <c r="CY26" s="625"/>
      <c r="CZ26" s="628">
        <v>11</v>
      </c>
      <c r="DA26" s="653"/>
      <c r="DB26" s="653"/>
      <c r="DC26" s="658"/>
      <c r="DD26" s="632">
        <v>12585597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1572837</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29194510</v>
      </c>
      <c r="BH27" s="624"/>
      <c r="BI27" s="624"/>
      <c r="BJ27" s="624"/>
      <c r="BK27" s="624"/>
      <c r="BL27" s="624"/>
      <c r="BM27" s="624"/>
      <c r="BN27" s="625"/>
      <c r="BO27" s="626">
        <v>100</v>
      </c>
      <c r="BP27" s="626"/>
      <c r="BQ27" s="626"/>
      <c r="BR27" s="626"/>
      <c r="BS27" s="627">
        <v>357714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39992016</v>
      </c>
      <c r="CS27" s="656"/>
      <c r="CT27" s="656"/>
      <c r="CU27" s="656"/>
      <c r="CV27" s="656"/>
      <c r="CW27" s="656"/>
      <c r="CX27" s="656"/>
      <c r="CY27" s="657"/>
      <c r="CZ27" s="628">
        <v>30.9</v>
      </c>
      <c r="DA27" s="653"/>
      <c r="DB27" s="653"/>
      <c r="DC27" s="658"/>
      <c r="DD27" s="632">
        <v>14274372</v>
      </c>
      <c r="DE27" s="656"/>
      <c r="DF27" s="656"/>
      <c r="DG27" s="656"/>
      <c r="DH27" s="656"/>
      <c r="DI27" s="656"/>
      <c r="DJ27" s="656"/>
      <c r="DK27" s="657"/>
      <c r="DL27" s="632">
        <v>10547151</v>
      </c>
      <c r="DM27" s="656"/>
      <c r="DN27" s="656"/>
      <c r="DO27" s="656"/>
      <c r="DP27" s="656"/>
      <c r="DQ27" s="656"/>
      <c r="DR27" s="656"/>
      <c r="DS27" s="656"/>
      <c r="DT27" s="656"/>
      <c r="DU27" s="656"/>
      <c r="DV27" s="657"/>
      <c r="DW27" s="628">
        <v>16.7</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2051809</v>
      </c>
      <c r="S28" s="624"/>
      <c r="T28" s="624"/>
      <c r="U28" s="624"/>
      <c r="V28" s="624"/>
      <c r="W28" s="624"/>
      <c r="X28" s="624"/>
      <c r="Y28" s="625"/>
      <c r="Z28" s="626">
        <v>1.5</v>
      </c>
      <c r="AA28" s="626"/>
      <c r="AB28" s="626"/>
      <c r="AC28" s="626"/>
      <c r="AD28" s="627">
        <v>107348</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10634889</v>
      </c>
      <c r="CS28" s="624"/>
      <c r="CT28" s="624"/>
      <c r="CU28" s="624"/>
      <c r="CV28" s="624"/>
      <c r="CW28" s="624"/>
      <c r="CX28" s="624"/>
      <c r="CY28" s="625"/>
      <c r="CZ28" s="628">
        <v>8.1999999999999993</v>
      </c>
      <c r="DA28" s="653"/>
      <c r="DB28" s="653"/>
      <c r="DC28" s="658"/>
      <c r="DD28" s="632">
        <v>9462367</v>
      </c>
      <c r="DE28" s="624"/>
      <c r="DF28" s="624"/>
      <c r="DG28" s="624"/>
      <c r="DH28" s="624"/>
      <c r="DI28" s="624"/>
      <c r="DJ28" s="624"/>
      <c r="DK28" s="625"/>
      <c r="DL28" s="632">
        <v>9462367</v>
      </c>
      <c r="DM28" s="624"/>
      <c r="DN28" s="624"/>
      <c r="DO28" s="624"/>
      <c r="DP28" s="624"/>
      <c r="DQ28" s="624"/>
      <c r="DR28" s="624"/>
      <c r="DS28" s="624"/>
      <c r="DT28" s="624"/>
      <c r="DU28" s="624"/>
      <c r="DV28" s="625"/>
      <c r="DW28" s="628">
        <v>14.9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698109</v>
      </c>
      <c r="S29" s="624"/>
      <c r="T29" s="624"/>
      <c r="U29" s="624"/>
      <c r="V29" s="624"/>
      <c r="W29" s="624"/>
      <c r="X29" s="624"/>
      <c r="Y29" s="625"/>
      <c r="Z29" s="626">
        <v>0.5</v>
      </c>
      <c r="AA29" s="626"/>
      <c r="AB29" s="626"/>
      <c r="AC29" s="626"/>
      <c r="AD29" s="627">
        <v>3693</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10634889</v>
      </c>
      <c r="CS29" s="656"/>
      <c r="CT29" s="656"/>
      <c r="CU29" s="656"/>
      <c r="CV29" s="656"/>
      <c r="CW29" s="656"/>
      <c r="CX29" s="656"/>
      <c r="CY29" s="657"/>
      <c r="CZ29" s="628">
        <v>8.1999999999999993</v>
      </c>
      <c r="DA29" s="653"/>
      <c r="DB29" s="653"/>
      <c r="DC29" s="658"/>
      <c r="DD29" s="632">
        <v>9462367</v>
      </c>
      <c r="DE29" s="656"/>
      <c r="DF29" s="656"/>
      <c r="DG29" s="656"/>
      <c r="DH29" s="656"/>
      <c r="DI29" s="656"/>
      <c r="DJ29" s="656"/>
      <c r="DK29" s="657"/>
      <c r="DL29" s="632">
        <v>9462367</v>
      </c>
      <c r="DM29" s="656"/>
      <c r="DN29" s="656"/>
      <c r="DO29" s="656"/>
      <c r="DP29" s="656"/>
      <c r="DQ29" s="656"/>
      <c r="DR29" s="656"/>
      <c r="DS29" s="656"/>
      <c r="DT29" s="656"/>
      <c r="DU29" s="656"/>
      <c r="DV29" s="657"/>
      <c r="DW29" s="628">
        <v>14.9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29036516</v>
      </c>
      <c r="S30" s="624"/>
      <c r="T30" s="624"/>
      <c r="U30" s="624"/>
      <c r="V30" s="624"/>
      <c r="W30" s="624"/>
      <c r="X30" s="624"/>
      <c r="Y30" s="625"/>
      <c r="Z30" s="626">
        <v>21.8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10168212</v>
      </c>
      <c r="CS30" s="624"/>
      <c r="CT30" s="624"/>
      <c r="CU30" s="624"/>
      <c r="CV30" s="624"/>
      <c r="CW30" s="624"/>
      <c r="CX30" s="624"/>
      <c r="CY30" s="625"/>
      <c r="CZ30" s="628">
        <v>7.9</v>
      </c>
      <c r="DA30" s="653"/>
      <c r="DB30" s="653"/>
      <c r="DC30" s="658"/>
      <c r="DD30" s="632">
        <v>9086744</v>
      </c>
      <c r="DE30" s="624"/>
      <c r="DF30" s="624"/>
      <c r="DG30" s="624"/>
      <c r="DH30" s="624"/>
      <c r="DI30" s="624"/>
      <c r="DJ30" s="624"/>
      <c r="DK30" s="625"/>
      <c r="DL30" s="632">
        <v>9086744</v>
      </c>
      <c r="DM30" s="624"/>
      <c r="DN30" s="624"/>
      <c r="DO30" s="624"/>
      <c r="DP30" s="624"/>
      <c r="DQ30" s="624"/>
      <c r="DR30" s="624"/>
      <c r="DS30" s="624"/>
      <c r="DT30" s="624"/>
      <c r="DU30" s="624"/>
      <c r="DV30" s="625"/>
      <c r="DW30" s="628">
        <v>14.3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797236</v>
      </c>
      <c r="S31" s="624"/>
      <c r="T31" s="624"/>
      <c r="U31" s="624"/>
      <c r="V31" s="624"/>
      <c r="W31" s="624"/>
      <c r="X31" s="624"/>
      <c r="Y31" s="625"/>
      <c r="Z31" s="626">
        <v>0.6</v>
      </c>
      <c r="AA31" s="626"/>
      <c r="AB31" s="626"/>
      <c r="AC31" s="626"/>
      <c r="AD31" s="627">
        <v>797236</v>
      </c>
      <c r="AE31" s="627"/>
      <c r="AF31" s="627"/>
      <c r="AG31" s="627"/>
      <c r="AH31" s="627"/>
      <c r="AI31" s="627"/>
      <c r="AJ31" s="627"/>
      <c r="AK31" s="627"/>
      <c r="AL31" s="628">
        <v>1.3</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97.4</v>
      </c>
      <c r="BN31" s="667"/>
      <c r="BO31" s="667"/>
      <c r="BP31" s="667"/>
      <c r="BQ31" s="668"/>
      <c r="BR31" s="670">
        <v>99.2</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466677</v>
      </c>
      <c r="CS31" s="656"/>
      <c r="CT31" s="656"/>
      <c r="CU31" s="656"/>
      <c r="CV31" s="656"/>
      <c r="CW31" s="656"/>
      <c r="CX31" s="656"/>
      <c r="CY31" s="657"/>
      <c r="CZ31" s="628">
        <v>0.4</v>
      </c>
      <c r="DA31" s="653"/>
      <c r="DB31" s="653"/>
      <c r="DC31" s="658"/>
      <c r="DD31" s="632">
        <v>375623</v>
      </c>
      <c r="DE31" s="656"/>
      <c r="DF31" s="656"/>
      <c r="DG31" s="656"/>
      <c r="DH31" s="656"/>
      <c r="DI31" s="656"/>
      <c r="DJ31" s="656"/>
      <c r="DK31" s="657"/>
      <c r="DL31" s="632">
        <v>375623</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10333374</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6"/>
      <c r="BI32" s="656"/>
      <c r="BJ32" s="656"/>
      <c r="BK32" s="656"/>
      <c r="BL32" s="656"/>
      <c r="BM32" s="629">
        <v>97</v>
      </c>
      <c r="BN32" s="656"/>
      <c r="BO32" s="656"/>
      <c r="BP32" s="656"/>
      <c r="BQ32" s="669"/>
      <c r="BR32" s="680">
        <v>99.2</v>
      </c>
      <c r="BS32" s="656"/>
      <c r="BT32" s="656"/>
      <c r="BU32" s="656"/>
      <c r="BV32" s="656"/>
      <c r="BW32" s="656"/>
      <c r="BX32" s="629">
        <v>97.2</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527804</v>
      </c>
      <c r="S33" s="624"/>
      <c r="T33" s="624"/>
      <c r="U33" s="624"/>
      <c r="V33" s="624"/>
      <c r="W33" s="624"/>
      <c r="X33" s="624"/>
      <c r="Y33" s="625"/>
      <c r="Z33" s="626">
        <v>0.4</v>
      </c>
      <c r="AA33" s="626"/>
      <c r="AB33" s="626"/>
      <c r="AC33" s="626"/>
      <c r="AD33" s="627">
        <v>315433</v>
      </c>
      <c r="AE33" s="627"/>
      <c r="AF33" s="627"/>
      <c r="AG33" s="627"/>
      <c r="AH33" s="627"/>
      <c r="AI33" s="627"/>
      <c r="AJ33" s="627"/>
      <c r="AK33" s="627"/>
      <c r="AL33" s="628">
        <v>0.5</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99.2</v>
      </c>
      <c r="BH33" s="682"/>
      <c r="BI33" s="682"/>
      <c r="BJ33" s="682"/>
      <c r="BK33" s="682"/>
      <c r="BL33" s="682"/>
      <c r="BM33" s="683">
        <v>97.4</v>
      </c>
      <c r="BN33" s="682"/>
      <c r="BO33" s="682"/>
      <c r="BP33" s="682"/>
      <c r="BQ33" s="684"/>
      <c r="BR33" s="681">
        <v>99.2</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44962127</v>
      </c>
      <c r="CS33" s="656"/>
      <c r="CT33" s="656"/>
      <c r="CU33" s="656"/>
      <c r="CV33" s="656"/>
      <c r="CW33" s="656"/>
      <c r="CX33" s="656"/>
      <c r="CY33" s="657"/>
      <c r="CZ33" s="628">
        <v>34.700000000000003</v>
      </c>
      <c r="DA33" s="653"/>
      <c r="DB33" s="653"/>
      <c r="DC33" s="658"/>
      <c r="DD33" s="632">
        <v>32204367</v>
      </c>
      <c r="DE33" s="656"/>
      <c r="DF33" s="656"/>
      <c r="DG33" s="656"/>
      <c r="DH33" s="656"/>
      <c r="DI33" s="656"/>
      <c r="DJ33" s="656"/>
      <c r="DK33" s="657"/>
      <c r="DL33" s="632">
        <v>23399499</v>
      </c>
      <c r="DM33" s="656"/>
      <c r="DN33" s="656"/>
      <c r="DO33" s="656"/>
      <c r="DP33" s="656"/>
      <c r="DQ33" s="656"/>
      <c r="DR33" s="656"/>
      <c r="DS33" s="656"/>
      <c r="DT33" s="656"/>
      <c r="DU33" s="656"/>
      <c r="DV33" s="657"/>
      <c r="DW33" s="628">
        <v>36.9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2102166</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18007751</v>
      </c>
      <c r="CS34" s="624"/>
      <c r="CT34" s="624"/>
      <c r="CU34" s="624"/>
      <c r="CV34" s="624"/>
      <c r="CW34" s="624"/>
      <c r="CX34" s="624"/>
      <c r="CY34" s="625"/>
      <c r="CZ34" s="628">
        <v>13.9</v>
      </c>
      <c r="DA34" s="653"/>
      <c r="DB34" s="653"/>
      <c r="DC34" s="658"/>
      <c r="DD34" s="632">
        <v>12170191</v>
      </c>
      <c r="DE34" s="624"/>
      <c r="DF34" s="624"/>
      <c r="DG34" s="624"/>
      <c r="DH34" s="624"/>
      <c r="DI34" s="624"/>
      <c r="DJ34" s="624"/>
      <c r="DK34" s="625"/>
      <c r="DL34" s="632">
        <v>10636839</v>
      </c>
      <c r="DM34" s="624"/>
      <c r="DN34" s="624"/>
      <c r="DO34" s="624"/>
      <c r="DP34" s="624"/>
      <c r="DQ34" s="624"/>
      <c r="DR34" s="624"/>
      <c r="DS34" s="624"/>
      <c r="DT34" s="624"/>
      <c r="DU34" s="624"/>
      <c r="DV34" s="625"/>
      <c r="DW34" s="628">
        <v>16.8</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5505137</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812989</v>
      </c>
      <c r="CS35" s="656"/>
      <c r="CT35" s="656"/>
      <c r="CU35" s="656"/>
      <c r="CV35" s="656"/>
      <c r="CW35" s="656"/>
      <c r="CX35" s="656"/>
      <c r="CY35" s="657"/>
      <c r="CZ35" s="628">
        <v>0.6</v>
      </c>
      <c r="DA35" s="653"/>
      <c r="DB35" s="653"/>
      <c r="DC35" s="658"/>
      <c r="DD35" s="632">
        <v>560149</v>
      </c>
      <c r="DE35" s="656"/>
      <c r="DF35" s="656"/>
      <c r="DG35" s="656"/>
      <c r="DH35" s="656"/>
      <c r="DI35" s="656"/>
      <c r="DJ35" s="656"/>
      <c r="DK35" s="657"/>
      <c r="DL35" s="632">
        <v>560149</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4853194</v>
      </c>
      <c r="S36" s="624"/>
      <c r="T36" s="624"/>
      <c r="U36" s="624"/>
      <c r="V36" s="624"/>
      <c r="W36" s="624"/>
      <c r="X36" s="624"/>
      <c r="Y36" s="625"/>
      <c r="Z36" s="626">
        <v>3.6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13609794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291272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6435392</v>
      </c>
      <c r="CS36" s="624"/>
      <c r="CT36" s="624"/>
      <c r="CU36" s="624"/>
      <c r="CV36" s="624"/>
      <c r="CW36" s="624"/>
      <c r="CX36" s="624"/>
      <c r="CY36" s="625"/>
      <c r="CZ36" s="628">
        <v>5</v>
      </c>
      <c r="DA36" s="653"/>
      <c r="DB36" s="653"/>
      <c r="DC36" s="658"/>
      <c r="DD36" s="632">
        <v>5329773</v>
      </c>
      <c r="DE36" s="624"/>
      <c r="DF36" s="624"/>
      <c r="DG36" s="624"/>
      <c r="DH36" s="624"/>
      <c r="DI36" s="624"/>
      <c r="DJ36" s="624"/>
      <c r="DK36" s="625"/>
      <c r="DL36" s="632">
        <v>3806286</v>
      </c>
      <c r="DM36" s="624"/>
      <c r="DN36" s="624"/>
      <c r="DO36" s="624"/>
      <c r="DP36" s="624"/>
      <c r="DQ36" s="624"/>
      <c r="DR36" s="624"/>
      <c r="DS36" s="624"/>
      <c r="DT36" s="624"/>
      <c r="DU36" s="624"/>
      <c r="DV36" s="625"/>
      <c r="DW36" s="628">
        <v>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5139207</v>
      </c>
      <c r="S37" s="624"/>
      <c r="T37" s="624"/>
      <c r="U37" s="624"/>
      <c r="V37" s="624"/>
      <c r="W37" s="624"/>
      <c r="X37" s="624"/>
      <c r="Y37" s="625"/>
      <c r="Z37" s="626">
        <v>3.9</v>
      </c>
      <c r="AA37" s="626"/>
      <c r="AB37" s="626"/>
      <c r="AC37" s="626"/>
      <c r="AD37" s="627">
        <v>2722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1822011</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-38309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t="s">
        <v>122</v>
      </c>
      <c r="CS37" s="656"/>
      <c r="CT37" s="656"/>
      <c r="CU37" s="656"/>
      <c r="CV37" s="656"/>
      <c r="CW37" s="656"/>
      <c r="CX37" s="656"/>
      <c r="CY37" s="657"/>
      <c r="CZ37" s="628" t="s">
        <v>122</v>
      </c>
      <c r="DA37" s="653"/>
      <c r="DB37" s="653"/>
      <c r="DC37" s="658"/>
      <c r="DD37" s="632" t="s">
        <v>122</v>
      </c>
      <c r="DE37" s="656"/>
      <c r="DF37" s="656"/>
      <c r="DG37" s="656"/>
      <c r="DH37" s="656"/>
      <c r="DI37" s="656"/>
      <c r="DJ37" s="656"/>
      <c r="DK37" s="657"/>
      <c r="DL37" s="632" t="s">
        <v>122</v>
      </c>
      <c r="DM37" s="656"/>
      <c r="DN37" s="656"/>
      <c r="DO37" s="656"/>
      <c r="DP37" s="656"/>
      <c r="DQ37" s="656"/>
      <c r="DR37" s="656"/>
      <c r="DS37" s="656"/>
      <c r="DT37" s="656"/>
      <c r="DU37" s="656"/>
      <c r="DV37" s="657"/>
      <c r="DW37" s="628" t="s">
        <v>122</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4803304</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499774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29987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11441268</v>
      </c>
      <c r="CS38" s="624"/>
      <c r="CT38" s="624"/>
      <c r="CU38" s="624"/>
      <c r="CV38" s="624"/>
      <c r="CW38" s="624"/>
      <c r="CX38" s="624"/>
      <c r="CY38" s="625"/>
      <c r="CZ38" s="628">
        <v>8.8000000000000007</v>
      </c>
      <c r="DA38" s="653"/>
      <c r="DB38" s="653"/>
      <c r="DC38" s="658"/>
      <c r="DD38" s="632">
        <v>9407353</v>
      </c>
      <c r="DE38" s="624"/>
      <c r="DF38" s="624"/>
      <c r="DG38" s="624"/>
      <c r="DH38" s="624"/>
      <c r="DI38" s="624"/>
      <c r="DJ38" s="624"/>
      <c r="DK38" s="625"/>
      <c r="DL38" s="632">
        <v>8394065</v>
      </c>
      <c r="DM38" s="624"/>
      <c r="DN38" s="624"/>
      <c r="DO38" s="624"/>
      <c r="DP38" s="624"/>
      <c r="DQ38" s="624"/>
      <c r="DR38" s="624"/>
      <c r="DS38" s="624"/>
      <c r="DT38" s="624"/>
      <c r="DU38" s="624"/>
      <c r="DV38" s="625"/>
      <c r="DW38" s="628">
        <v>13.3</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370985</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42782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5561816</v>
      </c>
      <c r="CS39" s="656"/>
      <c r="CT39" s="656"/>
      <c r="CU39" s="656"/>
      <c r="CV39" s="656"/>
      <c r="CW39" s="656"/>
      <c r="CX39" s="656"/>
      <c r="CY39" s="657"/>
      <c r="CZ39" s="628">
        <v>4.3</v>
      </c>
      <c r="DA39" s="653"/>
      <c r="DB39" s="653"/>
      <c r="DC39" s="658"/>
      <c r="DD39" s="632">
        <v>4448850</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187004</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108552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2702911</v>
      </c>
      <c r="CS40" s="624"/>
      <c r="CT40" s="624"/>
      <c r="CU40" s="624"/>
      <c r="CV40" s="624"/>
      <c r="CW40" s="624"/>
      <c r="CX40" s="624"/>
      <c r="CY40" s="625"/>
      <c r="CZ40" s="628">
        <v>2.1</v>
      </c>
      <c r="DA40" s="653"/>
      <c r="DB40" s="653"/>
      <c r="DC40" s="658"/>
      <c r="DD40" s="632">
        <v>288051</v>
      </c>
      <c r="DE40" s="624"/>
      <c r="DF40" s="624"/>
      <c r="DG40" s="624"/>
      <c r="DH40" s="624"/>
      <c r="DI40" s="624"/>
      <c r="DJ40" s="624"/>
      <c r="DK40" s="625"/>
      <c r="DL40" s="632">
        <v>2160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133249093</v>
      </c>
      <c r="S41" s="696"/>
      <c r="T41" s="696"/>
      <c r="U41" s="696"/>
      <c r="V41" s="696"/>
      <c r="W41" s="696"/>
      <c r="X41" s="696"/>
      <c r="Y41" s="700"/>
      <c r="Z41" s="701">
        <v>100</v>
      </c>
      <c r="AA41" s="701"/>
      <c r="AB41" s="701"/>
      <c r="AC41" s="701"/>
      <c r="AD41" s="702">
        <v>63141891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2293441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8515031</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420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13243972</v>
      </c>
      <c r="CS42" s="656"/>
      <c r="CT42" s="656"/>
      <c r="CU42" s="656"/>
      <c r="CV42" s="656"/>
      <c r="CW42" s="656"/>
      <c r="CX42" s="656"/>
      <c r="CY42" s="657"/>
      <c r="CZ42" s="628">
        <v>10.199999999999999</v>
      </c>
      <c r="DA42" s="653"/>
      <c r="DB42" s="653"/>
      <c r="DC42" s="658"/>
      <c r="DD42" s="632">
        <v>3468020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387632</v>
      </c>
      <c r="CS43" s="656"/>
      <c r="CT43" s="656"/>
      <c r="CU43" s="656"/>
      <c r="CV43" s="656"/>
      <c r="CW43" s="656"/>
      <c r="CX43" s="656"/>
      <c r="CY43" s="657"/>
      <c r="CZ43" s="628">
        <v>0.3</v>
      </c>
      <c r="DA43" s="653"/>
      <c r="DB43" s="653"/>
      <c r="DC43" s="658"/>
      <c r="DD43" s="632">
        <v>365450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12427344</v>
      </c>
      <c r="CS44" s="624"/>
      <c r="CT44" s="624"/>
      <c r="CU44" s="624"/>
      <c r="CV44" s="624"/>
      <c r="CW44" s="624"/>
      <c r="CX44" s="624"/>
      <c r="CY44" s="625"/>
      <c r="CZ44" s="628">
        <v>9.6</v>
      </c>
      <c r="DA44" s="629"/>
      <c r="DB44" s="629"/>
      <c r="DC44" s="635"/>
      <c r="DD44" s="632">
        <v>3243810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5490953</v>
      </c>
      <c r="CS45" s="656"/>
      <c r="CT45" s="656"/>
      <c r="CU45" s="656"/>
      <c r="CV45" s="656"/>
      <c r="CW45" s="656"/>
      <c r="CX45" s="656"/>
      <c r="CY45" s="657"/>
      <c r="CZ45" s="628">
        <v>4.2</v>
      </c>
      <c r="DA45" s="653"/>
      <c r="DB45" s="653"/>
      <c r="DC45" s="658"/>
      <c r="DD45" s="632">
        <v>750639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6311797</v>
      </c>
      <c r="CS46" s="624"/>
      <c r="CT46" s="624"/>
      <c r="CU46" s="624"/>
      <c r="CV46" s="624"/>
      <c r="CW46" s="624"/>
      <c r="CX46" s="624"/>
      <c r="CY46" s="625"/>
      <c r="CZ46" s="628">
        <v>4.9000000000000004</v>
      </c>
      <c r="DA46" s="629"/>
      <c r="DB46" s="629"/>
      <c r="DC46" s="635"/>
      <c r="DD46" s="632">
        <v>2428676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816628</v>
      </c>
      <c r="CS47" s="656"/>
      <c r="CT47" s="656"/>
      <c r="CU47" s="656"/>
      <c r="CV47" s="656"/>
      <c r="CW47" s="656"/>
      <c r="CX47" s="656"/>
      <c r="CY47" s="657"/>
      <c r="CZ47" s="628">
        <v>0.6</v>
      </c>
      <c r="DA47" s="653"/>
      <c r="DB47" s="653"/>
      <c r="DC47" s="658"/>
      <c r="DD47" s="632">
        <v>224210</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129462218</v>
      </c>
      <c r="CS49" s="682"/>
      <c r="CT49" s="682"/>
      <c r="CU49" s="682"/>
      <c r="CV49" s="682"/>
      <c r="CW49" s="682"/>
      <c r="CX49" s="682"/>
      <c r="CY49" s="711"/>
      <c r="CZ49" s="703">
        <v>100</v>
      </c>
      <c r="DA49" s="712"/>
      <c r="DB49" s="712"/>
      <c r="DC49" s="713"/>
      <c r="DD49" s="714">
        <v>77841843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EsGKhzRehi4dEiOyIJ8MGex78O67iMnKFdtd/tH/bZNrLfDUO0NBjx9zEbrWbJqc/RXQMMJQoYCWiwsElIBaA==" saltValue="Tl2IcMqJaOdPQfNVKvxtw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H77" sqref="CH77:CL77"/>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130950</v>
      </c>
      <c r="R7" s="753"/>
      <c r="S7" s="753"/>
      <c r="T7" s="753"/>
      <c r="U7" s="753"/>
      <c r="V7" s="753">
        <v>127474</v>
      </c>
      <c r="W7" s="753"/>
      <c r="X7" s="753"/>
      <c r="Y7" s="753"/>
      <c r="Z7" s="753"/>
      <c r="AA7" s="753">
        <v>3476</v>
      </c>
      <c r="AB7" s="753"/>
      <c r="AC7" s="753"/>
      <c r="AD7" s="753"/>
      <c r="AE7" s="754"/>
      <c r="AF7" s="755">
        <v>2739</v>
      </c>
      <c r="AG7" s="756"/>
      <c r="AH7" s="756"/>
      <c r="AI7" s="756"/>
      <c r="AJ7" s="757"/>
      <c r="AK7" s="758">
        <v>5418</v>
      </c>
      <c r="AL7" s="759"/>
      <c r="AM7" s="759"/>
      <c r="AN7" s="759"/>
      <c r="AO7" s="759"/>
      <c r="AP7" s="759">
        <v>86694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34</v>
      </c>
      <c r="CI7" s="744"/>
      <c r="CJ7" s="744"/>
      <c r="CK7" s="744"/>
      <c r="CL7" s="745"/>
      <c r="CM7" s="743">
        <v>216</v>
      </c>
      <c r="CN7" s="744"/>
      <c r="CO7" s="744"/>
      <c r="CP7" s="744"/>
      <c r="CQ7" s="745"/>
      <c r="CR7" s="743">
        <v>30</v>
      </c>
      <c r="CS7" s="744"/>
      <c r="CT7" s="744"/>
      <c r="CU7" s="744"/>
      <c r="CV7" s="745"/>
      <c r="CW7" s="743" t="s">
        <v>573</v>
      </c>
      <c r="CX7" s="744"/>
      <c r="CY7" s="744"/>
      <c r="CZ7" s="744"/>
      <c r="DA7" s="745"/>
      <c r="DB7" s="743" t="s">
        <v>573</v>
      </c>
      <c r="DC7" s="744"/>
      <c r="DD7" s="744"/>
      <c r="DE7" s="744"/>
      <c r="DF7" s="745"/>
      <c r="DG7" s="743" t="s">
        <v>573</v>
      </c>
      <c r="DH7" s="744"/>
      <c r="DI7" s="744"/>
      <c r="DJ7" s="744"/>
      <c r="DK7" s="745"/>
      <c r="DL7" s="743" t="s">
        <v>573</v>
      </c>
      <c r="DM7" s="744"/>
      <c r="DN7" s="744"/>
      <c r="DO7" s="744"/>
      <c r="DP7" s="745"/>
      <c r="DQ7" s="743" t="s">
        <v>573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2344</v>
      </c>
      <c r="R8" s="784"/>
      <c r="S8" s="784"/>
      <c r="T8" s="784"/>
      <c r="U8" s="784"/>
      <c r="V8" s="784">
        <v>2093</v>
      </c>
      <c r="W8" s="784"/>
      <c r="X8" s="784"/>
      <c r="Y8" s="784"/>
      <c r="Z8" s="784"/>
      <c r="AA8" s="784">
        <v>251</v>
      </c>
      <c r="AB8" s="784"/>
      <c r="AC8" s="784"/>
      <c r="AD8" s="784"/>
      <c r="AE8" s="785"/>
      <c r="AF8" s="786">
        <v>128</v>
      </c>
      <c r="AG8" s="787"/>
      <c r="AH8" s="787"/>
      <c r="AI8" s="787"/>
      <c r="AJ8" s="788"/>
      <c r="AK8" s="769">
        <v>45</v>
      </c>
      <c r="AL8" s="770"/>
      <c r="AM8" s="770"/>
      <c r="AN8" s="770"/>
      <c r="AO8" s="770"/>
      <c r="AP8" s="770">
        <v>8774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-6</v>
      </c>
      <c r="CI8" s="777"/>
      <c r="CJ8" s="777"/>
      <c r="CK8" s="777"/>
      <c r="CL8" s="778"/>
      <c r="CM8" s="776">
        <v>69</v>
      </c>
      <c r="CN8" s="777"/>
      <c r="CO8" s="777"/>
      <c r="CP8" s="777"/>
      <c r="CQ8" s="778"/>
      <c r="CR8" s="776">
        <v>30</v>
      </c>
      <c r="CS8" s="777"/>
      <c r="CT8" s="777"/>
      <c r="CU8" s="777"/>
      <c r="CV8" s="778"/>
      <c r="CW8" s="776">
        <v>13</v>
      </c>
      <c r="CX8" s="777"/>
      <c r="CY8" s="777"/>
      <c r="CZ8" s="777"/>
      <c r="DA8" s="778"/>
      <c r="DB8" s="776" t="s">
        <v>573</v>
      </c>
      <c r="DC8" s="777"/>
      <c r="DD8" s="777"/>
      <c r="DE8" s="777"/>
      <c r="DF8" s="778"/>
      <c r="DG8" s="776" t="s">
        <v>573</v>
      </c>
      <c r="DH8" s="777"/>
      <c r="DI8" s="777"/>
      <c r="DJ8" s="777"/>
      <c r="DK8" s="778"/>
      <c r="DL8" s="776" t="s">
        <v>573</v>
      </c>
      <c r="DM8" s="777"/>
      <c r="DN8" s="777"/>
      <c r="DO8" s="777"/>
      <c r="DP8" s="778"/>
      <c r="DQ8" s="776" t="s">
        <v>573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0</v>
      </c>
      <c r="R9" s="784"/>
      <c r="S9" s="784"/>
      <c r="T9" s="784"/>
      <c r="U9" s="784"/>
      <c r="V9" s="784">
        <v>0</v>
      </c>
      <c r="W9" s="784"/>
      <c r="X9" s="784"/>
      <c r="Y9" s="784"/>
      <c r="Z9" s="784"/>
      <c r="AA9" s="784">
        <v>0</v>
      </c>
      <c r="AB9" s="784"/>
      <c r="AC9" s="784"/>
      <c r="AD9" s="784"/>
      <c r="AE9" s="785"/>
      <c r="AF9" s="786" t="s">
        <v>122</v>
      </c>
      <c r="AG9" s="787"/>
      <c r="AH9" s="787"/>
      <c r="AI9" s="787"/>
      <c r="AJ9" s="788"/>
      <c r="AK9" s="769" t="s">
        <v>573</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-5</v>
      </c>
      <c r="CI9" s="777"/>
      <c r="CJ9" s="777"/>
      <c r="CK9" s="777"/>
      <c r="CL9" s="778"/>
      <c r="CM9" s="776">
        <v>246</v>
      </c>
      <c r="CN9" s="777"/>
      <c r="CO9" s="777"/>
      <c r="CP9" s="777"/>
      <c r="CQ9" s="778"/>
      <c r="CR9" s="776">
        <v>60</v>
      </c>
      <c r="CS9" s="777"/>
      <c r="CT9" s="777"/>
      <c r="CU9" s="777"/>
      <c r="CV9" s="778"/>
      <c r="CW9" s="776">
        <v>150</v>
      </c>
      <c r="CX9" s="777"/>
      <c r="CY9" s="777"/>
      <c r="CZ9" s="777"/>
      <c r="DA9" s="778"/>
      <c r="DB9" s="776" t="s">
        <v>573</v>
      </c>
      <c r="DC9" s="777"/>
      <c r="DD9" s="777"/>
      <c r="DE9" s="777"/>
      <c r="DF9" s="778"/>
      <c r="DG9" s="776" t="s">
        <v>573</v>
      </c>
      <c r="DH9" s="777"/>
      <c r="DI9" s="777"/>
      <c r="DJ9" s="777"/>
      <c r="DK9" s="778"/>
      <c r="DL9" s="776" t="s">
        <v>573</v>
      </c>
      <c r="DM9" s="777"/>
      <c r="DN9" s="777"/>
      <c r="DO9" s="777"/>
      <c r="DP9" s="778"/>
      <c r="DQ9" s="776" t="s">
        <v>573</v>
      </c>
      <c r="DR9" s="777"/>
      <c r="DS9" s="777"/>
      <c r="DT9" s="777"/>
      <c r="DU9" s="778"/>
      <c r="DV9" s="773"/>
      <c r="DW9" s="774"/>
      <c r="DX9" s="774"/>
      <c r="DY9" s="774"/>
      <c r="DZ9" s="779"/>
      <c r="EA9" s="222"/>
    </row>
    <row r="10" spans="1:131" s="223" customFormat="1" ht="26.25" customHeight="1" x14ac:dyDescent="0.2">
      <c r="A10" s="226">
        <v>4</v>
      </c>
      <c r="B10" s="780" t="s">
        <v>377</v>
      </c>
      <c r="C10" s="781"/>
      <c r="D10" s="781"/>
      <c r="E10" s="781"/>
      <c r="F10" s="781"/>
      <c r="G10" s="781"/>
      <c r="H10" s="781"/>
      <c r="I10" s="781"/>
      <c r="J10" s="781"/>
      <c r="K10" s="781"/>
      <c r="L10" s="781"/>
      <c r="M10" s="781"/>
      <c r="N10" s="781"/>
      <c r="O10" s="781"/>
      <c r="P10" s="782"/>
      <c r="Q10" s="783">
        <v>327</v>
      </c>
      <c r="R10" s="784"/>
      <c r="S10" s="784"/>
      <c r="T10" s="784"/>
      <c r="U10" s="784"/>
      <c r="V10" s="784">
        <v>327</v>
      </c>
      <c r="W10" s="784"/>
      <c r="X10" s="784"/>
      <c r="Y10" s="784"/>
      <c r="Z10" s="784"/>
      <c r="AA10" s="784">
        <v>0</v>
      </c>
      <c r="AB10" s="784"/>
      <c r="AC10" s="784"/>
      <c r="AD10" s="784"/>
      <c r="AE10" s="785"/>
      <c r="AF10" s="786" t="s">
        <v>122</v>
      </c>
      <c r="AG10" s="787"/>
      <c r="AH10" s="787"/>
      <c r="AI10" s="787"/>
      <c r="AJ10" s="788"/>
      <c r="AK10" s="769">
        <v>306</v>
      </c>
      <c r="AL10" s="770"/>
      <c r="AM10" s="770"/>
      <c r="AN10" s="770"/>
      <c r="AO10" s="770"/>
      <c r="AP10" s="770">
        <v>0</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563</v>
      </c>
      <c r="BT10" s="774"/>
      <c r="BU10" s="774"/>
      <c r="BV10" s="774"/>
      <c r="BW10" s="774"/>
      <c r="BX10" s="774"/>
      <c r="BY10" s="774"/>
      <c r="BZ10" s="774"/>
      <c r="CA10" s="774"/>
      <c r="CB10" s="774"/>
      <c r="CC10" s="774"/>
      <c r="CD10" s="774"/>
      <c r="CE10" s="774"/>
      <c r="CF10" s="774"/>
      <c r="CG10" s="775"/>
      <c r="CH10" s="776">
        <v>-8</v>
      </c>
      <c r="CI10" s="777"/>
      <c r="CJ10" s="777"/>
      <c r="CK10" s="777"/>
      <c r="CL10" s="778"/>
      <c r="CM10" s="776">
        <v>184</v>
      </c>
      <c r="CN10" s="777"/>
      <c r="CO10" s="777"/>
      <c r="CP10" s="777"/>
      <c r="CQ10" s="778"/>
      <c r="CR10" s="776">
        <v>148</v>
      </c>
      <c r="CS10" s="777"/>
      <c r="CT10" s="777"/>
      <c r="CU10" s="777"/>
      <c r="CV10" s="778"/>
      <c r="CW10" s="776" t="s">
        <v>573</v>
      </c>
      <c r="CX10" s="777"/>
      <c r="CY10" s="777"/>
      <c r="CZ10" s="777"/>
      <c r="DA10" s="778"/>
      <c r="DB10" s="776" t="s">
        <v>573</v>
      </c>
      <c r="DC10" s="777"/>
      <c r="DD10" s="777"/>
      <c r="DE10" s="777"/>
      <c r="DF10" s="778"/>
      <c r="DG10" s="776" t="s">
        <v>573</v>
      </c>
      <c r="DH10" s="777"/>
      <c r="DI10" s="777"/>
      <c r="DJ10" s="777"/>
      <c r="DK10" s="778"/>
      <c r="DL10" s="776" t="s">
        <v>573</v>
      </c>
      <c r="DM10" s="777"/>
      <c r="DN10" s="777"/>
      <c r="DO10" s="777"/>
      <c r="DP10" s="778"/>
      <c r="DQ10" s="776" t="s">
        <v>573</v>
      </c>
      <c r="DR10" s="777"/>
      <c r="DS10" s="777"/>
      <c r="DT10" s="777"/>
      <c r="DU10" s="778"/>
      <c r="DV10" s="773"/>
      <c r="DW10" s="774"/>
      <c r="DX10" s="774"/>
      <c r="DY10" s="774"/>
      <c r="DZ10" s="779"/>
      <c r="EA10" s="222"/>
    </row>
    <row r="11" spans="1:131" s="223" customFormat="1" ht="26.25" customHeight="1" x14ac:dyDescent="0.2">
      <c r="A11" s="226">
        <v>5</v>
      </c>
      <c r="B11" s="780" t="s">
        <v>378</v>
      </c>
      <c r="C11" s="781"/>
      <c r="D11" s="781"/>
      <c r="E11" s="781"/>
      <c r="F11" s="781"/>
      <c r="G11" s="781"/>
      <c r="H11" s="781"/>
      <c r="I11" s="781"/>
      <c r="J11" s="781"/>
      <c r="K11" s="781"/>
      <c r="L11" s="781"/>
      <c r="M11" s="781"/>
      <c r="N11" s="781"/>
      <c r="O11" s="781"/>
      <c r="P11" s="782"/>
      <c r="Q11" s="783">
        <v>79</v>
      </c>
      <c r="R11" s="784"/>
      <c r="S11" s="784"/>
      <c r="T11" s="784"/>
      <c r="U11" s="784"/>
      <c r="V11" s="784">
        <v>20</v>
      </c>
      <c r="W11" s="784"/>
      <c r="X11" s="784"/>
      <c r="Y11" s="784"/>
      <c r="Z11" s="784"/>
      <c r="AA11" s="784">
        <v>59</v>
      </c>
      <c r="AB11" s="784"/>
      <c r="AC11" s="784"/>
      <c r="AD11" s="784"/>
      <c r="AE11" s="785"/>
      <c r="AF11" s="786">
        <v>60</v>
      </c>
      <c r="AG11" s="787"/>
      <c r="AH11" s="787"/>
      <c r="AI11" s="787"/>
      <c r="AJ11" s="788"/>
      <c r="AK11" s="769">
        <v>6</v>
      </c>
      <c r="AL11" s="770"/>
      <c r="AM11" s="770"/>
      <c r="AN11" s="770"/>
      <c r="AO11" s="770"/>
      <c r="AP11" s="770">
        <v>133</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564</v>
      </c>
      <c r="BT11" s="774"/>
      <c r="BU11" s="774"/>
      <c r="BV11" s="774"/>
      <c r="BW11" s="774"/>
      <c r="BX11" s="774"/>
      <c r="BY11" s="774"/>
      <c r="BZ11" s="774"/>
      <c r="CA11" s="774"/>
      <c r="CB11" s="774"/>
      <c r="CC11" s="774"/>
      <c r="CD11" s="774"/>
      <c r="CE11" s="774"/>
      <c r="CF11" s="774"/>
      <c r="CG11" s="775"/>
      <c r="CH11" s="776">
        <v>0</v>
      </c>
      <c r="CI11" s="777"/>
      <c r="CJ11" s="777"/>
      <c r="CK11" s="777"/>
      <c r="CL11" s="778"/>
      <c r="CM11" s="776">
        <v>73</v>
      </c>
      <c r="CN11" s="777"/>
      <c r="CO11" s="777"/>
      <c r="CP11" s="777"/>
      <c r="CQ11" s="778"/>
      <c r="CR11" s="776">
        <v>2</v>
      </c>
      <c r="CS11" s="777"/>
      <c r="CT11" s="777"/>
      <c r="CU11" s="777"/>
      <c r="CV11" s="778"/>
      <c r="CW11" s="776">
        <v>37</v>
      </c>
      <c r="CX11" s="777"/>
      <c r="CY11" s="777"/>
      <c r="CZ11" s="777"/>
      <c r="DA11" s="778"/>
      <c r="DB11" s="776" t="s">
        <v>573</v>
      </c>
      <c r="DC11" s="777"/>
      <c r="DD11" s="777"/>
      <c r="DE11" s="777"/>
      <c r="DF11" s="778"/>
      <c r="DG11" s="776" t="s">
        <v>573</v>
      </c>
      <c r="DH11" s="777"/>
      <c r="DI11" s="777"/>
      <c r="DJ11" s="777"/>
      <c r="DK11" s="778"/>
      <c r="DL11" s="776" t="s">
        <v>573</v>
      </c>
      <c r="DM11" s="777"/>
      <c r="DN11" s="777"/>
      <c r="DO11" s="777"/>
      <c r="DP11" s="778"/>
      <c r="DQ11" s="776" t="s">
        <v>573</v>
      </c>
      <c r="DR11" s="777"/>
      <c r="DS11" s="777"/>
      <c r="DT11" s="777"/>
      <c r="DU11" s="778"/>
      <c r="DV11" s="773"/>
      <c r="DW11" s="774"/>
      <c r="DX11" s="774"/>
      <c r="DY11" s="774"/>
      <c r="DZ11" s="779"/>
      <c r="EA11" s="222"/>
    </row>
    <row r="12" spans="1:131" s="223" customFormat="1" ht="26.25" customHeight="1" x14ac:dyDescent="0.2">
      <c r="A12" s="226">
        <v>6</v>
      </c>
      <c r="B12" s="780" t="s">
        <v>379</v>
      </c>
      <c r="C12" s="781"/>
      <c r="D12" s="781"/>
      <c r="E12" s="781"/>
      <c r="F12" s="781"/>
      <c r="G12" s="781"/>
      <c r="H12" s="781"/>
      <c r="I12" s="781"/>
      <c r="J12" s="781"/>
      <c r="K12" s="781"/>
      <c r="L12" s="781"/>
      <c r="M12" s="781"/>
      <c r="N12" s="781"/>
      <c r="O12" s="781"/>
      <c r="P12" s="782"/>
      <c r="Q12" s="783">
        <v>2364</v>
      </c>
      <c r="R12" s="784"/>
      <c r="S12" s="784"/>
      <c r="T12" s="784"/>
      <c r="U12" s="784"/>
      <c r="V12" s="784">
        <v>2364</v>
      </c>
      <c r="W12" s="784"/>
      <c r="X12" s="784"/>
      <c r="Y12" s="784"/>
      <c r="Z12" s="784"/>
      <c r="AA12" s="784">
        <v>0</v>
      </c>
      <c r="AB12" s="784"/>
      <c r="AC12" s="784"/>
      <c r="AD12" s="784"/>
      <c r="AE12" s="785"/>
      <c r="AF12" s="786" t="s">
        <v>122</v>
      </c>
      <c r="AG12" s="787"/>
      <c r="AH12" s="787"/>
      <c r="AI12" s="787"/>
      <c r="AJ12" s="788"/>
      <c r="AK12" s="769" t="s">
        <v>573</v>
      </c>
      <c r="AL12" s="770"/>
      <c r="AM12" s="770"/>
      <c r="AN12" s="770"/>
      <c r="AO12" s="770"/>
      <c r="AP12" s="770">
        <v>6765</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565</v>
      </c>
      <c r="BT12" s="774"/>
      <c r="BU12" s="774"/>
      <c r="BV12" s="774"/>
      <c r="BW12" s="774"/>
      <c r="BX12" s="774"/>
      <c r="BY12" s="774"/>
      <c r="BZ12" s="774"/>
      <c r="CA12" s="774"/>
      <c r="CB12" s="774"/>
      <c r="CC12" s="774"/>
      <c r="CD12" s="774"/>
      <c r="CE12" s="774"/>
      <c r="CF12" s="774"/>
      <c r="CG12" s="775"/>
      <c r="CH12" s="776">
        <v>4</v>
      </c>
      <c r="CI12" s="777"/>
      <c r="CJ12" s="777"/>
      <c r="CK12" s="777"/>
      <c r="CL12" s="778"/>
      <c r="CM12" s="776">
        <v>109</v>
      </c>
      <c r="CN12" s="777"/>
      <c r="CO12" s="777"/>
      <c r="CP12" s="777"/>
      <c r="CQ12" s="778"/>
      <c r="CR12" s="776">
        <v>39</v>
      </c>
      <c r="CS12" s="777"/>
      <c r="CT12" s="777"/>
      <c r="CU12" s="777"/>
      <c r="CV12" s="778"/>
      <c r="CW12" s="776" t="s">
        <v>573</v>
      </c>
      <c r="CX12" s="777"/>
      <c r="CY12" s="777"/>
      <c r="CZ12" s="777"/>
      <c r="DA12" s="778"/>
      <c r="DB12" s="776" t="s">
        <v>573</v>
      </c>
      <c r="DC12" s="777"/>
      <c r="DD12" s="777"/>
      <c r="DE12" s="777"/>
      <c r="DF12" s="778"/>
      <c r="DG12" s="776" t="s">
        <v>573</v>
      </c>
      <c r="DH12" s="777"/>
      <c r="DI12" s="777"/>
      <c r="DJ12" s="777"/>
      <c r="DK12" s="778"/>
      <c r="DL12" s="776" t="s">
        <v>573</v>
      </c>
      <c r="DM12" s="777"/>
      <c r="DN12" s="777"/>
      <c r="DO12" s="777"/>
      <c r="DP12" s="778"/>
      <c r="DQ12" s="776" t="s">
        <v>573</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t="s">
        <v>566</v>
      </c>
      <c r="BT13" s="774"/>
      <c r="BU13" s="774"/>
      <c r="BV13" s="774"/>
      <c r="BW13" s="774"/>
      <c r="BX13" s="774"/>
      <c r="BY13" s="774"/>
      <c r="BZ13" s="774"/>
      <c r="CA13" s="774"/>
      <c r="CB13" s="774"/>
      <c r="CC13" s="774"/>
      <c r="CD13" s="774"/>
      <c r="CE13" s="774"/>
      <c r="CF13" s="774"/>
      <c r="CG13" s="775"/>
      <c r="CH13" s="776">
        <v>1</v>
      </c>
      <c r="CI13" s="777"/>
      <c r="CJ13" s="777"/>
      <c r="CK13" s="777"/>
      <c r="CL13" s="778"/>
      <c r="CM13" s="776">
        <v>5</v>
      </c>
      <c r="CN13" s="777"/>
      <c r="CO13" s="777"/>
      <c r="CP13" s="777"/>
      <c r="CQ13" s="778"/>
      <c r="CR13" s="776">
        <v>8</v>
      </c>
      <c r="CS13" s="777"/>
      <c r="CT13" s="777"/>
      <c r="CU13" s="777"/>
      <c r="CV13" s="778"/>
      <c r="CW13" s="776">
        <v>18</v>
      </c>
      <c r="CX13" s="777"/>
      <c r="CY13" s="777"/>
      <c r="CZ13" s="777"/>
      <c r="DA13" s="778"/>
      <c r="DB13" s="776" t="s">
        <v>573</v>
      </c>
      <c r="DC13" s="777"/>
      <c r="DD13" s="777"/>
      <c r="DE13" s="777"/>
      <c r="DF13" s="778"/>
      <c r="DG13" s="776" t="s">
        <v>573</v>
      </c>
      <c r="DH13" s="777"/>
      <c r="DI13" s="777"/>
      <c r="DJ13" s="777"/>
      <c r="DK13" s="778"/>
      <c r="DL13" s="776" t="s">
        <v>573</v>
      </c>
      <c r="DM13" s="777"/>
      <c r="DN13" s="777"/>
      <c r="DO13" s="777"/>
      <c r="DP13" s="778"/>
      <c r="DQ13" s="776" t="s">
        <v>573</v>
      </c>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t="s">
        <v>567</v>
      </c>
      <c r="BT14" s="774"/>
      <c r="BU14" s="774"/>
      <c r="BV14" s="774"/>
      <c r="BW14" s="774"/>
      <c r="BX14" s="774"/>
      <c r="BY14" s="774"/>
      <c r="BZ14" s="774"/>
      <c r="CA14" s="774"/>
      <c r="CB14" s="774"/>
      <c r="CC14" s="774"/>
      <c r="CD14" s="774"/>
      <c r="CE14" s="774"/>
      <c r="CF14" s="774"/>
      <c r="CG14" s="775"/>
      <c r="CH14" s="776">
        <v>30</v>
      </c>
      <c r="CI14" s="777"/>
      <c r="CJ14" s="777"/>
      <c r="CK14" s="777"/>
      <c r="CL14" s="778"/>
      <c r="CM14" s="776">
        <v>158</v>
      </c>
      <c r="CN14" s="777"/>
      <c r="CO14" s="777"/>
      <c r="CP14" s="777"/>
      <c r="CQ14" s="778"/>
      <c r="CR14" s="776">
        <v>80</v>
      </c>
      <c r="CS14" s="777"/>
      <c r="CT14" s="777"/>
      <c r="CU14" s="777"/>
      <c r="CV14" s="778"/>
      <c r="CW14" s="776" t="s">
        <v>573</v>
      </c>
      <c r="CX14" s="777"/>
      <c r="CY14" s="777"/>
      <c r="CZ14" s="777"/>
      <c r="DA14" s="778"/>
      <c r="DB14" s="776" t="s">
        <v>573</v>
      </c>
      <c r="DC14" s="777"/>
      <c r="DD14" s="777"/>
      <c r="DE14" s="777"/>
      <c r="DF14" s="778"/>
      <c r="DG14" s="776" t="s">
        <v>573</v>
      </c>
      <c r="DH14" s="777"/>
      <c r="DI14" s="777"/>
      <c r="DJ14" s="777"/>
      <c r="DK14" s="778"/>
      <c r="DL14" s="776" t="s">
        <v>573</v>
      </c>
      <c r="DM14" s="777"/>
      <c r="DN14" s="777"/>
      <c r="DO14" s="777"/>
      <c r="DP14" s="778"/>
      <c r="DQ14" s="776" t="s">
        <v>573</v>
      </c>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t="s">
        <v>568</v>
      </c>
      <c r="BT15" s="774"/>
      <c r="BU15" s="774"/>
      <c r="BV15" s="774"/>
      <c r="BW15" s="774"/>
      <c r="BX15" s="774"/>
      <c r="BY15" s="774"/>
      <c r="BZ15" s="774"/>
      <c r="CA15" s="774"/>
      <c r="CB15" s="774"/>
      <c r="CC15" s="774"/>
      <c r="CD15" s="774"/>
      <c r="CE15" s="774"/>
      <c r="CF15" s="774"/>
      <c r="CG15" s="775"/>
      <c r="CH15" s="776">
        <v>253</v>
      </c>
      <c r="CI15" s="777"/>
      <c r="CJ15" s="777"/>
      <c r="CK15" s="777"/>
      <c r="CL15" s="778"/>
      <c r="CM15" s="776">
        <v>2596</v>
      </c>
      <c r="CN15" s="777"/>
      <c r="CO15" s="777"/>
      <c r="CP15" s="777"/>
      <c r="CQ15" s="778"/>
      <c r="CR15" s="776">
        <v>1379</v>
      </c>
      <c r="CS15" s="777"/>
      <c r="CT15" s="777"/>
      <c r="CU15" s="777"/>
      <c r="CV15" s="778"/>
      <c r="CW15" s="776">
        <v>112</v>
      </c>
      <c r="CX15" s="777"/>
      <c r="CY15" s="777"/>
      <c r="CZ15" s="777"/>
      <c r="DA15" s="778"/>
      <c r="DB15" s="776">
        <v>733</v>
      </c>
      <c r="DC15" s="777"/>
      <c r="DD15" s="777"/>
      <c r="DE15" s="777"/>
      <c r="DF15" s="778"/>
      <c r="DG15" s="776" t="s">
        <v>573</v>
      </c>
      <c r="DH15" s="777"/>
      <c r="DI15" s="777"/>
      <c r="DJ15" s="777"/>
      <c r="DK15" s="778"/>
      <c r="DL15" s="776" t="s">
        <v>573</v>
      </c>
      <c r="DM15" s="777"/>
      <c r="DN15" s="777"/>
      <c r="DO15" s="777"/>
      <c r="DP15" s="778"/>
      <c r="DQ15" s="776" t="s">
        <v>573</v>
      </c>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t="s">
        <v>569</v>
      </c>
      <c r="BT16" s="774"/>
      <c r="BU16" s="774"/>
      <c r="BV16" s="774"/>
      <c r="BW16" s="774"/>
      <c r="BX16" s="774"/>
      <c r="BY16" s="774"/>
      <c r="BZ16" s="774"/>
      <c r="CA16" s="774"/>
      <c r="CB16" s="774"/>
      <c r="CC16" s="774"/>
      <c r="CD16" s="774"/>
      <c r="CE16" s="774"/>
      <c r="CF16" s="774"/>
      <c r="CG16" s="775"/>
      <c r="CH16" s="776">
        <v>0</v>
      </c>
      <c r="CI16" s="777"/>
      <c r="CJ16" s="777"/>
      <c r="CK16" s="777"/>
      <c r="CL16" s="778"/>
      <c r="CM16" s="776">
        <v>3</v>
      </c>
      <c r="CN16" s="777"/>
      <c r="CO16" s="777"/>
      <c r="CP16" s="777"/>
      <c r="CQ16" s="778"/>
      <c r="CR16" s="776">
        <v>3</v>
      </c>
      <c r="CS16" s="777"/>
      <c r="CT16" s="777"/>
      <c r="CU16" s="777"/>
      <c r="CV16" s="778"/>
      <c r="CW16" s="776" t="s">
        <v>573</v>
      </c>
      <c r="CX16" s="777"/>
      <c r="CY16" s="777"/>
      <c r="CZ16" s="777"/>
      <c r="DA16" s="778"/>
      <c r="DB16" s="776" t="s">
        <v>573</v>
      </c>
      <c r="DC16" s="777"/>
      <c r="DD16" s="777"/>
      <c r="DE16" s="777"/>
      <c r="DF16" s="778"/>
      <c r="DG16" s="776" t="s">
        <v>573</v>
      </c>
      <c r="DH16" s="777"/>
      <c r="DI16" s="777"/>
      <c r="DJ16" s="777"/>
      <c r="DK16" s="778"/>
      <c r="DL16" s="776" t="s">
        <v>573</v>
      </c>
      <c r="DM16" s="777"/>
      <c r="DN16" s="777"/>
      <c r="DO16" s="777"/>
      <c r="DP16" s="778"/>
      <c r="DQ16" s="776" t="s">
        <v>573</v>
      </c>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t="s">
        <v>570</v>
      </c>
      <c r="BT17" s="774"/>
      <c r="BU17" s="774"/>
      <c r="BV17" s="774"/>
      <c r="BW17" s="774"/>
      <c r="BX17" s="774"/>
      <c r="BY17" s="774"/>
      <c r="BZ17" s="774"/>
      <c r="CA17" s="774"/>
      <c r="CB17" s="774"/>
      <c r="CC17" s="774"/>
      <c r="CD17" s="774"/>
      <c r="CE17" s="774"/>
      <c r="CF17" s="774"/>
      <c r="CG17" s="775"/>
      <c r="CH17" s="776">
        <v>-628</v>
      </c>
      <c r="CI17" s="777"/>
      <c r="CJ17" s="777"/>
      <c r="CK17" s="777"/>
      <c r="CL17" s="778"/>
      <c r="CM17" s="776">
        <v>9208</v>
      </c>
      <c r="CN17" s="777"/>
      <c r="CO17" s="777"/>
      <c r="CP17" s="777"/>
      <c r="CQ17" s="778"/>
      <c r="CR17" s="776">
        <v>3709</v>
      </c>
      <c r="CS17" s="777"/>
      <c r="CT17" s="777"/>
      <c r="CU17" s="777"/>
      <c r="CV17" s="778"/>
      <c r="CW17" s="776">
        <v>832</v>
      </c>
      <c r="CX17" s="777"/>
      <c r="CY17" s="777"/>
      <c r="CZ17" s="777"/>
      <c r="DA17" s="778"/>
      <c r="DB17" s="776">
        <v>6032</v>
      </c>
      <c r="DC17" s="777"/>
      <c r="DD17" s="777"/>
      <c r="DE17" s="777"/>
      <c r="DF17" s="778"/>
      <c r="DG17" s="776" t="s">
        <v>573</v>
      </c>
      <c r="DH17" s="777"/>
      <c r="DI17" s="777"/>
      <c r="DJ17" s="777"/>
      <c r="DK17" s="778"/>
      <c r="DL17" s="776" t="s">
        <v>573</v>
      </c>
      <c r="DM17" s="777"/>
      <c r="DN17" s="777"/>
      <c r="DO17" s="777"/>
      <c r="DP17" s="778"/>
      <c r="DQ17" s="776" t="s">
        <v>573</v>
      </c>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t="s">
        <v>582</v>
      </c>
      <c r="BS18" s="773" t="s">
        <v>571</v>
      </c>
      <c r="BT18" s="774"/>
      <c r="BU18" s="774"/>
      <c r="BV18" s="774"/>
      <c r="BW18" s="774"/>
      <c r="BX18" s="774"/>
      <c r="BY18" s="774"/>
      <c r="BZ18" s="774"/>
      <c r="CA18" s="774"/>
      <c r="CB18" s="774"/>
      <c r="CC18" s="774"/>
      <c r="CD18" s="774"/>
      <c r="CE18" s="774"/>
      <c r="CF18" s="774"/>
      <c r="CG18" s="775"/>
      <c r="CH18" s="776">
        <v>200</v>
      </c>
      <c r="CI18" s="777"/>
      <c r="CJ18" s="777"/>
      <c r="CK18" s="777"/>
      <c r="CL18" s="778"/>
      <c r="CM18" s="776">
        <v>29117</v>
      </c>
      <c r="CN18" s="777"/>
      <c r="CO18" s="777"/>
      <c r="CP18" s="777"/>
      <c r="CQ18" s="778"/>
      <c r="CR18" s="776">
        <v>0</v>
      </c>
      <c r="CS18" s="777"/>
      <c r="CT18" s="777"/>
      <c r="CU18" s="777"/>
      <c r="CV18" s="778"/>
      <c r="CW18" s="776" t="s">
        <v>573</v>
      </c>
      <c r="CX18" s="777"/>
      <c r="CY18" s="777"/>
      <c r="CZ18" s="777"/>
      <c r="DA18" s="778"/>
      <c r="DB18" s="776">
        <v>280</v>
      </c>
      <c r="DC18" s="777"/>
      <c r="DD18" s="777"/>
      <c r="DE18" s="777"/>
      <c r="DF18" s="778"/>
      <c r="DG18" s="776" t="s">
        <v>573</v>
      </c>
      <c r="DH18" s="777"/>
      <c r="DI18" s="777"/>
      <c r="DJ18" s="777"/>
      <c r="DK18" s="778"/>
      <c r="DL18" s="776">
        <v>143</v>
      </c>
      <c r="DM18" s="777"/>
      <c r="DN18" s="777"/>
      <c r="DO18" s="777"/>
      <c r="DP18" s="778"/>
      <c r="DQ18" s="776">
        <v>43</v>
      </c>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t="s">
        <v>572</v>
      </c>
      <c r="BT19" s="774"/>
      <c r="BU19" s="774"/>
      <c r="BV19" s="774"/>
      <c r="BW19" s="774"/>
      <c r="BX19" s="774"/>
      <c r="BY19" s="774"/>
      <c r="BZ19" s="774"/>
      <c r="CA19" s="774"/>
      <c r="CB19" s="774"/>
      <c r="CC19" s="774"/>
      <c r="CD19" s="774"/>
      <c r="CE19" s="774"/>
      <c r="CF19" s="774"/>
      <c r="CG19" s="775"/>
      <c r="CH19" s="776">
        <v>18</v>
      </c>
      <c r="CI19" s="777"/>
      <c r="CJ19" s="777"/>
      <c r="CK19" s="777"/>
      <c r="CL19" s="778"/>
      <c r="CM19" s="776">
        <v>179</v>
      </c>
      <c r="CN19" s="777"/>
      <c r="CO19" s="777"/>
      <c r="CP19" s="777"/>
      <c r="CQ19" s="778"/>
      <c r="CR19" s="776">
        <v>27</v>
      </c>
      <c r="CS19" s="777"/>
      <c r="CT19" s="777"/>
      <c r="CU19" s="777"/>
      <c r="CV19" s="778"/>
      <c r="CW19" s="776" t="s">
        <v>573</v>
      </c>
      <c r="CX19" s="777"/>
      <c r="CY19" s="777"/>
      <c r="CZ19" s="777"/>
      <c r="DA19" s="778"/>
      <c r="DB19" s="776" t="s">
        <v>573</v>
      </c>
      <c r="DC19" s="777"/>
      <c r="DD19" s="777"/>
      <c r="DE19" s="777"/>
      <c r="DF19" s="778"/>
      <c r="DG19" s="776" t="s">
        <v>573</v>
      </c>
      <c r="DH19" s="777"/>
      <c r="DI19" s="777"/>
      <c r="DJ19" s="777"/>
      <c r="DK19" s="778"/>
      <c r="DL19" s="776" t="s">
        <v>573</v>
      </c>
      <c r="DM19" s="777"/>
      <c r="DN19" s="777"/>
      <c r="DO19" s="777"/>
      <c r="DP19" s="778"/>
      <c r="DQ19" s="776" t="s">
        <v>573</v>
      </c>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381</v>
      </c>
      <c r="B23" s="789" t="s">
        <v>382</v>
      </c>
      <c r="C23" s="790"/>
      <c r="D23" s="790"/>
      <c r="E23" s="790"/>
      <c r="F23" s="790"/>
      <c r="G23" s="790"/>
      <c r="H23" s="790"/>
      <c r="I23" s="790"/>
      <c r="J23" s="790"/>
      <c r="K23" s="790"/>
      <c r="L23" s="790"/>
      <c r="M23" s="790"/>
      <c r="N23" s="790"/>
      <c r="O23" s="790"/>
      <c r="P23" s="791"/>
      <c r="Q23" s="792">
        <v>136064</v>
      </c>
      <c r="R23" s="793"/>
      <c r="S23" s="793"/>
      <c r="T23" s="793"/>
      <c r="U23" s="793"/>
      <c r="V23" s="793">
        <v>132278</v>
      </c>
      <c r="W23" s="793"/>
      <c r="X23" s="793"/>
      <c r="Y23" s="793"/>
      <c r="Z23" s="793"/>
      <c r="AA23" s="793">
        <v>3787</v>
      </c>
      <c r="AB23" s="793"/>
      <c r="AC23" s="793"/>
      <c r="AD23" s="793"/>
      <c r="AE23" s="794"/>
      <c r="AF23" s="795">
        <v>2926</v>
      </c>
      <c r="AG23" s="793"/>
      <c r="AH23" s="793"/>
      <c r="AI23" s="793"/>
      <c r="AJ23" s="796"/>
      <c r="AK23" s="797"/>
      <c r="AL23" s="798"/>
      <c r="AM23" s="798"/>
      <c r="AN23" s="798"/>
      <c r="AO23" s="798"/>
      <c r="AP23" s="793">
        <v>102366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393</v>
      </c>
      <c r="C28" s="750"/>
      <c r="D28" s="750"/>
      <c r="E28" s="750"/>
      <c r="F28" s="750"/>
      <c r="G28" s="750"/>
      <c r="H28" s="750"/>
      <c r="I28" s="750"/>
      <c r="J28" s="750"/>
      <c r="K28" s="750"/>
      <c r="L28" s="750"/>
      <c r="M28" s="750"/>
      <c r="N28" s="750"/>
      <c r="O28" s="750"/>
      <c r="P28" s="751"/>
      <c r="Q28" s="822">
        <v>25150</v>
      </c>
      <c r="R28" s="823"/>
      <c r="S28" s="823"/>
      <c r="T28" s="823"/>
      <c r="U28" s="823"/>
      <c r="V28" s="823">
        <v>24859</v>
      </c>
      <c r="W28" s="823"/>
      <c r="X28" s="823"/>
      <c r="Y28" s="823"/>
      <c r="Z28" s="823"/>
      <c r="AA28" s="823">
        <v>291</v>
      </c>
      <c r="AB28" s="823"/>
      <c r="AC28" s="823"/>
      <c r="AD28" s="823"/>
      <c r="AE28" s="824"/>
      <c r="AF28" s="825">
        <v>291</v>
      </c>
      <c r="AG28" s="823"/>
      <c r="AH28" s="823"/>
      <c r="AI28" s="823"/>
      <c r="AJ28" s="826"/>
      <c r="AK28" s="827">
        <v>2393</v>
      </c>
      <c r="AL28" s="828"/>
      <c r="AM28" s="828"/>
      <c r="AN28" s="828"/>
      <c r="AO28" s="828"/>
      <c r="AP28" s="828" t="s">
        <v>573</v>
      </c>
      <c r="AQ28" s="828"/>
      <c r="AR28" s="828"/>
      <c r="AS28" s="828"/>
      <c r="AT28" s="828"/>
      <c r="AU28" s="828" t="s">
        <v>573</v>
      </c>
      <c r="AV28" s="828"/>
      <c r="AW28" s="828"/>
      <c r="AX28" s="828"/>
      <c r="AY28" s="828"/>
      <c r="AZ28" s="829" t="s">
        <v>573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394</v>
      </c>
      <c r="C29" s="781"/>
      <c r="D29" s="781"/>
      <c r="E29" s="781"/>
      <c r="F29" s="781"/>
      <c r="G29" s="781"/>
      <c r="H29" s="781"/>
      <c r="I29" s="781"/>
      <c r="J29" s="781"/>
      <c r="K29" s="781"/>
      <c r="L29" s="781"/>
      <c r="M29" s="781"/>
      <c r="N29" s="781"/>
      <c r="O29" s="781"/>
      <c r="P29" s="782"/>
      <c r="Q29" s="783">
        <v>25902</v>
      </c>
      <c r="R29" s="784"/>
      <c r="S29" s="784"/>
      <c r="T29" s="784"/>
      <c r="U29" s="784"/>
      <c r="V29" s="784">
        <v>25669</v>
      </c>
      <c r="W29" s="784"/>
      <c r="X29" s="784"/>
      <c r="Y29" s="784"/>
      <c r="Z29" s="784"/>
      <c r="AA29" s="784">
        <v>233</v>
      </c>
      <c r="AB29" s="784"/>
      <c r="AC29" s="784"/>
      <c r="AD29" s="784"/>
      <c r="AE29" s="785"/>
      <c r="AF29" s="786">
        <v>233</v>
      </c>
      <c r="AG29" s="787"/>
      <c r="AH29" s="787"/>
      <c r="AI29" s="787"/>
      <c r="AJ29" s="788"/>
      <c r="AK29" s="834">
        <v>4346</v>
      </c>
      <c r="AL29" s="830"/>
      <c r="AM29" s="830"/>
      <c r="AN29" s="830"/>
      <c r="AO29" s="830"/>
      <c r="AP29" s="830" t="s">
        <v>573</v>
      </c>
      <c r="AQ29" s="830"/>
      <c r="AR29" s="830"/>
      <c r="AS29" s="830"/>
      <c r="AT29" s="830"/>
      <c r="AU29" s="830" t="s">
        <v>573</v>
      </c>
      <c r="AV29" s="830"/>
      <c r="AW29" s="830"/>
      <c r="AX29" s="830"/>
      <c r="AY29" s="830"/>
      <c r="AZ29" s="831" t="s">
        <v>573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395</v>
      </c>
      <c r="C30" s="781"/>
      <c r="D30" s="781"/>
      <c r="E30" s="781"/>
      <c r="F30" s="781"/>
      <c r="G30" s="781"/>
      <c r="H30" s="781"/>
      <c r="I30" s="781"/>
      <c r="J30" s="781"/>
      <c r="K30" s="781"/>
      <c r="L30" s="781"/>
      <c r="M30" s="781"/>
      <c r="N30" s="781"/>
      <c r="O30" s="781"/>
      <c r="P30" s="782"/>
      <c r="Q30" s="783">
        <v>4296</v>
      </c>
      <c r="R30" s="784"/>
      <c r="S30" s="784"/>
      <c r="T30" s="784"/>
      <c r="U30" s="784"/>
      <c r="V30" s="784">
        <v>4201</v>
      </c>
      <c r="W30" s="784"/>
      <c r="X30" s="784"/>
      <c r="Y30" s="784"/>
      <c r="Z30" s="784"/>
      <c r="AA30" s="784">
        <v>95</v>
      </c>
      <c r="AB30" s="784"/>
      <c r="AC30" s="784"/>
      <c r="AD30" s="784"/>
      <c r="AE30" s="785"/>
      <c r="AF30" s="786">
        <v>95</v>
      </c>
      <c r="AG30" s="787"/>
      <c r="AH30" s="787"/>
      <c r="AI30" s="787"/>
      <c r="AJ30" s="788"/>
      <c r="AK30" s="834">
        <v>1176</v>
      </c>
      <c r="AL30" s="830"/>
      <c r="AM30" s="830"/>
      <c r="AN30" s="830"/>
      <c r="AO30" s="830"/>
      <c r="AP30" s="830" t="s">
        <v>573</v>
      </c>
      <c r="AQ30" s="830"/>
      <c r="AR30" s="830"/>
      <c r="AS30" s="830"/>
      <c r="AT30" s="830"/>
      <c r="AU30" s="830" t="s">
        <v>573</v>
      </c>
      <c r="AV30" s="830"/>
      <c r="AW30" s="830"/>
      <c r="AX30" s="830"/>
      <c r="AY30" s="830"/>
      <c r="AZ30" s="831" t="s">
        <v>573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396</v>
      </c>
      <c r="C31" s="781"/>
      <c r="D31" s="781"/>
      <c r="E31" s="781"/>
      <c r="F31" s="781"/>
      <c r="G31" s="781"/>
      <c r="H31" s="781"/>
      <c r="I31" s="781"/>
      <c r="J31" s="781"/>
      <c r="K31" s="781"/>
      <c r="L31" s="781"/>
      <c r="M31" s="781"/>
      <c r="N31" s="781"/>
      <c r="O31" s="781"/>
      <c r="P31" s="782"/>
      <c r="Q31" s="783">
        <v>32799</v>
      </c>
      <c r="R31" s="784"/>
      <c r="S31" s="784"/>
      <c r="T31" s="784"/>
      <c r="U31" s="784"/>
      <c r="V31" s="784">
        <v>30354</v>
      </c>
      <c r="W31" s="784"/>
      <c r="X31" s="784"/>
      <c r="Y31" s="784"/>
      <c r="Z31" s="784"/>
      <c r="AA31" s="784">
        <v>2445</v>
      </c>
      <c r="AB31" s="784"/>
      <c r="AC31" s="784"/>
      <c r="AD31" s="784"/>
      <c r="AE31" s="785"/>
      <c r="AF31" s="786">
        <v>232</v>
      </c>
      <c r="AG31" s="787"/>
      <c r="AH31" s="787"/>
      <c r="AI31" s="787"/>
      <c r="AJ31" s="788"/>
      <c r="AK31" s="834">
        <v>2029</v>
      </c>
      <c r="AL31" s="830"/>
      <c r="AM31" s="830"/>
      <c r="AN31" s="830"/>
      <c r="AO31" s="830"/>
      <c r="AP31" s="830" t="s">
        <v>573</v>
      </c>
      <c r="AQ31" s="830"/>
      <c r="AR31" s="830"/>
      <c r="AS31" s="830"/>
      <c r="AT31" s="830"/>
      <c r="AU31" s="830" t="s">
        <v>573</v>
      </c>
      <c r="AV31" s="830"/>
      <c r="AW31" s="830"/>
      <c r="AX31" s="830"/>
      <c r="AY31" s="830"/>
      <c r="AZ31" s="831" t="s">
        <v>573</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397</v>
      </c>
      <c r="C32" s="781"/>
      <c r="D32" s="781"/>
      <c r="E32" s="781"/>
      <c r="F32" s="781"/>
      <c r="G32" s="781"/>
      <c r="H32" s="781"/>
      <c r="I32" s="781"/>
      <c r="J32" s="781"/>
      <c r="K32" s="781"/>
      <c r="L32" s="781"/>
      <c r="M32" s="781"/>
      <c r="N32" s="781"/>
      <c r="O32" s="781"/>
      <c r="P32" s="782"/>
      <c r="Q32" s="783">
        <v>6119</v>
      </c>
      <c r="R32" s="784"/>
      <c r="S32" s="784"/>
      <c r="T32" s="784"/>
      <c r="U32" s="784"/>
      <c r="V32" s="784">
        <v>6027</v>
      </c>
      <c r="W32" s="784"/>
      <c r="X32" s="784"/>
      <c r="Y32" s="784"/>
      <c r="Z32" s="784"/>
      <c r="AA32" s="784">
        <v>92</v>
      </c>
      <c r="AB32" s="784"/>
      <c r="AC32" s="784"/>
      <c r="AD32" s="784"/>
      <c r="AE32" s="785"/>
      <c r="AF32" s="786">
        <v>3506</v>
      </c>
      <c r="AG32" s="787"/>
      <c r="AH32" s="787"/>
      <c r="AI32" s="787"/>
      <c r="AJ32" s="788"/>
      <c r="AK32" s="834">
        <v>357</v>
      </c>
      <c r="AL32" s="830"/>
      <c r="AM32" s="830"/>
      <c r="AN32" s="830"/>
      <c r="AO32" s="830"/>
      <c r="AP32" s="830">
        <v>28763</v>
      </c>
      <c r="AQ32" s="830"/>
      <c r="AR32" s="830"/>
      <c r="AS32" s="830"/>
      <c r="AT32" s="830"/>
      <c r="AU32" s="830">
        <v>1611</v>
      </c>
      <c r="AV32" s="830"/>
      <c r="AW32" s="830"/>
      <c r="AX32" s="830"/>
      <c r="AY32" s="830"/>
      <c r="AZ32" s="831" t="s">
        <v>573</v>
      </c>
      <c r="BA32" s="831"/>
      <c r="BB32" s="831"/>
      <c r="BC32" s="831"/>
      <c r="BD32" s="831"/>
      <c r="BE32" s="832" t="s">
        <v>398</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399</v>
      </c>
      <c r="C33" s="781"/>
      <c r="D33" s="781"/>
      <c r="E33" s="781"/>
      <c r="F33" s="781"/>
      <c r="G33" s="781"/>
      <c r="H33" s="781"/>
      <c r="I33" s="781"/>
      <c r="J33" s="781"/>
      <c r="K33" s="781"/>
      <c r="L33" s="781"/>
      <c r="M33" s="781"/>
      <c r="N33" s="781"/>
      <c r="O33" s="781"/>
      <c r="P33" s="782"/>
      <c r="Q33" s="783">
        <v>4978</v>
      </c>
      <c r="R33" s="784"/>
      <c r="S33" s="784"/>
      <c r="T33" s="784"/>
      <c r="U33" s="784"/>
      <c r="V33" s="784">
        <v>4836</v>
      </c>
      <c r="W33" s="784"/>
      <c r="X33" s="784"/>
      <c r="Y33" s="784"/>
      <c r="Z33" s="784"/>
      <c r="AA33" s="784">
        <v>142</v>
      </c>
      <c r="AB33" s="784"/>
      <c r="AC33" s="784"/>
      <c r="AD33" s="784"/>
      <c r="AE33" s="785"/>
      <c r="AF33" s="786">
        <v>2869</v>
      </c>
      <c r="AG33" s="787"/>
      <c r="AH33" s="787"/>
      <c r="AI33" s="787"/>
      <c r="AJ33" s="788"/>
      <c r="AK33" s="834">
        <v>2410</v>
      </c>
      <c r="AL33" s="830"/>
      <c r="AM33" s="830"/>
      <c r="AN33" s="830"/>
      <c r="AO33" s="830"/>
      <c r="AP33" s="830">
        <v>34405</v>
      </c>
      <c r="AQ33" s="830"/>
      <c r="AR33" s="830"/>
      <c r="AS33" s="830"/>
      <c r="AT33" s="830"/>
      <c r="AU33" s="830">
        <v>25081</v>
      </c>
      <c r="AV33" s="830"/>
      <c r="AW33" s="830"/>
      <c r="AX33" s="830"/>
      <c r="AY33" s="830"/>
      <c r="AZ33" s="831" t="s">
        <v>573</v>
      </c>
      <c r="BA33" s="831"/>
      <c r="BB33" s="831"/>
      <c r="BC33" s="831"/>
      <c r="BD33" s="831"/>
      <c r="BE33" s="832" t="s">
        <v>398</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400</v>
      </c>
      <c r="C34" s="781"/>
      <c r="D34" s="781"/>
      <c r="E34" s="781"/>
      <c r="F34" s="781"/>
      <c r="G34" s="781"/>
      <c r="H34" s="781"/>
      <c r="I34" s="781"/>
      <c r="J34" s="781"/>
      <c r="K34" s="781"/>
      <c r="L34" s="781"/>
      <c r="M34" s="781"/>
      <c r="N34" s="781"/>
      <c r="O34" s="781"/>
      <c r="P34" s="782"/>
      <c r="Q34" s="783">
        <v>26</v>
      </c>
      <c r="R34" s="784"/>
      <c r="S34" s="784"/>
      <c r="T34" s="784"/>
      <c r="U34" s="784"/>
      <c r="V34" s="784">
        <v>26</v>
      </c>
      <c r="W34" s="784"/>
      <c r="X34" s="784"/>
      <c r="Y34" s="784"/>
      <c r="Z34" s="784"/>
      <c r="AA34" s="784" t="s">
        <v>573</v>
      </c>
      <c r="AB34" s="784"/>
      <c r="AC34" s="784"/>
      <c r="AD34" s="784"/>
      <c r="AE34" s="785"/>
      <c r="AF34" s="786" t="s">
        <v>122</v>
      </c>
      <c r="AG34" s="787"/>
      <c r="AH34" s="787"/>
      <c r="AI34" s="787"/>
      <c r="AJ34" s="788"/>
      <c r="AK34" s="834">
        <v>24</v>
      </c>
      <c r="AL34" s="830"/>
      <c r="AM34" s="830"/>
      <c r="AN34" s="830"/>
      <c r="AO34" s="830"/>
      <c r="AP34" s="830">
        <v>107</v>
      </c>
      <c r="AQ34" s="830"/>
      <c r="AR34" s="830"/>
      <c r="AS34" s="830"/>
      <c r="AT34" s="830"/>
      <c r="AU34" s="830">
        <v>107</v>
      </c>
      <c r="AV34" s="830"/>
      <c r="AW34" s="830"/>
      <c r="AX34" s="830"/>
      <c r="AY34" s="830"/>
      <c r="AZ34" s="831" t="s">
        <v>573</v>
      </c>
      <c r="BA34" s="831"/>
      <c r="BB34" s="831"/>
      <c r="BC34" s="831"/>
      <c r="BD34" s="831"/>
      <c r="BE34" s="832" t="s">
        <v>401</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402</v>
      </c>
      <c r="C35" s="781"/>
      <c r="D35" s="781"/>
      <c r="E35" s="781"/>
      <c r="F35" s="781"/>
      <c r="G35" s="781"/>
      <c r="H35" s="781"/>
      <c r="I35" s="781"/>
      <c r="J35" s="781"/>
      <c r="K35" s="781"/>
      <c r="L35" s="781"/>
      <c r="M35" s="781"/>
      <c r="N35" s="781"/>
      <c r="O35" s="781"/>
      <c r="P35" s="782"/>
      <c r="Q35" s="783">
        <v>50</v>
      </c>
      <c r="R35" s="784"/>
      <c r="S35" s="784"/>
      <c r="T35" s="784"/>
      <c r="U35" s="784"/>
      <c r="V35" s="784">
        <v>44</v>
      </c>
      <c r="W35" s="784"/>
      <c r="X35" s="784"/>
      <c r="Y35" s="784"/>
      <c r="Z35" s="784"/>
      <c r="AA35" s="784">
        <v>6</v>
      </c>
      <c r="AB35" s="784"/>
      <c r="AC35" s="784"/>
      <c r="AD35" s="784"/>
      <c r="AE35" s="785"/>
      <c r="AF35" s="786">
        <v>6</v>
      </c>
      <c r="AG35" s="787"/>
      <c r="AH35" s="787"/>
      <c r="AI35" s="787"/>
      <c r="AJ35" s="788"/>
      <c r="AK35" s="834" t="s">
        <v>573</v>
      </c>
      <c r="AL35" s="830"/>
      <c r="AM35" s="830"/>
      <c r="AN35" s="830"/>
      <c r="AO35" s="830"/>
      <c r="AP35" s="830" t="s">
        <v>573</v>
      </c>
      <c r="AQ35" s="830"/>
      <c r="AR35" s="830"/>
      <c r="AS35" s="830"/>
      <c r="AT35" s="830"/>
      <c r="AU35" s="830" t="s">
        <v>573</v>
      </c>
      <c r="AV35" s="830"/>
      <c r="AW35" s="830"/>
      <c r="AX35" s="830"/>
      <c r="AY35" s="830"/>
      <c r="AZ35" s="831" t="s">
        <v>573</v>
      </c>
      <c r="BA35" s="831"/>
      <c r="BB35" s="831"/>
      <c r="BC35" s="831"/>
      <c r="BD35" s="831"/>
      <c r="BE35" s="832" t="s">
        <v>401</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403</v>
      </c>
      <c r="C36" s="781"/>
      <c r="D36" s="781"/>
      <c r="E36" s="781"/>
      <c r="F36" s="781"/>
      <c r="G36" s="781"/>
      <c r="H36" s="781"/>
      <c r="I36" s="781"/>
      <c r="J36" s="781"/>
      <c r="K36" s="781"/>
      <c r="L36" s="781"/>
      <c r="M36" s="781"/>
      <c r="N36" s="781"/>
      <c r="O36" s="781"/>
      <c r="P36" s="782"/>
      <c r="Q36" s="783">
        <v>1069</v>
      </c>
      <c r="R36" s="784"/>
      <c r="S36" s="784"/>
      <c r="T36" s="784"/>
      <c r="U36" s="784"/>
      <c r="V36" s="784">
        <v>1069</v>
      </c>
      <c r="W36" s="784"/>
      <c r="X36" s="784"/>
      <c r="Y36" s="784"/>
      <c r="Z36" s="784"/>
      <c r="AA36" s="784" t="s">
        <v>573</v>
      </c>
      <c r="AB36" s="784"/>
      <c r="AC36" s="784"/>
      <c r="AD36" s="784"/>
      <c r="AE36" s="785"/>
      <c r="AF36" s="786">
        <v>352</v>
      </c>
      <c r="AG36" s="787"/>
      <c r="AH36" s="787"/>
      <c r="AI36" s="787"/>
      <c r="AJ36" s="788"/>
      <c r="AK36" s="834">
        <v>638</v>
      </c>
      <c r="AL36" s="830"/>
      <c r="AM36" s="830"/>
      <c r="AN36" s="830"/>
      <c r="AO36" s="830"/>
      <c r="AP36" s="830">
        <v>579</v>
      </c>
      <c r="AQ36" s="830"/>
      <c r="AR36" s="830"/>
      <c r="AS36" s="830"/>
      <c r="AT36" s="830"/>
      <c r="AU36" s="830">
        <v>579</v>
      </c>
      <c r="AV36" s="830"/>
      <c r="AW36" s="830"/>
      <c r="AX36" s="830"/>
      <c r="AY36" s="830"/>
      <c r="AZ36" s="831" t="s">
        <v>573</v>
      </c>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t="s">
        <v>404</v>
      </c>
      <c r="C37" s="781"/>
      <c r="D37" s="781"/>
      <c r="E37" s="781"/>
      <c r="F37" s="781"/>
      <c r="G37" s="781"/>
      <c r="H37" s="781"/>
      <c r="I37" s="781"/>
      <c r="J37" s="781"/>
      <c r="K37" s="781"/>
      <c r="L37" s="781"/>
      <c r="M37" s="781"/>
      <c r="N37" s="781"/>
      <c r="O37" s="781"/>
      <c r="P37" s="782"/>
      <c r="Q37" s="783">
        <v>521</v>
      </c>
      <c r="R37" s="784"/>
      <c r="S37" s="784"/>
      <c r="T37" s="784"/>
      <c r="U37" s="784"/>
      <c r="V37" s="784">
        <v>444</v>
      </c>
      <c r="W37" s="784"/>
      <c r="X37" s="784"/>
      <c r="Y37" s="784"/>
      <c r="Z37" s="784"/>
      <c r="AA37" s="784">
        <v>77</v>
      </c>
      <c r="AB37" s="784"/>
      <c r="AC37" s="784"/>
      <c r="AD37" s="784"/>
      <c r="AE37" s="785"/>
      <c r="AF37" s="786">
        <v>40</v>
      </c>
      <c r="AG37" s="787"/>
      <c r="AH37" s="787"/>
      <c r="AI37" s="787"/>
      <c r="AJ37" s="788"/>
      <c r="AK37" s="834">
        <v>6</v>
      </c>
      <c r="AL37" s="830"/>
      <c r="AM37" s="830"/>
      <c r="AN37" s="830"/>
      <c r="AO37" s="830"/>
      <c r="AP37" s="830">
        <v>574</v>
      </c>
      <c r="AQ37" s="830"/>
      <c r="AR37" s="830"/>
      <c r="AS37" s="830"/>
      <c r="AT37" s="830"/>
      <c r="AU37" s="830">
        <v>11</v>
      </c>
      <c r="AV37" s="830"/>
      <c r="AW37" s="830"/>
      <c r="AX37" s="830"/>
      <c r="AY37" s="830"/>
      <c r="AZ37" s="831" t="s">
        <v>573</v>
      </c>
      <c r="BA37" s="831"/>
      <c r="BB37" s="831"/>
      <c r="BC37" s="831"/>
      <c r="BD37" s="831"/>
      <c r="BE37" s="832" t="s">
        <v>401</v>
      </c>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t="s">
        <v>405</v>
      </c>
      <c r="C38" s="781"/>
      <c r="D38" s="781"/>
      <c r="E38" s="781"/>
      <c r="F38" s="781"/>
      <c r="G38" s="781"/>
      <c r="H38" s="781"/>
      <c r="I38" s="781"/>
      <c r="J38" s="781"/>
      <c r="K38" s="781"/>
      <c r="L38" s="781"/>
      <c r="M38" s="781"/>
      <c r="N38" s="781"/>
      <c r="O38" s="781"/>
      <c r="P38" s="782"/>
      <c r="Q38" s="783">
        <v>4</v>
      </c>
      <c r="R38" s="784"/>
      <c r="S38" s="784"/>
      <c r="T38" s="784"/>
      <c r="U38" s="784"/>
      <c r="V38" s="784">
        <v>4</v>
      </c>
      <c r="W38" s="784"/>
      <c r="X38" s="784"/>
      <c r="Y38" s="784"/>
      <c r="Z38" s="784"/>
      <c r="AA38" s="784" t="s">
        <v>573</v>
      </c>
      <c r="AB38" s="784"/>
      <c r="AC38" s="784"/>
      <c r="AD38" s="784"/>
      <c r="AE38" s="785"/>
      <c r="AF38" s="786" t="s">
        <v>122</v>
      </c>
      <c r="AG38" s="787"/>
      <c r="AH38" s="787"/>
      <c r="AI38" s="787"/>
      <c r="AJ38" s="788"/>
      <c r="AK38" s="834">
        <v>18</v>
      </c>
      <c r="AL38" s="830"/>
      <c r="AM38" s="830"/>
      <c r="AN38" s="830"/>
      <c r="AO38" s="830"/>
      <c r="AP38" s="830">
        <v>1561</v>
      </c>
      <c r="AQ38" s="830"/>
      <c r="AR38" s="830"/>
      <c r="AS38" s="830"/>
      <c r="AT38" s="830"/>
      <c r="AU38" s="830" t="s">
        <v>573</v>
      </c>
      <c r="AV38" s="830"/>
      <c r="AW38" s="830"/>
      <c r="AX38" s="830"/>
      <c r="AY38" s="830"/>
      <c r="AZ38" s="831" t="s">
        <v>573</v>
      </c>
      <c r="BA38" s="831"/>
      <c r="BB38" s="831"/>
      <c r="BC38" s="831"/>
      <c r="BD38" s="831"/>
      <c r="BE38" s="832" t="s">
        <v>401</v>
      </c>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t="s">
        <v>406</v>
      </c>
      <c r="C39" s="781"/>
      <c r="D39" s="781"/>
      <c r="E39" s="781"/>
      <c r="F39" s="781"/>
      <c r="G39" s="781"/>
      <c r="H39" s="781"/>
      <c r="I39" s="781"/>
      <c r="J39" s="781"/>
      <c r="K39" s="781"/>
      <c r="L39" s="781"/>
      <c r="M39" s="781"/>
      <c r="N39" s="781"/>
      <c r="O39" s="781"/>
      <c r="P39" s="782"/>
      <c r="Q39" s="783">
        <v>142</v>
      </c>
      <c r="R39" s="784"/>
      <c r="S39" s="784"/>
      <c r="T39" s="784"/>
      <c r="U39" s="784"/>
      <c r="V39" s="784">
        <v>136</v>
      </c>
      <c r="W39" s="784"/>
      <c r="X39" s="784"/>
      <c r="Y39" s="784"/>
      <c r="Z39" s="784"/>
      <c r="AA39" s="784">
        <v>6</v>
      </c>
      <c r="AB39" s="784"/>
      <c r="AC39" s="784"/>
      <c r="AD39" s="784"/>
      <c r="AE39" s="785"/>
      <c r="AF39" s="786">
        <v>4</v>
      </c>
      <c r="AG39" s="787"/>
      <c r="AH39" s="787"/>
      <c r="AI39" s="787"/>
      <c r="AJ39" s="788"/>
      <c r="AK39" s="834">
        <v>0</v>
      </c>
      <c r="AL39" s="830"/>
      <c r="AM39" s="830"/>
      <c r="AN39" s="830"/>
      <c r="AO39" s="830"/>
      <c r="AP39" s="830">
        <v>2</v>
      </c>
      <c r="AQ39" s="830"/>
      <c r="AR39" s="830"/>
      <c r="AS39" s="830"/>
      <c r="AT39" s="830"/>
      <c r="AU39" s="830" t="s">
        <v>573</v>
      </c>
      <c r="AV39" s="830"/>
      <c r="AW39" s="830"/>
      <c r="AX39" s="830"/>
      <c r="AY39" s="830"/>
      <c r="AZ39" s="831" t="s">
        <v>573</v>
      </c>
      <c r="BA39" s="831"/>
      <c r="BB39" s="831"/>
      <c r="BC39" s="831"/>
      <c r="BD39" s="831"/>
      <c r="BE39" s="832" t="s">
        <v>401</v>
      </c>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381</v>
      </c>
      <c r="B63" s="789" t="s">
        <v>408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7629</v>
      </c>
      <c r="AG63" s="844"/>
      <c r="AH63" s="844"/>
      <c r="AI63" s="844"/>
      <c r="AJ63" s="845"/>
      <c r="AK63" s="846"/>
      <c r="AL63" s="841"/>
      <c r="AM63" s="841"/>
      <c r="AN63" s="841"/>
      <c r="AO63" s="841"/>
      <c r="AP63" s="844">
        <v>65991</v>
      </c>
      <c r="AQ63" s="844"/>
      <c r="AR63" s="844"/>
      <c r="AS63" s="844"/>
      <c r="AT63" s="844"/>
      <c r="AU63" s="844">
        <v>27389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410</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411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574</v>
      </c>
      <c r="C68" s="870"/>
      <c r="D68" s="870"/>
      <c r="E68" s="870"/>
      <c r="F68" s="870"/>
      <c r="G68" s="870"/>
      <c r="H68" s="870"/>
      <c r="I68" s="870"/>
      <c r="J68" s="870"/>
      <c r="K68" s="870"/>
      <c r="L68" s="870"/>
      <c r="M68" s="870"/>
      <c r="N68" s="870"/>
      <c r="O68" s="870"/>
      <c r="P68" s="871"/>
      <c r="Q68" s="872">
        <v>546</v>
      </c>
      <c r="R68" s="866"/>
      <c r="S68" s="866"/>
      <c r="T68" s="866"/>
      <c r="U68" s="866"/>
      <c r="V68" s="866">
        <v>510</v>
      </c>
      <c r="W68" s="866"/>
      <c r="X68" s="866"/>
      <c r="Y68" s="866"/>
      <c r="Z68" s="866"/>
      <c r="AA68" s="866">
        <v>36</v>
      </c>
      <c r="AB68" s="866"/>
      <c r="AC68" s="866"/>
      <c r="AD68" s="866"/>
      <c r="AE68" s="866"/>
      <c r="AF68" s="866">
        <v>36</v>
      </c>
      <c r="AG68" s="866"/>
      <c r="AH68" s="866"/>
      <c r="AI68" s="866"/>
      <c r="AJ68" s="866"/>
      <c r="AK68" s="866">
        <v>48</v>
      </c>
      <c r="AL68" s="866"/>
      <c r="AM68" s="866"/>
      <c r="AN68" s="866"/>
      <c r="AO68" s="866"/>
      <c r="AP68" s="866" t="s">
        <v>497</v>
      </c>
      <c r="AQ68" s="866"/>
      <c r="AR68" s="866"/>
      <c r="AS68" s="866"/>
      <c r="AT68" s="866"/>
      <c r="AU68" s="866" t="s">
        <v>497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575</v>
      </c>
      <c r="C69" s="874"/>
      <c r="D69" s="874"/>
      <c r="E69" s="874"/>
      <c r="F69" s="874"/>
      <c r="G69" s="874"/>
      <c r="H69" s="874"/>
      <c r="I69" s="874"/>
      <c r="J69" s="874"/>
      <c r="K69" s="874"/>
      <c r="L69" s="874"/>
      <c r="M69" s="874"/>
      <c r="N69" s="874"/>
      <c r="O69" s="874"/>
      <c r="P69" s="875"/>
      <c r="Q69" s="876">
        <v>247080</v>
      </c>
      <c r="R69" s="830"/>
      <c r="S69" s="830"/>
      <c r="T69" s="830"/>
      <c r="U69" s="830"/>
      <c r="V69" s="830">
        <v>239886</v>
      </c>
      <c r="W69" s="830"/>
      <c r="X69" s="830"/>
      <c r="Y69" s="830"/>
      <c r="Z69" s="830"/>
      <c r="AA69" s="830">
        <v>7194</v>
      </c>
      <c r="AB69" s="830"/>
      <c r="AC69" s="830"/>
      <c r="AD69" s="830"/>
      <c r="AE69" s="830"/>
      <c r="AF69" s="830">
        <v>7194</v>
      </c>
      <c r="AG69" s="830"/>
      <c r="AH69" s="830"/>
      <c r="AI69" s="830"/>
      <c r="AJ69" s="830"/>
      <c r="AK69" s="830">
        <v>271</v>
      </c>
      <c r="AL69" s="830"/>
      <c r="AM69" s="830"/>
      <c r="AN69" s="830"/>
      <c r="AO69" s="830"/>
      <c r="AP69" s="830" t="s">
        <v>497</v>
      </c>
      <c r="AQ69" s="830"/>
      <c r="AR69" s="830"/>
      <c r="AS69" s="830"/>
      <c r="AT69" s="830"/>
      <c r="AU69" s="830" t="s">
        <v>497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576</v>
      </c>
      <c r="C70" s="874"/>
      <c r="D70" s="874"/>
      <c r="E70" s="874"/>
      <c r="F70" s="874"/>
      <c r="G70" s="874"/>
      <c r="H70" s="874"/>
      <c r="I70" s="874"/>
      <c r="J70" s="874"/>
      <c r="K70" s="874"/>
      <c r="L70" s="874"/>
      <c r="M70" s="874"/>
      <c r="N70" s="874"/>
      <c r="O70" s="874"/>
      <c r="P70" s="875"/>
      <c r="Q70" s="876">
        <v>6261</v>
      </c>
      <c r="R70" s="830"/>
      <c r="S70" s="830"/>
      <c r="T70" s="830"/>
      <c r="U70" s="830"/>
      <c r="V70" s="830">
        <v>5765</v>
      </c>
      <c r="W70" s="830"/>
      <c r="X70" s="830"/>
      <c r="Y70" s="830"/>
      <c r="Z70" s="830"/>
      <c r="AA70" s="830">
        <v>496</v>
      </c>
      <c r="AB70" s="830"/>
      <c r="AC70" s="830"/>
      <c r="AD70" s="830"/>
      <c r="AE70" s="830"/>
      <c r="AF70" s="830">
        <v>496</v>
      </c>
      <c r="AG70" s="830"/>
      <c r="AH70" s="830"/>
      <c r="AI70" s="830"/>
      <c r="AJ70" s="830"/>
      <c r="AK70" s="830">
        <v>27</v>
      </c>
      <c r="AL70" s="830"/>
      <c r="AM70" s="830"/>
      <c r="AN70" s="830"/>
      <c r="AO70" s="830"/>
      <c r="AP70" s="830" t="s">
        <v>497</v>
      </c>
      <c r="AQ70" s="830"/>
      <c r="AR70" s="830"/>
      <c r="AS70" s="830"/>
      <c r="AT70" s="830"/>
      <c r="AU70" s="830" t="s">
        <v>497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577</v>
      </c>
      <c r="C71" s="874"/>
      <c r="D71" s="874"/>
      <c r="E71" s="874"/>
      <c r="F71" s="874"/>
      <c r="G71" s="874"/>
      <c r="H71" s="874"/>
      <c r="I71" s="874"/>
      <c r="J71" s="874"/>
      <c r="K71" s="874"/>
      <c r="L71" s="874"/>
      <c r="M71" s="874"/>
      <c r="N71" s="874"/>
      <c r="O71" s="874"/>
      <c r="P71" s="875"/>
      <c r="Q71" s="876">
        <v>42</v>
      </c>
      <c r="R71" s="830"/>
      <c r="S71" s="830"/>
      <c r="T71" s="830"/>
      <c r="U71" s="830"/>
      <c r="V71" s="830">
        <v>35</v>
      </c>
      <c r="W71" s="830"/>
      <c r="X71" s="830"/>
      <c r="Y71" s="830"/>
      <c r="Z71" s="830"/>
      <c r="AA71" s="830">
        <v>7</v>
      </c>
      <c r="AB71" s="830"/>
      <c r="AC71" s="830"/>
      <c r="AD71" s="830"/>
      <c r="AE71" s="830"/>
      <c r="AF71" s="830">
        <v>7</v>
      </c>
      <c r="AG71" s="830"/>
      <c r="AH71" s="830"/>
      <c r="AI71" s="830"/>
      <c r="AJ71" s="830"/>
      <c r="AK71" s="830" t="s">
        <v>497</v>
      </c>
      <c r="AL71" s="830"/>
      <c r="AM71" s="830"/>
      <c r="AN71" s="830"/>
      <c r="AO71" s="830"/>
      <c r="AP71" s="830" t="s">
        <v>497</v>
      </c>
      <c r="AQ71" s="830"/>
      <c r="AR71" s="830"/>
      <c r="AS71" s="830"/>
      <c r="AT71" s="830"/>
      <c r="AU71" s="830" t="s">
        <v>497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578</v>
      </c>
      <c r="C72" s="874"/>
      <c r="D72" s="874"/>
      <c r="E72" s="874"/>
      <c r="F72" s="874"/>
      <c r="G72" s="874"/>
      <c r="H72" s="874"/>
      <c r="I72" s="874"/>
      <c r="J72" s="874"/>
      <c r="K72" s="874"/>
      <c r="L72" s="874"/>
      <c r="M72" s="874"/>
      <c r="N72" s="874"/>
      <c r="O72" s="874"/>
      <c r="P72" s="875"/>
      <c r="Q72" s="876">
        <v>19</v>
      </c>
      <c r="R72" s="830"/>
      <c r="S72" s="830"/>
      <c r="T72" s="830"/>
      <c r="U72" s="830"/>
      <c r="V72" s="830">
        <v>17</v>
      </c>
      <c r="W72" s="830"/>
      <c r="X72" s="830"/>
      <c r="Y72" s="830"/>
      <c r="Z72" s="830"/>
      <c r="AA72" s="830">
        <v>2</v>
      </c>
      <c r="AB72" s="830"/>
      <c r="AC72" s="830"/>
      <c r="AD72" s="830"/>
      <c r="AE72" s="830"/>
      <c r="AF72" s="830">
        <v>2</v>
      </c>
      <c r="AG72" s="830"/>
      <c r="AH72" s="830"/>
      <c r="AI72" s="830"/>
      <c r="AJ72" s="830"/>
      <c r="AK72" s="830" t="s">
        <v>497</v>
      </c>
      <c r="AL72" s="830"/>
      <c r="AM72" s="830"/>
      <c r="AN72" s="830"/>
      <c r="AO72" s="830"/>
      <c r="AP72" s="830" t="s">
        <v>497</v>
      </c>
      <c r="AQ72" s="830"/>
      <c r="AR72" s="830"/>
      <c r="AS72" s="830"/>
      <c r="AT72" s="830"/>
      <c r="AU72" s="830" t="s">
        <v>497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579</v>
      </c>
      <c r="C73" s="874"/>
      <c r="D73" s="874"/>
      <c r="E73" s="874"/>
      <c r="F73" s="874"/>
      <c r="G73" s="874"/>
      <c r="H73" s="874"/>
      <c r="I73" s="874"/>
      <c r="J73" s="874"/>
      <c r="K73" s="874"/>
      <c r="L73" s="874"/>
      <c r="M73" s="874"/>
      <c r="N73" s="874"/>
      <c r="O73" s="874"/>
      <c r="P73" s="875"/>
      <c r="Q73" s="876">
        <v>3</v>
      </c>
      <c r="R73" s="830"/>
      <c r="S73" s="830"/>
      <c r="T73" s="830"/>
      <c r="U73" s="830"/>
      <c r="V73" s="830">
        <v>1</v>
      </c>
      <c r="W73" s="830"/>
      <c r="X73" s="830"/>
      <c r="Y73" s="830"/>
      <c r="Z73" s="830"/>
      <c r="AA73" s="830">
        <v>2</v>
      </c>
      <c r="AB73" s="830"/>
      <c r="AC73" s="830"/>
      <c r="AD73" s="830"/>
      <c r="AE73" s="830"/>
      <c r="AF73" s="830">
        <v>2</v>
      </c>
      <c r="AG73" s="830"/>
      <c r="AH73" s="830"/>
      <c r="AI73" s="830"/>
      <c r="AJ73" s="830"/>
      <c r="AK73" s="830" t="s">
        <v>497</v>
      </c>
      <c r="AL73" s="830"/>
      <c r="AM73" s="830"/>
      <c r="AN73" s="830"/>
      <c r="AO73" s="830"/>
      <c r="AP73" s="830" t="s">
        <v>497</v>
      </c>
      <c r="AQ73" s="830"/>
      <c r="AR73" s="830"/>
      <c r="AS73" s="830"/>
      <c r="AT73" s="830"/>
      <c r="AU73" s="830" t="s">
        <v>497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580</v>
      </c>
      <c r="C74" s="874"/>
      <c r="D74" s="874"/>
      <c r="E74" s="874"/>
      <c r="F74" s="874"/>
      <c r="G74" s="874"/>
      <c r="H74" s="874"/>
      <c r="I74" s="874"/>
      <c r="J74" s="874"/>
      <c r="K74" s="874"/>
      <c r="L74" s="874"/>
      <c r="M74" s="874"/>
      <c r="N74" s="874"/>
      <c r="O74" s="874"/>
      <c r="P74" s="875"/>
      <c r="Q74" s="876">
        <v>6</v>
      </c>
      <c r="R74" s="830"/>
      <c r="S74" s="830"/>
      <c r="T74" s="830"/>
      <c r="U74" s="830"/>
      <c r="V74" s="830">
        <v>2</v>
      </c>
      <c r="W74" s="830"/>
      <c r="X74" s="830"/>
      <c r="Y74" s="830"/>
      <c r="Z74" s="830"/>
      <c r="AA74" s="830">
        <v>4</v>
      </c>
      <c r="AB74" s="830"/>
      <c r="AC74" s="830"/>
      <c r="AD74" s="830"/>
      <c r="AE74" s="830"/>
      <c r="AF74" s="830">
        <v>4</v>
      </c>
      <c r="AG74" s="830"/>
      <c r="AH74" s="830"/>
      <c r="AI74" s="830"/>
      <c r="AJ74" s="830"/>
      <c r="AK74" s="830" t="s">
        <v>497</v>
      </c>
      <c r="AL74" s="830"/>
      <c r="AM74" s="830"/>
      <c r="AN74" s="830"/>
      <c r="AO74" s="830"/>
      <c r="AP74" s="830" t="s">
        <v>497</v>
      </c>
      <c r="AQ74" s="830"/>
      <c r="AR74" s="830"/>
      <c r="AS74" s="830"/>
      <c r="AT74" s="830"/>
      <c r="AU74" s="830" t="s">
        <v>497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581</v>
      </c>
      <c r="C75" s="874"/>
      <c r="D75" s="874"/>
      <c r="E75" s="874"/>
      <c r="F75" s="874"/>
      <c r="G75" s="874"/>
      <c r="H75" s="874"/>
      <c r="I75" s="874"/>
      <c r="J75" s="874"/>
      <c r="K75" s="874"/>
      <c r="L75" s="874"/>
      <c r="M75" s="874"/>
      <c r="N75" s="874"/>
      <c r="O75" s="874"/>
      <c r="P75" s="875"/>
      <c r="Q75" s="877">
        <v>26</v>
      </c>
      <c r="R75" s="878"/>
      <c r="S75" s="878"/>
      <c r="T75" s="878"/>
      <c r="U75" s="834"/>
      <c r="V75" s="879">
        <v>25</v>
      </c>
      <c r="W75" s="878"/>
      <c r="X75" s="878"/>
      <c r="Y75" s="878"/>
      <c r="Z75" s="834"/>
      <c r="AA75" s="879">
        <v>1</v>
      </c>
      <c r="AB75" s="878"/>
      <c r="AC75" s="878"/>
      <c r="AD75" s="878"/>
      <c r="AE75" s="834"/>
      <c r="AF75" s="879">
        <v>1</v>
      </c>
      <c r="AG75" s="878"/>
      <c r="AH75" s="878"/>
      <c r="AI75" s="878"/>
      <c r="AJ75" s="834"/>
      <c r="AK75" s="879" t="s">
        <v>497</v>
      </c>
      <c r="AL75" s="878"/>
      <c r="AM75" s="878"/>
      <c r="AN75" s="878"/>
      <c r="AO75" s="834"/>
      <c r="AP75" s="879" t="s">
        <v>497</v>
      </c>
      <c r="AQ75" s="878"/>
      <c r="AR75" s="878"/>
      <c r="AS75" s="878"/>
      <c r="AT75" s="834"/>
      <c r="AU75" s="879" t="s">
        <v>497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381</v>
      </c>
      <c r="B88" s="789" t="s">
        <v>412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7742</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789" t="s">
        <v>413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5515</v>
      </c>
      <c r="CS102" s="852"/>
      <c r="CT102" s="852"/>
      <c r="CU102" s="852"/>
      <c r="CV102" s="891"/>
      <c r="CW102" s="890">
        <v>1162</v>
      </c>
      <c r="CX102" s="852"/>
      <c r="CY102" s="852"/>
      <c r="CZ102" s="852"/>
      <c r="DA102" s="891"/>
      <c r="DB102" s="890">
        <v>7045</v>
      </c>
      <c r="DC102" s="852"/>
      <c r="DD102" s="852"/>
      <c r="DE102" s="852"/>
      <c r="DF102" s="891"/>
      <c r="DG102" s="890" t="s">
        <v>573</v>
      </c>
      <c r="DH102" s="852"/>
      <c r="DI102" s="852"/>
      <c r="DJ102" s="852"/>
      <c r="DK102" s="891"/>
      <c r="DL102" s="890">
        <v>143</v>
      </c>
      <c r="DM102" s="852"/>
      <c r="DN102" s="852"/>
      <c r="DO102" s="852"/>
      <c r="DP102" s="891"/>
      <c r="DQ102" s="890">
        <v>43</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420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421</v>
      </c>
      <c r="AB109" s="893"/>
      <c r="AC109" s="893"/>
      <c r="AD109" s="893"/>
      <c r="AE109" s="894"/>
      <c r="AF109" s="892" t="s">
        <v>422</v>
      </c>
      <c r="AG109" s="893"/>
      <c r="AH109" s="893"/>
      <c r="AI109" s="893"/>
      <c r="AJ109" s="894"/>
      <c r="AK109" s="892" t="s">
        <v>294</v>
      </c>
      <c r="AL109" s="893"/>
      <c r="AM109" s="893"/>
      <c r="AN109" s="893"/>
      <c r="AO109" s="894"/>
      <c r="AP109" s="892" t="s">
        <v>423</v>
      </c>
      <c r="AQ109" s="893"/>
      <c r="AR109" s="893"/>
      <c r="AS109" s="893"/>
      <c r="AT109" s="895"/>
      <c r="AU109" s="912" t="s">
        <v>420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421</v>
      </c>
      <c r="BR109" s="893"/>
      <c r="BS109" s="893"/>
      <c r="BT109" s="893"/>
      <c r="BU109" s="894"/>
      <c r="BV109" s="892" t="s">
        <v>422</v>
      </c>
      <c r="BW109" s="893"/>
      <c r="BX109" s="893"/>
      <c r="BY109" s="893"/>
      <c r="BZ109" s="894"/>
      <c r="CA109" s="892" t="s">
        <v>294</v>
      </c>
      <c r="CB109" s="893"/>
      <c r="CC109" s="893"/>
      <c r="CD109" s="893"/>
      <c r="CE109" s="894"/>
      <c r="CF109" s="913" t="s">
        <v>423</v>
      </c>
      <c r="CG109" s="913"/>
      <c r="CH109" s="913"/>
      <c r="CI109" s="913"/>
      <c r="CJ109" s="913"/>
      <c r="CK109" s="892" t="s">
        <v>424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421</v>
      </c>
      <c r="DH109" s="893"/>
      <c r="DI109" s="893"/>
      <c r="DJ109" s="893"/>
      <c r="DK109" s="894"/>
      <c r="DL109" s="892" t="s">
        <v>422</v>
      </c>
      <c r="DM109" s="893"/>
      <c r="DN109" s="893"/>
      <c r="DO109" s="893"/>
      <c r="DP109" s="894"/>
      <c r="DQ109" s="892" t="s">
        <v>294</v>
      </c>
      <c r="DR109" s="893"/>
      <c r="DS109" s="893"/>
      <c r="DT109" s="893"/>
      <c r="DU109" s="894"/>
      <c r="DV109" s="892" t="s">
        <v>423</v>
      </c>
      <c r="DW109" s="893"/>
      <c r="DX109" s="893"/>
      <c r="DY109" s="893"/>
      <c r="DZ109" s="895"/>
    </row>
    <row r="110" spans="1:131" s="218" customFormat="1" ht="26.25" customHeight="1" x14ac:dyDescent="0.2">
      <c r="A110" s="896" t="s">
        <v>425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11824233</v>
      </c>
      <c r="AB110" s="900"/>
      <c r="AC110" s="900"/>
      <c r="AD110" s="900"/>
      <c r="AE110" s="901"/>
      <c r="AF110" s="902">
        <v>11648376</v>
      </c>
      <c r="AG110" s="900"/>
      <c r="AH110" s="900"/>
      <c r="AI110" s="900"/>
      <c r="AJ110" s="901"/>
      <c r="AK110" s="902">
        <v>11320735</v>
      </c>
      <c r="AL110" s="900"/>
      <c r="AM110" s="900"/>
      <c r="AN110" s="900"/>
      <c r="AO110" s="901"/>
      <c r="AP110" s="903">
        <v>21.1</v>
      </c>
      <c r="AQ110" s="904"/>
      <c r="AR110" s="904"/>
      <c r="AS110" s="904"/>
      <c r="AT110" s="905"/>
      <c r="AU110" s="906" t="s">
        <v>69</v>
      </c>
      <c r="AV110" s="907"/>
      <c r="AW110" s="907"/>
      <c r="AX110" s="907"/>
      <c r="AY110" s="907"/>
      <c r="AZ110" s="929" t="s">
        <v>426</v>
      </c>
      <c r="BA110" s="897"/>
      <c r="BB110" s="897"/>
      <c r="BC110" s="897"/>
      <c r="BD110" s="897"/>
      <c r="BE110" s="897"/>
      <c r="BF110" s="897"/>
      <c r="BG110" s="897"/>
      <c r="BH110" s="897"/>
      <c r="BI110" s="897"/>
      <c r="BJ110" s="897"/>
      <c r="BK110" s="897"/>
      <c r="BL110" s="897"/>
      <c r="BM110" s="897"/>
      <c r="BN110" s="897"/>
      <c r="BO110" s="897"/>
      <c r="BP110" s="898"/>
      <c r="BQ110" s="930">
        <v>110300592</v>
      </c>
      <c r="BR110" s="931"/>
      <c r="BS110" s="931"/>
      <c r="BT110" s="931"/>
      <c r="BU110" s="931"/>
      <c r="BV110" s="931">
        <v>106683091</v>
      </c>
      <c r="BW110" s="931"/>
      <c r="BX110" s="931"/>
      <c r="BY110" s="931"/>
      <c r="BZ110" s="931"/>
      <c r="CA110" s="931">
        <v>102365989</v>
      </c>
      <c r="CB110" s="931"/>
      <c r="CC110" s="931"/>
      <c r="CD110" s="931"/>
      <c r="CE110" s="931"/>
      <c r="CF110" s="944">
        <v>190.8</v>
      </c>
      <c r="CG110" s="945"/>
      <c r="CH110" s="945"/>
      <c r="CI110" s="945"/>
      <c r="CJ110" s="945"/>
      <c r="CK110" s="946" t="s">
        <v>427</v>
      </c>
      <c r="CL110" s="947"/>
      <c r="CM110" s="929" t="s">
        <v>428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838256</v>
      </c>
      <c r="DH110" s="931"/>
      <c r="DI110" s="931"/>
      <c r="DJ110" s="931"/>
      <c r="DK110" s="931"/>
      <c r="DL110" s="931">
        <v>811564</v>
      </c>
      <c r="DM110" s="931"/>
      <c r="DN110" s="931"/>
      <c r="DO110" s="931"/>
      <c r="DP110" s="931"/>
      <c r="DQ110" s="931">
        <v>759212</v>
      </c>
      <c r="DR110" s="931"/>
      <c r="DS110" s="931"/>
      <c r="DT110" s="931"/>
      <c r="DU110" s="931"/>
      <c r="DV110" s="932">
        <v>1.4</v>
      </c>
      <c r="DW110" s="932"/>
      <c r="DX110" s="932"/>
      <c r="DY110" s="932"/>
      <c r="DZ110" s="933"/>
    </row>
    <row r="111" spans="1:131" s="218" customFormat="1" ht="26.25" customHeight="1" x14ac:dyDescent="0.2">
      <c r="A111" s="934" t="s">
        <v>429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430</v>
      </c>
      <c r="BA111" s="923"/>
      <c r="BB111" s="923"/>
      <c r="BC111" s="923"/>
      <c r="BD111" s="923"/>
      <c r="BE111" s="923"/>
      <c r="BF111" s="923"/>
      <c r="BG111" s="923"/>
      <c r="BH111" s="923"/>
      <c r="BI111" s="923"/>
      <c r="BJ111" s="923"/>
      <c r="BK111" s="923"/>
      <c r="BL111" s="923"/>
      <c r="BM111" s="923"/>
      <c r="BN111" s="923"/>
      <c r="BO111" s="923"/>
      <c r="BP111" s="924"/>
      <c r="BQ111" s="925">
        <v>838256</v>
      </c>
      <c r="BR111" s="926"/>
      <c r="BS111" s="926"/>
      <c r="BT111" s="926"/>
      <c r="BU111" s="926"/>
      <c r="BV111" s="926">
        <v>811564</v>
      </c>
      <c r="BW111" s="926"/>
      <c r="BX111" s="926"/>
      <c r="BY111" s="926"/>
      <c r="BZ111" s="926"/>
      <c r="CA111" s="926">
        <v>759212</v>
      </c>
      <c r="CB111" s="926"/>
      <c r="CC111" s="926"/>
      <c r="CD111" s="926"/>
      <c r="CE111" s="926"/>
      <c r="CF111" s="920">
        <v>1.4</v>
      </c>
      <c r="CG111" s="921"/>
      <c r="CH111" s="921"/>
      <c r="CI111" s="921"/>
      <c r="CJ111" s="921"/>
      <c r="CK111" s="948"/>
      <c r="CL111" s="949"/>
      <c r="CM111" s="922" t="s">
        <v>431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432</v>
      </c>
      <c r="B112" s="953"/>
      <c r="C112" s="923" t="s">
        <v>433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143333</v>
      </c>
      <c r="AB112" s="959"/>
      <c r="AC112" s="959"/>
      <c r="AD112" s="959"/>
      <c r="AE112" s="960"/>
      <c r="AF112" s="961">
        <v>143333</v>
      </c>
      <c r="AG112" s="959"/>
      <c r="AH112" s="959"/>
      <c r="AI112" s="959"/>
      <c r="AJ112" s="960"/>
      <c r="AK112" s="961">
        <v>143333</v>
      </c>
      <c r="AL112" s="959"/>
      <c r="AM112" s="959"/>
      <c r="AN112" s="959"/>
      <c r="AO112" s="960"/>
      <c r="AP112" s="962">
        <v>0.3</v>
      </c>
      <c r="AQ112" s="963"/>
      <c r="AR112" s="963"/>
      <c r="AS112" s="963"/>
      <c r="AT112" s="964"/>
      <c r="AU112" s="908"/>
      <c r="AV112" s="909"/>
      <c r="AW112" s="909"/>
      <c r="AX112" s="909"/>
      <c r="AY112" s="909"/>
      <c r="AZ112" s="922" t="s">
        <v>434</v>
      </c>
      <c r="BA112" s="923"/>
      <c r="BB112" s="923"/>
      <c r="BC112" s="923"/>
      <c r="BD112" s="923"/>
      <c r="BE112" s="923"/>
      <c r="BF112" s="923"/>
      <c r="BG112" s="923"/>
      <c r="BH112" s="923"/>
      <c r="BI112" s="923"/>
      <c r="BJ112" s="923"/>
      <c r="BK112" s="923"/>
      <c r="BL112" s="923"/>
      <c r="BM112" s="923"/>
      <c r="BN112" s="923"/>
      <c r="BO112" s="923"/>
      <c r="BP112" s="924"/>
      <c r="BQ112" s="925">
        <v>27273790</v>
      </c>
      <c r="BR112" s="926"/>
      <c r="BS112" s="926"/>
      <c r="BT112" s="926"/>
      <c r="BU112" s="926"/>
      <c r="BV112" s="926">
        <v>27369515</v>
      </c>
      <c r="BW112" s="926"/>
      <c r="BX112" s="926"/>
      <c r="BY112" s="926"/>
      <c r="BZ112" s="926"/>
      <c r="CA112" s="926">
        <v>27324458</v>
      </c>
      <c r="CB112" s="926"/>
      <c r="CC112" s="926"/>
      <c r="CD112" s="926"/>
      <c r="CE112" s="926"/>
      <c r="CF112" s="920">
        <v>50.9</v>
      </c>
      <c r="CG112" s="921"/>
      <c r="CH112" s="921"/>
      <c r="CI112" s="921"/>
      <c r="CJ112" s="921"/>
      <c r="CK112" s="948"/>
      <c r="CL112" s="949"/>
      <c r="CM112" s="922" t="s">
        <v>435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436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1777774</v>
      </c>
      <c r="AB113" s="938"/>
      <c r="AC113" s="938"/>
      <c r="AD113" s="938"/>
      <c r="AE113" s="939"/>
      <c r="AF113" s="940">
        <v>1797733</v>
      </c>
      <c r="AG113" s="938"/>
      <c r="AH113" s="938"/>
      <c r="AI113" s="938"/>
      <c r="AJ113" s="939"/>
      <c r="AK113" s="940">
        <v>1854157</v>
      </c>
      <c r="AL113" s="938"/>
      <c r="AM113" s="938"/>
      <c r="AN113" s="938"/>
      <c r="AO113" s="939"/>
      <c r="AP113" s="941">
        <v>3.5</v>
      </c>
      <c r="AQ113" s="942"/>
      <c r="AR113" s="942"/>
      <c r="AS113" s="942"/>
      <c r="AT113" s="943"/>
      <c r="AU113" s="908"/>
      <c r="AV113" s="909"/>
      <c r="AW113" s="909"/>
      <c r="AX113" s="909"/>
      <c r="AY113" s="909"/>
      <c r="AZ113" s="922" t="s">
        <v>437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440</v>
      </c>
      <c r="BA114" s="923"/>
      <c r="BB114" s="923"/>
      <c r="BC114" s="923"/>
      <c r="BD114" s="923"/>
      <c r="BE114" s="923"/>
      <c r="BF114" s="923"/>
      <c r="BG114" s="923"/>
      <c r="BH114" s="923"/>
      <c r="BI114" s="923"/>
      <c r="BJ114" s="923"/>
      <c r="BK114" s="923"/>
      <c r="BL114" s="923"/>
      <c r="BM114" s="923"/>
      <c r="BN114" s="923"/>
      <c r="BO114" s="923"/>
      <c r="BP114" s="924"/>
      <c r="BQ114" s="925">
        <v>12151898</v>
      </c>
      <c r="BR114" s="926"/>
      <c r="BS114" s="926"/>
      <c r="BT114" s="926"/>
      <c r="BU114" s="926"/>
      <c r="BV114" s="926">
        <v>12114887</v>
      </c>
      <c r="BW114" s="926"/>
      <c r="BX114" s="926"/>
      <c r="BY114" s="926"/>
      <c r="BZ114" s="926"/>
      <c r="CA114" s="926">
        <v>12692579</v>
      </c>
      <c r="CB114" s="926"/>
      <c r="CC114" s="926"/>
      <c r="CD114" s="926"/>
      <c r="CE114" s="926"/>
      <c r="CF114" s="920">
        <v>23.7</v>
      </c>
      <c r="CG114" s="921"/>
      <c r="CH114" s="921"/>
      <c r="CI114" s="921"/>
      <c r="CJ114" s="921"/>
      <c r="CK114" s="948"/>
      <c r="CL114" s="949"/>
      <c r="CM114" s="922" t="s">
        <v>441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442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21231</v>
      </c>
      <c r="AB115" s="938"/>
      <c r="AC115" s="938"/>
      <c r="AD115" s="938"/>
      <c r="AE115" s="939"/>
      <c r="AF115" s="940">
        <v>17943</v>
      </c>
      <c r="AG115" s="938"/>
      <c r="AH115" s="938"/>
      <c r="AI115" s="938"/>
      <c r="AJ115" s="939"/>
      <c r="AK115" s="940">
        <v>20594</v>
      </c>
      <c r="AL115" s="938"/>
      <c r="AM115" s="938"/>
      <c r="AN115" s="938"/>
      <c r="AO115" s="939"/>
      <c r="AP115" s="941">
        <v>0</v>
      </c>
      <c r="AQ115" s="942"/>
      <c r="AR115" s="942"/>
      <c r="AS115" s="942"/>
      <c r="AT115" s="943"/>
      <c r="AU115" s="908"/>
      <c r="AV115" s="909"/>
      <c r="AW115" s="909"/>
      <c r="AX115" s="909"/>
      <c r="AY115" s="909"/>
      <c r="AZ115" s="922" t="s">
        <v>443</v>
      </c>
      <c r="BA115" s="923"/>
      <c r="BB115" s="923"/>
      <c r="BC115" s="923"/>
      <c r="BD115" s="923"/>
      <c r="BE115" s="923"/>
      <c r="BF115" s="923"/>
      <c r="BG115" s="923"/>
      <c r="BH115" s="923"/>
      <c r="BI115" s="923"/>
      <c r="BJ115" s="923"/>
      <c r="BK115" s="923"/>
      <c r="BL115" s="923"/>
      <c r="BM115" s="923"/>
      <c r="BN115" s="923"/>
      <c r="BO115" s="923"/>
      <c r="BP115" s="924"/>
      <c r="BQ115" s="925">
        <v>124015</v>
      </c>
      <c r="BR115" s="926"/>
      <c r="BS115" s="926"/>
      <c r="BT115" s="926"/>
      <c r="BU115" s="926"/>
      <c r="BV115" s="926">
        <v>140931</v>
      </c>
      <c r="BW115" s="926"/>
      <c r="BX115" s="926"/>
      <c r="BY115" s="926"/>
      <c r="BZ115" s="926"/>
      <c r="CA115" s="926">
        <v>144774</v>
      </c>
      <c r="CB115" s="926"/>
      <c r="CC115" s="926"/>
      <c r="CD115" s="926"/>
      <c r="CE115" s="926"/>
      <c r="CF115" s="920">
        <v>0.3</v>
      </c>
      <c r="CG115" s="921"/>
      <c r="CH115" s="921"/>
      <c r="CI115" s="921"/>
      <c r="CJ115" s="921"/>
      <c r="CK115" s="948"/>
      <c r="CL115" s="949"/>
      <c r="CM115" s="922" t="s">
        <v>444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445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448</v>
      </c>
      <c r="Z117" s="894"/>
      <c r="AA117" s="978">
        <v>13766571</v>
      </c>
      <c r="AB117" s="979"/>
      <c r="AC117" s="979"/>
      <c r="AD117" s="979"/>
      <c r="AE117" s="980"/>
      <c r="AF117" s="981">
        <v>13607385</v>
      </c>
      <c r="AG117" s="979"/>
      <c r="AH117" s="979"/>
      <c r="AI117" s="979"/>
      <c r="AJ117" s="980"/>
      <c r="AK117" s="981">
        <v>13338819</v>
      </c>
      <c r="AL117" s="979"/>
      <c r="AM117" s="979"/>
      <c r="AN117" s="979"/>
      <c r="AO117" s="980"/>
      <c r="AP117" s="982"/>
      <c r="AQ117" s="983"/>
      <c r="AR117" s="983"/>
      <c r="AS117" s="983"/>
      <c r="AT117" s="984"/>
      <c r="AU117" s="908"/>
      <c r="AV117" s="909"/>
      <c r="AW117" s="909"/>
      <c r="AX117" s="909"/>
      <c r="AY117" s="909"/>
      <c r="AZ117" s="974" t="s">
        <v>449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450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424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421</v>
      </c>
      <c r="AB118" s="893"/>
      <c r="AC118" s="893"/>
      <c r="AD118" s="893"/>
      <c r="AE118" s="894"/>
      <c r="AF118" s="892" t="s">
        <v>422</v>
      </c>
      <c r="AG118" s="893"/>
      <c r="AH118" s="893"/>
      <c r="AI118" s="893"/>
      <c r="AJ118" s="894"/>
      <c r="AK118" s="892" t="s">
        <v>294</v>
      </c>
      <c r="AL118" s="893"/>
      <c r="AM118" s="893"/>
      <c r="AN118" s="893"/>
      <c r="AO118" s="894"/>
      <c r="AP118" s="970" t="s">
        <v>423</v>
      </c>
      <c r="AQ118" s="971"/>
      <c r="AR118" s="971"/>
      <c r="AS118" s="971"/>
      <c r="AT118" s="972"/>
      <c r="AU118" s="908"/>
      <c r="AV118" s="909"/>
      <c r="AW118" s="909"/>
      <c r="AX118" s="909"/>
      <c r="AY118" s="909"/>
      <c r="AZ118" s="973" t="s">
        <v>451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427</v>
      </c>
      <c r="B119" s="947"/>
      <c r="C119" s="929" t="s">
        <v>428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453</v>
      </c>
      <c r="BP119" s="1005"/>
      <c r="BQ119" s="999">
        <v>150688551</v>
      </c>
      <c r="BR119" s="1000"/>
      <c r="BS119" s="1000"/>
      <c r="BT119" s="1000"/>
      <c r="BU119" s="1000"/>
      <c r="BV119" s="1000">
        <v>147119988</v>
      </c>
      <c r="BW119" s="1000"/>
      <c r="BX119" s="1000"/>
      <c r="BY119" s="1000"/>
      <c r="BZ119" s="1000"/>
      <c r="CA119" s="1000">
        <v>143287012</v>
      </c>
      <c r="CB119" s="1000"/>
      <c r="CC119" s="1000"/>
      <c r="CD119" s="1000"/>
      <c r="CE119" s="1000"/>
      <c r="CF119" s="1001"/>
      <c r="CG119" s="1002"/>
      <c r="CH119" s="1002"/>
      <c r="CI119" s="1002"/>
      <c r="CJ119" s="1003"/>
      <c r="CK119" s="950"/>
      <c r="CL119" s="951"/>
      <c r="CM119" s="973" t="s">
        <v>454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431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455</v>
      </c>
      <c r="AV120" s="992"/>
      <c r="AW120" s="992"/>
      <c r="AX120" s="992"/>
      <c r="AY120" s="993"/>
      <c r="AZ120" s="929" t="s">
        <v>456</v>
      </c>
      <c r="BA120" s="897"/>
      <c r="BB120" s="897"/>
      <c r="BC120" s="897"/>
      <c r="BD120" s="897"/>
      <c r="BE120" s="897"/>
      <c r="BF120" s="897"/>
      <c r="BG120" s="897"/>
      <c r="BH120" s="897"/>
      <c r="BI120" s="897"/>
      <c r="BJ120" s="897"/>
      <c r="BK120" s="897"/>
      <c r="BL120" s="897"/>
      <c r="BM120" s="897"/>
      <c r="BN120" s="897"/>
      <c r="BO120" s="897"/>
      <c r="BP120" s="898"/>
      <c r="BQ120" s="930">
        <v>30963646</v>
      </c>
      <c r="BR120" s="931"/>
      <c r="BS120" s="931"/>
      <c r="BT120" s="931"/>
      <c r="BU120" s="931"/>
      <c r="BV120" s="931">
        <v>29794472</v>
      </c>
      <c r="BW120" s="931"/>
      <c r="BX120" s="931"/>
      <c r="BY120" s="931"/>
      <c r="BZ120" s="931"/>
      <c r="CA120" s="931">
        <v>28609196</v>
      </c>
      <c r="CB120" s="931"/>
      <c r="CC120" s="931"/>
      <c r="CD120" s="931"/>
      <c r="CE120" s="931"/>
      <c r="CF120" s="944">
        <v>53.3</v>
      </c>
      <c r="CG120" s="945"/>
      <c r="CH120" s="945"/>
      <c r="CI120" s="945"/>
      <c r="CJ120" s="945"/>
      <c r="CK120" s="1006" t="s">
        <v>457</v>
      </c>
      <c r="CL120" s="1007"/>
      <c r="CM120" s="1007"/>
      <c r="CN120" s="1007"/>
      <c r="CO120" s="1008"/>
      <c r="CP120" s="1014" t="s">
        <v>399</v>
      </c>
      <c r="CQ120" s="1015"/>
      <c r="CR120" s="1015"/>
      <c r="CS120" s="1015"/>
      <c r="CT120" s="1015"/>
      <c r="CU120" s="1015"/>
      <c r="CV120" s="1015"/>
      <c r="CW120" s="1015"/>
      <c r="CX120" s="1015"/>
      <c r="CY120" s="1015"/>
      <c r="CZ120" s="1015"/>
      <c r="DA120" s="1015"/>
      <c r="DB120" s="1015"/>
      <c r="DC120" s="1015"/>
      <c r="DD120" s="1015"/>
      <c r="DE120" s="1015"/>
      <c r="DF120" s="1016"/>
      <c r="DG120" s="930">
        <v>24674498</v>
      </c>
      <c r="DH120" s="931"/>
      <c r="DI120" s="931"/>
      <c r="DJ120" s="931"/>
      <c r="DK120" s="931"/>
      <c r="DL120" s="931">
        <v>24933931</v>
      </c>
      <c r="DM120" s="931"/>
      <c r="DN120" s="931"/>
      <c r="DO120" s="931"/>
      <c r="DP120" s="931"/>
      <c r="DQ120" s="931">
        <v>25081497</v>
      </c>
      <c r="DR120" s="931"/>
      <c r="DS120" s="931"/>
      <c r="DT120" s="931"/>
      <c r="DU120" s="931"/>
      <c r="DV120" s="932">
        <v>46.8</v>
      </c>
      <c r="DW120" s="932"/>
      <c r="DX120" s="932"/>
      <c r="DY120" s="932"/>
      <c r="DZ120" s="933"/>
    </row>
    <row r="121" spans="1:130" s="218" customFormat="1" ht="26.25" customHeight="1" x14ac:dyDescent="0.2">
      <c r="A121" s="1057"/>
      <c r="B121" s="949"/>
      <c r="C121" s="974" t="s">
        <v>458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459</v>
      </c>
      <c r="BA121" s="923"/>
      <c r="BB121" s="923"/>
      <c r="BC121" s="923"/>
      <c r="BD121" s="923"/>
      <c r="BE121" s="923"/>
      <c r="BF121" s="923"/>
      <c r="BG121" s="923"/>
      <c r="BH121" s="923"/>
      <c r="BI121" s="923"/>
      <c r="BJ121" s="923"/>
      <c r="BK121" s="923"/>
      <c r="BL121" s="923"/>
      <c r="BM121" s="923"/>
      <c r="BN121" s="923"/>
      <c r="BO121" s="923"/>
      <c r="BP121" s="924"/>
      <c r="BQ121" s="925">
        <v>37006497</v>
      </c>
      <c r="BR121" s="926"/>
      <c r="BS121" s="926"/>
      <c r="BT121" s="926"/>
      <c r="BU121" s="926"/>
      <c r="BV121" s="926">
        <v>37996023</v>
      </c>
      <c r="BW121" s="926"/>
      <c r="BX121" s="926"/>
      <c r="BY121" s="926"/>
      <c r="BZ121" s="926"/>
      <c r="CA121" s="926">
        <v>37932002</v>
      </c>
      <c r="CB121" s="926"/>
      <c r="CC121" s="926"/>
      <c r="CD121" s="926"/>
      <c r="CE121" s="926"/>
      <c r="CF121" s="920">
        <v>70.7</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1820217</v>
      </c>
      <c r="DH121" s="926"/>
      <c r="DI121" s="926"/>
      <c r="DJ121" s="926"/>
      <c r="DK121" s="926"/>
      <c r="DL121" s="926">
        <v>1728654</v>
      </c>
      <c r="DM121" s="926"/>
      <c r="DN121" s="926"/>
      <c r="DO121" s="926"/>
      <c r="DP121" s="926"/>
      <c r="DQ121" s="926">
        <v>1610729</v>
      </c>
      <c r="DR121" s="926"/>
      <c r="DS121" s="926"/>
      <c r="DT121" s="926"/>
      <c r="DU121" s="926"/>
      <c r="DV121" s="927">
        <v>3</v>
      </c>
      <c r="DW121" s="927"/>
      <c r="DX121" s="927"/>
      <c r="DY121" s="927"/>
      <c r="DZ121" s="928"/>
    </row>
    <row r="122" spans="1:130" s="218" customFormat="1" ht="26.25" customHeight="1" x14ac:dyDescent="0.2">
      <c r="A122" s="1057"/>
      <c r="B122" s="949"/>
      <c r="C122" s="922" t="s">
        <v>441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460</v>
      </c>
      <c r="BA122" s="965"/>
      <c r="BB122" s="965"/>
      <c r="BC122" s="965"/>
      <c r="BD122" s="965"/>
      <c r="BE122" s="965"/>
      <c r="BF122" s="965"/>
      <c r="BG122" s="965"/>
      <c r="BH122" s="965"/>
      <c r="BI122" s="965"/>
      <c r="BJ122" s="965"/>
      <c r="BK122" s="965"/>
      <c r="BL122" s="965"/>
      <c r="BM122" s="965"/>
      <c r="BN122" s="965"/>
      <c r="BO122" s="965"/>
      <c r="BP122" s="966"/>
      <c r="BQ122" s="999">
        <v>88426634</v>
      </c>
      <c r="BR122" s="1000"/>
      <c r="BS122" s="1000"/>
      <c r="BT122" s="1000"/>
      <c r="BU122" s="1000"/>
      <c r="BV122" s="1000">
        <v>85477532</v>
      </c>
      <c r="BW122" s="1000"/>
      <c r="BX122" s="1000"/>
      <c r="BY122" s="1000"/>
      <c r="BZ122" s="1000"/>
      <c r="CA122" s="1000">
        <v>80535527</v>
      </c>
      <c r="CB122" s="1000"/>
      <c r="CC122" s="1000"/>
      <c r="CD122" s="1000"/>
      <c r="CE122" s="1000"/>
      <c r="CF122" s="1017">
        <v>150.1</v>
      </c>
      <c r="CG122" s="1018"/>
      <c r="CH122" s="1018"/>
      <c r="CI122" s="1018"/>
      <c r="CJ122" s="1018"/>
      <c r="CK122" s="1009"/>
      <c r="CL122" s="1010"/>
      <c r="CM122" s="1010"/>
      <c r="CN122" s="1010"/>
      <c r="CO122" s="1011"/>
      <c r="CP122" s="1019" t="s">
        <v>403</v>
      </c>
      <c r="CQ122" s="1020"/>
      <c r="CR122" s="1020"/>
      <c r="CS122" s="1020"/>
      <c r="CT122" s="1020"/>
      <c r="CU122" s="1020"/>
      <c r="CV122" s="1020"/>
      <c r="CW122" s="1020"/>
      <c r="CX122" s="1020"/>
      <c r="CY122" s="1020"/>
      <c r="CZ122" s="1020"/>
      <c r="DA122" s="1020"/>
      <c r="DB122" s="1020"/>
      <c r="DC122" s="1020"/>
      <c r="DD122" s="1020"/>
      <c r="DE122" s="1020"/>
      <c r="DF122" s="1021"/>
      <c r="DG122" s="925">
        <v>622355</v>
      </c>
      <c r="DH122" s="926"/>
      <c r="DI122" s="926"/>
      <c r="DJ122" s="926"/>
      <c r="DK122" s="926"/>
      <c r="DL122" s="926">
        <v>569678</v>
      </c>
      <c r="DM122" s="926"/>
      <c r="DN122" s="926"/>
      <c r="DO122" s="926"/>
      <c r="DP122" s="926"/>
      <c r="DQ122" s="926">
        <v>511595</v>
      </c>
      <c r="DR122" s="926"/>
      <c r="DS122" s="926"/>
      <c r="DT122" s="926"/>
      <c r="DU122" s="926"/>
      <c r="DV122" s="927">
        <v>1</v>
      </c>
      <c r="DW122" s="927"/>
      <c r="DX122" s="927"/>
      <c r="DY122" s="927"/>
      <c r="DZ122" s="928"/>
    </row>
    <row r="123" spans="1:130" s="218" customFormat="1" ht="26.25" customHeight="1" x14ac:dyDescent="0.2">
      <c r="A123" s="1057"/>
      <c r="B123" s="949"/>
      <c r="C123" s="922" t="s">
        <v>447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461</v>
      </c>
      <c r="BP123" s="1005"/>
      <c r="BQ123" s="1063">
        <v>156396777</v>
      </c>
      <c r="BR123" s="1064"/>
      <c r="BS123" s="1064"/>
      <c r="BT123" s="1064"/>
      <c r="BU123" s="1064"/>
      <c r="BV123" s="1064">
        <v>153268027</v>
      </c>
      <c r="BW123" s="1064"/>
      <c r="BX123" s="1064"/>
      <c r="BY123" s="1064"/>
      <c r="BZ123" s="1064"/>
      <c r="CA123" s="1064">
        <v>147076725</v>
      </c>
      <c r="CB123" s="1064"/>
      <c r="CC123" s="1064"/>
      <c r="CD123" s="1064"/>
      <c r="CE123" s="1064"/>
      <c r="CF123" s="1001"/>
      <c r="CG123" s="1002"/>
      <c r="CH123" s="1002"/>
      <c r="CI123" s="1002"/>
      <c r="CJ123" s="1003"/>
      <c r="CK123" s="1009"/>
      <c r="CL123" s="1010"/>
      <c r="CM123" s="1010"/>
      <c r="CN123" s="1010"/>
      <c r="CO123" s="1011"/>
      <c r="CP123" s="1019" t="s">
        <v>400</v>
      </c>
      <c r="CQ123" s="1020"/>
      <c r="CR123" s="1020"/>
      <c r="CS123" s="1020"/>
      <c r="CT123" s="1020"/>
      <c r="CU123" s="1020"/>
      <c r="CV123" s="1020"/>
      <c r="CW123" s="1020"/>
      <c r="CX123" s="1020"/>
      <c r="CY123" s="1020"/>
      <c r="CZ123" s="1020"/>
      <c r="DA123" s="1020"/>
      <c r="DB123" s="1020"/>
      <c r="DC123" s="1020"/>
      <c r="DD123" s="1020"/>
      <c r="DE123" s="1020"/>
      <c r="DF123" s="1021"/>
      <c r="DG123" s="958">
        <v>140708</v>
      </c>
      <c r="DH123" s="959"/>
      <c r="DI123" s="959"/>
      <c r="DJ123" s="959"/>
      <c r="DK123" s="960"/>
      <c r="DL123" s="961">
        <v>123815</v>
      </c>
      <c r="DM123" s="959"/>
      <c r="DN123" s="959"/>
      <c r="DO123" s="959"/>
      <c r="DP123" s="960"/>
      <c r="DQ123" s="961">
        <v>106882</v>
      </c>
      <c r="DR123" s="959"/>
      <c r="DS123" s="959"/>
      <c r="DT123" s="959"/>
      <c r="DU123" s="960"/>
      <c r="DV123" s="962">
        <v>0.2</v>
      </c>
      <c r="DW123" s="963"/>
      <c r="DX123" s="963"/>
      <c r="DY123" s="963"/>
      <c r="DZ123" s="964"/>
    </row>
    <row r="124" spans="1:130" s="218" customFormat="1" ht="26.25" customHeight="1" thickBot="1" x14ac:dyDescent="0.25">
      <c r="A124" s="1057"/>
      <c r="B124" s="949"/>
      <c r="C124" s="922" t="s">
        <v>450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463</v>
      </c>
      <c r="CQ124" s="1020"/>
      <c r="CR124" s="1020"/>
      <c r="CS124" s="1020"/>
      <c r="CT124" s="1020"/>
      <c r="CU124" s="1020"/>
      <c r="CV124" s="1020"/>
      <c r="CW124" s="1020"/>
      <c r="CX124" s="1020"/>
      <c r="CY124" s="1020"/>
      <c r="CZ124" s="1020"/>
      <c r="DA124" s="1020"/>
      <c r="DB124" s="1020"/>
      <c r="DC124" s="1020"/>
      <c r="DD124" s="1020"/>
      <c r="DE124" s="1020"/>
      <c r="DF124" s="1021"/>
      <c r="DG124" s="1004">
        <v>16012</v>
      </c>
      <c r="DH124" s="986"/>
      <c r="DI124" s="986"/>
      <c r="DJ124" s="986"/>
      <c r="DK124" s="987"/>
      <c r="DL124" s="985">
        <v>13437</v>
      </c>
      <c r="DM124" s="986"/>
      <c r="DN124" s="986"/>
      <c r="DO124" s="986"/>
      <c r="DP124" s="987"/>
      <c r="DQ124" s="985">
        <v>13755</v>
      </c>
      <c r="DR124" s="986"/>
      <c r="DS124" s="986"/>
      <c r="DT124" s="986"/>
      <c r="DU124" s="987"/>
      <c r="DV124" s="988">
        <v>0</v>
      </c>
      <c r="DW124" s="989"/>
      <c r="DX124" s="989"/>
      <c r="DY124" s="989"/>
      <c r="DZ124" s="990"/>
    </row>
    <row r="125" spans="1:130" s="218" customFormat="1" ht="26.25" customHeight="1" x14ac:dyDescent="0.2">
      <c r="A125" s="1057"/>
      <c r="B125" s="949"/>
      <c r="C125" s="922" t="s">
        <v>452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464</v>
      </c>
      <c r="CL125" s="1007"/>
      <c r="CM125" s="1007"/>
      <c r="CN125" s="1007"/>
      <c r="CO125" s="1008"/>
      <c r="CP125" s="929" t="s">
        <v>465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454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5201</v>
      </c>
      <c r="AB126" s="959"/>
      <c r="AC126" s="959"/>
      <c r="AD126" s="959"/>
      <c r="AE126" s="960"/>
      <c r="AF126" s="961">
        <v>5201</v>
      </c>
      <c r="AG126" s="959"/>
      <c r="AH126" s="959"/>
      <c r="AI126" s="959"/>
      <c r="AJ126" s="960"/>
      <c r="AK126" s="961">
        <v>5201</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16030</v>
      </c>
      <c r="AB127" s="959"/>
      <c r="AC127" s="959"/>
      <c r="AD127" s="959"/>
      <c r="AE127" s="960"/>
      <c r="AF127" s="961">
        <v>12742</v>
      </c>
      <c r="AG127" s="959"/>
      <c r="AH127" s="959"/>
      <c r="AI127" s="959"/>
      <c r="AJ127" s="960"/>
      <c r="AK127" s="961">
        <v>15393</v>
      </c>
      <c r="AL127" s="959"/>
      <c r="AM127" s="959"/>
      <c r="AN127" s="959"/>
      <c r="AO127" s="960"/>
      <c r="AP127" s="962">
        <v>0</v>
      </c>
      <c r="AQ127" s="963"/>
      <c r="AR127" s="963"/>
      <c r="AS127" s="963"/>
      <c r="AT127" s="964"/>
      <c r="AU127" s="220"/>
      <c r="AV127" s="220"/>
      <c r="AW127" s="220"/>
      <c r="AX127" s="1031" t="s">
        <v>468</v>
      </c>
      <c r="AY127" s="1032"/>
      <c r="AZ127" s="1032"/>
      <c r="BA127" s="1032"/>
      <c r="BB127" s="1032"/>
      <c r="BC127" s="1032"/>
      <c r="BD127" s="1032"/>
      <c r="BE127" s="1033"/>
      <c r="BF127" s="1034" t="s">
        <v>469</v>
      </c>
      <c r="BG127" s="1032"/>
      <c r="BH127" s="1032"/>
      <c r="BI127" s="1032"/>
      <c r="BJ127" s="1032"/>
      <c r="BK127" s="1032"/>
      <c r="BL127" s="1033"/>
      <c r="BM127" s="1034" t="s">
        <v>470</v>
      </c>
      <c r="BN127" s="1032"/>
      <c r="BO127" s="1032"/>
      <c r="BP127" s="1032"/>
      <c r="BQ127" s="1032"/>
      <c r="BR127" s="1032"/>
      <c r="BS127" s="1033"/>
      <c r="BT127" s="1034" t="s">
        <v>471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472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473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474</v>
      </c>
      <c r="X128" s="1043"/>
      <c r="Y128" s="1043"/>
      <c r="Z128" s="1044"/>
      <c r="AA128" s="1045">
        <v>2797790</v>
      </c>
      <c r="AB128" s="1046"/>
      <c r="AC128" s="1046"/>
      <c r="AD128" s="1046"/>
      <c r="AE128" s="1047"/>
      <c r="AF128" s="1048">
        <v>2699112</v>
      </c>
      <c r="AG128" s="1046"/>
      <c r="AH128" s="1046"/>
      <c r="AI128" s="1046"/>
      <c r="AJ128" s="1047"/>
      <c r="AK128" s="1048">
        <v>2749852</v>
      </c>
      <c r="AL128" s="1046"/>
      <c r="AM128" s="1046"/>
      <c r="AN128" s="1046"/>
      <c r="AO128" s="1047"/>
      <c r="AP128" s="1049"/>
      <c r="AQ128" s="1050"/>
      <c r="AR128" s="1050"/>
      <c r="AS128" s="1050"/>
      <c r="AT128" s="1051"/>
      <c r="AU128" s="220"/>
      <c r="AV128" s="220"/>
      <c r="AW128" s="220"/>
      <c r="AX128" s="896" t="s">
        <v>475</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476</v>
      </c>
      <c r="CQ128" s="726"/>
      <c r="CR128" s="726"/>
      <c r="CS128" s="726"/>
      <c r="CT128" s="726"/>
      <c r="CU128" s="726"/>
      <c r="CV128" s="726"/>
      <c r="CW128" s="726"/>
      <c r="CX128" s="726"/>
      <c r="CY128" s="726"/>
      <c r="CZ128" s="726"/>
      <c r="DA128" s="726"/>
      <c r="DB128" s="726"/>
      <c r="DC128" s="726"/>
      <c r="DD128" s="726"/>
      <c r="DE128" s="726"/>
      <c r="DF128" s="1036"/>
      <c r="DG128" s="1037">
        <v>124015</v>
      </c>
      <c r="DH128" s="1038"/>
      <c r="DI128" s="1038"/>
      <c r="DJ128" s="1038"/>
      <c r="DK128" s="1038"/>
      <c r="DL128" s="1038">
        <v>140931</v>
      </c>
      <c r="DM128" s="1038"/>
      <c r="DN128" s="1038"/>
      <c r="DO128" s="1038"/>
      <c r="DP128" s="1038"/>
      <c r="DQ128" s="1038">
        <v>144774</v>
      </c>
      <c r="DR128" s="1038"/>
      <c r="DS128" s="1038"/>
      <c r="DT128" s="1038"/>
      <c r="DU128" s="1038"/>
      <c r="DV128" s="1039">
        <v>0.3</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477</v>
      </c>
      <c r="X129" s="1071"/>
      <c r="Y129" s="1071"/>
      <c r="Z129" s="1072"/>
      <c r="AA129" s="958">
        <v>60047675</v>
      </c>
      <c r="AB129" s="959"/>
      <c r="AC129" s="959"/>
      <c r="AD129" s="959"/>
      <c r="AE129" s="960"/>
      <c r="AF129" s="961">
        <v>60543303</v>
      </c>
      <c r="AG129" s="959"/>
      <c r="AH129" s="959"/>
      <c r="AI129" s="959"/>
      <c r="AJ129" s="960"/>
      <c r="AK129" s="961">
        <v>61230575</v>
      </c>
      <c r="AL129" s="959"/>
      <c r="AM129" s="959"/>
      <c r="AN129" s="959"/>
      <c r="AO129" s="960"/>
      <c r="AP129" s="1073"/>
      <c r="AQ129" s="1074"/>
      <c r="AR129" s="1074"/>
      <c r="AS129" s="1074"/>
      <c r="AT129" s="1075"/>
      <c r="AU129" s="221"/>
      <c r="AV129" s="221"/>
      <c r="AW129" s="221"/>
      <c r="AX129" s="1065" t="s">
        <v>478</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480</v>
      </c>
      <c r="X130" s="1071"/>
      <c r="Y130" s="1071"/>
      <c r="Z130" s="1072"/>
      <c r="AA130" s="958">
        <v>8082602</v>
      </c>
      <c r="AB130" s="959"/>
      <c r="AC130" s="959"/>
      <c r="AD130" s="959"/>
      <c r="AE130" s="960"/>
      <c r="AF130" s="961">
        <v>7733522</v>
      </c>
      <c r="AG130" s="959"/>
      <c r="AH130" s="959"/>
      <c r="AI130" s="959"/>
      <c r="AJ130" s="960"/>
      <c r="AK130" s="961">
        <v>7584105</v>
      </c>
      <c r="AL130" s="959"/>
      <c r="AM130" s="959"/>
      <c r="AN130" s="959"/>
      <c r="AO130" s="960"/>
      <c r="AP130" s="1073"/>
      <c r="AQ130" s="1074"/>
      <c r="AR130" s="1074"/>
      <c r="AS130" s="1074"/>
      <c r="AT130" s="1075"/>
      <c r="AU130" s="221"/>
      <c r="AV130" s="221"/>
      <c r="AW130" s="221"/>
      <c r="AX130" s="1065" t="s">
        <v>481</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482</v>
      </c>
      <c r="X131" s="1108"/>
      <c r="Y131" s="1108"/>
      <c r="Z131" s="1109"/>
      <c r="AA131" s="1004">
        <v>51965073</v>
      </c>
      <c r="AB131" s="986"/>
      <c r="AC131" s="986"/>
      <c r="AD131" s="986"/>
      <c r="AE131" s="987"/>
      <c r="AF131" s="985">
        <v>52809781</v>
      </c>
      <c r="AG131" s="986"/>
      <c r="AH131" s="986"/>
      <c r="AI131" s="986"/>
      <c r="AJ131" s="987"/>
      <c r="AK131" s="985">
        <v>53646470</v>
      </c>
      <c r="AL131" s="986"/>
      <c r="AM131" s="986"/>
      <c r="AN131" s="986"/>
      <c r="AO131" s="987"/>
      <c r="AP131" s="1110"/>
      <c r="AQ131" s="1111"/>
      <c r="AR131" s="1111"/>
      <c r="AS131" s="1111"/>
      <c r="AT131" s="1112"/>
      <c r="AU131" s="221"/>
      <c r="AV131" s="221"/>
      <c r="AW131" s="221"/>
      <c r="AX131" s="1083" t="s">
        <v>483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484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485</v>
      </c>
      <c r="W132" s="1094"/>
      <c r="X132" s="1094"/>
      <c r="Y132" s="1094"/>
      <c r="Z132" s="1095"/>
      <c r="AA132" s="1096">
        <v>5.5540747530000001</v>
      </c>
      <c r="AB132" s="1097"/>
      <c r="AC132" s="1097"/>
      <c r="AD132" s="1097"/>
      <c r="AE132" s="1098"/>
      <c r="AF132" s="1099">
        <v>6.011672345</v>
      </c>
      <c r="AG132" s="1097"/>
      <c r="AH132" s="1097"/>
      <c r="AI132" s="1097"/>
      <c r="AJ132" s="1098"/>
      <c r="AK132" s="1099">
        <v>5.6012296800000003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486</v>
      </c>
      <c r="W133" s="1077"/>
      <c r="X133" s="1077"/>
      <c r="Y133" s="1077"/>
      <c r="Z133" s="1078"/>
      <c r="AA133" s="1079">
        <v>4.7</v>
      </c>
      <c r="AB133" s="1080"/>
      <c r="AC133" s="1080"/>
      <c r="AD133" s="1080"/>
      <c r="AE133" s="1081"/>
      <c r="AF133" s="1079">
        <v>5.5</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76/82xtX2IFZOH33JZL6WO3w3C/Pu+/ToKd24pcHubQE/YJxO/tzunnAdzEQyao0XNjqPhyEBEF+uzdZmn3YA==" saltValue="8lhm3tBCsBb+uGiZqSzua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1" zoomScaleNormal="85" zoomScaleSheetLayoutView="100" workbookViewId="0">
      <selection activeCell="AI52" sqref="AI5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89IqsgJ8/sb1RkNzUwBwlGDKaKZeIgJ8kPFAo0KgPd1gHxuqhgC8facPfdky+Xw3hDQLhrTjTrK5i+0CEbZhg==" saltValue="ye88EHkpdjai2cFgGHjS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3L0JCUIlaME+9BVJ+Hy39mgJMUN2qKRFxTDGc2N8VP5+GgSabSEV8IEU9fNXqhum1tlMDet9cJgVQxGPMEQQQ==" saltValue="gCOwGY8UUqQ9JoH+OdnLu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490</v>
      </c>
      <c r="AP7" s="260"/>
      <c r="AQ7" s="261" t="s">
        <v>491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492</v>
      </c>
      <c r="AQ8" s="267" t="s">
        <v>493</v>
      </c>
      <c r="AR8" s="268" t="s">
        <v>494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495</v>
      </c>
      <c r="AL9" s="1117"/>
      <c r="AM9" s="1117"/>
      <c r="AN9" s="1118"/>
      <c r="AO9" s="269">
        <v>20629214</v>
      </c>
      <c r="AP9" s="269">
        <v>88345</v>
      </c>
      <c r="AQ9" s="270">
        <v>69190</v>
      </c>
      <c r="AR9" s="271">
        <v>27.7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496</v>
      </c>
      <c r="AL10" s="1117"/>
      <c r="AM10" s="1117"/>
      <c r="AN10" s="1118"/>
      <c r="AO10" s="272" t="s">
        <v>497</v>
      </c>
      <c r="AP10" s="272" t="s">
        <v>497</v>
      </c>
      <c r="AQ10" s="273">
        <v>1817</v>
      </c>
      <c r="AR10" s="274" t="s">
        <v>497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498</v>
      </c>
      <c r="AL11" s="1117"/>
      <c r="AM11" s="1117"/>
      <c r="AN11" s="1118"/>
      <c r="AO11" s="272" t="s">
        <v>497</v>
      </c>
      <c r="AP11" s="272" t="s">
        <v>497</v>
      </c>
      <c r="AQ11" s="273">
        <v>711</v>
      </c>
      <c r="AR11" s="274" t="s">
        <v>497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499</v>
      </c>
      <c r="AL12" s="1117"/>
      <c r="AM12" s="1117"/>
      <c r="AN12" s="1118"/>
      <c r="AO12" s="272" t="s">
        <v>497</v>
      </c>
      <c r="AP12" s="272" t="s">
        <v>497</v>
      </c>
      <c r="AQ12" s="273">
        <v>19</v>
      </c>
      <c r="AR12" s="274" t="s">
        <v>497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500</v>
      </c>
      <c r="AL13" s="1117"/>
      <c r="AM13" s="1117"/>
      <c r="AN13" s="1118"/>
      <c r="AO13" s="272">
        <v>497933</v>
      </c>
      <c r="AP13" s="272">
        <v>2132</v>
      </c>
      <c r="AQ13" s="273">
        <v>2094</v>
      </c>
      <c r="AR13" s="274">
        <v>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501</v>
      </c>
      <c r="AL14" s="1117"/>
      <c r="AM14" s="1117"/>
      <c r="AN14" s="1118"/>
      <c r="AO14" s="272">
        <v>387632</v>
      </c>
      <c r="AP14" s="272">
        <v>1660</v>
      </c>
      <c r="AQ14" s="273">
        <v>1351</v>
      </c>
      <c r="AR14" s="274">
        <v>22.9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502</v>
      </c>
      <c r="AL15" s="1120"/>
      <c r="AM15" s="1120"/>
      <c r="AN15" s="1121"/>
      <c r="AO15" s="272">
        <v>-1048098</v>
      </c>
      <c r="AP15" s="272">
        <v>-4489</v>
      </c>
      <c r="AQ15" s="273">
        <v>-3935</v>
      </c>
      <c r="AR15" s="274">
        <v>14.1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20466681</v>
      </c>
      <c r="AP16" s="272">
        <v>87649</v>
      </c>
      <c r="AQ16" s="273">
        <v>71247</v>
      </c>
      <c r="AR16" s="274">
        <v>23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504</v>
      </c>
      <c r="AP20" s="281" t="s">
        <v>505</v>
      </c>
      <c r="AQ20" s="282" t="s">
        <v>506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507</v>
      </c>
      <c r="AL21" s="1123"/>
      <c r="AM21" s="1123"/>
      <c r="AN21" s="1124"/>
      <c r="AO21" s="285">
        <v>8.93</v>
      </c>
      <c r="AP21" s="286">
        <v>6.59</v>
      </c>
      <c r="AQ21" s="287">
        <v>2.34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508</v>
      </c>
      <c r="AL22" s="1123"/>
      <c r="AM22" s="1123"/>
      <c r="AN22" s="1124"/>
      <c r="AO22" s="290">
        <v>98.5</v>
      </c>
      <c r="AP22" s="291">
        <v>99.2</v>
      </c>
      <c r="AQ22" s="292">
        <v>-0.7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510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490</v>
      </c>
      <c r="AP30" s="260"/>
      <c r="AQ30" s="261" t="s">
        <v>491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492</v>
      </c>
      <c r="AQ31" s="267" t="s">
        <v>493</v>
      </c>
      <c r="AR31" s="268" t="s">
        <v>494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512</v>
      </c>
      <c r="AL32" s="1131"/>
      <c r="AM32" s="1131"/>
      <c r="AN32" s="1132"/>
      <c r="AO32" s="300">
        <v>11320735</v>
      </c>
      <c r="AP32" s="300">
        <v>48481</v>
      </c>
      <c r="AQ32" s="301">
        <v>37151</v>
      </c>
      <c r="AR32" s="302">
        <v>30.5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513</v>
      </c>
      <c r="AL33" s="1131"/>
      <c r="AM33" s="1131"/>
      <c r="AN33" s="1132"/>
      <c r="AO33" s="300" t="s">
        <v>497</v>
      </c>
      <c r="AP33" s="300" t="s">
        <v>497</v>
      </c>
      <c r="AQ33" s="301">
        <v>1</v>
      </c>
      <c r="AR33" s="302" t="s">
        <v>497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514</v>
      </c>
      <c r="AL34" s="1131"/>
      <c r="AM34" s="1131"/>
      <c r="AN34" s="1132"/>
      <c r="AO34" s="300">
        <v>143333</v>
      </c>
      <c r="AP34" s="300">
        <v>614</v>
      </c>
      <c r="AQ34" s="301">
        <v>48</v>
      </c>
      <c r="AR34" s="302">
        <v>1179.2</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515</v>
      </c>
      <c r="AL35" s="1131"/>
      <c r="AM35" s="1131"/>
      <c r="AN35" s="1132"/>
      <c r="AO35" s="300">
        <v>1854157</v>
      </c>
      <c r="AP35" s="300">
        <v>7940</v>
      </c>
      <c r="AQ35" s="301">
        <v>8181</v>
      </c>
      <c r="AR35" s="302">
        <v>-2.9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516</v>
      </c>
      <c r="AL36" s="1131"/>
      <c r="AM36" s="1131"/>
      <c r="AN36" s="1132"/>
      <c r="AO36" s="300" t="s">
        <v>497</v>
      </c>
      <c r="AP36" s="300" t="s">
        <v>497</v>
      </c>
      <c r="AQ36" s="301">
        <v>473</v>
      </c>
      <c r="AR36" s="302" t="s">
        <v>497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517</v>
      </c>
      <c r="AL37" s="1131"/>
      <c r="AM37" s="1131"/>
      <c r="AN37" s="1132"/>
      <c r="AO37" s="300">
        <v>20594</v>
      </c>
      <c r="AP37" s="300">
        <v>88</v>
      </c>
      <c r="AQ37" s="301">
        <v>499</v>
      </c>
      <c r="AR37" s="302">
        <v>-82.4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518</v>
      </c>
      <c r="AL38" s="1134"/>
      <c r="AM38" s="1134"/>
      <c r="AN38" s="1135"/>
      <c r="AO38" s="303" t="s">
        <v>497</v>
      </c>
      <c r="AP38" s="303" t="s">
        <v>497</v>
      </c>
      <c r="AQ38" s="304">
        <v>1</v>
      </c>
      <c r="AR38" s="292" t="s">
        <v>497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519</v>
      </c>
      <c r="AL39" s="1134"/>
      <c r="AM39" s="1134"/>
      <c r="AN39" s="1135"/>
      <c r="AO39" s="300">
        <v>-2749852</v>
      </c>
      <c r="AP39" s="300">
        <v>-11776</v>
      </c>
      <c r="AQ39" s="301">
        <v>-8269</v>
      </c>
      <c r="AR39" s="302">
        <v>42.4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520</v>
      </c>
      <c r="AL40" s="1131"/>
      <c r="AM40" s="1131"/>
      <c r="AN40" s="1132"/>
      <c r="AO40" s="300">
        <v>-7584105</v>
      </c>
      <c r="AP40" s="300">
        <v>-32479</v>
      </c>
      <c r="AQ40" s="301">
        <v>-27482</v>
      </c>
      <c r="AR40" s="302">
        <v>18.2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3004862</v>
      </c>
      <c r="AP41" s="300">
        <v>12868</v>
      </c>
      <c r="AQ41" s="301">
        <v>10602</v>
      </c>
      <c r="AR41" s="302">
        <v>21.4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521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490</v>
      </c>
      <c r="AN49" s="1127" t="s">
        <v>523</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524</v>
      </c>
      <c r="AO50" s="317" t="s">
        <v>525</v>
      </c>
      <c r="AP50" s="318" t="s">
        <v>526</v>
      </c>
      <c r="AQ50" s="319" t="s">
        <v>527</v>
      </c>
      <c r="AR50" s="320" t="s">
        <v>528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529</v>
      </c>
      <c r="AL51" s="313"/>
      <c r="AM51" s="321">
        <v>13911073</v>
      </c>
      <c r="AN51" s="322">
        <v>56448</v>
      </c>
      <c r="AO51" s="323">
        <v>-44.3</v>
      </c>
      <c r="AP51" s="324">
        <v>52191</v>
      </c>
      <c r="AQ51" s="325">
        <v>0.7</v>
      </c>
      <c r="AR51" s="326">
        <v>-45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530</v>
      </c>
      <c r="AM52" s="329">
        <v>7820546</v>
      </c>
      <c r="AN52" s="330">
        <v>31734</v>
      </c>
      <c r="AO52" s="331">
        <v>-22.3</v>
      </c>
      <c r="AP52" s="332">
        <v>26807</v>
      </c>
      <c r="AQ52" s="333">
        <v>1.8</v>
      </c>
      <c r="AR52" s="334">
        <v>-24.1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531</v>
      </c>
      <c r="AL53" s="313"/>
      <c r="AM53" s="321">
        <v>15940314</v>
      </c>
      <c r="AN53" s="322">
        <v>65578</v>
      </c>
      <c r="AO53" s="323">
        <v>16.2</v>
      </c>
      <c r="AP53" s="324">
        <v>48105</v>
      </c>
      <c r="AQ53" s="325">
        <v>-7.8</v>
      </c>
      <c r="AR53" s="326">
        <v>24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530</v>
      </c>
      <c r="AM54" s="329">
        <v>6254214</v>
      </c>
      <c r="AN54" s="330">
        <v>25730</v>
      </c>
      <c r="AO54" s="331">
        <v>-18.899999999999999</v>
      </c>
      <c r="AP54" s="332">
        <v>24072</v>
      </c>
      <c r="AQ54" s="333">
        <v>-10.199999999999999</v>
      </c>
      <c r="AR54" s="334">
        <v>-8.6999999999999993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532</v>
      </c>
      <c r="AL55" s="313"/>
      <c r="AM55" s="321">
        <v>17336808</v>
      </c>
      <c r="AN55" s="322">
        <v>72095</v>
      </c>
      <c r="AO55" s="323">
        <v>9.9</v>
      </c>
      <c r="AP55" s="324">
        <v>47446</v>
      </c>
      <c r="AQ55" s="325">
        <v>-1.4</v>
      </c>
      <c r="AR55" s="326">
        <v>11.3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530</v>
      </c>
      <c r="AM56" s="329">
        <v>7188574</v>
      </c>
      <c r="AN56" s="330">
        <v>29893</v>
      </c>
      <c r="AO56" s="331">
        <v>16.2</v>
      </c>
      <c r="AP56" s="332">
        <v>24371</v>
      </c>
      <c r="AQ56" s="333">
        <v>1.2</v>
      </c>
      <c r="AR56" s="334">
        <v>15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533</v>
      </c>
      <c r="AL57" s="313"/>
      <c r="AM57" s="321">
        <v>15414251</v>
      </c>
      <c r="AN57" s="322">
        <v>65065</v>
      </c>
      <c r="AO57" s="323">
        <v>-9.8000000000000007</v>
      </c>
      <c r="AP57" s="324">
        <v>48387</v>
      </c>
      <c r="AQ57" s="325">
        <v>2</v>
      </c>
      <c r="AR57" s="326">
        <v>-11.8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530</v>
      </c>
      <c r="AM58" s="329">
        <v>6890294</v>
      </c>
      <c r="AN58" s="330">
        <v>29085</v>
      </c>
      <c r="AO58" s="331">
        <v>-2.7</v>
      </c>
      <c r="AP58" s="332">
        <v>25592</v>
      </c>
      <c r="AQ58" s="333">
        <v>5</v>
      </c>
      <c r="AR58" s="334">
        <v>-7.7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534</v>
      </c>
      <c r="AL59" s="313"/>
      <c r="AM59" s="321">
        <v>12427344</v>
      </c>
      <c r="AN59" s="322">
        <v>53220</v>
      </c>
      <c r="AO59" s="323">
        <v>-18.2</v>
      </c>
      <c r="AP59" s="324">
        <v>49684</v>
      </c>
      <c r="AQ59" s="325">
        <v>2.7</v>
      </c>
      <c r="AR59" s="326">
        <v>-20.9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530</v>
      </c>
      <c r="AM60" s="329">
        <v>6311797</v>
      </c>
      <c r="AN60" s="330">
        <v>27030</v>
      </c>
      <c r="AO60" s="331">
        <v>-7.1</v>
      </c>
      <c r="AP60" s="332">
        <v>28303</v>
      </c>
      <c r="AQ60" s="333">
        <v>10.6</v>
      </c>
      <c r="AR60" s="334">
        <v>-17.7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535</v>
      </c>
      <c r="AL61" s="335"/>
      <c r="AM61" s="336">
        <v>15005958</v>
      </c>
      <c r="AN61" s="337">
        <v>62481</v>
      </c>
      <c r="AO61" s="338">
        <v>-9.1999999999999993</v>
      </c>
      <c r="AP61" s="339">
        <v>49163</v>
      </c>
      <c r="AQ61" s="340">
        <v>-0.8</v>
      </c>
      <c r="AR61" s="326">
        <v>-8.4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530</v>
      </c>
      <c r="AM62" s="329">
        <v>6893085</v>
      </c>
      <c r="AN62" s="330">
        <v>28694</v>
      </c>
      <c r="AO62" s="331">
        <v>-7</v>
      </c>
      <c r="AP62" s="332">
        <v>25829</v>
      </c>
      <c r="AQ62" s="333">
        <v>1.7</v>
      </c>
      <c r="AR62" s="334">
        <v>-8.6999999999999993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0c+0yQE97E+j1YoPnjVtZKenI3gs2lc+T9ergUe2W9NAbIax6UJqlMRiyXi/t8Yj3VEcrkn3ikPl1Ggn7QAt4g==" saltValue="c+UsJDVQnM6aHCMKD6og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0" zoomScaleNormal="80" zoomScaleSheetLayoutView="55" workbookViewId="0">
      <selection activeCell="B109" sqref="B109"/>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487</v>
      </c>
    </row>
    <row r="121" spans="125:125" ht="13.5" hidden="1" customHeight="1" x14ac:dyDescent="0.2">
      <c r="DU121" s="247"/>
    </row>
  </sheetData>
  <sheetProtection algorithmName="SHA-512" hashValue="hjcMFsVIVTY+/Fn9XgVCoS8EDauiBJUqdyYIcso4dYIgrS1PT1LZBdmU5VtUnSx38DANMVf5ySs2OWS1b1POkA==" saltValue="HEznSKNT08kG5gpJ98yG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80" zoomScaleNormal="80" zoomScaleSheetLayoutView="55" workbookViewId="0">
      <selection activeCell="CY91" sqref="CY91"/>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487</v>
      </c>
    </row>
  </sheetData>
  <sheetProtection algorithmName="SHA-512" hashValue="f7m3inAZMzNsLfn0F1+pCMxcVJnU73UAOVgN63aE0l5xczTjpu+aUD7p49+PjMkjkUYA6cF5Bm/ch/YbbKBy2Q==" saltValue="7wPYAmJVO3WO+dTNpoBd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6" zoomScaleSheetLayoutView="100" workbookViewId="0">
      <selection activeCell="I48" sqref="I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2">
      <c r="B47" s="10"/>
      <c r="C47" s="1139" t="s">
        <v>3</v>
      </c>
      <c r="D47" s="1139"/>
      <c r="E47" s="1140"/>
      <c r="F47" s="11">
        <v>9.39</v>
      </c>
      <c r="G47" s="12">
        <v>10.89</v>
      </c>
      <c r="H47" s="12">
        <v>10.55</v>
      </c>
      <c r="I47" s="12">
        <v>10.54</v>
      </c>
      <c r="J47" s="13">
        <v>11.11</v>
      </c>
    </row>
    <row r="48" spans="2:10" ht="57.75" customHeight="1" x14ac:dyDescent="0.2">
      <c r="B48" s="14"/>
      <c r="C48" s="1141" t="s">
        <v>4</v>
      </c>
      <c r="D48" s="1141"/>
      <c r="E48" s="1142"/>
      <c r="F48" s="15">
        <v>7.67</v>
      </c>
      <c r="G48" s="16">
        <v>7.49</v>
      </c>
      <c r="H48" s="16">
        <v>7.51</v>
      </c>
      <c r="I48" s="16">
        <v>6.03</v>
      </c>
      <c r="J48" s="17">
        <v>4.78</v>
      </c>
    </row>
    <row r="49" spans="2:10" ht="57.75" customHeight="1" thickBot="1" x14ac:dyDescent="0.25">
      <c r="B49" s="18"/>
      <c r="C49" s="1143" t="s">
        <v>5</v>
      </c>
      <c r="D49" s="1143"/>
      <c r="E49" s="1144"/>
      <c r="F49" s="19">
        <v>2.46</v>
      </c>
      <c r="G49" s="20">
        <v>1.72</v>
      </c>
      <c r="H49" s="20" t="s">
        <v>542</v>
      </c>
      <c r="I49" s="20" t="s">
        <v>543</v>
      </c>
      <c r="J49" s="21" t="s">
        <v>544</v>
      </c>
    </row>
    <row r="50" spans="2:10" ht="13.2" x14ac:dyDescent="0.2"/>
  </sheetData>
  <sheetProtection algorithmName="SHA-512" hashValue="4QG5kDwxzA2PICwXQHZDOCD/UwZMip49zECSlvW7lnfj1XK/4UdUqmKIuWFeO/XaRJi0kEtbrBBDLxhke8BEWQ==" saltValue="l0+TEgjBuWChK1ot57Hp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里崎洋斗</cp:lastModifiedBy>
  <cp:lastPrinted>2026-03-18T23:16:16Z</cp:lastPrinted>
  <dcterms:modified xsi:type="dcterms:W3CDTF">2026-03-19T05:15:03Z</dcterms:modified>
</cp:coreProperties>
</file>