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F3A6DDF-BFD6-40EA-80C8-2D5B4FF9F2AF}" xr6:coauthVersionLast="47" xr6:coauthVersionMax="47" xr10:uidLastSave="{00000000-0000-0000-0000-000000000000}"/>
  <workbookProtection workbookAlgorithmName="SHA-512" workbookHashValue="emuMwQgBf3FgeE/YM5f/F+lSEf5AorFxTfuvJGtnnWD5pIHN9pFvNBt5e/s60eAZ5m/YkaPqQcw+JSYx2ni4/A==" workbookSaltValue="mtB/301YyizVRuxeVnTLr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AT10" i="4"/>
  <c r="AL10" i="4"/>
</calcChain>
</file>

<file path=xl/sharedStrings.xml><?xml version="1.0" encoding="utf-8"?>
<sst xmlns="http://schemas.openxmlformats.org/spreadsheetml/2006/main" count="326" uniqueCount="115">
  <si>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</si>
  <si>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</si>
  <si>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</si>
  <si>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</si>
  <si>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</si>
  <si>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</si>
  <si>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</si>
  <si>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</si>
  <si>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</si>
  <si>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</si>
  <si>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</si>
  <si>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</si>
  <si>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</si>
  <si>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</si>
  <si>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</si>
  <si>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</si>
  <si>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</si>
  <si>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</si>
  <si>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</si>
  <si>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</si>
  <si>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</si>
  <si>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</si>
  <si>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</si>
  <si>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</si>
  <si>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</si>
  <si>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</si>
  <si>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</si>
  <si>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</si>
  <si>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</si>
  <si>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</si>
  <si>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</si>
  <si>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</si>
  <si>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</si>
  <si>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</si>
  <si>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</si>
  <si>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</si>
  <si>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</si>
  <si>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</si>
  <si>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</si>
  <si>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</si>
  <si>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</si>
  <si>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</si>
  <si>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</si>
  <si>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</si>
  <si>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</si>
  <si>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</si>
  <si>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</si>
  <si>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</si>
  <si>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</si>
  <si>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</si>
  <si>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</si>
  <si>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</si>
  <si>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</si>
  <si>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</si>
  <si>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</si>
  <si>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</si>
  <si>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</si>
  <si>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</si>
  <si>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</si>
  <si>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</si>
  <si>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</si>
  <si>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</si>
  <si>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</si>
  <si>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</si>
  <si>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</si>
  <si>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</si>
  <si>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</si>
  <si>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</si>
  <si>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</si>
  <si>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</si>
  <si>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</si>
  <si>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</si>
  <si>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</si>
  <si>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</si>
  <si>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</si>
  <si>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</si>
  <si>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</si>
  <si>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</si>
  <si>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</si>
  <si>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</si>
  <si>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</si>
  <si>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</si>
  <si>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</si>
  <si>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</si>
  <si>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</si>
  <si>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</si>
  <si>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</si>
  <si>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</si>
  <si>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</si>
  <si>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</si>
  <si>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</si>
  <si>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</si>
  <si>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</si>
  <si>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</si>
  <si>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</si>
  <si>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</si>
  <si>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</si>
  <si>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</si>
  <si>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</si>
  <si>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</si>
  <si>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</si>
  <si>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</si>
  <si>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</si>
  <si>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</si>
  <si>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</si>
  <si>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</si>
  <si>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</si>
  <si>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</si>
  <si>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</si>
  <si>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</si>
  <si>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</si>
  <si>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</si>
  <si>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現在のところ大きなトラブル等は見られないが、設置してから年月が経っている所が多くあるため、今後老朽化が進行し破損等が生じた場合には計画的・効率的に修繕・更新を実施していく。</t>
    <phoneticPr fontId="4"/>
  </si>
  <si>
    <t>　地理的要因などにより、下水道管を通すところが困難な場所に対して、浄化槽を設置し、特定地域生活排水処理事業として行っているため、今後接続件数が大幅に増えていくことはあまり期待できないが、汚水処理人口を増やすためには、上記の下水道未普及地域における合併浄化槽の普及が不可欠である。運営的に厳しいことは明確であるが、公共下水道及び農集漁集排地域と平等に排水処理を行うことに加え、汚水処理人口普及率をさらに上昇させるために、今後も本事業の推進は図る必要がある。</t>
    <phoneticPr fontId="4"/>
  </si>
  <si>
    <t>　特定地域生活排水処理（合併浄化槽）は令和6年度末において24基が稼働している。
　令和6年度の特徴を類似団体平均値と比較してみると、「経費回収率」は下回っていて、「汚水処理原価」は上回っているため、汚水処理にかかる費用が類似団体よりかかっていると考えられる。
　経営状況としては、事業債の償還金があり、使用料収入も少額なことから、一般会計からの多額の他会計補助金により赤字分を補填している。
　平成28年度に策定した経営戦略をもとに、経営の健全化・効率化に努める。</t>
    <rPh sb="75" eb="76">
      <t>シタ</t>
    </rPh>
    <rPh sb="176" eb="182">
      <t>タカイケイホジョキン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</si>
</sst>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8B-407F-AE4E-373C493F14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B8B-407F-AE4E-373C493F14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DA-4468-82BE-2A65635936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7FDA-4468-82BE-2A65635936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B55-4709-A2D7-244274FF71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CB55-4709-A2D7-244274FF71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111.99</c:v>
                </c:pt>
              </c:numCache>
            </c:numRef>
          </c:val>
          <c:extLst>
            <c:ext xmlns:c16="http://schemas.microsoft.com/office/drawing/2014/chart" uri="{C3380CC4-5D6E-409C-BE32-E72D297353CC}">
              <c16:uniqueId val="{00000000-E456-4BD3-97A1-23D4AC46E0F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E456-4BD3-97A1-23D4AC46E0F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7.65</c:v>
                </c:pt>
              </c:numCache>
            </c:numRef>
          </c:val>
          <c:extLst>
            <c:ext xmlns:c16="http://schemas.microsoft.com/office/drawing/2014/chart" uri="{C3380CC4-5D6E-409C-BE32-E72D297353CC}">
              <c16:uniqueId val="{00000000-6352-40BB-B728-27E9A0BB1D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6352-40BB-B728-27E9A0BB1D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2B-4073-A44B-F510547073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2B-4073-A44B-F510547073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CF-47D6-8DB2-7909B406927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8ACF-47D6-8DB2-7909B406927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256.58</c:v>
                </c:pt>
              </c:numCache>
            </c:numRef>
          </c:val>
          <c:extLst>
            <c:ext xmlns:c16="http://schemas.microsoft.com/office/drawing/2014/chart" uri="{C3380CC4-5D6E-409C-BE32-E72D297353CC}">
              <c16:uniqueId val="{00000000-B5D7-4C89-8417-5410BD9424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B5D7-4C89-8417-5410BD9424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435.42</c:v>
                </c:pt>
              </c:numCache>
            </c:numRef>
          </c:val>
          <c:extLst>
            <c:ext xmlns:c16="http://schemas.microsoft.com/office/drawing/2014/chart" uri="{C3380CC4-5D6E-409C-BE32-E72D297353CC}">
              <c16:uniqueId val="{00000000-C823-48C3-8003-B9EE926A55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C823-48C3-8003-B9EE926A55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36.82</c:v>
                </c:pt>
              </c:numCache>
            </c:numRef>
          </c:val>
          <c:extLst>
            <c:ext xmlns:c16="http://schemas.microsoft.com/office/drawing/2014/chart" uri="{C3380CC4-5D6E-409C-BE32-E72D297353CC}">
              <c16:uniqueId val="{00000000-2F6B-49AB-A3E9-7F647622272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2F6B-49AB-A3E9-7F647622272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431.06</c:v>
                </c:pt>
              </c:numCache>
            </c:numRef>
          </c:val>
          <c:extLst>
            <c:ext xmlns:c16="http://schemas.microsoft.com/office/drawing/2014/chart" uri="{C3380CC4-5D6E-409C-BE32-E72D297353CC}">
              <c16:uniqueId val="{00000000-6D4C-4C13-B164-0F614420926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6D4C-4C13-B164-0F614420926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小値賀町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2115</v>
      </c>
      <c r="AM8" s="41"/>
      <c r="AN8" s="41"/>
      <c r="AO8" s="41"/>
      <c r="AP8" s="41"/>
      <c r="AQ8" s="41"/>
      <c r="AR8" s="41"/>
      <c r="AS8" s="41"/>
      <c r="AT8" s="34">
        <f>データ!T6</f>
        <v>25.5</v>
      </c>
      <c r="AU8" s="34"/>
      <c r="AV8" s="34"/>
      <c r="AW8" s="34"/>
      <c r="AX8" s="34"/>
      <c r="AY8" s="34"/>
      <c r="AZ8" s="34"/>
      <c r="BA8" s="34"/>
      <c r="BB8" s="34">
        <f>データ!U6</f>
        <v>82.94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72.290000000000006</v>
      </c>
      <c r="J10" s="34"/>
      <c r="K10" s="34"/>
      <c r="L10" s="34"/>
      <c r="M10" s="34"/>
      <c r="N10" s="34"/>
      <c r="O10" s="34"/>
      <c r="P10" s="34">
        <f>データ!P6</f>
        <v>2.09</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43</v>
      </c>
      <c r="AM10" s="41"/>
      <c r="AN10" s="41"/>
      <c r="AO10" s="41"/>
      <c r="AP10" s="41"/>
      <c r="AQ10" s="41"/>
      <c r="AR10" s="41"/>
      <c r="AS10" s="41"/>
      <c r="AT10" s="34">
        <f>データ!W6</f>
        <v>0.01</v>
      </c>
      <c r="AU10" s="34"/>
      <c r="AV10" s="34"/>
      <c r="AW10" s="34"/>
      <c r="AX10" s="34"/>
      <c r="AY10" s="34"/>
      <c r="AZ10" s="34"/>
      <c r="BA10" s="34"/>
      <c r="BB10" s="34">
        <f>データ!X6</f>
        <v>4300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tqutfS9ZUUWQu9Ip5+/JDFvd9dUcHMupNO83HX2G7poG1y418d3RftL9Q2ABiSLkWPlWIOwvV31vTTfHLNQIhQ==" saltValue="hXrnhDqZCe3z8kThLeUF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423831</v>
      </c>
      <c r="D6" s="19">
        <f t="shared" si="3"/>
        <v>46</v>
      </c>
      <c r="E6" s="19">
        <f t="shared" si="3"/>
        <v>18</v>
      </c>
      <c r="F6" s="19">
        <f t="shared" si="3"/>
        <v>0</v>
      </c>
      <c r="G6" s="19">
        <f t="shared" si="3"/>
        <v>0</v>
      </c>
      <c r="H6" s="19" t="str">
        <f t="shared" si="3"/>
        <v>長崎県　小値賀町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72.290000000000006</v>
      </c>
      <c r="P6" s="20">
        <f t="shared" si="3"/>
        <v>2.09</v>
      </c>
      <c r="Q6" s="20">
        <f t="shared" si="3"/>
        <v>100</v>
      </c>
      <c r="R6" s="20">
        <f t="shared" si="3"/>
        <v>3190</v>
      </c>
      <c r="S6" s="20">
        <f t="shared" si="3"/>
        <v>2115</v>
      </c>
      <c r="T6" s="20">
        <f t="shared" si="3"/>
        <v>25.5</v>
      </c>
      <c r="U6" s="20">
        <f t="shared" si="3"/>
        <v>82.94</v>
      </c>
      <c r="V6" s="20">
        <f t="shared" si="3"/>
        <v>43</v>
      </c>
      <c r="W6" s="20">
        <f t="shared" si="3"/>
        <v>0.01</v>
      </c>
      <c r="X6" s="20">
        <f t="shared" si="3"/>
        <v>4300</v>
      </c>
      <c r="Y6" s="21" t="str">
        <f>IF(Y7="",NA(),Y7)</f>
        <v>-</v>
      </c>
      <c r="Z6" s="21" t="str">
        <f t="shared" ref="Z6:AH6" si="4">IF(Z7="",NA(),Z7)</f>
        <v>-</v>
      </c>
      <c r="AA6" s="21" t="str">
        <f t="shared" si="4"/>
        <v>-</v>
      </c>
      <c r="AB6" s="21" t="str">
        <f t="shared" si="4"/>
        <v>-</v>
      </c>
      <c r="AC6" s="21">
        <f t="shared" si="4"/>
        <v>111.99</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256.58</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435.42</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36.82</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431.06</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7.65</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423831</v>
      </c>
      <c r="D7" s="23">
        <v>46</v>
      </c>
      <c r="E7" s="23">
        <v>18</v>
      </c>
      <c r="F7" s="23">
        <v>0</v>
      </c>
      <c r="G7" s="23">
        <v>0</v>
      </c>
      <c r="H7" s="23" t="s">
        <v>96</v>
      </c>
      <c r="I7" s="23" t="s">
        <v>97</v>
      </c>
      <c r="J7" s="23" t="s">
        <v>98</v>
      </c>
      <c r="K7" s="23" t="s">
        <v>99</v>
      </c>
      <c r="L7" s="23" t="s">
        <v>100</v>
      </c>
      <c r="M7" s="23" t="s">
        <v>101</v>
      </c>
      <c r="N7" s="24" t="s">
        <v>102</v>
      </c>
      <c r="O7" s="24">
        <v>72.290000000000006</v>
      </c>
      <c r="P7" s="24">
        <v>2.09</v>
      </c>
      <c r="Q7" s="24">
        <v>100</v>
      </c>
      <c r="R7" s="24">
        <v>3190</v>
      </c>
      <c r="S7" s="24">
        <v>2115</v>
      </c>
      <c r="T7" s="24">
        <v>25.5</v>
      </c>
      <c r="U7" s="24">
        <v>82.94</v>
      </c>
      <c r="V7" s="24">
        <v>43</v>
      </c>
      <c r="W7" s="24">
        <v>0.01</v>
      </c>
      <c r="X7" s="24">
        <v>4300</v>
      </c>
      <c r="Y7" s="24" t="s">
        <v>102</v>
      </c>
      <c r="Z7" s="24" t="s">
        <v>102</v>
      </c>
      <c r="AA7" s="24" t="s">
        <v>102</v>
      </c>
      <c r="AB7" s="24" t="s">
        <v>102</v>
      </c>
      <c r="AC7" s="24">
        <v>111.99</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256.58</v>
      </c>
      <c r="AZ7" s="24" t="s">
        <v>102</v>
      </c>
      <c r="BA7" s="24" t="s">
        <v>102</v>
      </c>
      <c r="BB7" s="24" t="s">
        <v>102</v>
      </c>
      <c r="BC7" s="24" t="s">
        <v>102</v>
      </c>
      <c r="BD7" s="24">
        <v>103.61</v>
      </c>
      <c r="BE7" s="24">
        <v>106.63</v>
      </c>
      <c r="BF7" s="24" t="s">
        <v>102</v>
      </c>
      <c r="BG7" s="24" t="s">
        <v>102</v>
      </c>
      <c r="BH7" s="24" t="s">
        <v>102</v>
      </c>
      <c r="BI7" s="24" t="s">
        <v>102</v>
      </c>
      <c r="BJ7" s="24">
        <v>435.42</v>
      </c>
      <c r="BK7" s="24" t="s">
        <v>102</v>
      </c>
      <c r="BL7" s="24" t="s">
        <v>102</v>
      </c>
      <c r="BM7" s="24" t="s">
        <v>102</v>
      </c>
      <c r="BN7" s="24" t="s">
        <v>102</v>
      </c>
      <c r="BO7" s="24">
        <v>368.83</v>
      </c>
      <c r="BP7" s="24">
        <v>386.06</v>
      </c>
      <c r="BQ7" s="24" t="s">
        <v>102</v>
      </c>
      <c r="BR7" s="24" t="s">
        <v>102</v>
      </c>
      <c r="BS7" s="24" t="s">
        <v>102</v>
      </c>
      <c r="BT7" s="24" t="s">
        <v>102</v>
      </c>
      <c r="BU7" s="24">
        <v>36.82</v>
      </c>
      <c r="BV7" s="24" t="s">
        <v>102</v>
      </c>
      <c r="BW7" s="24" t="s">
        <v>102</v>
      </c>
      <c r="BX7" s="24" t="s">
        <v>102</v>
      </c>
      <c r="BY7" s="24" t="s">
        <v>102</v>
      </c>
      <c r="BZ7" s="24">
        <v>53.25</v>
      </c>
      <c r="CA7" s="24">
        <v>51.14</v>
      </c>
      <c r="CB7" s="24" t="s">
        <v>102</v>
      </c>
      <c r="CC7" s="24" t="s">
        <v>102</v>
      </c>
      <c r="CD7" s="24" t="s">
        <v>102</v>
      </c>
      <c r="CE7" s="24" t="s">
        <v>102</v>
      </c>
      <c r="CF7" s="24">
        <v>431.06</v>
      </c>
      <c r="CG7" s="24" t="s">
        <v>102</v>
      </c>
      <c r="CH7" s="24" t="s">
        <v>102</v>
      </c>
      <c r="CI7" s="24" t="s">
        <v>102</v>
      </c>
      <c r="CJ7" s="24" t="s">
        <v>102</v>
      </c>
      <c r="CK7" s="24">
        <v>325.45</v>
      </c>
      <c r="CL7" s="24">
        <v>329.31</v>
      </c>
      <c r="CM7" s="24" t="s">
        <v>102</v>
      </c>
      <c r="CN7" s="24" t="s">
        <v>102</v>
      </c>
      <c r="CO7" s="24" t="s">
        <v>102</v>
      </c>
      <c r="CP7" s="24" t="s">
        <v>102</v>
      </c>
      <c r="CQ7" s="24" t="s">
        <v>102</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7.65</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2026-01-26T23:24:58Z</cp:lastPrinted>
  <dcterms:created xsi:type="dcterms:W3CDTF">2025-12-23T06:31:50Z</dcterms:created>
  <dcterms:modified xsi:type="dcterms:W3CDTF">2026-02-27T02:25:07Z</dcterms:modified>
  <cp:category/>
</cp:coreProperties>
</file>