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87462DD-1BE0-45CA-8F1B-BFA6255246CC}" xr6:coauthVersionLast="47" xr6:coauthVersionMax="47" xr10:uidLastSave="{00000000-0000-0000-0000-000000000000}"/>
  <workbookProtection workbookAlgorithmName="SHA-512" workbookHashValue="LTf32c3atFUnj8hoYYEdP8KWhd13imdqS3G+jYCbPejRDF8NIj7Ep79fo9MqfBKPrP2lUvIL1ojoBepX6xHbfg==" workbookSaltValue="bENj5E/RRMDYYYhI0edCy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E85" i="4"/>
  <c r="BB10" i="4"/>
  <c r="AT10" i="4"/>
  <c r="P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<sst xmlns="http://schemas.openxmlformats.org/spreadsheetml/2006/main" count="297" uniqueCount="117">
  <si>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</si>
  <si>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</si>
  <si>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</si>
  <si>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</si>
  <si>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</si>
  <si>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</si>
  <si>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</si>
  <si>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</si>
  <si>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</si>
  <si>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</si>
  <si>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</si>
  <si>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</si>
  <si>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</si>
  <si>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</si>
  <si>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</si>
  <si>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</si>
  <si>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</si>
  <si>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</si>
  <si>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</si>
  <si>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</si>
  <si>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</si>
  <si>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</si>
  <si>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</si>
  <si>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</si>
  <si>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</si>
  <si>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</si>
  <si>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</si>
  <si>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</si>
  <si>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</si>
  <si>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</si>
  <si>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</si>
  <si>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</si>
  <si>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</si>
  <si>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</si>
  <si>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</si>
  <si>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</si>
  <si>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</si>
  <si>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</si>
  <si>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</si>
  <si>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</si>
  <si>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</si>
  <si>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</si>
  <si>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</si>
  <si>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</si>
  <si>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</si>
  <si>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</si>
  <si>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</si>
  <si>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</si>
  <si>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</si>
  <si>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</si>
  <si>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</si>
  <si>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</si>
  <si>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</si>
  <si>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</si>
  <si>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</si>
  <si>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</si>
  <si>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</si>
  <si>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</si>
  <si>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</si>
  <si>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</si>
  <si>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</si>
  <si>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</si>
  <si>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</si>
  <si>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</si>
  <si>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</si>
  <si>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</si>
  <si>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</si>
  <si>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</si>
  <si>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</si>
  <si>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</si>
  <si>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</si>
  <si>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</si>
  <si>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</si>
  <si>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</si>
  <si>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</si>
  <si>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</si>
  <si>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</si>
  <si>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</si>
  <si>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</si>
  <si>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</si>
  <si>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</si>
  <si>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</si>
  <si>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</si>
  <si>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</si>
  <si>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</si>
  <si>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</si>
  <si>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</si>
  <si>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</si>
  <si>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</si>
  <si>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</si>
  <si>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</si>
  <si>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</si>
  <si>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</si>
  <si>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</si>
  <si>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</si>
  <si>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</si>
  <si>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</si>
  <si>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</si>
  <si>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</si>
  <si>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</si>
  <si>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</si>
  <si>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</si>
  <si>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</si>
  <si>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</si>
  <si>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</si>
  <si>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</si>
  <si>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</si>
  <si>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</si>
  <si>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</si>
  <si>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</si>
  <si>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</si>
  <si>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</si>
  <si>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</si>
  <si>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</si>
  <si>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管渠施設はまだ耐用年数を超えていない。</t>
    <phoneticPr fontId="4"/>
  </si>
  <si>
    <t>短期的な課題としては経費回収率の向上が挙げられる。面整備がまだ完了していないことから、計画的に整備を進め水洗化率の向上に努めるとともに、維持管理費等に係る費用の削減に努めていく必要がある。
長期的な課題としては今後老朽化を迎える施設の更新費用等に対して多くの財源が必要となることから、経費回収率の改善を通して計画的な財源確保についても検討していく必要がある。</t>
    <phoneticPr fontId="4"/>
  </si>
  <si>
    <t xml:space="preserve">流動比率は類似団体平均値より低い値となっているが、企業債残高対事業規模比率は低い値を示していることから、企業債の償還のための財源は確保できている状況である。
一方で、経常収支比率が100％を超えてはいるものの、経費回収率は100％を下回っている状況であり、下水道事業の運営に関して自主財源だけでは賄えていない状況である。また、前年度と比較して経費回収率が低下しているが、これは数年おきに実施する大規模点検の結果であり、経費回収率の改善には複数年を通して見極める必要がある。
水洗化率が100％に達していないことからも、今後も更なる水洗化を推進し使用料収入の確保に努めると同時に、維持管理費の削減に努め、健全な運営状況を確保する必要がある。
</t>
    <rPh sb="5" eb="9">
      <t>ルイジダンタイ</t>
    </rPh>
    <rPh sb="11" eb="12">
      <t>アタイ</t>
    </rPh>
    <rPh sb="163" eb="166">
      <t>ゼンネンド</t>
    </rPh>
    <rPh sb="167" eb="169">
      <t>ヒカク</t>
    </rPh>
    <rPh sb="171" eb="176">
      <t>ケイヒカイシュウリツ</t>
    </rPh>
    <rPh sb="177" eb="179">
      <t>テイカ</t>
    </rPh>
    <rPh sb="188" eb="190">
      <t>スウネン</t>
    </rPh>
    <rPh sb="193" eb="195">
      <t>ジッシ</t>
    </rPh>
    <rPh sb="197" eb="200">
      <t>ダイキボ</t>
    </rPh>
    <rPh sb="200" eb="202">
      <t>テンケン</t>
    </rPh>
    <rPh sb="203" eb="205">
      <t>ケッカ</t>
    </rPh>
    <rPh sb="209" eb="214">
      <t>ケイヒカイシュウリツ</t>
    </rPh>
    <rPh sb="215" eb="217">
      <t>カイゼン</t>
    </rPh>
    <rPh sb="219" eb="222">
      <t>フクスウネン</t>
    </rPh>
    <rPh sb="223" eb="224">
      <t>トオ</t>
    </rPh>
    <rPh sb="226" eb="228">
      <t>ミキワ</t>
    </rPh>
    <rPh sb="230" eb="2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</si>
</sst>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BF-49B8-8617-1465D44553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FABF-49B8-8617-1465D44553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49.31</c:v>
                </c:pt>
                <c:pt idx="4">
                  <c:v>50.03</c:v>
                </c:pt>
              </c:numCache>
            </c:numRef>
          </c:val>
          <c:extLst>
            <c:ext xmlns:c16="http://schemas.microsoft.com/office/drawing/2014/chart" uri="{C3380CC4-5D6E-409C-BE32-E72D297353CC}">
              <c16:uniqueId val="{00000000-EAE2-4E08-8978-0E6EF447B1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EAE2-4E08-8978-0E6EF447B1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85.45</c:v>
                </c:pt>
                <c:pt idx="4">
                  <c:v>87.85</c:v>
                </c:pt>
              </c:numCache>
            </c:numRef>
          </c:val>
          <c:extLst>
            <c:ext xmlns:c16="http://schemas.microsoft.com/office/drawing/2014/chart" uri="{C3380CC4-5D6E-409C-BE32-E72D297353CC}">
              <c16:uniqueId val="{00000000-FE4E-4BAB-B8B6-F4BAF53D38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FE4E-4BAB-B8B6-F4BAF53D38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105.19</c:v>
                </c:pt>
                <c:pt idx="4">
                  <c:v>102.61</c:v>
                </c:pt>
              </c:numCache>
            </c:numRef>
          </c:val>
          <c:extLst>
            <c:ext xmlns:c16="http://schemas.microsoft.com/office/drawing/2014/chart" uri="{C3380CC4-5D6E-409C-BE32-E72D297353CC}">
              <c16:uniqueId val="{00000000-51F0-48F4-AD4E-21F48FCEE7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51F0-48F4-AD4E-21F48FCEE7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4.0999999999999996</c:v>
                </c:pt>
                <c:pt idx="4">
                  <c:v>8.16</c:v>
                </c:pt>
              </c:numCache>
            </c:numRef>
          </c:val>
          <c:extLst>
            <c:ext xmlns:c16="http://schemas.microsoft.com/office/drawing/2014/chart" uri="{C3380CC4-5D6E-409C-BE32-E72D297353CC}">
              <c16:uniqueId val="{00000000-2068-4F09-9BA2-C4CBD54469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2068-4F09-9BA2-C4CBD54469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11D-4ED6-B359-EF0FC12FA1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11D-4ED6-B359-EF0FC12FA1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3A0-4BB1-8343-2C7C8A83EB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13A0-4BB1-8343-2C7C8A83EB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38.17</c:v>
                </c:pt>
                <c:pt idx="4">
                  <c:v>21.71</c:v>
                </c:pt>
              </c:numCache>
            </c:numRef>
          </c:val>
          <c:extLst>
            <c:ext xmlns:c16="http://schemas.microsoft.com/office/drawing/2014/chart" uri="{C3380CC4-5D6E-409C-BE32-E72D297353CC}">
              <c16:uniqueId val="{00000000-602E-4C61-964F-3519D317D7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602E-4C61-964F-3519D317D7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13.15</c:v>
                </c:pt>
                <c:pt idx="4">
                  <c:v>11.77</c:v>
                </c:pt>
              </c:numCache>
            </c:numRef>
          </c:val>
          <c:extLst>
            <c:ext xmlns:c16="http://schemas.microsoft.com/office/drawing/2014/chart" uri="{C3380CC4-5D6E-409C-BE32-E72D297353CC}">
              <c16:uniqueId val="{00000000-2DA9-414C-A78E-D2953B2276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2DA9-414C-A78E-D2953B2276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88.58</c:v>
                </c:pt>
                <c:pt idx="4">
                  <c:v>70.67</c:v>
                </c:pt>
              </c:numCache>
            </c:numRef>
          </c:val>
          <c:extLst>
            <c:ext xmlns:c16="http://schemas.microsoft.com/office/drawing/2014/chart" uri="{C3380CC4-5D6E-409C-BE32-E72D297353CC}">
              <c16:uniqueId val="{00000000-27F9-4EC7-8697-6286A7079A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27F9-4EC7-8697-6286A7079A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166.12</c:v>
                </c:pt>
                <c:pt idx="4">
                  <c:v>208.04</c:v>
                </c:pt>
              </c:numCache>
            </c:numRef>
          </c:val>
          <c:extLst>
            <c:ext xmlns:c16="http://schemas.microsoft.com/office/drawing/2014/chart" uri="{C3380CC4-5D6E-409C-BE32-E72D297353CC}">
              <c16:uniqueId val="{00000000-2E75-4A4F-BC7E-7B2F9BBCD9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2E75-4A4F-BC7E-7B2F9BBCD9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波佐見町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44">
        <f>データ!S6</f>
        <v>14111</v>
      </c>
      <c r="AM8" s="44"/>
      <c r="AN8" s="44"/>
      <c r="AO8" s="44"/>
      <c r="AP8" s="44"/>
      <c r="AQ8" s="44"/>
      <c r="AR8" s="44"/>
      <c r="AS8" s="44"/>
      <c r="AT8" s="45">
        <f>データ!T6</f>
        <v>56</v>
      </c>
      <c r="AU8" s="45"/>
      <c r="AV8" s="45"/>
      <c r="AW8" s="45"/>
      <c r="AX8" s="45"/>
      <c r="AY8" s="45"/>
      <c r="AZ8" s="45"/>
      <c r="BA8" s="45"/>
      <c r="BB8" s="45">
        <f>データ!U6</f>
        <v>251.98</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62.86</v>
      </c>
      <c r="J10" s="45"/>
      <c r="K10" s="45"/>
      <c r="L10" s="45"/>
      <c r="M10" s="45"/>
      <c r="N10" s="45"/>
      <c r="O10" s="45"/>
      <c r="P10" s="45">
        <f>データ!P6</f>
        <v>50.73</v>
      </c>
      <c r="Q10" s="45"/>
      <c r="R10" s="45"/>
      <c r="S10" s="45"/>
      <c r="T10" s="45"/>
      <c r="U10" s="45"/>
      <c r="V10" s="45"/>
      <c r="W10" s="45">
        <f>データ!Q6</f>
        <v>101.94</v>
      </c>
      <c r="X10" s="45"/>
      <c r="Y10" s="45"/>
      <c r="Z10" s="45"/>
      <c r="AA10" s="45"/>
      <c r="AB10" s="45"/>
      <c r="AC10" s="45"/>
      <c r="AD10" s="44">
        <f>データ!R6</f>
        <v>3080</v>
      </c>
      <c r="AE10" s="44"/>
      <c r="AF10" s="44"/>
      <c r="AG10" s="44"/>
      <c r="AH10" s="44"/>
      <c r="AI10" s="44"/>
      <c r="AJ10" s="44"/>
      <c r="AK10" s="2"/>
      <c r="AL10" s="44">
        <f>データ!V6</f>
        <v>7122</v>
      </c>
      <c r="AM10" s="44"/>
      <c r="AN10" s="44"/>
      <c r="AO10" s="44"/>
      <c r="AP10" s="44"/>
      <c r="AQ10" s="44"/>
      <c r="AR10" s="44"/>
      <c r="AS10" s="44"/>
      <c r="AT10" s="45">
        <f>データ!W6</f>
        <v>3.26</v>
      </c>
      <c r="AU10" s="45"/>
      <c r="AV10" s="45"/>
      <c r="AW10" s="45"/>
      <c r="AX10" s="45"/>
      <c r="AY10" s="45"/>
      <c r="AZ10" s="45"/>
      <c r="BA10" s="45"/>
      <c r="BB10" s="45">
        <f>データ!X6</f>
        <v>2184.66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0TN3gq/W0tFE/SQOa+TADigQd+9PbI2fZAOoEF32+y2rZfkMmOmSU+YXou+tK3SnoDBsynOL+SjvSDudnKsRg==" saltValue="WAgJKUJz7QKgrQosOpKu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423238</v>
      </c>
      <c r="D6" s="19">
        <f t="shared" si="3"/>
        <v>46</v>
      </c>
      <c r="E6" s="19">
        <f t="shared" si="3"/>
        <v>17</v>
      </c>
      <c r="F6" s="19">
        <f t="shared" si="3"/>
        <v>1</v>
      </c>
      <c r="G6" s="19">
        <f t="shared" si="3"/>
        <v>0</v>
      </c>
      <c r="H6" s="19" t="str">
        <f t="shared" si="3"/>
        <v>長崎県　波佐見町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62.86</v>
      </c>
      <c r="P6" s="20">
        <f t="shared" si="3"/>
        <v>50.73</v>
      </c>
      <c r="Q6" s="20">
        <f t="shared" si="3"/>
        <v>101.94</v>
      </c>
      <c r="R6" s="20">
        <f t="shared" si="3"/>
        <v>3080</v>
      </c>
      <c r="S6" s="20">
        <f t="shared" si="3"/>
        <v>14111</v>
      </c>
      <c r="T6" s="20">
        <f t="shared" si="3"/>
        <v>56</v>
      </c>
      <c r="U6" s="20">
        <f t="shared" si="3"/>
        <v>251.98</v>
      </c>
      <c r="V6" s="20">
        <f t="shared" si="3"/>
        <v>7122</v>
      </c>
      <c r="W6" s="20">
        <f t="shared" si="3"/>
        <v>3.26</v>
      </c>
      <c r="X6" s="20">
        <f t="shared" si="3"/>
        <v>2184.66</v>
      </c>
      <c r="Y6" s="21" t="str">
        <f>IF(Y7="",NA(),Y7)</f>
        <v>-</v>
      </c>
      <c r="Z6" s="21" t="str">
        <f t="shared" ref="Z6:AH6" si="4">IF(Z7="",NA(),Z7)</f>
        <v>-</v>
      </c>
      <c r="AA6" s="21" t="str">
        <f t="shared" si="4"/>
        <v>-</v>
      </c>
      <c r="AB6" s="21">
        <f t="shared" si="4"/>
        <v>105.19</v>
      </c>
      <c r="AC6" s="21">
        <f t="shared" si="4"/>
        <v>102.61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38.17</v>
      </c>
      <c r="AY6" s="21">
        <f t="shared" si="6"/>
        <v>21.71</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13.15</v>
      </c>
      <c r="BJ6" s="21">
        <f t="shared" si="7"/>
        <v>11.77</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88.58</v>
      </c>
      <c r="BU6" s="21">
        <f t="shared" si="8"/>
        <v>70.67</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166.12</v>
      </c>
      <c r="CF6" s="21">
        <f t="shared" si="9"/>
        <v>208.04</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49.31</v>
      </c>
      <c r="CQ6" s="21">
        <f t="shared" si="10"/>
        <v>50.03</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85.45</v>
      </c>
      <c r="DB6" s="21">
        <f t="shared" si="11"/>
        <v>87.85</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4.0999999999999996</v>
      </c>
      <c r="DM6" s="21">
        <f t="shared" si="12"/>
        <v>8.16</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15">
      <c r="A7" s="14"/>
      <c r="B7" s="23">
        <v>2024</v>
      </c>
      <c r="C7" s="23">
        <v>423238</v>
      </c>
      <c r="D7" s="23">
        <v>46</v>
      </c>
      <c r="E7" s="23">
        <v>17</v>
      </c>
      <c r="F7" s="23">
        <v>1</v>
      </c>
      <c r="G7" s="23">
        <v>0</v>
      </c>
      <c r="H7" s="23" t="s">
        <v>96</v>
      </c>
      <c r="I7" s="23" t="s">
        <v>97</v>
      </c>
      <c r="J7" s="23" t="s">
        <v>98</v>
      </c>
      <c r="K7" s="23" t="s">
        <v>99</v>
      </c>
      <c r="L7" s="23" t="s">
        <v>100</v>
      </c>
      <c r="M7" s="23" t="s">
        <v>101</v>
      </c>
      <c r="N7" s="24" t="s">
        <v>102</v>
      </c>
      <c r="O7" s="24">
        <v>62.86</v>
      </c>
      <c r="P7" s="24">
        <v>50.73</v>
      </c>
      <c r="Q7" s="24">
        <v>101.94</v>
      </c>
      <c r="R7" s="24">
        <v>3080</v>
      </c>
      <c r="S7" s="24">
        <v>14111</v>
      </c>
      <c r="T7" s="24">
        <v>56</v>
      </c>
      <c r="U7" s="24">
        <v>251.98</v>
      </c>
      <c r="V7" s="24">
        <v>7122</v>
      </c>
      <c r="W7" s="24">
        <v>3.26</v>
      </c>
      <c r="X7" s="24">
        <v>2184.66</v>
      </c>
      <c r="Y7" s="24" t="s">
        <v>102</v>
      </c>
      <c r="Z7" s="24" t="s">
        <v>102</v>
      </c>
      <c r="AA7" s="24" t="s">
        <v>102</v>
      </c>
      <c r="AB7" s="24">
        <v>105.19</v>
      </c>
      <c r="AC7" s="24">
        <v>102.61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38.17</v>
      </c>
      <c r="AY7" s="24">
        <v>21.71</v>
      </c>
      <c r="AZ7" s="24" t="s">
        <v>102</v>
      </c>
      <c r="BA7" s="24" t="s">
        <v>102</v>
      </c>
      <c r="BB7" s="24" t="s">
        <v>102</v>
      </c>
      <c r="BC7" s="24">
        <v>57.42</v>
      </c>
      <c r="BD7" s="24">
        <v>56.13</v>
      </c>
      <c r="BE7" s="24">
        <v>82.75</v>
      </c>
      <c r="BF7" s="24" t="s">
        <v>102</v>
      </c>
      <c r="BG7" s="24" t="s">
        <v>102</v>
      </c>
      <c r="BH7" s="24" t="s">
        <v>102</v>
      </c>
      <c r="BI7" s="24">
        <v>13.15</v>
      </c>
      <c r="BJ7" s="24">
        <v>11.77</v>
      </c>
      <c r="BK7" s="24" t="s">
        <v>102</v>
      </c>
      <c r="BL7" s="24" t="s">
        <v>102</v>
      </c>
      <c r="BM7" s="24" t="s">
        <v>102</v>
      </c>
      <c r="BN7" s="24">
        <v>1174.6099999999999</v>
      </c>
      <c r="BO7" s="24">
        <v>1343.89</v>
      </c>
      <c r="BP7" s="24">
        <v>602.55999999999995</v>
      </c>
      <c r="BQ7" s="24" t="s">
        <v>102</v>
      </c>
      <c r="BR7" s="24" t="s">
        <v>102</v>
      </c>
      <c r="BS7" s="24" t="s">
        <v>102</v>
      </c>
      <c r="BT7" s="24">
        <v>88.58</v>
      </c>
      <c r="BU7" s="24">
        <v>70.67</v>
      </c>
      <c r="BV7" s="24" t="s">
        <v>102</v>
      </c>
      <c r="BW7" s="24" t="s">
        <v>102</v>
      </c>
      <c r="BX7" s="24" t="s">
        <v>102</v>
      </c>
      <c r="BY7" s="24">
        <v>75.41</v>
      </c>
      <c r="BZ7" s="24">
        <v>72.84</v>
      </c>
      <c r="CA7" s="24">
        <v>97.94</v>
      </c>
      <c r="CB7" s="24" t="s">
        <v>102</v>
      </c>
      <c r="CC7" s="24" t="s">
        <v>102</v>
      </c>
      <c r="CD7" s="24" t="s">
        <v>102</v>
      </c>
      <c r="CE7" s="24">
        <v>166.12</v>
      </c>
      <c r="CF7" s="24">
        <v>208.04</v>
      </c>
      <c r="CG7" s="24" t="s">
        <v>102</v>
      </c>
      <c r="CH7" s="24" t="s">
        <v>102</v>
      </c>
      <c r="CI7" s="24" t="s">
        <v>102</v>
      </c>
      <c r="CJ7" s="24">
        <v>223.48</v>
      </c>
      <c r="CK7" s="24">
        <v>232.33</v>
      </c>
      <c r="CL7" s="24">
        <v>140.97999999999999</v>
      </c>
      <c r="CM7" s="24" t="s">
        <v>102</v>
      </c>
      <c r="CN7" s="24" t="s">
        <v>102</v>
      </c>
      <c r="CO7" s="24" t="s">
        <v>102</v>
      </c>
      <c r="CP7" s="24">
        <v>49.31</v>
      </c>
      <c r="CQ7" s="24">
        <v>50.03</v>
      </c>
      <c r="CR7" s="24" t="s">
        <v>102</v>
      </c>
      <c r="CS7" s="24" t="s">
        <v>102</v>
      </c>
      <c r="CT7" s="24" t="s">
        <v>102</v>
      </c>
      <c r="CU7" s="24">
        <v>48.03</v>
      </c>
      <c r="CV7" s="24">
        <v>48.92</v>
      </c>
      <c r="CW7" s="24">
        <v>60.13</v>
      </c>
      <c r="CX7" s="24" t="s">
        <v>102</v>
      </c>
      <c r="CY7" s="24" t="s">
        <v>102</v>
      </c>
      <c r="CZ7" s="24" t="s">
        <v>102</v>
      </c>
      <c r="DA7" s="24">
        <v>85.45</v>
      </c>
      <c r="DB7" s="24">
        <v>87.85</v>
      </c>
      <c r="DC7" s="24" t="s">
        <v>102</v>
      </c>
      <c r="DD7" s="24" t="s">
        <v>102</v>
      </c>
      <c r="DE7" s="24" t="s">
        <v>102</v>
      </c>
      <c r="DF7" s="24">
        <v>80.95</v>
      </c>
      <c r="DG7" s="24">
        <v>80.760000000000005</v>
      </c>
      <c r="DH7" s="24">
        <v>96</v>
      </c>
      <c r="DI7" s="24" t="s">
        <v>102</v>
      </c>
      <c r="DJ7" s="24" t="s">
        <v>102</v>
      </c>
      <c r="DK7" s="24" t="s">
        <v>102</v>
      </c>
      <c r="DL7" s="24">
        <v>4.0999999999999996</v>
      </c>
      <c r="DM7" s="24">
        <v>8.16</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2025-12-23T06:06:04Z</dcterms:created>
  <dcterms:modified xsi:type="dcterms:W3CDTF">2026-02-27T02:25:04Z</dcterms:modified>
  <cp:category/>
</cp:coreProperties>
</file>