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E1FE128-8E44-4CAE-86E6-4DE2AB883303}" xr6:coauthVersionLast="47" xr6:coauthVersionMax="47" xr10:uidLastSave="{00000000-0000-0000-0000-000000000000}"/>
  <workbookProtection workbookAlgorithmName="SHA-512" workbookHashValue="VGQ8rk1grcvPFaDQAHA7/mQiZTcjsBxbVhSNWHQTVlKy83+xDmy6tBdHyVkNDYlYijZ+ULtyVLDexFYNQGUuKA==" workbookSaltValue="zc2g31FUaHFH7pgW7txwG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<sst xmlns="http://schemas.openxmlformats.org/spreadsheetml/2006/main" count="231" uniqueCount="115">
  <si>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</si>
  <si>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</si>
  <si>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</si>
  <si>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</si>
  <si>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</si>
  <si>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</si>
  <si>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</si>
  <si>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</si>
  <si>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</si>
  <si>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</si>
  <si>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</si>
  <si>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</si>
  <si>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</si>
  <si>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</si>
  <si>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</si>
  <si>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</si>
  <si>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</si>
  <si>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</si>
  <si>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</si>
  <si>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</si>
  <si>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</si>
  <si>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</si>
  <si>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</si>
  <si>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</si>
  <si>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</si>
  <si>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</si>
  <si>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</si>
  <si>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</si>
  <si>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</si>
  <si>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</si>
  <si>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</si>
  <si>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</si>
  <si>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</si>
  <si>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</si>
  <si>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</si>
  <si>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</si>
  <si>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</si>
  <si>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</si>
  <si>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</si>
  <si>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</si>
  <si>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</si>
  <si>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</si>
  <si>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</si>
  <si>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</si>
  <si>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</si>
  <si>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</si>
  <si>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</si>
  <si>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</si>
  <si>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</si>
  <si>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</si>
  <si>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</si>
  <si>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</si>
  <si>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</si>
  <si>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</si>
  <si>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</si>
  <si>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</si>
  <si>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</si>
  <si>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</si>
  <si>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</si>
  <si>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</si>
  <si>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</si>
  <si>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</si>
  <si>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</si>
  <si>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</si>
  <si>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</si>
  <si>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</si>
  <si>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</si>
  <si>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</si>
  <si>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</si>
  <si>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</si>
  <si>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</si>
  <si>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</si>
  <si>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</si>
  <si>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</si>
  <si>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</si>
  <si>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</si>
  <si>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</si>
  <si>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</si>
  <si>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</si>
  <si>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</si>
  <si>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</si>
  <si>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</si>
  <si>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</si>
  <si>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</si>
  <si>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</si>
  <si>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</si>
  <si>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</si>
  <si>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</si>
  <si>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</si>
  <si>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</si>
  <si>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</si>
  <si>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</si>
  <si>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</si>
  <si>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</si>
  <si>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</si>
  <si>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</si>
  <si>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</si>
  <si>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</si>
  <si>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</si>
  <si>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</si>
  <si>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</si>
  <si>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</si>
  <si>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</si>
  <si>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</si>
  <si>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</si>
  <si>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</si>
  <si>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</si>
  <si>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</si>
  <si>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</si>
  <si>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</si>
  <si>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</si>
  <si>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</si>
  <si>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本町の下水道管路施設は30年が経過しており、今後、計画的な更新が必要となります。</t>
    <rPh sb="0" eb="2">
      <t>ホンチョウ</t>
    </rPh>
    <rPh sb="3" eb="6">
      <t>ゲスイドウ</t>
    </rPh>
    <rPh sb="6" eb="8">
      <t>カンロ</t>
    </rPh>
    <rPh sb="8" eb="10">
      <t>シセツ</t>
    </rPh>
    <rPh sb="13" eb="14">
      <t>ネン</t>
    </rPh>
    <rPh sb="15" eb="17">
      <t>ケイカ</t>
    </rPh>
    <rPh sb="22" eb="24">
      <t>コンゴ</t>
    </rPh>
    <rPh sb="25" eb="28">
      <t>ケイカクテキ</t>
    </rPh>
    <rPh sb="29" eb="31">
      <t>コウシン</t>
    </rPh>
    <rPh sb="32" eb="34">
      <t>ヒツヨウ</t>
    </rPh>
    <phoneticPr fontId="4"/>
  </si>
  <si>
    <t>人口減少に伴い下水道使用料は年々減少しており、不足額を一般会計からの繰入金で賄い事業を運営している状況にあります。
近年の人件費増加や物価高騰により、維持管理費が増加してきています。また、老朽化により施設の修繕・更新も必要となってきており、下水道事業の運営は年々厳しくなっています。
これらの課題に対応するため、今後、接続率の向上や使用料の見直し等を行い、適切な使用料の確保に取り組む必要があります。
また、維持管理費の節減を図り、計画的な施設更新に取り組む必要があります。</t>
    <rPh sb="23" eb="26">
      <t>フソクガク</t>
    </rPh>
    <rPh sb="27" eb="31">
      <t>イッパンカイケイ</t>
    </rPh>
    <rPh sb="34" eb="37">
      <t>クリイレキン</t>
    </rPh>
    <rPh sb="38" eb="39">
      <t>マカナ</t>
    </rPh>
    <rPh sb="40" eb="42">
      <t>ジギョウ</t>
    </rPh>
    <rPh sb="43" eb="45">
      <t>ウンエイ</t>
    </rPh>
    <rPh sb="49" eb="51">
      <t>ジョウキョウ</t>
    </rPh>
    <rPh sb="58" eb="60">
      <t>キンネン</t>
    </rPh>
    <rPh sb="61" eb="64">
      <t>ジンケンヒ</t>
    </rPh>
    <rPh sb="64" eb="66">
      <t>ゾウカ</t>
    </rPh>
    <rPh sb="67" eb="71">
      <t>ブッカコウトウ</t>
    </rPh>
    <rPh sb="75" eb="80">
      <t>イジカンリヒ</t>
    </rPh>
    <rPh sb="81" eb="83">
      <t>ゾウカ</t>
    </rPh>
    <rPh sb="94" eb="97">
      <t>ロウキュウカ</t>
    </rPh>
    <rPh sb="100" eb="102">
      <t>シセツ</t>
    </rPh>
    <rPh sb="103" eb="105">
      <t>シュウゼン</t>
    </rPh>
    <rPh sb="106" eb="108">
      <t>コウシン</t>
    </rPh>
    <rPh sb="109" eb="111">
      <t>ヒツヨウ</t>
    </rPh>
    <rPh sb="120" eb="123">
      <t>ゲスイドウ</t>
    </rPh>
    <rPh sb="123" eb="125">
      <t>ジギョウ</t>
    </rPh>
    <rPh sb="126" eb="128">
      <t>ウンエイ</t>
    </rPh>
    <rPh sb="129" eb="131">
      <t>ネンネン</t>
    </rPh>
    <rPh sb="131" eb="132">
      <t>キビ</t>
    </rPh>
    <rPh sb="146" eb="148">
      <t>カダイ</t>
    </rPh>
    <rPh sb="149" eb="151">
      <t>タイオウ</t>
    </rPh>
    <rPh sb="156" eb="158">
      <t>コンゴ</t>
    </rPh>
    <rPh sb="159" eb="162">
      <t>セツゾクリツ</t>
    </rPh>
    <rPh sb="163" eb="165">
      <t>コウジョウ</t>
    </rPh>
    <rPh sb="166" eb="169">
      <t>シヨウリョウ</t>
    </rPh>
    <rPh sb="170" eb="172">
      <t>ミナオ</t>
    </rPh>
    <rPh sb="173" eb="174">
      <t>ナド</t>
    </rPh>
    <rPh sb="175" eb="176">
      <t>オコナ</t>
    </rPh>
    <rPh sb="178" eb="180">
      <t>テキセツ</t>
    </rPh>
    <rPh sb="181" eb="184">
      <t>シヨウリョウ</t>
    </rPh>
    <rPh sb="185" eb="187">
      <t>カクホ</t>
    </rPh>
    <rPh sb="188" eb="189">
      <t>ト</t>
    </rPh>
    <rPh sb="190" eb="191">
      <t>ク</t>
    </rPh>
    <rPh sb="192" eb="194">
      <t>ヒツヨウ</t>
    </rPh>
    <rPh sb="204" eb="209">
      <t>イジカンリヒ</t>
    </rPh>
    <rPh sb="210" eb="212">
      <t>セツゲン</t>
    </rPh>
    <rPh sb="213" eb="214">
      <t>ハカ</t>
    </rPh>
    <rPh sb="216" eb="219">
      <t>ケイカクテキ</t>
    </rPh>
    <rPh sb="220" eb="224">
      <t>シセツコウシン</t>
    </rPh>
    <rPh sb="225" eb="226">
      <t>ト</t>
    </rPh>
    <rPh sb="227" eb="228">
      <t>ク</t>
    </rPh>
    <rPh sb="229" eb="231">
      <t>ヒツヨウ</t>
    </rPh>
    <phoneticPr fontId="4"/>
  </si>
  <si>
    <r>
      <t>経常収支比率は前年度と比較し改善していますが、下水道使用料は年々減少しており、一般会計からの繰入金により費用を賄っている状況にあります。
累積欠損金比率、流動比率についても前年度より改善した数値となっていますが、一般会計からの繰入金によるものであります。
企業債残高対事業規模比率は</t>
    </r>
    <r>
      <rPr>
        <sz val="11"/>
        <rFont val="ＭＳ ゴシック"/>
        <family val="3"/>
        <charset val="128"/>
      </rPr>
      <t>類似団体平均値</t>
    </r>
    <r>
      <rPr>
        <sz val="11"/>
        <color theme="1"/>
        <rFont val="ＭＳ ゴシック"/>
        <family val="3"/>
        <charset val="128"/>
      </rPr>
      <t>を下回っていますが、今後、施設の更新が必要であり、企業債借入額の増加が見込まれます。
経費回収率、汚水処理原価は前年度と比較し改善していますが、処理場設備の老朽化が進んでおり、今後、汚水処理原価の増加が見込まれます。
施設利用率は低い状況であり、施設が過大となっていることから、適切な施設規模の見直しが必要です。
水洗化率は前年度と比較し増加していますが、下水道区域内の整備は、ほぼ終了しており、今後、大幅な増加は見込めません。</t>
    </r>
    <rPh sb="0" eb="4">
      <t>ケイジョウシュウシ</t>
    </rPh>
    <rPh sb="4" eb="6">
      <t>ヒリツ</t>
    </rPh>
    <rPh sb="7" eb="10">
      <t>ゼンネンド</t>
    </rPh>
    <rPh sb="11" eb="13">
      <t>ヒカク</t>
    </rPh>
    <rPh sb="14" eb="16">
      <t>カイゼン</t>
    </rPh>
    <rPh sb="23" eb="26">
      <t>ゲスイドウ</t>
    </rPh>
    <rPh sb="26" eb="29">
      <t>シヨウリョウ</t>
    </rPh>
    <rPh sb="30" eb="32">
      <t>ネンネン</t>
    </rPh>
    <rPh sb="32" eb="34">
      <t>ゲンショウ</t>
    </rPh>
    <rPh sb="39" eb="43">
      <t>イッパンカイケイ</t>
    </rPh>
    <rPh sb="46" eb="49">
      <t>クリイレキン</t>
    </rPh>
    <rPh sb="52" eb="54">
      <t>ヒヨウ</t>
    </rPh>
    <rPh sb="55" eb="56">
      <t>マカナ</t>
    </rPh>
    <rPh sb="60" eb="62">
      <t>ジョウキョウ</t>
    </rPh>
    <rPh sb="69" eb="71">
      <t>ルイセキ</t>
    </rPh>
    <rPh sb="71" eb="74">
      <t>ケッソンキン</t>
    </rPh>
    <rPh sb="74" eb="76">
      <t>ヒリツ</t>
    </rPh>
    <rPh sb="77" eb="81">
      <t>リュウドウヒリツ</t>
    </rPh>
    <rPh sb="86" eb="89">
      <t>ゼンネンド</t>
    </rPh>
    <rPh sb="91" eb="93">
      <t>カイゼン</t>
    </rPh>
    <rPh sb="95" eb="97">
      <t>スウチ</t>
    </rPh>
    <rPh sb="106" eb="110">
      <t>イッパンカイケイ</t>
    </rPh>
    <rPh sb="113" eb="116">
      <t>クリイレキン</t>
    </rPh>
    <rPh sb="128" eb="131">
      <t>キギョウサイ</t>
    </rPh>
    <rPh sb="131" eb="133">
      <t>ザンダカ</t>
    </rPh>
    <rPh sb="138" eb="140">
      <t>ヒリツ</t>
    </rPh>
    <rPh sb="141" eb="145">
      <t>ルイジダンタイ</t>
    </rPh>
    <rPh sb="145" eb="147">
      <t>ヘイキン</t>
    </rPh>
    <rPh sb="147" eb="148">
      <t>アタイ</t>
    </rPh>
    <rPh sb="149" eb="151">
      <t>シタマワ</t>
    </rPh>
    <rPh sb="158" eb="160">
      <t>コンゴ</t>
    </rPh>
    <rPh sb="167" eb="169">
      <t>ヒツヨウ</t>
    </rPh>
    <rPh sb="173" eb="176">
      <t>キギョウサイ</t>
    </rPh>
    <rPh sb="176" eb="179">
      <t>カリイレガク</t>
    </rPh>
    <rPh sb="180" eb="182">
      <t>ゾウカ</t>
    </rPh>
    <rPh sb="183" eb="185">
      <t>ミコ</t>
    </rPh>
    <rPh sb="191" eb="196">
      <t>ケイヒカイシュウリツ</t>
    </rPh>
    <rPh sb="197" eb="203">
      <t>オスイショリゲンカ</t>
    </rPh>
    <rPh sb="204" eb="207">
      <t>ゼンネンド</t>
    </rPh>
    <rPh sb="208" eb="210">
      <t>ヒカク</t>
    </rPh>
    <rPh sb="211" eb="213">
      <t>カイゼン</t>
    </rPh>
    <rPh sb="220" eb="223">
      <t>ショリジョウ</t>
    </rPh>
    <rPh sb="223" eb="225">
      <t>セツビ</t>
    </rPh>
    <rPh sb="226" eb="229">
      <t>ロウキュウカ</t>
    </rPh>
    <rPh sb="230" eb="231">
      <t>スス</t>
    </rPh>
    <rPh sb="236" eb="238">
      <t>コンゴ</t>
    </rPh>
    <rPh sb="239" eb="245">
      <t>オスイショリゲンカ</t>
    </rPh>
    <rPh sb="246" eb="248">
      <t>ゾウカ</t>
    </rPh>
    <rPh sb="249" eb="251">
      <t>ミコ</t>
    </rPh>
    <rPh sb="257" eb="259">
      <t>シセツ</t>
    </rPh>
    <rPh sb="259" eb="262">
      <t>リヨウリツ</t>
    </rPh>
    <rPh sb="263" eb="264">
      <t>ヒク</t>
    </rPh>
    <rPh sb="265" eb="267">
      <t>ジョウキョウ</t>
    </rPh>
    <rPh sb="271" eb="273">
      <t>シセツ</t>
    </rPh>
    <rPh sb="274" eb="276">
      <t>カダイ</t>
    </rPh>
    <rPh sb="287" eb="289">
      <t>テキセツ</t>
    </rPh>
    <rPh sb="290" eb="292">
      <t>シセツ</t>
    </rPh>
    <rPh sb="292" eb="294">
      <t>キボ</t>
    </rPh>
    <rPh sb="295" eb="297">
      <t>ミナオ</t>
    </rPh>
    <rPh sb="299" eb="301">
      <t>ヒツヨウ</t>
    </rPh>
    <rPh sb="305" eb="309">
      <t>スイセンカリツ</t>
    </rPh>
    <rPh sb="310" eb="313">
      <t>ゼンネンド</t>
    </rPh>
    <rPh sb="314" eb="316">
      <t>ヒカク</t>
    </rPh>
    <rPh sb="317" eb="319">
      <t>ゾウカ</t>
    </rPh>
    <rPh sb="346" eb="348">
      <t>コンゴ</t>
    </rPh>
    <rPh sb="349" eb="351">
      <t>オオハバ</t>
    </rPh>
    <rPh sb="352" eb="354">
      <t>ゾウカ</t>
    </rPh>
    <rPh sb="355" eb="35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</si>
</sst>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0.57999999999999996</c:v>
                </c:pt>
                <c:pt idx="4" formatCode="#,##0.00;&quot;△&quot;#,##0.00;&quot;-&quot;">
                  <c:v>0.2</c:v>
                </c:pt>
              </c:numCache>
            </c:numRef>
          </c:val>
          <c:extLst>
            <c:ext xmlns:c16="http://schemas.microsoft.com/office/drawing/2014/chart" uri="{C3380CC4-5D6E-409C-BE32-E72D297353CC}">
              <c16:uniqueId val="{00000000-78C2-4F63-BC1D-E0EE487FBB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78C2-4F63-BC1D-E0EE487FBB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43.17</c:v>
                </c:pt>
                <c:pt idx="1">
                  <c:v>43.48</c:v>
                </c:pt>
                <c:pt idx="2">
                  <c:v>42.48</c:v>
                </c:pt>
                <c:pt idx="3">
                  <c:v>43.31</c:v>
                </c:pt>
                <c:pt idx="4">
                  <c:v>42.46</c:v>
                </c:pt>
              </c:numCache>
            </c:numRef>
          </c:val>
          <c:extLst>
            <c:ext xmlns:c16="http://schemas.microsoft.com/office/drawing/2014/chart" uri="{C3380CC4-5D6E-409C-BE32-E72D297353CC}">
              <c16:uniqueId val="{00000000-6311-480C-A823-FCCD97061D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6311-480C-A823-FCCD97061D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81.099999999999994</c:v>
                </c:pt>
                <c:pt idx="1">
                  <c:v>81.78</c:v>
                </c:pt>
                <c:pt idx="2">
                  <c:v>81.52</c:v>
                </c:pt>
                <c:pt idx="3">
                  <c:v>81.92</c:v>
                </c:pt>
                <c:pt idx="4">
                  <c:v>82.67</c:v>
                </c:pt>
              </c:numCache>
            </c:numRef>
          </c:val>
          <c:extLst>
            <c:ext xmlns:c16="http://schemas.microsoft.com/office/drawing/2014/chart" uri="{C3380CC4-5D6E-409C-BE32-E72D297353CC}">
              <c16:uniqueId val="{00000000-9924-406C-B5A5-202A8D347F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9924-406C-B5A5-202A8D347F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101.85</c:v>
                </c:pt>
                <c:pt idx="1">
                  <c:v>101.33</c:v>
                </c:pt>
                <c:pt idx="2">
                  <c:v>105.92</c:v>
                </c:pt>
                <c:pt idx="3">
                  <c:v>98.92</c:v>
                </c:pt>
                <c:pt idx="4">
                  <c:v>105.94</c:v>
                </c:pt>
              </c:numCache>
            </c:numRef>
          </c:val>
          <c:extLst>
            <c:ext xmlns:c16="http://schemas.microsoft.com/office/drawing/2014/chart" uri="{C3380CC4-5D6E-409C-BE32-E72D297353CC}">
              <c16:uniqueId val="{00000000-B56A-4845-B519-1F848410A8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B56A-4845-B519-1F848410A8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10.44</c:v>
                </c:pt>
                <c:pt idx="1">
                  <c:v>13.31</c:v>
                </c:pt>
                <c:pt idx="2">
                  <c:v>16.100000000000001</c:v>
                </c:pt>
                <c:pt idx="3">
                  <c:v>18.71</c:v>
                </c:pt>
                <c:pt idx="4">
                  <c:v>20.61</c:v>
                </c:pt>
              </c:numCache>
            </c:numRef>
          </c:val>
          <c:extLst>
            <c:ext xmlns:c16="http://schemas.microsoft.com/office/drawing/2014/chart" uri="{C3380CC4-5D6E-409C-BE32-E72D297353CC}">
              <c16:uniqueId val="{00000000-CC50-4FBF-ABD3-538CABA02A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CC50-4FBF-ABD3-538CABA02A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07-4812-9BC8-BE8C5CB55D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107-4812-9BC8-BE8C5CB55D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24.94</c:v>
                </c:pt>
                <c:pt idx="1">
                  <c:v>20.64</c:v>
                </c:pt>
                <c:pt idx="2">
                  <c:v>2.44</c:v>
                </c:pt>
                <c:pt idx="3">
                  <c:v>6.07</c:v>
                </c:pt>
                <c:pt idx="4" formatCode="#,##0.00;&quot;△&quot;#,##0.00">
                  <c:v>0</c:v>
                </c:pt>
              </c:numCache>
            </c:numRef>
          </c:val>
          <c:extLst>
            <c:ext xmlns:c16="http://schemas.microsoft.com/office/drawing/2014/chart" uri="{C3380CC4-5D6E-409C-BE32-E72D297353CC}">
              <c16:uniqueId val="{00000000-8B90-4620-9F73-D7727F318F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8B90-4620-9F73-D7727F318F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34.81</c:v>
                </c:pt>
                <c:pt idx="1">
                  <c:v>38.21</c:v>
                </c:pt>
                <c:pt idx="2">
                  <c:v>47.57</c:v>
                </c:pt>
                <c:pt idx="3">
                  <c:v>63.37</c:v>
                </c:pt>
                <c:pt idx="4">
                  <c:v>73.41</c:v>
                </c:pt>
              </c:numCache>
            </c:numRef>
          </c:val>
          <c:extLst>
            <c:ext xmlns:c16="http://schemas.microsoft.com/office/drawing/2014/chart" uri="{C3380CC4-5D6E-409C-BE32-E72D297353CC}">
              <c16:uniqueId val="{00000000-3789-4C8F-8358-F6210EDFFA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3789-4C8F-8358-F6210EDFFA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141.02000000000001</c:v>
                </c:pt>
                <c:pt idx="1">
                  <c:v>753.72</c:v>
                </c:pt>
                <c:pt idx="2">
                  <c:v>482.7</c:v>
                </c:pt>
                <c:pt idx="3">
                  <c:v>586.30999999999995</c:v>
                </c:pt>
                <c:pt idx="4">
                  <c:v>207.7</c:v>
                </c:pt>
              </c:numCache>
            </c:numRef>
          </c:val>
          <c:extLst>
            <c:ext xmlns:c16="http://schemas.microsoft.com/office/drawing/2014/chart" uri="{C3380CC4-5D6E-409C-BE32-E72D297353CC}">
              <c16:uniqueId val="{00000000-7838-4F3B-8AAD-73E371E907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7838-4F3B-8AAD-73E371E907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74.58</c:v>
                </c:pt>
                <c:pt idx="1">
                  <c:v>93.43</c:v>
                </c:pt>
                <c:pt idx="2">
                  <c:v>99.48</c:v>
                </c:pt>
                <c:pt idx="3">
                  <c:v>96</c:v>
                </c:pt>
                <c:pt idx="4">
                  <c:v>100</c:v>
                </c:pt>
              </c:numCache>
            </c:numRef>
          </c:val>
          <c:extLst>
            <c:ext xmlns:c16="http://schemas.microsoft.com/office/drawing/2014/chart" uri="{C3380CC4-5D6E-409C-BE32-E72D297353CC}">
              <c16:uniqueId val="{00000000-BDD9-4496-A8FC-0FB6C2183C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BDD9-4496-A8FC-0FB6C2183C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207.56</c:v>
                </c:pt>
                <c:pt idx="1">
                  <c:v>165.06</c:v>
                </c:pt>
                <c:pt idx="2">
                  <c:v>154.78</c:v>
                </c:pt>
                <c:pt idx="3">
                  <c:v>160.74</c:v>
                </c:pt>
                <c:pt idx="4">
                  <c:v>154.16999999999999</c:v>
                </c:pt>
              </c:numCache>
            </c:numRef>
          </c:val>
          <c:extLst>
            <c:ext xmlns:c16="http://schemas.microsoft.com/office/drawing/2014/chart" uri="{C3380CC4-5D6E-409C-BE32-E72D297353CC}">
              <c16:uniqueId val="{00000000-B299-4820-92D1-0E13E29A7F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299-4820-92D1-0E13E29A7F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川棚町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12948</v>
      </c>
      <c r="AM8" s="41"/>
      <c r="AN8" s="41"/>
      <c r="AO8" s="41"/>
      <c r="AP8" s="41"/>
      <c r="AQ8" s="41"/>
      <c r="AR8" s="41"/>
      <c r="AS8" s="41"/>
      <c r="AT8" s="34">
        <f>データ!T6</f>
        <v>37.25</v>
      </c>
      <c r="AU8" s="34"/>
      <c r="AV8" s="34"/>
      <c r="AW8" s="34"/>
      <c r="AX8" s="34"/>
      <c r="AY8" s="34"/>
      <c r="AZ8" s="34"/>
      <c r="BA8" s="34"/>
      <c r="BB8" s="34">
        <f>データ!U6</f>
        <v>347.6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73.94</v>
      </c>
      <c r="J10" s="34"/>
      <c r="K10" s="34"/>
      <c r="L10" s="34"/>
      <c r="M10" s="34"/>
      <c r="N10" s="34"/>
      <c r="O10" s="34"/>
      <c r="P10" s="34">
        <f>データ!P6</f>
        <v>72.02</v>
      </c>
      <c r="Q10" s="34"/>
      <c r="R10" s="34"/>
      <c r="S10" s="34"/>
      <c r="T10" s="34"/>
      <c r="U10" s="34"/>
      <c r="V10" s="34"/>
      <c r="W10" s="34">
        <f>データ!Q6</f>
        <v>94.06</v>
      </c>
      <c r="X10" s="34"/>
      <c r="Y10" s="34"/>
      <c r="Z10" s="34"/>
      <c r="AA10" s="34"/>
      <c r="AB10" s="34"/>
      <c r="AC10" s="34"/>
      <c r="AD10" s="41">
        <f>データ!R6</f>
        <v>2970</v>
      </c>
      <c r="AE10" s="41"/>
      <c r="AF10" s="41"/>
      <c r="AG10" s="41"/>
      <c r="AH10" s="41"/>
      <c r="AI10" s="41"/>
      <c r="AJ10" s="41"/>
      <c r="AK10" s="2"/>
      <c r="AL10" s="41">
        <f>データ!V6</f>
        <v>9238</v>
      </c>
      <c r="AM10" s="41"/>
      <c r="AN10" s="41"/>
      <c r="AO10" s="41"/>
      <c r="AP10" s="41"/>
      <c r="AQ10" s="41"/>
      <c r="AR10" s="41"/>
      <c r="AS10" s="41"/>
      <c r="AT10" s="34">
        <f>データ!W6</f>
        <v>3.19</v>
      </c>
      <c r="AU10" s="34"/>
      <c r="AV10" s="34"/>
      <c r="AW10" s="34"/>
      <c r="AX10" s="34"/>
      <c r="AY10" s="34"/>
      <c r="AZ10" s="34"/>
      <c r="BA10" s="34"/>
      <c r="BB10" s="34">
        <f>データ!X6</f>
        <v>2895.92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xnFn8W+cZCMQhJlK6pwM407nXXPdZDrYa4H6YAlwH/rCWSE21q3PuilYYxtOIi5Eh83qmoYVhSG1OOlJ9QI7g==" saltValue="JNPkczBQul0aok6LW5nf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423220</v>
      </c>
      <c r="D6" s="19">
        <f t="shared" si="3"/>
        <v>46</v>
      </c>
      <c r="E6" s="19">
        <f t="shared" si="3"/>
        <v>17</v>
      </c>
      <c r="F6" s="19">
        <f t="shared" si="3"/>
        <v>1</v>
      </c>
      <c r="G6" s="19">
        <f t="shared" si="3"/>
        <v>0</v>
      </c>
      <c r="H6" s="19" t="str">
        <f t="shared" si="3"/>
        <v>長崎県　川棚町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73.94</v>
      </c>
      <c r="P6" s="20">
        <f t="shared" si="3"/>
        <v>72.02</v>
      </c>
      <c r="Q6" s="20">
        <f t="shared" si="3"/>
        <v>94.06</v>
      </c>
      <c r="R6" s="20">
        <f t="shared" si="3"/>
        <v>2970</v>
      </c>
      <c r="S6" s="20">
        <f t="shared" si="3"/>
        <v>12948</v>
      </c>
      <c r="T6" s="20">
        <f t="shared" si="3"/>
        <v>37.25</v>
      </c>
      <c r="U6" s="20">
        <f t="shared" si="3"/>
        <v>347.6</v>
      </c>
      <c r="V6" s="20">
        <f t="shared" si="3"/>
        <v>9238</v>
      </c>
      <c r="W6" s="20">
        <f t="shared" si="3"/>
        <v>3.19</v>
      </c>
      <c r="X6" s="20">
        <f t="shared" si="3"/>
        <v>2895.92</v>
      </c>
      <c r="Y6" s="21">
        <f>IF(Y7="",NA(),Y7)</f>
        <v>101.85</v>
      </c>
      <c r="Z6" s="21">
        <f t="shared" ref="Z6:AH6" si="4">IF(Z7="",NA(),Z7)</f>
        <v>101.33</v>
      </c>
      <c r="AA6" s="21">
        <f t="shared" si="4"/>
        <v>105.92</v>
      </c>
      <c r="AB6" s="21">
        <f t="shared" si="4"/>
        <v>98.92</v>
      </c>
      <c r="AC6" s="21">
        <f t="shared" si="4"/>
        <v>105.94</v>
      </c>
      <c r="AD6" s="21">
        <f t="shared" si="4"/>
        <v>107.21</v>
      </c>
      <c r="AE6" s="21">
        <f t="shared" si="4"/>
        <v>107.08</v>
      </c>
      <c r="AF6" s="21">
        <f t="shared" si="4"/>
        <v>106.08</v>
      </c>
      <c r="AG6" s="21">
        <f t="shared" si="4"/>
        <v>106.87</v>
      </c>
      <c r="AH6" s="21">
        <f t="shared" si="4"/>
        <v>106.45</v>
      </c>
      <c r="AI6" s="20" t="str">
        <f>IF(AI7="","",IF(AI7="-","【-】","【"&amp;SUBSTITUTE(TEXT(AI7,"#,##0.00"),"-","△")&amp;"】"))</f>
        <v>【105.36】</v>
      </c>
      <c r="AJ6" s="21">
        <f>IF(AJ7="",NA(),AJ7)</f>
        <v>24.94</v>
      </c>
      <c r="AK6" s="21">
        <f t="shared" ref="AK6:AS6" si="5">IF(AK7="",NA(),AK7)</f>
        <v>20.64</v>
      </c>
      <c r="AL6" s="21">
        <f t="shared" si="5"/>
        <v>2.44</v>
      </c>
      <c r="AM6" s="21">
        <f t="shared" si="5"/>
        <v>6.07</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34.81</v>
      </c>
      <c r="AV6" s="21">
        <f t="shared" ref="AV6:BD6" si="6">IF(AV7="",NA(),AV7)</f>
        <v>38.21</v>
      </c>
      <c r="AW6" s="21">
        <f t="shared" si="6"/>
        <v>47.57</v>
      </c>
      <c r="AX6" s="21">
        <f t="shared" si="6"/>
        <v>63.37</v>
      </c>
      <c r="AY6" s="21">
        <f t="shared" si="6"/>
        <v>73.41</v>
      </c>
      <c r="AZ6" s="21">
        <f t="shared" si="6"/>
        <v>40.67</v>
      </c>
      <c r="BA6" s="21">
        <f t="shared" si="6"/>
        <v>47.7</v>
      </c>
      <c r="BB6" s="21">
        <f t="shared" si="6"/>
        <v>50.59</v>
      </c>
      <c r="BC6" s="21">
        <f t="shared" si="6"/>
        <v>62.37</v>
      </c>
      <c r="BD6" s="21">
        <f t="shared" si="6"/>
        <v>63.88</v>
      </c>
      <c r="BE6" s="20" t="str">
        <f>IF(BE7="","",IF(BE7="-","【-】","【"&amp;SUBSTITUTE(TEXT(BE7,"#,##0.00"),"-","△")&amp;"】"))</f>
        <v>【82.75】</v>
      </c>
      <c r="BF6" s="21">
        <f>IF(BF7="",NA(),BF7)</f>
        <v>141.02000000000001</v>
      </c>
      <c r="BG6" s="21">
        <f t="shared" ref="BG6:BO6" si="7">IF(BG7="",NA(),BG7)</f>
        <v>753.72</v>
      </c>
      <c r="BH6" s="21">
        <f t="shared" si="7"/>
        <v>482.7</v>
      </c>
      <c r="BI6" s="21">
        <f t="shared" si="7"/>
        <v>586.30999999999995</v>
      </c>
      <c r="BJ6" s="21">
        <f t="shared" si="7"/>
        <v>207.7</v>
      </c>
      <c r="BK6" s="21">
        <f t="shared" si="7"/>
        <v>1050.51</v>
      </c>
      <c r="BL6" s="21">
        <f t="shared" si="7"/>
        <v>1102.01</v>
      </c>
      <c r="BM6" s="21">
        <f t="shared" si="7"/>
        <v>987.36</v>
      </c>
      <c r="BN6" s="21">
        <f t="shared" si="7"/>
        <v>1042.77</v>
      </c>
      <c r="BO6" s="21">
        <f t="shared" si="7"/>
        <v>943.46</v>
      </c>
      <c r="BP6" s="20" t="str">
        <f>IF(BP7="","",IF(BP7="-","【-】","【"&amp;SUBSTITUTE(TEXT(BP7,"#,##0.00"),"-","△")&amp;"】"))</f>
        <v>【602.56】</v>
      </c>
      <c r="BQ6" s="21">
        <f>IF(BQ7="",NA(),BQ7)</f>
        <v>74.58</v>
      </c>
      <c r="BR6" s="21">
        <f t="shared" ref="BR6:BZ6" si="8">IF(BR7="",NA(),BR7)</f>
        <v>93.43</v>
      </c>
      <c r="BS6" s="21">
        <f t="shared" si="8"/>
        <v>99.48</v>
      </c>
      <c r="BT6" s="21">
        <f t="shared" si="8"/>
        <v>96</v>
      </c>
      <c r="BU6" s="21">
        <f t="shared" si="8"/>
        <v>100</v>
      </c>
      <c r="BV6" s="21">
        <f t="shared" si="8"/>
        <v>82.65</v>
      </c>
      <c r="BW6" s="21">
        <f t="shared" si="8"/>
        <v>82.55</v>
      </c>
      <c r="BX6" s="21">
        <f t="shared" si="8"/>
        <v>83.55</v>
      </c>
      <c r="BY6" s="21">
        <f t="shared" si="8"/>
        <v>84.48</v>
      </c>
      <c r="BZ6" s="21">
        <f t="shared" si="8"/>
        <v>79.22</v>
      </c>
      <c r="CA6" s="20" t="str">
        <f>IF(CA7="","",IF(CA7="-","【-】","【"&amp;SUBSTITUTE(TEXT(CA7,"#,##0.00"),"-","△")&amp;"】"))</f>
        <v>【97.94】</v>
      </c>
      <c r="CB6" s="21">
        <f>IF(CB7="",NA(),CB7)</f>
        <v>207.56</v>
      </c>
      <c r="CC6" s="21">
        <f t="shared" ref="CC6:CK6" si="9">IF(CC7="",NA(),CC7)</f>
        <v>165.06</v>
      </c>
      <c r="CD6" s="21">
        <f t="shared" si="9"/>
        <v>154.78</v>
      </c>
      <c r="CE6" s="21">
        <f t="shared" si="9"/>
        <v>160.74</v>
      </c>
      <c r="CF6" s="21">
        <f t="shared" si="9"/>
        <v>154.16999999999999</v>
      </c>
      <c r="CG6" s="21">
        <f t="shared" si="9"/>
        <v>186.3</v>
      </c>
      <c r="CH6" s="21">
        <f t="shared" si="9"/>
        <v>188.38</v>
      </c>
      <c r="CI6" s="21">
        <f t="shared" si="9"/>
        <v>185.98</v>
      </c>
      <c r="CJ6" s="21">
        <f t="shared" si="9"/>
        <v>187.11</v>
      </c>
      <c r="CK6" s="21">
        <f t="shared" si="9"/>
        <v>202.47</v>
      </c>
      <c r="CL6" s="20" t="str">
        <f>IF(CL7="","",IF(CL7="-","【-】","【"&amp;SUBSTITUTE(TEXT(CL7,"#,##0.00"),"-","△")&amp;"】"))</f>
        <v>【140.98】</v>
      </c>
      <c r="CM6" s="21">
        <f>IF(CM7="",NA(),CM7)</f>
        <v>43.17</v>
      </c>
      <c r="CN6" s="21">
        <f t="shared" ref="CN6:CV6" si="10">IF(CN7="",NA(),CN7)</f>
        <v>43.48</v>
      </c>
      <c r="CO6" s="21">
        <f t="shared" si="10"/>
        <v>42.48</v>
      </c>
      <c r="CP6" s="21">
        <f t="shared" si="10"/>
        <v>43.31</v>
      </c>
      <c r="CQ6" s="21">
        <f t="shared" si="10"/>
        <v>42.46</v>
      </c>
      <c r="CR6" s="21">
        <f t="shared" si="10"/>
        <v>50.53</v>
      </c>
      <c r="CS6" s="21">
        <f t="shared" si="10"/>
        <v>51.42</v>
      </c>
      <c r="CT6" s="21">
        <f t="shared" si="10"/>
        <v>48.95</v>
      </c>
      <c r="CU6" s="21">
        <f t="shared" si="10"/>
        <v>49.28</v>
      </c>
      <c r="CV6" s="21">
        <f t="shared" si="10"/>
        <v>50.62</v>
      </c>
      <c r="CW6" s="20" t="str">
        <f>IF(CW7="","",IF(CW7="-","【-】","【"&amp;SUBSTITUTE(TEXT(CW7,"#,##0.00"),"-","△")&amp;"】"))</f>
        <v>【60.13】</v>
      </c>
      <c r="CX6" s="21">
        <f>IF(CX7="",NA(),CX7)</f>
        <v>81.099999999999994</v>
      </c>
      <c r="CY6" s="21">
        <f t="shared" ref="CY6:DG6" si="11">IF(CY7="",NA(),CY7)</f>
        <v>81.78</v>
      </c>
      <c r="CZ6" s="21">
        <f t="shared" si="11"/>
        <v>81.52</v>
      </c>
      <c r="DA6" s="21">
        <f t="shared" si="11"/>
        <v>81.92</v>
      </c>
      <c r="DB6" s="21">
        <f t="shared" si="11"/>
        <v>82.67</v>
      </c>
      <c r="DC6" s="21">
        <f t="shared" si="11"/>
        <v>82.08</v>
      </c>
      <c r="DD6" s="21">
        <f t="shared" si="11"/>
        <v>81.34</v>
      </c>
      <c r="DE6" s="21">
        <f t="shared" si="11"/>
        <v>81.14</v>
      </c>
      <c r="DF6" s="21">
        <f t="shared" si="11"/>
        <v>79.7</v>
      </c>
      <c r="DG6" s="21">
        <f t="shared" si="11"/>
        <v>79</v>
      </c>
      <c r="DH6" s="20" t="str">
        <f>IF(DH7="","",IF(DH7="-","【-】","【"&amp;SUBSTITUTE(TEXT(DH7,"#,##0.00"),"-","△")&amp;"】"))</f>
        <v>【96.00】</v>
      </c>
      <c r="DI6" s="21">
        <f>IF(DI7="",NA(),DI7)</f>
        <v>10.44</v>
      </c>
      <c r="DJ6" s="21">
        <f t="shared" ref="DJ6:DR6" si="12">IF(DJ7="",NA(),DJ7)</f>
        <v>13.31</v>
      </c>
      <c r="DK6" s="21">
        <f t="shared" si="12"/>
        <v>16.100000000000001</v>
      </c>
      <c r="DL6" s="21">
        <f t="shared" si="12"/>
        <v>18.71</v>
      </c>
      <c r="DM6" s="21">
        <f t="shared" si="12"/>
        <v>20.61</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1">
        <f t="shared" si="14"/>
        <v>0.57999999999999996</v>
      </c>
      <c r="EI6" s="21">
        <f t="shared" si="14"/>
        <v>0.2</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423220</v>
      </c>
      <c r="D7" s="23">
        <v>46</v>
      </c>
      <c r="E7" s="23">
        <v>17</v>
      </c>
      <c r="F7" s="23">
        <v>1</v>
      </c>
      <c r="G7" s="23">
        <v>0</v>
      </c>
      <c r="H7" s="23" t="s">
        <v>96</v>
      </c>
      <c r="I7" s="23" t="s">
        <v>97</v>
      </c>
      <c r="J7" s="23" t="s">
        <v>98</v>
      </c>
      <c r="K7" s="23" t="s">
        <v>99</v>
      </c>
      <c r="L7" s="23" t="s">
        <v>100</v>
      </c>
      <c r="M7" s="23" t="s">
        <v>101</v>
      </c>
      <c r="N7" s="24" t="s">
        <v>102</v>
      </c>
      <c r="O7" s="24">
        <v>73.94</v>
      </c>
      <c r="P7" s="24">
        <v>72.02</v>
      </c>
      <c r="Q7" s="24">
        <v>94.06</v>
      </c>
      <c r="R7" s="24">
        <v>2970</v>
      </c>
      <c r="S7" s="24">
        <v>12948</v>
      </c>
      <c r="T7" s="24">
        <v>37.25</v>
      </c>
      <c r="U7" s="24">
        <v>347.6</v>
      </c>
      <c r="V7" s="24">
        <v>9238</v>
      </c>
      <c r="W7" s="24">
        <v>3.19</v>
      </c>
      <c r="X7" s="24">
        <v>2895.92</v>
      </c>
      <c r="Y7" s="24">
        <v>101.85</v>
      </c>
      <c r="Z7" s="24">
        <v>101.33</v>
      </c>
      <c r="AA7" s="24">
        <v>105.92</v>
      </c>
      <c r="AB7" s="24">
        <v>98.92</v>
      </c>
      <c r="AC7" s="24">
        <v>105.94</v>
      </c>
      <c r="AD7" s="24">
        <v>107.21</v>
      </c>
      <c r="AE7" s="24">
        <v>107.08</v>
      </c>
      <c r="AF7" s="24">
        <v>106.08</v>
      </c>
      <c r="AG7" s="24">
        <v>106.87</v>
      </c>
      <c r="AH7" s="24">
        <v>106.45</v>
      </c>
      <c r="AI7" s="24">
        <v>105.36</v>
      </c>
      <c r="AJ7" s="24">
        <v>24.94</v>
      </c>
      <c r="AK7" s="24">
        <v>20.64</v>
      </c>
      <c r="AL7" s="24">
        <v>2.44</v>
      </c>
      <c r="AM7" s="24">
        <v>6.07</v>
      </c>
      <c r="AN7" s="24">
        <v>0</v>
      </c>
      <c r="AO7" s="24">
        <v>43.71</v>
      </c>
      <c r="AP7" s="24">
        <v>45.94</v>
      </c>
      <c r="AQ7" s="24">
        <v>29.34</v>
      </c>
      <c r="AR7" s="24">
        <v>21.73</v>
      </c>
      <c r="AS7" s="24">
        <v>19.96</v>
      </c>
      <c r="AT7" s="24">
        <v>3.12</v>
      </c>
      <c r="AU7" s="24">
        <v>34.81</v>
      </c>
      <c r="AV7" s="24">
        <v>38.21</v>
      </c>
      <c r="AW7" s="24">
        <v>47.57</v>
      </c>
      <c r="AX7" s="24">
        <v>63.37</v>
      </c>
      <c r="AY7" s="24">
        <v>73.41</v>
      </c>
      <c r="AZ7" s="24">
        <v>40.67</v>
      </c>
      <c r="BA7" s="24">
        <v>47.7</v>
      </c>
      <c r="BB7" s="24">
        <v>50.59</v>
      </c>
      <c r="BC7" s="24">
        <v>62.37</v>
      </c>
      <c r="BD7" s="24">
        <v>63.88</v>
      </c>
      <c r="BE7" s="24">
        <v>82.75</v>
      </c>
      <c r="BF7" s="24">
        <v>141.02000000000001</v>
      </c>
      <c r="BG7" s="24">
        <v>753.72</v>
      </c>
      <c r="BH7" s="24">
        <v>482.7</v>
      </c>
      <c r="BI7" s="24">
        <v>586.30999999999995</v>
      </c>
      <c r="BJ7" s="24">
        <v>207.7</v>
      </c>
      <c r="BK7" s="24">
        <v>1050.51</v>
      </c>
      <c r="BL7" s="24">
        <v>1102.01</v>
      </c>
      <c r="BM7" s="24">
        <v>987.36</v>
      </c>
      <c r="BN7" s="24">
        <v>1042.77</v>
      </c>
      <c r="BO7" s="24">
        <v>943.46</v>
      </c>
      <c r="BP7" s="24">
        <v>602.55999999999995</v>
      </c>
      <c r="BQ7" s="24">
        <v>74.58</v>
      </c>
      <c r="BR7" s="24">
        <v>93.43</v>
      </c>
      <c r="BS7" s="24">
        <v>99.48</v>
      </c>
      <c r="BT7" s="24">
        <v>96</v>
      </c>
      <c r="BU7" s="24">
        <v>100</v>
      </c>
      <c r="BV7" s="24">
        <v>82.65</v>
      </c>
      <c r="BW7" s="24">
        <v>82.55</v>
      </c>
      <c r="BX7" s="24">
        <v>83.55</v>
      </c>
      <c r="BY7" s="24">
        <v>84.48</v>
      </c>
      <c r="BZ7" s="24">
        <v>79.22</v>
      </c>
      <c r="CA7" s="24">
        <v>97.94</v>
      </c>
      <c r="CB7" s="24">
        <v>207.56</v>
      </c>
      <c r="CC7" s="24">
        <v>165.06</v>
      </c>
      <c r="CD7" s="24">
        <v>154.78</v>
      </c>
      <c r="CE7" s="24">
        <v>160.74</v>
      </c>
      <c r="CF7" s="24">
        <v>154.16999999999999</v>
      </c>
      <c r="CG7" s="24">
        <v>186.3</v>
      </c>
      <c r="CH7" s="24">
        <v>188.38</v>
      </c>
      <c r="CI7" s="24">
        <v>185.98</v>
      </c>
      <c r="CJ7" s="24">
        <v>187.11</v>
      </c>
      <c r="CK7" s="24">
        <v>202.47</v>
      </c>
      <c r="CL7" s="24">
        <v>140.97999999999999</v>
      </c>
      <c r="CM7" s="24">
        <v>43.17</v>
      </c>
      <c r="CN7" s="24">
        <v>43.48</v>
      </c>
      <c r="CO7" s="24">
        <v>42.48</v>
      </c>
      <c r="CP7" s="24">
        <v>43.31</v>
      </c>
      <c r="CQ7" s="24">
        <v>42.46</v>
      </c>
      <c r="CR7" s="24">
        <v>50.53</v>
      </c>
      <c r="CS7" s="24">
        <v>51.42</v>
      </c>
      <c r="CT7" s="24">
        <v>48.95</v>
      </c>
      <c r="CU7" s="24">
        <v>49.28</v>
      </c>
      <c r="CV7" s="24">
        <v>50.62</v>
      </c>
      <c r="CW7" s="24">
        <v>60.13</v>
      </c>
      <c r="CX7" s="24">
        <v>81.099999999999994</v>
      </c>
      <c r="CY7" s="24">
        <v>81.78</v>
      </c>
      <c r="CZ7" s="24">
        <v>81.52</v>
      </c>
      <c r="DA7" s="24">
        <v>81.92</v>
      </c>
      <c r="DB7" s="24">
        <v>82.67</v>
      </c>
      <c r="DC7" s="24">
        <v>82.08</v>
      </c>
      <c r="DD7" s="24">
        <v>81.34</v>
      </c>
      <c r="DE7" s="24">
        <v>81.14</v>
      </c>
      <c r="DF7" s="24">
        <v>79.7</v>
      </c>
      <c r="DG7" s="24">
        <v>79</v>
      </c>
      <c r="DH7" s="24">
        <v>96</v>
      </c>
      <c r="DI7" s="24">
        <v>10.44</v>
      </c>
      <c r="DJ7" s="24">
        <v>13.31</v>
      </c>
      <c r="DK7" s="24">
        <v>16.100000000000001</v>
      </c>
      <c r="DL7" s="24">
        <v>18.71</v>
      </c>
      <c r="DM7" s="24">
        <v>20.61</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0.57999999999999996</v>
      </c>
      <c r="EI7" s="24">
        <v>0.2</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2026-01-16T01:05:35Z</cp:lastPrinted>
  <dcterms:created xsi:type="dcterms:W3CDTF">2025-12-23T06:06:04Z</dcterms:created>
  <dcterms:modified xsi:type="dcterms:W3CDTF">2026-02-27T02:25:04Z</dcterms:modified>
  <cp:category/>
</cp:coreProperties>
</file>