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940419F9-D6CF-4931-8072-B18626E76CDC}" xr6:coauthVersionLast="47" xr6:coauthVersionMax="47" xr10:uidLastSave="{00000000-0000-0000-0000-000000000000}"/>
  <workbookProtection workbookAlgorithmName="SHA-512" workbookHashValue="JneHTg6rtFBRrfqricfmcIg8GlOToHebpD73Qgtax1l/duT6Blbp9kbHPHPP7qAvGNPcz4z/OKFraJYSDbKibA==" workbookSaltValue="qSEF+ZKeHXndwvfu8EDR1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G85" i="4"/>
  <c r="F85" i="4"/>
  <c r="E85" i="4"/>
  <c r="AT10" i="4"/>
  <c r="AL10" i="4"/>
  <c r="I10" i="4"/>
  <c r="AL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<sst xmlns="http://schemas.openxmlformats.org/spreadsheetml/2006/main" count="231" uniqueCount="116">
  <si>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</si>
  <si>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</si>
  <si>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</si>
  <si>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</si>
  <si>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</si>
  <si>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</si>
  <si>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</si>
  <si>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</si>
  <si>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</si>
  <si>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</si>
  <si>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</si>
  <si>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</si>
  <si>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</si>
  <si>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</si>
  <si>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</si>
  <si>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</si>
  <si>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</si>
  <si>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</si>
  <si>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</si>
  <si>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</si>
  <si>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</si>
  <si>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</si>
  <si>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</si>
  <si>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</si>
  <si>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</si>
  <si>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</si>
  <si>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</si>
  <si>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</si>
  <si>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</si>
  <si>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</si>
  <si>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</si>
  <si>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</si>
  <si>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</si>
  <si>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</si>
  <si>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</si>
  <si>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</si>
  <si>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</si>
  <si>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</si>
  <si>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</si>
  <si>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</si>
  <si>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</si>
  <si>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</si>
  <si>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</si>
  <si>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</si>
  <si>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</si>
  <si>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</si>
  <si>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</si>
  <si>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</si>
  <si>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</si>
  <si>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</si>
  <si>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</si>
  <si>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</si>
  <si>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</si>
  <si>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</si>
  <si>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</si>
  <si>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</si>
  <si>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</si>
  <si>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</si>
  <si>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</si>
  <si>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</si>
  <si>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</si>
  <si>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</si>
  <si>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</si>
  <si>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</si>
  <si>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</si>
  <si>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</si>
  <si>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</si>
  <si>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</si>
  <si>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</si>
  <si>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</si>
  <si>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</si>
  <si>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</si>
  <si>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</si>
  <si>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</si>
  <si>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</si>
  <si>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</si>
  <si>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</si>
  <si>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</si>
  <si>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</si>
  <si>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</si>
  <si>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</si>
  <si>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</si>
  <si>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</si>
  <si>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</si>
  <si>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</si>
  <si>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</si>
  <si>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</si>
  <si>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</si>
  <si>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</si>
  <si>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</si>
  <si>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</si>
  <si>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</si>
  <si>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</si>
  <si>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</si>
  <si>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</si>
  <si>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</si>
  <si>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南島原市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</si>
  <si>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</si>
  <si>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</si>
  <si>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</si>
  <si>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</si>
  <si>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</si>
  <si>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</si>
  <si>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</si>
  <si>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</si>
  <si>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</si>
  <si>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</si>
  <si>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</si>
  <si>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</si>
  <si>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</si>
  <si>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</si>
  <si>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</si>
  <si>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</si>
  <si>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【経常収支比率】100％を上回っているが、収益の大半を一般会計からの繰入金に依存している状況である。
【累積欠損金比率】累積欠損金が無いため0％となっている。
【流動比率】物価上昇等により維持管理費が増加したため、令和5年度と比較し減少した。経営の効率化に努める必要がある。
【企業債残高対事業規模比率】本比率は0％であるが、各施設の老朽化が進んでおり、今後、改築更新に伴う多額の投資が必要になると思われる。
【経費回収率】100％を大きく下回っており、現状の使用料収入にて維持管理費などを賄えていない状況である。令和8年4月使用分から使用料体系を統一及び改定することで、僅かであるが使用料収入の増加が見込まれている。
【汚水処理原価】類似団体の平均を下回っているものの、汚水処理原価は高い水準となっている。接続率の向上、経営の効率化及び維持管理費の削減に努める必要がある。
【施設利用率】及び【水洗化率】人口減少や節水傾向の影響から減少していくものと見込まれるが、水質保全や収入増加の観点から、今後も水洗化の促進に取り組んでいく。</t>
    <rPh sb="86" eb="91">
      <t>ブッカジョウショウトウ</t>
    </rPh>
    <rPh sb="94" eb="99">
      <t>イジカンリヒ</t>
    </rPh>
    <rPh sb="100" eb="102">
      <t>ゾウカ</t>
    </rPh>
    <rPh sb="107" eb="109">
      <t>レイワ</t>
    </rPh>
    <rPh sb="110" eb="112">
      <t>ネンド</t>
    </rPh>
    <rPh sb="113" eb="115">
      <t>ヒカク</t>
    </rPh>
    <rPh sb="116" eb="118">
      <t>ゲンショウ</t>
    </rPh>
    <rPh sb="121" eb="123">
      <t>ケイエイ</t>
    </rPh>
    <rPh sb="124" eb="127">
      <t>コウリツカ</t>
    </rPh>
    <rPh sb="128" eb="129">
      <t>ツト</t>
    </rPh>
    <rPh sb="131" eb="133">
      <t>ヒツヨウ</t>
    </rPh>
    <rPh sb="326" eb="327">
      <t>シタ</t>
    </rPh>
    <rPh sb="336" eb="340">
      <t>オスイショリ</t>
    </rPh>
    <rPh sb="340" eb="342">
      <t>ゲンカ</t>
    </rPh>
    <rPh sb="343" eb="344">
      <t>タカ</t>
    </rPh>
    <rPh sb="345" eb="347">
      <t>スイジュン</t>
    </rPh>
    <phoneticPr fontId="4"/>
  </si>
  <si>
    <t>　人口減少や節水傾向により有収水量は減少傾向にあるが、令和8年4月使用分から使用料体系を統一及び改定することで、僅かであるが使用料収入の増加が見込まれており、今後も定期的に使用料改定を行うこととしている。
　しかしながら、物価上昇等による費用の増加により経営状況も厳しさを増すことが予想される。
　今後、施設の老朽化に伴う更新需要の増加が見込まれているが、ストックマネジメント計画に基づき、施設の計画的な修繕、効率的な改築等を行っていくこととしている。
　このように、経営環境は極めて厳しい状況ですが、安定的な下水道サービスを提供できるよう、経営の健全化に努める。</t>
    <phoneticPr fontId="4"/>
  </si>
  <si>
    <t>　平成15年度に供用開始し、供用開始後21年が経過しており、処理場や管渠等の耐用年数は経過していないが、電気設備等については耐用年数を迎える時期となっている。
　今後、施設の長寿命化を図るため、適切な維持管理及び計画的な改修に取り組んでいく。</t>
    <rPh sb="81" eb="83">
      <t>コンゴ</t>
    </rPh>
    <rPh sb="84" eb="86">
      <t>シセツ</t>
    </rPh>
    <rPh sb="87" eb="91">
      <t>チョウジュミョウカ</t>
    </rPh>
    <rPh sb="92" eb="93">
      <t>ハカ</t>
    </rPh>
    <rPh sb="97" eb="99">
      <t>テキセツ</t>
    </rPh>
    <rPh sb="100" eb="104">
      <t>イジカンリ</t>
    </rPh>
    <rPh sb="104" eb="105">
      <t>オヨ</t>
    </rPh>
    <rPh sb="106" eb="109">
      <t>ケイカクテキ</t>
    </rPh>
    <rPh sb="110" eb="112">
      <t>カイシュウ</t>
    </rPh>
    <rPh sb="113" eb="114">
      <t>ト</t>
    </rPh>
    <rPh sb="115" eb="116">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</si>
</sst>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30-4BB2-B620-BF4BDF9B231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B830-4BB2-B620-BF4BDF9B231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33.33</c:v>
                </c:pt>
                <c:pt idx="1">
                  <c:v>33.67</c:v>
                </c:pt>
                <c:pt idx="2">
                  <c:v>33.33</c:v>
                </c:pt>
                <c:pt idx="3">
                  <c:v>33.33</c:v>
                </c:pt>
                <c:pt idx="4">
                  <c:v>34</c:v>
                </c:pt>
              </c:numCache>
            </c:numRef>
          </c:val>
          <c:extLst>
            <c:ext xmlns:c16="http://schemas.microsoft.com/office/drawing/2014/chart" uri="{C3380CC4-5D6E-409C-BE32-E72D297353CC}">
              <c16:uniqueId val="{00000000-8744-45CE-9640-5E4D4450053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8744-45CE-9640-5E4D4450053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62.02</c:v>
                </c:pt>
                <c:pt idx="1">
                  <c:v>60.73</c:v>
                </c:pt>
                <c:pt idx="2">
                  <c:v>60.85</c:v>
                </c:pt>
                <c:pt idx="3">
                  <c:v>62.69</c:v>
                </c:pt>
                <c:pt idx="4">
                  <c:v>63.88</c:v>
                </c:pt>
              </c:numCache>
            </c:numRef>
          </c:val>
          <c:extLst>
            <c:ext xmlns:c16="http://schemas.microsoft.com/office/drawing/2014/chart" uri="{C3380CC4-5D6E-409C-BE32-E72D297353CC}">
              <c16:uniqueId val="{00000000-F745-416E-8E10-91D69AAC4A5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F745-416E-8E10-91D69AAC4A5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169.37</c:v>
                </c:pt>
                <c:pt idx="1">
                  <c:v>100.73</c:v>
                </c:pt>
                <c:pt idx="2">
                  <c:v>102.27</c:v>
                </c:pt>
                <c:pt idx="3">
                  <c:v>101.38</c:v>
                </c:pt>
                <c:pt idx="4">
                  <c:v>100.73</c:v>
                </c:pt>
              </c:numCache>
            </c:numRef>
          </c:val>
          <c:extLst>
            <c:ext xmlns:c16="http://schemas.microsoft.com/office/drawing/2014/chart" uri="{C3380CC4-5D6E-409C-BE32-E72D297353CC}">
              <c16:uniqueId val="{00000000-8157-4D3A-A018-FEFB9F1B142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8157-4D3A-A018-FEFB9F1B142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4.66</c:v>
                </c:pt>
                <c:pt idx="1">
                  <c:v>9.33</c:v>
                </c:pt>
                <c:pt idx="2">
                  <c:v>13.81</c:v>
                </c:pt>
                <c:pt idx="3">
                  <c:v>18.27</c:v>
                </c:pt>
                <c:pt idx="4">
                  <c:v>21.36</c:v>
                </c:pt>
              </c:numCache>
            </c:numRef>
          </c:val>
          <c:extLst>
            <c:ext xmlns:c16="http://schemas.microsoft.com/office/drawing/2014/chart" uri="{C3380CC4-5D6E-409C-BE32-E72D297353CC}">
              <c16:uniqueId val="{00000000-51A0-4E6E-846F-27FE78547B9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51A0-4E6E-846F-27FE78547B9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F0-49B1-BE3C-9CEE49D8268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1CF0-49B1-BE3C-9CEE49D8268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C1-4CBF-83D2-A5B6358AFB6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7DC1-4CBF-83D2-A5B6358AFB6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149.9</c:v>
                </c:pt>
                <c:pt idx="1">
                  <c:v>135.07</c:v>
                </c:pt>
                <c:pt idx="2">
                  <c:v>128.79</c:v>
                </c:pt>
                <c:pt idx="3">
                  <c:v>113.91</c:v>
                </c:pt>
                <c:pt idx="4">
                  <c:v>73.61</c:v>
                </c:pt>
              </c:numCache>
            </c:numRef>
          </c:val>
          <c:extLst>
            <c:ext xmlns:c16="http://schemas.microsoft.com/office/drawing/2014/chart" uri="{C3380CC4-5D6E-409C-BE32-E72D297353CC}">
              <c16:uniqueId val="{00000000-008A-405C-9754-949959CCBF7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008A-405C-9754-949959CCBF7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8F-4B01-84AF-6FF46DFAC20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3E8F-4B01-84AF-6FF46DFAC20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43.24</c:v>
                </c:pt>
                <c:pt idx="1">
                  <c:v>45.1</c:v>
                </c:pt>
                <c:pt idx="2">
                  <c:v>48.99</c:v>
                </c:pt>
                <c:pt idx="3">
                  <c:v>52.01</c:v>
                </c:pt>
                <c:pt idx="4">
                  <c:v>48.85</c:v>
                </c:pt>
              </c:numCache>
            </c:numRef>
          </c:val>
          <c:extLst>
            <c:ext xmlns:c16="http://schemas.microsoft.com/office/drawing/2014/chart" uri="{C3380CC4-5D6E-409C-BE32-E72D297353CC}">
              <c16:uniqueId val="{00000000-7004-4A76-94B7-61ABDEDA71A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7004-4A76-94B7-61ABDEDA71A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274.32</c:v>
                </c:pt>
                <c:pt idx="1">
                  <c:v>262.18</c:v>
                </c:pt>
                <c:pt idx="2">
                  <c:v>241.02</c:v>
                </c:pt>
                <c:pt idx="3">
                  <c:v>226.56</c:v>
                </c:pt>
                <c:pt idx="4">
                  <c:v>241.77</c:v>
                </c:pt>
              </c:numCache>
            </c:numRef>
          </c:val>
          <c:extLst>
            <c:ext xmlns:c16="http://schemas.microsoft.com/office/drawing/2014/chart" uri="{C3380CC4-5D6E-409C-BE32-E72D297353CC}">
              <c16:uniqueId val="{00000000-7C5E-4AC4-B324-98A72AB3BB9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7C5E-4AC4-B324-98A72AB3BB9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長崎県　南島原市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80" t="s">
        <v>9</v>
      </c>
      <c r="BM7" s="81"/>
      <c r="BN7" s="81"/>
      <c r="BO7" s="81"/>
      <c r="BP7" s="81"/>
      <c r="BQ7" s="81"/>
      <c r="BR7" s="81"/>
      <c r="BS7" s="81"/>
      <c r="BT7" s="81"/>
      <c r="BU7" s="81"/>
      <c r="BV7" s="81"/>
      <c r="BW7" s="81"/>
      <c r="BX7" s="81"/>
      <c r="BY7" s="82"/>
    </row>
    <row r="8" spans="1:78" ht="18.75" customHeight="1" x14ac:dyDescent="0.15">
      <c r="A8" s="2"/>
      <c r="B8" s="76" t="str">
        <f>データ!I6</f>
        <v>法適用</v>
      </c>
      <c r="C8" s="76"/>
      <c r="D8" s="76"/>
      <c r="E8" s="76"/>
      <c r="F8" s="76"/>
      <c r="G8" s="76"/>
      <c r="H8" s="76"/>
      <c r="I8" s="76" t="str">
        <f>データ!J6</f>
        <v>下水道事業</v>
      </c>
      <c r="J8" s="76"/>
      <c r="K8" s="76"/>
      <c r="L8" s="76"/>
      <c r="M8" s="76"/>
      <c r="N8" s="76"/>
      <c r="O8" s="76"/>
      <c r="P8" s="76" t="str">
        <f>データ!K6</f>
        <v>農業集落排水</v>
      </c>
      <c r="Q8" s="76"/>
      <c r="R8" s="76"/>
      <c r="S8" s="76"/>
      <c r="T8" s="76"/>
      <c r="U8" s="76"/>
      <c r="V8" s="76"/>
      <c r="W8" s="76" t="str">
        <f>データ!L6</f>
        <v>F2</v>
      </c>
      <c r="X8" s="76"/>
      <c r="Y8" s="76"/>
      <c r="Z8" s="76"/>
      <c r="AA8" s="76"/>
      <c r="AB8" s="76"/>
      <c r="AC8" s="76"/>
      <c r="AD8" s="77" t="str">
        <f>データ!$M$6</f>
        <v>非設置</v>
      </c>
      <c r="AE8" s="77"/>
      <c r="AF8" s="77"/>
      <c r="AG8" s="77"/>
      <c r="AH8" s="77"/>
      <c r="AI8" s="77"/>
      <c r="AJ8" s="77"/>
      <c r="AK8" s="3"/>
      <c r="AL8" s="50">
        <f>データ!S6</f>
        <v>40640</v>
      </c>
      <c r="AM8" s="50"/>
      <c r="AN8" s="50"/>
      <c r="AO8" s="50"/>
      <c r="AP8" s="50"/>
      <c r="AQ8" s="50"/>
      <c r="AR8" s="50"/>
      <c r="AS8" s="50"/>
      <c r="AT8" s="51">
        <f>データ!T6</f>
        <v>170.15</v>
      </c>
      <c r="AU8" s="51"/>
      <c r="AV8" s="51"/>
      <c r="AW8" s="51"/>
      <c r="AX8" s="51"/>
      <c r="AY8" s="51"/>
      <c r="AZ8" s="51"/>
      <c r="BA8" s="51"/>
      <c r="BB8" s="51">
        <f>データ!U6</f>
        <v>238.85</v>
      </c>
      <c r="BC8" s="51"/>
      <c r="BD8" s="51"/>
      <c r="BE8" s="51"/>
      <c r="BF8" s="51"/>
      <c r="BG8" s="51"/>
      <c r="BH8" s="51"/>
      <c r="BI8" s="51"/>
      <c r="BJ8" s="3"/>
      <c r="BK8" s="3"/>
      <c r="BL8" s="72" t="s">
        <v>10</v>
      </c>
      <c r="BM8" s="73"/>
      <c r="BN8" s="74" t="s">
        <v>11</v>
      </c>
      <c r="BO8" s="74"/>
      <c r="BP8" s="74"/>
      <c r="BQ8" s="74"/>
      <c r="BR8" s="74"/>
      <c r="BS8" s="74"/>
      <c r="BT8" s="74"/>
      <c r="BU8" s="74"/>
      <c r="BV8" s="74"/>
      <c r="BW8" s="74"/>
      <c r="BX8" s="74"/>
      <c r="BY8" s="75"/>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75.94</v>
      </c>
      <c r="J10" s="51"/>
      <c r="K10" s="51"/>
      <c r="L10" s="51"/>
      <c r="M10" s="51"/>
      <c r="N10" s="51"/>
      <c r="O10" s="51"/>
      <c r="P10" s="51">
        <f>データ!P6</f>
        <v>1.57</v>
      </c>
      <c r="Q10" s="51"/>
      <c r="R10" s="51"/>
      <c r="S10" s="51"/>
      <c r="T10" s="51"/>
      <c r="U10" s="51"/>
      <c r="V10" s="51"/>
      <c r="W10" s="51">
        <f>データ!Q6</f>
        <v>107.2</v>
      </c>
      <c r="X10" s="51"/>
      <c r="Y10" s="51"/>
      <c r="Z10" s="51"/>
      <c r="AA10" s="51"/>
      <c r="AB10" s="51"/>
      <c r="AC10" s="51"/>
      <c r="AD10" s="50">
        <f>データ!R6</f>
        <v>2420</v>
      </c>
      <c r="AE10" s="50"/>
      <c r="AF10" s="50"/>
      <c r="AG10" s="50"/>
      <c r="AH10" s="50"/>
      <c r="AI10" s="50"/>
      <c r="AJ10" s="50"/>
      <c r="AK10" s="2"/>
      <c r="AL10" s="50">
        <f>データ!V6</f>
        <v>634</v>
      </c>
      <c r="AM10" s="50"/>
      <c r="AN10" s="50"/>
      <c r="AO10" s="50"/>
      <c r="AP10" s="50"/>
      <c r="AQ10" s="50"/>
      <c r="AR10" s="50"/>
      <c r="AS10" s="50"/>
      <c r="AT10" s="51">
        <f>データ!W6</f>
        <v>0.34</v>
      </c>
      <c r="AU10" s="51"/>
      <c r="AV10" s="51"/>
      <c r="AW10" s="51"/>
      <c r="AX10" s="51"/>
      <c r="AY10" s="51"/>
      <c r="AZ10" s="51"/>
      <c r="BA10" s="51"/>
      <c r="BB10" s="51">
        <f>データ!X6</f>
        <v>1864.71</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113</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3GzhQK2DmP/q4dyoVeZGuOoUzjya8EDz/Jevy2Pi9CcdHiDTFDBEHwBWmQf3rMb2hOMtrufx85qBGgjzckn9Kg==" saltValue="2KeITIw6Etlmh5FULdaP1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422142</v>
      </c>
      <c r="D6" s="19">
        <f t="shared" si="3"/>
        <v>46</v>
      </c>
      <c r="E6" s="19">
        <f t="shared" si="3"/>
        <v>17</v>
      </c>
      <c r="F6" s="19">
        <f t="shared" si="3"/>
        <v>5</v>
      </c>
      <c r="G6" s="19">
        <f t="shared" si="3"/>
        <v>0</v>
      </c>
      <c r="H6" s="19" t="str">
        <f t="shared" si="3"/>
        <v>長崎県　南島原市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75.94</v>
      </c>
      <c r="P6" s="20">
        <f t="shared" si="3"/>
        <v>1.57</v>
      </c>
      <c r="Q6" s="20">
        <f t="shared" si="3"/>
        <v>107.2</v>
      </c>
      <c r="R6" s="20">
        <f t="shared" si="3"/>
        <v>2420</v>
      </c>
      <c r="S6" s="20">
        <f t="shared" si="3"/>
        <v>40640</v>
      </c>
      <c r="T6" s="20">
        <f t="shared" si="3"/>
        <v>170.15</v>
      </c>
      <c r="U6" s="20">
        <f t="shared" si="3"/>
        <v>238.85</v>
      </c>
      <c r="V6" s="20">
        <f t="shared" si="3"/>
        <v>634</v>
      </c>
      <c r="W6" s="20">
        <f t="shared" si="3"/>
        <v>0.34</v>
      </c>
      <c r="X6" s="20">
        <f t="shared" si="3"/>
        <v>1864.71</v>
      </c>
      <c r="Y6" s="21">
        <f>IF(Y7="",NA(),Y7)</f>
        <v>169.37</v>
      </c>
      <c r="Z6" s="21">
        <f t="shared" ref="Z6:AH6" si="4">IF(Z7="",NA(),Z7)</f>
        <v>100.73</v>
      </c>
      <c r="AA6" s="21">
        <f t="shared" si="4"/>
        <v>102.27</v>
      </c>
      <c r="AB6" s="21">
        <f t="shared" si="4"/>
        <v>101.38</v>
      </c>
      <c r="AC6" s="21">
        <f t="shared" si="4"/>
        <v>100.73</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149.9</v>
      </c>
      <c r="AV6" s="21">
        <f t="shared" ref="AV6:BD6" si="6">IF(AV7="",NA(),AV7)</f>
        <v>135.07</v>
      </c>
      <c r="AW6" s="21">
        <f t="shared" si="6"/>
        <v>128.79</v>
      </c>
      <c r="AX6" s="21">
        <f t="shared" si="6"/>
        <v>113.91</v>
      </c>
      <c r="AY6" s="21">
        <f t="shared" si="6"/>
        <v>73.61</v>
      </c>
      <c r="AZ6" s="21">
        <f t="shared" si="6"/>
        <v>29.13</v>
      </c>
      <c r="BA6" s="21">
        <f t="shared" si="6"/>
        <v>35.69</v>
      </c>
      <c r="BB6" s="21">
        <f t="shared" si="6"/>
        <v>38.4</v>
      </c>
      <c r="BC6" s="21">
        <f t="shared" si="6"/>
        <v>44.04</v>
      </c>
      <c r="BD6" s="21">
        <f t="shared" si="6"/>
        <v>58.25</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839.21</v>
      </c>
      <c r="BO6" s="21">
        <f t="shared" si="7"/>
        <v>791.46</v>
      </c>
      <c r="BP6" s="20" t="str">
        <f>IF(BP7="","",IF(BP7="-","【-】","【"&amp;SUBSTITUTE(TEXT(BP7,"#,##0.00"),"-","△")&amp;"】"))</f>
        <v>【798.10】</v>
      </c>
      <c r="BQ6" s="21">
        <f>IF(BQ7="",NA(),BQ7)</f>
        <v>43.24</v>
      </c>
      <c r="BR6" s="21">
        <f t="shared" ref="BR6:BZ6" si="8">IF(BR7="",NA(),BR7)</f>
        <v>45.1</v>
      </c>
      <c r="BS6" s="21">
        <f t="shared" si="8"/>
        <v>48.99</v>
      </c>
      <c r="BT6" s="21">
        <f t="shared" si="8"/>
        <v>52.01</v>
      </c>
      <c r="BU6" s="21">
        <f t="shared" si="8"/>
        <v>48.85</v>
      </c>
      <c r="BV6" s="21">
        <f t="shared" si="8"/>
        <v>57.08</v>
      </c>
      <c r="BW6" s="21">
        <f t="shared" si="8"/>
        <v>56.26</v>
      </c>
      <c r="BX6" s="21">
        <f t="shared" si="8"/>
        <v>52.94</v>
      </c>
      <c r="BY6" s="21">
        <f t="shared" si="8"/>
        <v>52.05</v>
      </c>
      <c r="BZ6" s="21">
        <f t="shared" si="8"/>
        <v>47.96</v>
      </c>
      <c r="CA6" s="20" t="str">
        <f>IF(CA7="","",IF(CA7="-","【-】","【"&amp;SUBSTITUTE(TEXT(CA7,"#,##0.00"),"-","△")&amp;"】"))</f>
        <v>【54.51】</v>
      </c>
      <c r="CB6" s="21">
        <f>IF(CB7="",NA(),CB7)</f>
        <v>274.32</v>
      </c>
      <c r="CC6" s="21">
        <f t="shared" ref="CC6:CK6" si="9">IF(CC7="",NA(),CC7)</f>
        <v>262.18</v>
      </c>
      <c r="CD6" s="21">
        <f t="shared" si="9"/>
        <v>241.02</v>
      </c>
      <c r="CE6" s="21">
        <f t="shared" si="9"/>
        <v>226.56</v>
      </c>
      <c r="CF6" s="21">
        <f t="shared" si="9"/>
        <v>241.77</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33.33</v>
      </c>
      <c r="CN6" s="21">
        <f t="shared" ref="CN6:CV6" si="10">IF(CN7="",NA(),CN7)</f>
        <v>33.67</v>
      </c>
      <c r="CO6" s="21">
        <f t="shared" si="10"/>
        <v>33.33</v>
      </c>
      <c r="CP6" s="21">
        <f t="shared" si="10"/>
        <v>33.33</v>
      </c>
      <c r="CQ6" s="21">
        <f t="shared" si="10"/>
        <v>34</v>
      </c>
      <c r="CR6" s="21">
        <f t="shared" si="10"/>
        <v>54.83</v>
      </c>
      <c r="CS6" s="21">
        <f t="shared" si="10"/>
        <v>66.53</v>
      </c>
      <c r="CT6" s="21">
        <f t="shared" si="10"/>
        <v>52.35</v>
      </c>
      <c r="CU6" s="21">
        <f t="shared" si="10"/>
        <v>46.25</v>
      </c>
      <c r="CV6" s="21">
        <f t="shared" si="10"/>
        <v>45.32</v>
      </c>
      <c r="CW6" s="20" t="str">
        <f>IF(CW7="","",IF(CW7="-","【-】","【"&amp;SUBSTITUTE(TEXT(CW7,"#,##0.00"),"-","△")&amp;"】"))</f>
        <v>【49.92】</v>
      </c>
      <c r="CX6" s="21">
        <f>IF(CX7="",NA(),CX7)</f>
        <v>62.02</v>
      </c>
      <c r="CY6" s="21">
        <f t="shared" ref="CY6:DG6" si="11">IF(CY7="",NA(),CY7)</f>
        <v>60.73</v>
      </c>
      <c r="CZ6" s="21">
        <f t="shared" si="11"/>
        <v>60.85</v>
      </c>
      <c r="DA6" s="21">
        <f t="shared" si="11"/>
        <v>62.69</v>
      </c>
      <c r="DB6" s="21">
        <f t="shared" si="11"/>
        <v>63.88</v>
      </c>
      <c r="DC6" s="21">
        <f t="shared" si="11"/>
        <v>84.7</v>
      </c>
      <c r="DD6" s="21">
        <f t="shared" si="11"/>
        <v>84.67</v>
      </c>
      <c r="DE6" s="21">
        <f t="shared" si="11"/>
        <v>84.39</v>
      </c>
      <c r="DF6" s="21">
        <f t="shared" si="11"/>
        <v>83.96</v>
      </c>
      <c r="DG6" s="21">
        <f t="shared" si="11"/>
        <v>83.54</v>
      </c>
      <c r="DH6" s="20" t="str">
        <f>IF(DH7="","",IF(DH7="-","【-】","【"&amp;SUBSTITUTE(TEXT(DH7,"#,##0.00"),"-","△")&amp;"】"))</f>
        <v>【87.80】</v>
      </c>
      <c r="DI6" s="21">
        <f>IF(DI7="",NA(),DI7)</f>
        <v>4.66</v>
      </c>
      <c r="DJ6" s="21">
        <f t="shared" ref="DJ6:DR6" si="12">IF(DJ7="",NA(),DJ7)</f>
        <v>9.33</v>
      </c>
      <c r="DK6" s="21">
        <f t="shared" si="12"/>
        <v>13.81</v>
      </c>
      <c r="DL6" s="21">
        <f t="shared" si="12"/>
        <v>18.27</v>
      </c>
      <c r="DM6" s="21">
        <f t="shared" si="12"/>
        <v>21.36</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422142</v>
      </c>
      <c r="D7" s="23">
        <v>46</v>
      </c>
      <c r="E7" s="23">
        <v>17</v>
      </c>
      <c r="F7" s="23">
        <v>5</v>
      </c>
      <c r="G7" s="23">
        <v>0</v>
      </c>
      <c r="H7" s="23" t="s">
        <v>96</v>
      </c>
      <c r="I7" s="23" t="s">
        <v>97</v>
      </c>
      <c r="J7" s="23" t="s">
        <v>98</v>
      </c>
      <c r="K7" s="23" t="s">
        <v>99</v>
      </c>
      <c r="L7" s="23" t="s">
        <v>100</v>
      </c>
      <c r="M7" s="23" t="s">
        <v>101</v>
      </c>
      <c r="N7" s="24" t="s">
        <v>102</v>
      </c>
      <c r="O7" s="24">
        <v>75.94</v>
      </c>
      <c r="P7" s="24">
        <v>1.57</v>
      </c>
      <c r="Q7" s="24">
        <v>107.2</v>
      </c>
      <c r="R7" s="24">
        <v>2420</v>
      </c>
      <c r="S7" s="24">
        <v>40640</v>
      </c>
      <c r="T7" s="24">
        <v>170.15</v>
      </c>
      <c r="U7" s="24">
        <v>238.85</v>
      </c>
      <c r="V7" s="24">
        <v>634</v>
      </c>
      <c r="W7" s="24">
        <v>0.34</v>
      </c>
      <c r="X7" s="24">
        <v>1864.71</v>
      </c>
      <c r="Y7" s="24">
        <v>169.37</v>
      </c>
      <c r="Z7" s="24">
        <v>100.73</v>
      </c>
      <c r="AA7" s="24">
        <v>102.27</v>
      </c>
      <c r="AB7" s="24">
        <v>101.38</v>
      </c>
      <c r="AC7" s="24">
        <v>100.73</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149.9</v>
      </c>
      <c r="AV7" s="24">
        <v>135.07</v>
      </c>
      <c r="AW7" s="24">
        <v>128.79</v>
      </c>
      <c r="AX7" s="24">
        <v>113.91</v>
      </c>
      <c r="AY7" s="24">
        <v>73.61</v>
      </c>
      <c r="AZ7" s="24">
        <v>29.13</v>
      </c>
      <c r="BA7" s="24">
        <v>35.69</v>
      </c>
      <c r="BB7" s="24">
        <v>38.4</v>
      </c>
      <c r="BC7" s="24">
        <v>44.04</v>
      </c>
      <c r="BD7" s="24">
        <v>58.25</v>
      </c>
      <c r="BE7" s="24">
        <v>47.19</v>
      </c>
      <c r="BF7" s="24">
        <v>0</v>
      </c>
      <c r="BG7" s="24">
        <v>0</v>
      </c>
      <c r="BH7" s="24">
        <v>0</v>
      </c>
      <c r="BI7" s="24">
        <v>0</v>
      </c>
      <c r="BJ7" s="24">
        <v>0</v>
      </c>
      <c r="BK7" s="24">
        <v>867.83</v>
      </c>
      <c r="BL7" s="24">
        <v>791.76</v>
      </c>
      <c r="BM7" s="24">
        <v>900.82</v>
      </c>
      <c r="BN7" s="24">
        <v>839.21</v>
      </c>
      <c r="BO7" s="24">
        <v>791.46</v>
      </c>
      <c r="BP7" s="24">
        <v>798.1</v>
      </c>
      <c r="BQ7" s="24">
        <v>43.24</v>
      </c>
      <c r="BR7" s="24">
        <v>45.1</v>
      </c>
      <c r="BS7" s="24">
        <v>48.99</v>
      </c>
      <c r="BT7" s="24">
        <v>52.01</v>
      </c>
      <c r="BU7" s="24">
        <v>48.85</v>
      </c>
      <c r="BV7" s="24">
        <v>57.08</v>
      </c>
      <c r="BW7" s="24">
        <v>56.26</v>
      </c>
      <c r="BX7" s="24">
        <v>52.94</v>
      </c>
      <c r="BY7" s="24">
        <v>52.05</v>
      </c>
      <c r="BZ7" s="24">
        <v>47.96</v>
      </c>
      <c r="CA7" s="24">
        <v>54.51</v>
      </c>
      <c r="CB7" s="24">
        <v>274.32</v>
      </c>
      <c r="CC7" s="24">
        <v>262.18</v>
      </c>
      <c r="CD7" s="24">
        <v>241.02</v>
      </c>
      <c r="CE7" s="24">
        <v>226.56</v>
      </c>
      <c r="CF7" s="24">
        <v>241.77</v>
      </c>
      <c r="CG7" s="24">
        <v>274.99</v>
      </c>
      <c r="CH7" s="24">
        <v>282.08999999999997</v>
      </c>
      <c r="CI7" s="24">
        <v>303.27999999999997</v>
      </c>
      <c r="CJ7" s="24">
        <v>301.86</v>
      </c>
      <c r="CK7" s="24">
        <v>325.85000000000002</v>
      </c>
      <c r="CL7" s="24">
        <v>286.33</v>
      </c>
      <c r="CM7" s="24">
        <v>33.33</v>
      </c>
      <c r="CN7" s="24">
        <v>33.67</v>
      </c>
      <c r="CO7" s="24">
        <v>33.33</v>
      </c>
      <c r="CP7" s="24">
        <v>33.33</v>
      </c>
      <c r="CQ7" s="24">
        <v>34</v>
      </c>
      <c r="CR7" s="24">
        <v>54.83</v>
      </c>
      <c r="CS7" s="24">
        <v>66.53</v>
      </c>
      <c r="CT7" s="24">
        <v>52.35</v>
      </c>
      <c r="CU7" s="24">
        <v>46.25</v>
      </c>
      <c r="CV7" s="24">
        <v>45.32</v>
      </c>
      <c r="CW7" s="24">
        <v>49.92</v>
      </c>
      <c r="CX7" s="24">
        <v>62.02</v>
      </c>
      <c r="CY7" s="24">
        <v>60.73</v>
      </c>
      <c r="CZ7" s="24">
        <v>60.85</v>
      </c>
      <c r="DA7" s="24">
        <v>62.69</v>
      </c>
      <c r="DB7" s="24">
        <v>63.88</v>
      </c>
      <c r="DC7" s="24">
        <v>84.7</v>
      </c>
      <c r="DD7" s="24">
        <v>84.67</v>
      </c>
      <c r="DE7" s="24">
        <v>84.39</v>
      </c>
      <c r="DF7" s="24">
        <v>83.96</v>
      </c>
      <c r="DG7" s="24">
        <v>83.54</v>
      </c>
      <c r="DH7" s="24">
        <v>87.8</v>
      </c>
      <c r="DI7" s="24">
        <v>4.66</v>
      </c>
      <c r="DJ7" s="24">
        <v>9.33</v>
      </c>
      <c r="DK7" s="24">
        <v>13.81</v>
      </c>
      <c r="DL7" s="24">
        <v>18.27</v>
      </c>
      <c r="DM7" s="24">
        <v>21.36</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2025-12-23T06:24:03Z</dcterms:created>
  <dcterms:modified xsi:type="dcterms:W3CDTF">2026-02-27T02:24:58Z</dcterms:modified>
  <cp:category/>
</cp:coreProperties>
</file>