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71C0F47-5E2D-4A01-861C-77C3302A17D9}" xr6:coauthVersionLast="47" xr6:coauthVersionMax="47" xr10:uidLastSave="{00000000-0000-0000-0000-000000000000}"/>
  <workbookProtection workbookAlgorithmName="SHA-512" workbookHashValue="1Y0+mwFvZCSmmYpxEmnOlYH3SNrbwcw5y87UcE6KFIytdc90ctTvCYVYBiJGriuTPbOqAxp+teOYaKqWcoQK3g==" workbookSaltValue="sgjJqyoiUrHq5XbCsGNBA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AD10" i="4" s="1"/>
  <c r="Q6" i="5"/>
  <c r="W10" i="4" s="1"/>
  <c r="P6" i="5"/>
  <c r="P10" i="4" s="1"/>
  <c r="O6" i="5"/>
  <c r="I10" i="4" s="1"/>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E85" i="4"/>
  <c r="BB10" i="4"/>
  <c r="AT10" i="4"/>
  <c r="AL10" i="4"/>
  <c r="W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<sst xmlns="http://schemas.openxmlformats.org/spreadsheetml/2006/main" count="236" uniqueCount="117">
  <si>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</si>
  <si>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</si>
  <si>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</si>
  <si>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</si>
  <si>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</si>
  <si>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</si>
  <si>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</si>
  <si>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</si>
  <si>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</si>
  <si>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</si>
  <si>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</si>
  <si>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</si>
  <si>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</si>
  <si>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</si>
  <si>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</si>
  <si>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</si>
  <si>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</si>
  <si>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</si>
  <si>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</si>
  <si>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</si>
  <si>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</si>
  <si>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</si>
  <si>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</si>
  <si>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</si>
  <si>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</si>
  <si>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</si>
  <si>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</si>
  <si>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</si>
  <si>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</si>
  <si>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</si>
  <si>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</si>
  <si>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</si>
  <si>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</si>
  <si>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</si>
  <si>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</si>
  <si>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</si>
  <si>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</si>
  <si>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</si>
  <si>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</si>
  <si>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</si>
  <si>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</si>
  <si>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</si>
  <si>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</si>
  <si>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</si>
  <si>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</si>
  <si>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</si>
  <si>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</si>
  <si>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</si>
  <si>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</si>
  <si>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</si>
  <si>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</si>
  <si>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</si>
  <si>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</si>
  <si>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</si>
  <si>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</si>
  <si>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</si>
  <si>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</si>
  <si>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</si>
  <si>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</si>
  <si>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</si>
  <si>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</si>
  <si>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</si>
  <si>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</si>
  <si>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</si>
  <si>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</si>
  <si>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</si>
  <si>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</si>
  <si>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</si>
  <si>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</si>
  <si>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</si>
  <si>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</si>
  <si>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</si>
  <si>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</si>
  <si>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</si>
  <si>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</si>
  <si>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</si>
  <si>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</si>
  <si>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</si>
  <si>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</si>
  <si>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</si>
  <si>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</si>
  <si>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</si>
  <si>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</si>
  <si>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</si>
  <si>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</si>
  <si>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</si>
  <si>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</si>
  <si>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</si>
  <si>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</si>
  <si>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</si>
  <si>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</si>
  <si>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</si>
  <si>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</si>
  <si>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</si>
  <si>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</si>
  <si>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</si>
  <si>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</si>
  <si>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</si>
  <si>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</si>
  <si>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</si>
  <si>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</si>
  <si>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</si>
  <si>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</si>
  <si>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</si>
  <si>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</si>
  <si>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</si>
  <si>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</si>
  <si>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</si>
  <si>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</si>
  <si>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</si>
  <si>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</si>
  <si>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</si>
  <si>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</si>
  <si>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</si>
  <si>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【流動比率】100％を大きく上回っており、年々上昇傾向にある。
【企業債残高対事業規模比率】類似団体の平均を上回っている。今後は企業債残高が減少していくため比率は下がっていく見込みである。
【経費回収率】類似団体の平均は上回っているが、100％を下回っており、使用料収入にて維持管理費などを賄えていない状況である。令和8年4月使用分から使用料体系を統一及び改定することで、僅かであるが使用料収入の増加が見込まれている。
【汚水処理原価】類似団体の平均を大きく下回っているが、今後も経営の効率化に努める必要がある。
【施設利用率】及び【水洗化率】人口減少や節水傾向の影響から減少していくものと見込まれるが、水質保全や収入増加の観点から、今後も水洗化の促進に取り組んでいく。</t>
    <rPh sb="131" eb="133">
      <t>ヘイキン</t>
    </rPh>
    <rPh sb="134" eb="136">
      <t>ウワマワ</t>
    </rPh>
    <rPh sb="141" eb="143">
      <t>コンゴ</t>
    </rPh>
    <rPh sb="144" eb="149">
      <t>キギョウサイザンダカ</t>
    </rPh>
    <rPh sb="150" eb="152">
      <t>ゲンショウ</t>
    </rPh>
    <rPh sb="158" eb="160">
      <t>ヒリツ</t>
    </rPh>
    <rPh sb="161" eb="162">
      <t>サ</t>
    </rPh>
    <rPh sb="167" eb="169">
      <t>ミコ</t>
    </rPh>
    <rPh sb="182" eb="186">
      <t>ルイジダンタイ</t>
    </rPh>
    <rPh sb="187" eb="189">
      <t>ヘイキン</t>
    </rPh>
    <rPh sb="190" eb="192">
      <t>ウワマワ</t>
    </rPh>
    <rPh sb="203" eb="205">
      <t>シタマワ</t>
    </rPh>
    <rPh sb="210" eb="215">
      <t>シヨウリョウシュウニュウ</t>
    </rPh>
    <rPh sb="217" eb="222">
      <t>イジカンリヒ</t>
    </rPh>
    <rPh sb="225" eb="226">
      <t>マカナ</t>
    </rPh>
    <rPh sb="231" eb="233">
      <t>ジョウキョウ</t>
    </rPh>
    <rPh sb="298" eb="302">
      <t>ルイジダンタイ</t>
    </rPh>
    <rPh sb="303" eb="305">
      <t>ヘイキン</t>
    </rPh>
    <rPh sb="306" eb="307">
      <t>オオ</t>
    </rPh>
    <rPh sb="309" eb="311">
      <t>シタマワ</t>
    </rPh>
    <rPh sb="317" eb="319">
      <t>コンゴ</t>
    </rPh>
    <rPh sb="320" eb="322">
      <t>ケイエイ</t>
    </rPh>
    <rPh sb="323" eb="326">
      <t>コウリツカ</t>
    </rPh>
    <rPh sb="327" eb="328">
      <t>ツト</t>
    </rPh>
    <rPh sb="330" eb="332">
      <t>ヒツヨウ</t>
    </rPh>
    <phoneticPr fontId="4"/>
  </si>
  <si>
    <t>　平成18年度に供用開始し、供用開始後18年が経過しており、処理場や管渠等の耐用年数は経過していないが、電気設備等については耐用年数を迎える時期となっている。
　今後、施設の長寿命化を図るため、適切な維持管理及び計画的な改修に取り組んでいく。</t>
    <rPh sb="84" eb="86">
      <t>シセツ</t>
    </rPh>
    <rPh sb="87" eb="91">
      <t>チョウジュミョウカ</t>
    </rPh>
    <rPh sb="92" eb="93">
      <t>ハカ</t>
    </rPh>
    <rPh sb="113" eb="114">
      <t>ト</t>
    </rPh>
    <rPh sb="115" eb="116">
      <t>ク</t>
    </rPh>
    <phoneticPr fontId="4"/>
  </si>
  <si>
    <t>　人口減少や節水傾向により有収水量は減少傾向にあるが、令和8年4月使用分から使用料体系を統一及び改定することで、僅かであるが使用料収入の増加が見込まれており、今後も定期的に使用料改定を行うこととしている。
　しかしながら、物価上昇等による費用の増加により経営状況も厳しさを増すことが予想される。
　今後、施設の老朽化に伴う更新需要の増加が見込まれているが、ストックマネジメント計画に基づき、施設の計画的な修繕、効率的な改築等を行っていくこととしている。
　このように、経営環境は極めて厳しい状況ですが、安定的な下水道サービスを提供できるよう、経営の健全化に努める。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</si>
</sst>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86-4862-A695-B671AB55B7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6E86-4862-A695-B671AB55B7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2D-4F79-9FA1-7A78268B81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29.12</c:v>
                </c:pt>
                <c:pt idx="1">
                  <c:v>28.77</c:v>
                </c:pt>
                <c:pt idx="2">
                  <c:v>26.22</c:v>
                </c:pt>
                <c:pt idx="3">
                  <c:v>26.12</c:v>
                </c:pt>
                <c:pt idx="4">
                  <c:v>27.81</c:v>
                </c:pt>
              </c:numCache>
            </c:numRef>
          </c:val>
          <c:smooth val="0"/>
          <c:extLst>
            <c:ext xmlns:c16="http://schemas.microsoft.com/office/drawing/2014/chart" uri="{C3380CC4-5D6E-409C-BE32-E72D297353CC}">
              <c16:uniqueId val="{00000001-8C2D-4F79-9FA1-7A78268B81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48.32</c:v>
                </c:pt>
                <c:pt idx="1">
                  <c:v>50.78</c:v>
                </c:pt>
                <c:pt idx="2">
                  <c:v>53.92</c:v>
                </c:pt>
                <c:pt idx="3">
                  <c:v>54.58</c:v>
                </c:pt>
                <c:pt idx="4">
                  <c:v>62.5</c:v>
                </c:pt>
              </c:numCache>
            </c:numRef>
          </c:val>
          <c:extLst>
            <c:ext xmlns:c16="http://schemas.microsoft.com/office/drawing/2014/chart" uri="{C3380CC4-5D6E-409C-BE32-E72D297353CC}">
              <c16:uniqueId val="{00000000-EB7F-4181-9EAC-BD5BAC8AC9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64.42</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EB7F-4181-9EAC-BD5BAC8AC9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169.07</c:v>
                </c:pt>
                <c:pt idx="1">
                  <c:v>150</c:v>
                </c:pt>
                <c:pt idx="2">
                  <c:v>150.87</c:v>
                </c:pt>
                <c:pt idx="3">
                  <c:v>150</c:v>
                </c:pt>
                <c:pt idx="4">
                  <c:v>160.03</c:v>
                </c:pt>
              </c:numCache>
            </c:numRef>
          </c:val>
          <c:extLst>
            <c:ext xmlns:c16="http://schemas.microsoft.com/office/drawing/2014/chart" uri="{C3380CC4-5D6E-409C-BE32-E72D297353CC}">
              <c16:uniqueId val="{00000000-DFDB-42C8-87CF-8D87C5B284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98.48</c:v>
                </c:pt>
                <c:pt idx="1">
                  <c:v>99.89</c:v>
                </c:pt>
                <c:pt idx="2">
                  <c:v>104.12</c:v>
                </c:pt>
                <c:pt idx="3">
                  <c:v>105.98</c:v>
                </c:pt>
                <c:pt idx="4">
                  <c:v>107.11</c:v>
                </c:pt>
              </c:numCache>
            </c:numRef>
          </c:val>
          <c:smooth val="0"/>
          <c:extLst>
            <c:ext xmlns:c16="http://schemas.microsoft.com/office/drawing/2014/chart" uri="{C3380CC4-5D6E-409C-BE32-E72D297353CC}">
              <c16:uniqueId val="{00000001-DFDB-42C8-87CF-8D87C5B284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2.82</c:v>
                </c:pt>
                <c:pt idx="1">
                  <c:v>5.63</c:v>
                </c:pt>
                <c:pt idx="2">
                  <c:v>8.4499999999999993</c:v>
                </c:pt>
                <c:pt idx="3">
                  <c:v>11.27</c:v>
                </c:pt>
                <c:pt idx="4">
                  <c:v>14.07</c:v>
                </c:pt>
              </c:numCache>
            </c:numRef>
          </c:val>
          <c:extLst>
            <c:ext xmlns:c16="http://schemas.microsoft.com/office/drawing/2014/chart" uri="{C3380CC4-5D6E-409C-BE32-E72D297353CC}">
              <c16:uniqueId val="{00000000-42BB-4138-8EBB-943F69D387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10.65</c:v>
                </c:pt>
                <c:pt idx="1">
                  <c:v>23.17</c:v>
                </c:pt>
                <c:pt idx="2">
                  <c:v>25.29</c:v>
                </c:pt>
                <c:pt idx="3">
                  <c:v>28.31</c:v>
                </c:pt>
                <c:pt idx="4">
                  <c:v>23.92</c:v>
                </c:pt>
              </c:numCache>
            </c:numRef>
          </c:val>
          <c:smooth val="0"/>
          <c:extLst>
            <c:ext xmlns:c16="http://schemas.microsoft.com/office/drawing/2014/chart" uri="{C3380CC4-5D6E-409C-BE32-E72D297353CC}">
              <c16:uniqueId val="{00000001-42BB-4138-8EBB-943F69D387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6A-4C84-95AE-843C351AB3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46A-4C84-95AE-843C351AB3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FD-45F3-9AAD-56C4DDED1E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121.31</c:v>
                </c:pt>
                <c:pt idx="1">
                  <c:v>163.84</c:v>
                </c:pt>
                <c:pt idx="2">
                  <c:v>176.46</c:v>
                </c:pt>
                <c:pt idx="3">
                  <c:v>181.51</c:v>
                </c:pt>
                <c:pt idx="4">
                  <c:v>108.76</c:v>
                </c:pt>
              </c:numCache>
            </c:numRef>
          </c:val>
          <c:smooth val="0"/>
          <c:extLst>
            <c:ext xmlns:c16="http://schemas.microsoft.com/office/drawing/2014/chart" uri="{C3380CC4-5D6E-409C-BE32-E72D297353CC}">
              <c16:uniqueId val="{00000001-2AFD-45F3-9AAD-56C4DDED1E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101.78</c:v>
                </c:pt>
                <c:pt idx="1">
                  <c:v>171.74</c:v>
                </c:pt>
                <c:pt idx="2">
                  <c:v>237.34</c:v>
                </c:pt>
                <c:pt idx="3">
                  <c:v>296.68</c:v>
                </c:pt>
                <c:pt idx="4">
                  <c:v>361.73</c:v>
                </c:pt>
              </c:numCache>
            </c:numRef>
          </c:val>
          <c:extLst>
            <c:ext xmlns:c16="http://schemas.microsoft.com/office/drawing/2014/chart" uri="{C3380CC4-5D6E-409C-BE32-E72D297353CC}">
              <c16:uniqueId val="{00000000-A5C3-4B0D-8FD9-57B9064002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258.14999999999998</c:v>
                </c:pt>
                <c:pt idx="1">
                  <c:v>59.66</c:v>
                </c:pt>
                <c:pt idx="2">
                  <c:v>61.64</c:v>
                </c:pt>
                <c:pt idx="3">
                  <c:v>69.819999999999993</c:v>
                </c:pt>
                <c:pt idx="4">
                  <c:v>72.13</c:v>
                </c:pt>
              </c:numCache>
            </c:numRef>
          </c:val>
          <c:smooth val="0"/>
          <c:extLst>
            <c:ext xmlns:c16="http://schemas.microsoft.com/office/drawing/2014/chart" uri="{C3380CC4-5D6E-409C-BE32-E72D297353CC}">
              <c16:uniqueId val="{00000001-A5C3-4B0D-8FD9-57B9064002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1205.05</c:v>
                </c:pt>
                <c:pt idx="1">
                  <c:v>1133.77</c:v>
                </c:pt>
                <c:pt idx="2">
                  <c:v>1069.1099999999999</c:v>
                </c:pt>
                <c:pt idx="3">
                  <c:v>989.61</c:v>
                </c:pt>
                <c:pt idx="4">
                  <c:v>809.7</c:v>
                </c:pt>
              </c:numCache>
            </c:numRef>
          </c:val>
          <c:extLst>
            <c:ext xmlns:c16="http://schemas.microsoft.com/office/drawing/2014/chart" uri="{C3380CC4-5D6E-409C-BE32-E72D297353CC}">
              <c16:uniqueId val="{00000000-C78D-4222-AF02-8885DA87CD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1867.86</c:v>
                </c:pt>
                <c:pt idx="1">
                  <c:v>1056.55</c:v>
                </c:pt>
                <c:pt idx="2">
                  <c:v>1278.54</c:v>
                </c:pt>
                <c:pt idx="3">
                  <c:v>1149.7</c:v>
                </c:pt>
                <c:pt idx="4">
                  <c:v>1420.25</c:v>
                </c:pt>
              </c:numCache>
            </c:numRef>
          </c:val>
          <c:smooth val="0"/>
          <c:extLst>
            <c:ext xmlns:c16="http://schemas.microsoft.com/office/drawing/2014/chart" uri="{C3380CC4-5D6E-409C-BE32-E72D297353CC}">
              <c16:uniqueId val="{00000001-C78D-4222-AF02-8885DA87CD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88.48</c:v>
                </c:pt>
                <c:pt idx="1">
                  <c:v>87.99</c:v>
                </c:pt>
                <c:pt idx="2">
                  <c:v>88.2</c:v>
                </c:pt>
                <c:pt idx="3">
                  <c:v>88.69</c:v>
                </c:pt>
                <c:pt idx="4">
                  <c:v>89.28</c:v>
                </c:pt>
              </c:numCache>
            </c:numRef>
          </c:val>
          <c:extLst>
            <c:ext xmlns:c16="http://schemas.microsoft.com/office/drawing/2014/chart" uri="{C3380CC4-5D6E-409C-BE32-E72D297353CC}">
              <c16:uniqueId val="{00000000-E01E-4D08-ABDD-0FA35FC667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46.93</c:v>
                </c:pt>
                <c:pt idx="1">
                  <c:v>40</c:v>
                </c:pt>
                <c:pt idx="2">
                  <c:v>38.74</c:v>
                </c:pt>
                <c:pt idx="3">
                  <c:v>35.96</c:v>
                </c:pt>
                <c:pt idx="4">
                  <c:v>32.700000000000003</c:v>
                </c:pt>
              </c:numCache>
            </c:numRef>
          </c:val>
          <c:smooth val="0"/>
          <c:extLst>
            <c:ext xmlns:c16="http://schemas.microsoft.com/office/drawing/2014/chart" uri="{C3380CC4-5D6E-409C-BE32-E72D297353CC}">
              <c16:uniqueId val="{00000001-E01E-4D08-ABDD-0FA35FC667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150.02000000000001</c:v>
                </c:pt>
                <c:pt idx="1">
                  <c:v>150.06</c:v>
                </c:pt>
                <c:pt idx="2">
                  <c:v>149.97</c:v>
                </c:pt>
                <c:pt idx="3">
                  <c:v>150</c:v>
                </c:pt>
                <c:pt idx="4">
                  <c:v>149.97</c:v>
                </c:pt>
              </c:numCache>
            </c:numRef>
          </c:val>
          <c:extLst>
            <c:ext xmlns:c16="http://schemas.microsoft.com/office/drawing/2014/chart" uri="{C3380CC4-5D6E-409C-BE32-E72D297353CC}">
              <c16:uniqueId val="{00000000-8E95-4AEC-9C2E-82A7C7FECD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346.96</c:v>
                </c:pt>
                <c:pt idx="1">
                  <c:v>437.27</c:v>
                </c:pt>
                <c:pt idx="2">
                  <c:v>456.72</c:v>
                </c:pt>
                <c:pt idx="3">
                  <c:v>481.96</c:v>
                </c:pt>
                <c:pt idx="4">
                  <c:v>536.16999999999996</c:v>
                </c:pt>
              </c:numCache>
            </c:numRef>
          </c:val>
          <c:smooth val="0"/>
          <c:extLst>
            <c:ext xmlns:c16="http://schemas.microsoft.com/office/drawing/2014/chart" uri="{C3380CC4-5D6E-409C-BE32-E72D297353CC}">
              <c16:uniqueId val="{00000001-8E95-4AEC-9C2E-82A7C7FECD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南島原市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漁業集落排水</v>
      </c>
      <c r="Q8" s="76"/>
      <c r="R8" s="76"/>
      <c r="S8" s="76"/>
      <c r="T8" s="76"/>
      <c r="U8" s="76"/>
      <c r="V8" s="76"/>
      <c r="W8" s="76" t="str">
        <f>データ!L6</f>
        <v>H2</v>
      </c>
      <c r="X8" s="76"/>
      <c r="Y8" s="76"/>
      <c r="Z8" s="76"/>
      <c r="AA8" s="76"/>
      <c r="AB8" s="76"/>
      <c r="AC8" s="76"/>
      <c r="AD8" s="77" t="str">
        <f>データ!$M$6</f>
        <v>非設置</v>
      </c>
      <c r="AE8" s="77"/>
      <c r="AF8" s="77"/>
      <c r="AG8" s="77"/>
      <c r="AH8" s="77"/>
      <c r="AI8" s="77"/>
      <c r="AJ8" s="77"/>
      <c r="AK8" s="3"/>
      <c r="AL8" s="50">
        <f>データ!S6</f>
        <v>40640</v>
      </c>
      <c r="AM8" s="50"/>
      <c r="AN8" s="50"/>
      <c r="AO8" s="50"/>
      <c r="AP8" s="50"/>
      <c r="AQ8" s="50"/>
      <c r="AR8" s="50"/>
      <c r="AS8" s="50"/>
      <c r="AT8" s="51">
        <f>データ!T6</f>
        <v>170.15</v>
      </c>
      <c r="AU8" s="51"/>
      <c r="AV8" s="51"/>
      <c r="AW8" s="51"/>
      <c r="AX8" s="51"/>
      <c r="AY8" s="51"/>
      <c r="AZ8" s="51"/>
      <c r="BA8" s="51"/>
      <c r="BB8" s="51">
        <f>データ!U6</f>
        <v>238.85</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70.61</v>
      </c>
      <c r="J10" s="51"/>
      <c r="K10" s="51"/>
      <c r="L10" s="51"/>
      <c r="M10" s="51"/>
      <c r="N10" s="51"/>
      <c r="O10" s="51"/>
      <c r="P10" s="51">
        <f>データ!P6</f>
        <v>0.72</v>
      </c>
      <c r="Q10" s="51"/>
      <c r="R10" s="51"/>
      <c r="S10" s="51"/>
      <c r="T10" s="51"/>
      <c r="U10" s="51"/>
      <c r="V10" s="51"/>
      <c r="W10" s="51">
        <f>データ!Q6</f>
        <v>85.35</v>
      </c>
      <c r="X10" s="51"/>
      <c r="Y10" s="51"/>
      <c r="Z10" s="51"/>
      <c r="AA10" s="51"/>
      <c r="AB10" s="51"/>
      <c r="AC10" s="51"/>
      <c r="AD10" s="50">
        <f>データ!R6</f>
        <v>2750</v>
      </c>
      <c r="AE10" s="50"/>
      <c r="AF10" s="50"/>
      <c r="AG10" s="50"/>
      <c r="AH10" s="50"/>
      <c r="AI10" s="50"/>
      <c r="AJ10" s="50"/>
      <c r="AK10" s="2"/>
      <c r="AL10" s="50">
        <f>データ!V6</f>
        <v>288</v>
      </c>
      <c r="AM10" s="50"/>
      <c r="AN10" s="50"/>
      <c r="AO10" s="50"/>
      <c r="AP10" s="50"/>
      <c r="AQ10" s="50"/>
      <c r="AR10" s="50"/>
      <c r="AS10" s="50"/>
      <c r="AT10" s="51">
        <f>データ!W6</f>
        <v>0.13</v>
      </c>
      <c r="AU10" s="51"/>
      <c r="AV10" s="51"/>
      <c r="AW10" s="51"/>
      <c r="AX10" s="51"/>
      <c r="AY10" s="51"/>
      <c r="AZ10" s="51"/>
      <c r="BA10" s="51"/>
      <c r="BB10" s="51">
        <f>データ!X6</f>
        <v>2215.38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K0X7CoNmZ/YC/pz70nfuhsYvZhSvUq/9VibaqZzBbhlguh4OoDGiLGPP364rBm3WEH11DtWSaUbWwm/rMQkCw==" saltValue="7Piac6Rv46IgK0qGrXBa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422142</v>
      </c>
      <c r="D6" s="19">
        <f t="shared" si="3"/>
        <v>46</v>
      </c>
      <c r="E6" s="19">
        <f t="shared" si="3"/>
        <v>17</v>
      </c>
      <c r="F6" s="19">
        <f t="shared" si="3"/>
        <v>6</v>
      </c>
      <c r="G6" s="19">
        <f t="shared" si="3"/>
        <v>0</v>
      </c>
      <c r="H6" s="19" t="str">
        <f t="shared" si="3"/>
        <v>長崎県　南島原市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70.61</v>
      </c>
      <c r="P6" s="20">
        <f t="shared" si="3"/>
        <v>0.72</v>
      </c>
      <c r="Q6" s="20">
        <f t="shared" si="3"/>
        <v>85.35</v>
      </c>
      <c r="R6" s="20">
        <f t="shared" si="3"/>
        <v>2750</v>
      </c>
      <c r="S6" s="20">
        <f t="shared" si="3"/>
        <v>40640</v>
      </c>
      <c r="T6" s="20">
        <f t="shared" si="3"/>
        <v>170.15</v>
      </c>
      <c r="U6" s="20">
        <f t="shared" si="3"/>
        <v>238.85</v>
      </c>
      <c r="V6" s="20">
        <f t="shared" si="3"/>
        <v>288</v>
      </c>
      <c r="W6" s="20">
        <f t="shared" si="3"/>
        <v>0.13</v>
      </c>
      <c r="X6" s="20">
        <f t="shared" si="3"/>
        <v>2215.38</v>
      </c>
      <c r="Y6" s="21">
        <f>IF(Y7="",NA(),Y7)</f>
        <v>169.07</v>
      </c>
      <c r="Z6" s="21">
        <f t="shared" ref="Z6:AH6" si="4">IF(Z7="",NA(),Z7)</f>
        <v>150</v>
      </c>
      <c r="AA6" s="21">
        <f t="shared" si="4"/>
        <v>150.87</v>
      </c>
      <c r="AB6" s="21">
        <f t="shared" si="4"/>
        <v>150</v>
      </c>
      <c r="AC6" s="21">
        <f t="shared" si="4"/>
        <v>160.03</v>
      </c>
      <c r="AD6" s="21">
        <f t="shared" si="4"/>
        <v>98.48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121.31</v>
      </c>
      <c r="AP6" s="21">
        <f t="shared" si="5"/>
        <v>163.84</v>
      </c>
      <c r="AQ6" s="21">
        <f t="shared" si="5"/>
        <v>176.46</v>
      </c>
      <c r="AR6" s="21">
        <f t="shared" si="5"/>
        <v>181.51</v>
      </c>
      <c r="AS6" s="21">
        <f t="shared" si="5"/>
        <v>108.76</v>
      </c>
      <c r="AT6" s="20" t="str">
        <f>IF(AT7="","",IF(AT7="-","【-】","【"&amp;SUBSTITUTE(TEXT(AT7,"#,##0.00"),"-","△")&amp;"】"))</f>
        <v>【84.87】</v>
      </c>
      <c r="AU6" s="21">
        <f>IF(AU7="",NA(),AU7)</f>
        <v>101.78</v>
      </c>
      <c r="AV6" s="21">
        <f t="shared" ref="AV6:BD6" si="6">IF(AV7="",NA(),AV7)</f>
        <v>171.74</v>
      </c>
      <c r="AW6" s="21">
        <f t="shared" si="6"/>
        <v>237.34</v>
      </c>
      <c r="AX6" s="21">
        <f t="shared" si="6"/>
        <v>296.68</v>
      </c>
      <c r="AY6" s="21">
        <f t="shared" si="6"/>
        <v>361.73</v>
      </c>
      <c r="AZ6" s="21">
        <f t="shared" si="6"/>
        <v>258.14999999999998</v>
      </c>
      <c r="BA6" s="21">
        <f t="shared" si="6"/>
        <v>59.66</v>
      </c>
      <c r="BB6" s="21">
        <f t="shared" si="6"/>
        <v>61.64</v>
      </c>
      <c r="BC6" s="21">
        <f t="shared" si="6"/>
        <v>69.819999999999993</v>
      </c>
      <c r="BD6" s="21">
        <f t="shared" si="6"/>
        <v>72.13</v>
      </c>
      <c r="BE6" s="20" t="str">
        <f>IF(BE7="","",IF(BE7="-","【-】","【"&amp;SUBSTITUTE(TEXT(BE7,"#,##0.00"),"-","△")&amp;"】"))</f>
        <v>【71.46】</v>
      </c>
      <c r="BF6" s="21">
        <f>IF(BF7="",NA(),BF7)</f>
        <v>1205.05</v>
      </c>
      <c r="BG6" s="21">
        <f t="shared" ref="BG6:BO6" si="7">IF(BG7="",NA(),BG7)</f>
        <v>1133.77</v>
      </c>
      <c r="BH6" s="21">
        <f t="shared" si="7"/>
        <v>1069.1099999999999</v>
      </c>
      <c r="BI6" s="21">
        <f t="shared" si="7"/>
        <v>989.61</v>
      </c>
      <c r="BJ6" s="21">
        <f t="shared" si="7"/>
        <v>809.7</v>
      </c>
      <c r="BK6" s="21">
        <f t="shared" si="7"/>
        <v>1867.86</v>
      </c>
      <c r="BL6" s="21">
        <f t="shared" si="7"/>
        <v>1056.55</v>
      </c>
      <c r="BM6" s="21">
        <f t="shared" si="7"/>
        <v>1278.54</v>
      </c>
      <c r="BN6" s="21">
        <f t="shared" si="7"/>
        <v>1149.7</v>
      </c>
      <c r="BO6" s="21">
        <f t="shared" si="7"/>
        <v>1420.25</v>
      </c>
      <c r="BP6" s="20" t="str">
        <f>IF(BP7="","",IF(BP7="-","【-】","【"&amp;SUBSTITUTE(TEXT(BP7,"#,##0.00"),"-","△")&amp;"】"))</f>
        <v>【1,223.19】</v>
      </c>
      <c r="BQ6" s="21">
        <f>IF(BQ7="",NA(),BQ7)</f>
        <v>88.48</v>
      </c>
      <c r="BR6" s="21">
        <f t="shared" ref="BR6:BZ6" si="8">IF(BR7="",NA(),BR7)</f>
        <v>87.99</v>
      </c>
      <c r="BS6" s="21">
        <f t="shared" si="8"/>
        <v>88.2</v>
      </c>
      <c r="BT6" s="21">
        <f t="shared" si="8"/>
        <v>88.69</v>
      </c>
      <c r="BU6" s="21">
        <f t="shared" si="8"/>
        <v>89.28</v>
      </c>
      <c r="BV6" s="21">
        <f t="shared" si="8"/>
        <v>46.93</v>
      </c>
      <c r="BW6" s="21">
        <f t="shared" si="8"/>
        <v>40</v>
      </c>
      <c r="BX6" s="21">
        <f t="shared" si="8"/>
        <v>38.74</v>
      </c>
      <c r="BY6" s="21">
        <f t="shared" si="8"/>
        <v>35.96</v>
      </c>
      <c r="BZ6" s="21">
        <f t="shared" si="8"/>
        <v>32.700000000000003</v>
      </c>
      <c r="CA6" s="20" t="str">
        <f>IF(CA7="","",IF(CA7="-","【-】","【"&amp;SUBSTITUTE(TEXT(CA7,"#,##0.00"),"-","△")&amp;"】"))</f>
        <v>【37.21】</v>
      </c>
      <c r="CB6" s="21">
        <f>IF(CB7="",NA(),CB7)</f>
        <v>150.02000000000001</v>
      </c>
      <c r="CC6" s="21">
        <f t="shared" ref="CC6:CK6" si="9">IF(CC7="",NA(),CC7)</f>
        <v>150.06</v>
      </c>
      <c r="CD6" s="21">
        <f t="shared" si="9"/>
        <v>149.97</v>
      </c>
      <c r="CE6" s="21">
        <f t="shared" si="9"/>
        <v>150</v>
      </c>
      <c r="CF6" s="21">
        <f t="shared" si="9"/>
        <v>149.97</v>
      </c>
      <c r="CG6" s="21">
        <f t="shared" si="9"/>
        <v>346.96</v>
      </c>
      <c r="CH6" s="21">
        <f t="shared" si="9"/>
        <v>437.27</v>
      </c>
      <c r="CI6" s="21">
        <f t="shared" si="9"/>
        <v>456.72</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t="str">
        <f t="shared" si="10"/>
        <v>-</v>
      </c>
      <c r="CR6" s="21">
        <f t="shared" si="10"/>
        <v>29.12</v>
      </c>
      <c r="CS6" s="21">
        <f t="shared" si="10"/>
        <v>28.77</v>
      </c>
      <c r="CT6" s="21">
        <f t="shared" si="10"/>
        <v>26.22</v>
      </c>
      <c r="CU6" s="21">
        <f t="shared" si="10"/>
        <v>26.12</v>
      </c>
      <c r="CV6" s="21">
        <f t="shared" si="10"/>
        <v>27.81</v>
      </c>
      <c r="CW6" s="20" t="str">
        <f>IF(CW7="","",IF(CW7="-","【-】","【"&amp;SUBSTITUTE(TEXT(CW7,"#,##0.00"),"-","△")&amp;"】"))</f>
        <v>【30.09】</v>
      </c>
      <c r="CX6" s="21">
        <f>IF(CX7="",NA(),CX7)</f>
        <v>48.32</v>
      </c>
      <c r="CY6" s="21">
        <f t="shared" ref="CY6:DG6" si="11">IF(CY7="",NA(),CY7)</f>
        <v>50.78</v>
      </c>
      <c r="CZ6" s="21">
        <f t="shared" si="11"/>
        <v>53.92</v>
      </c>
      <c r="DA6" s="21">
        <f t="shared" si="11"/>
        <v>54.58</v>
      </c>
      <c r="DB6" s="21">
        <f t="shared" si="11"/>
        <v>62.5</v>
      </c>
      <c r="DC6" s="21">
        <f t="shared" si="11"/>
        <v>64.42</v>
      </c>
      <c r="DD6" s="21">
        <f t="shared" si="11"/>
        <v>78.900000000000006</v>
      </c>
      <c r="DE6" s="21">
        <f t="shared" si="11"/>
        <v>78.03</v>
      </c>
      <c r="DF6" s="21">
        <f t="shared" si="11"/>
        <v>78.55</v>
      </c>
      <c r="DG6" s="21">
        <f t="shared" si="11"/>
        <v>78.680000000000007</v>
      </c>
      <c r="DH6" s="20" t="str">
        <f>IF(DH7="","",IF(DH7="-","【-】","【"&amp;SUBSTITUTE(TEXT(DH7,"#,##0.00"),"-","△")&amp;"】"))</f>
        <v>【80.97】</v>
      </c>
      <c r="DI6" s="21">
        <f>IF(DI7="",NA(),DI7)</f>
        <v>2.82</v>
      </c>
      <c r="DJ6" s="21">
        <f t="shared" ref="DJ6:DR6" si="12">IF(DJ7="",NA(),DJ7)</f>
        <v>5.63</v>
      </c>
      <c r="DK6" s="21">
        <f t="shared" si="12"/>
        <v>8.4499999999999993</v>
      </c>
      <c r="DL6" s="21">
        <f t="shared" si="12"/>
        <v>11.27</v>
      </c>
      <c r="DM6" s="21">
        <f t="shared" si="12"/>
        <v>14.07</v>
      </c>
      <c r="DN6" s="21">
        <f t="shared" si="12"/>
        <v>10.65</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422142</v>
      </c>
      <c r="D7" s="23">
        <v>46</v>
      </c>
      <c r="E7" s="23">
        <v>17</v>
      </c>
      <c r="F7" s="23">
        <v>6</v>
      </c>
      <c r="G7" s="23">
        <v>0</v>
      </c>
      <c r="H7" s="23" t="s">
        <v>96</v>
      </c>
      <c r="I7" s="23" t="s">
        <v>97</v>
      </c>
      <c r="J7" s="23" t="s">
        <v>98</v>
      </c>
      <c r="K7" s="23" t="s">
        <v>99</v>
      </c>
      <c r="L7" s="23" t="s">
        <v>100</v>
      </c>
      <c r="M7" s="23" t="s">
        <v>101</v>
      </c>
      <c r="N7" s="24" t="s">
        <v>102</v>
      </c>
      <c r="O7" s="24">
        <v>70.61</v>
      </c>
      <c r="P7" s="24">
        <v>0.72</v>
      </c>
      <c r="Q7" s="24">
        <v>85.35</v>
      </c>
      <c r="R7" s="24">
        <v>2750</v>
      </c>
      <c r="S7" s="24">
        <v>40640</v>
      </c>
      <c r="T7" s="24">
        <v>170.15</v>
      </c>
      <c r="U7" s="24">
        <v>238.85</v>
      </c>
      <c r="V7" s="24">
        <v>288</v>
      </c>
      <c r="W7" s="24">
        <v>0.13</v>
      </c>
      <c r="X7" s="24">
        <v>2215.38</v>
      </c>
      <c r="Y7" s="24">
        <v>169.07</v>
      </c>
      <c r="Z7" s="24">
        <v>150</v>
      </c>
      <c r="AA7" s="24">
        <v>150.87</v>
      </c>
      <c r="AB7" s="24">
        <v>150</v>
      </c>
      <c r="AC7" s="24">
        <v>160.03</v>
      </c>
      <c r="AD7" s="24">
        <v>98.48</v>
      </c>
      <c r="AE7" s="24">
        <v>99.89</v>
      </c>
      <c r="AF7" s="24">
        <v>104.12</v>
      </c>
      <c r="AG7" s="24">
        <v>105.98</v>
      </c>
      <c r="AH7" s="24">
        <v>107.11</v>
      </c>
      <c r="AI7" s="24">
        <v>104.55</v>
      </c>
      <c r="AJ7" s="24">
        <v>0</v>
      </c>
      <c r="AK7" s="24">
        <v>0</v>
      </c>
      <c r="AL7" s="24">
        <v>0</v>
      </c>
      <c r="AM7" s="24">
        <v>0</v>
      </c>
      <c r="AN7" s="24">
        <v>0</v>
      </c>
      <c r="AO7" s="24">
        <v>121.31</v>
      </c>
      <c r="AP7" s="24">
        <v>163.84</v>
      </c>
      <c r="AQ7" s="24">
        <v>176.46</v>
      </c>
      <c r="AR7" s="24">
        <v>181.51</v>
      </c>
      <c r="AS7" s="24">
        <v>108.76</v>
      </c>
      <c r="AT7" s="24">
        <v>84.87</v>
      </c>
      <c r="AU7" s="24">
        <v>101.78</v>
      </c>
      <c r="AV7" s="24">
        <v>171.74</v>
      </c>
      <c r="AW7" s="24">
        <v>237.34</v>
      </c>
      <c r="AX7" s="24">
        <v>296.68</v>
      </c>
      <c r="AY7" s="24">
        <v>361.73</v>
      </c>
      <c r="AZ7" s="24">
        <v>258.14999999999998</v>
      </c>
      <c r="BA7" s="24">
        <v>59.66</v>
      </c>
      <c r="BB7" s="24">
        <v>61.64</v>
      </c>
      <c r="BC7" s="24">
        <v>69.819999999999993</v>
      </c>
      <c r="BD7" s="24">
        <v>72.13</v>
      </c>
      <c r="BE7" s="24">
        <v>71.459999999999994</v>
      </c>
      <c r="BF7" s="24">
        <v>1205.05</v>
      </c>
      <c r="BG7" s="24">
        <v>1133.77</v>
      </c>
      <c r="BH7" s="24">
        <v>1069.1099999999999</v>
      </c>
      <c r="BI7" s="24">
        <v>989.61</v>
      </c>
      <c r="BJ7" s="24">
        <v>809.7</v>
      </c>
      <c r="BK7" s="24">
        <v>1867.86</v>
      </c>
      <c r="BL7" s="24">
        <v>1056.55</v>
      </c>
      <c r="BM7" s="24">
        <v>1278.54</v>
      </c>
      <c r="BN7" s="24">
        <v>1149.7</v>
      </c>
      <c r="BO7" s="24">
        <v>1420.25</v>
      </c>
      <c r="BP7" s="24">
        <v>1223.19</v>
      </c>
      <c r="BQ7" s="24">
        <v>88.48</v>
      </c>
      <c r="BR7" s="24">
        <v>87.99</v>
      </c>
      <c r="BS7" s="24">
        <v>88.2</v>
      </c>
      <c r="BT7" s="24">
        <v>88.69</v>
      </c>
      <c r="BU7" s="24">
        <v>89.28</v>
      </c>
      <c r="BV7" s="24">
        <v>46.93</v>
      </c>
      <c r="BW7" s="24">
        <v>40</v>
      </c>
      <c r="BX7" s="24">
        <v>38.74</v>
      </c>
      <c r="BY7" s="24">
        <v>35.96</v>
      </c>
      <c r="BZ7" s="24">
        <v>32.700000000000003</v>
      </c>
      <c r="CA7" s="24">
        <v>37.21</v>
      </c>
      <c r="CB7" s="24">
        <v>150.02000000000001</v>
      </c>
      <c r="CC7" s="24">
        <v>150.06</v>
      </c>
      <c r="CD7" s="24">
        <v>149.97</v>
      </c>
      <c r="CE7" s="24">
        <v>150</v>
      </c>
      <c r="CF7" s="24">
        <v>149.97</v>
      </c>
      <c r="CG7" s="24">
        <v>346.96</v>
      </c>
      <c r="CH7" s="24">
        <v>437.27</v>
      </c>
      <c r="CI7" s="24">
        <v>456.72</v>
      </c>
      <c r="CJ7" s="24">
        <v>481.96</v>
      </c>
      <c r="CK7" s="24">
        <v>536.16999999999996</v>
      </c>
      <c r="CL7" s="24">
        <v>462.49</v>
      </c>
      <c r="CM7" s="24" t="s">
        <v>102</v>
      </c>
      <c r="CN7" s="24" t="s">
        <v>102</v>
      </c>
      <c r="CO7" s="24" t="s">
        <v>102</v>
      </c>
      <c r="CP7" s="24" t="s">
        <v>102</v>
      </c>
      <c r="CQ7" s="24" t="s">
        <v>102</v>
      </c>
      <c r="CR7" s="24">
        <v>29.12</v>
      </c>
      <c r="CS7" s="24">
        <v>28.77</v>
      </c>
      <c r="CT7" s="24">
        <v>26.22</v>
      </c>
      <c r="CU7" s="24">
        <v>26.12</v>
      </c>
      <c r="CV7" s="24">
        <v>27.81</v>
      </c>
      <c r="CW7" s="24">
        <v>30.09</v>
      </c>
      <c r="CX7" s="24">
        <v>48.32</v>
      </c>
      <c r="CY7" s="24">
        <v>50.78</v>
      </c>
      <c r="CZ7" s="24">
        <v>53.92</v>
      </c>
      <c r="DA7" s="24">
        <v>54.58</v>
      </c>
      <c r="DB7" s="24">
        <v>62.5</v>
      </c>
      <c r="DC7" s="24">
        <v>64.42</v>
      </c>
      <c r="DD7" s="24">
        <v>78.900000000000006</v>
      </c>
      <c r="DE7" s="24">
        <v>78.03</v>
      </c>
      <c r="DF7" s="24">
        <v>78.55</v>
      </c>
      <c r="DG7" s="24">
        <v>78.680000000000007</v>
      </c>
      <c r="DH7" s="24">
        <v>80.97</v>
      </c>
      <c r="DI7" s="24">
        <v>2.82</v>
      </c>
      <c r="DJ7" s="24">
        <v>5.63</v>
      </c>
      <c r="DK7" s="24">
        <v>8.4499999999999993</v>
      </c>
      <c r="DL7" s="24">
        <v>11.27</v>
      </c>
      <c r="DM7" s="24">
        <v>14.07</v>
      </c>
      <c r="DN7" s="24">
        <v>10.65</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2025-12-23T06:26:50Z</dcterms:created>
  <dcterms:modified xsi:type="dcterms:W3CDTF">2026-02-27T02:24:58Z</dcterms:modified>
  <cp:category/>
</cp:coreProperties>
</file>