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BC0943F4-94D3-4954-AE5A-61BED335EFD9}" xr6:coauthVersionLast="47" xr6:coauthVersionMax="47" xr10:uidLastSave="{00000000-0000-0000-0000-000000000000}"/>
  <workbookProtection workbookAlgorithmName="SHA-512" workbookHashValue="Xyf+Vm8+/07vUkjPvJpPDAuCesMduocg5i+1YIMmpY7rtVhLIOmsiEbaBt2A64OQAuyJJKo+FgaZ2J/GPdYPYg==" workbookSaltValue="4s+oxlazQVrde7Pd/k1Xs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E85" i="4"/>
  <c r="BB10" i="4"/>
  <c r="AT10" i="4"/>
  <c r="AL10" i="4"/>
  <c r="W10" i="4"/>
  <c r="P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<sst xmlns="http://schemas.openxmlformats.org/spreadsheetml/2006/main" count="228" uniqueCount="112">
  <si>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</si>
  <si>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</si>
  <si>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</si>
  <si>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</si>
  <si>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</si>
  <si>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</si>
  <si>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</si>
  <si>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</si>
  <si>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</si>
  <si>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</si>
  <si>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</si>
  <si>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</si>
  <si>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</si>
  <si>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</si>
  <si>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</si>
  <si>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</si>
  <si>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</si>
  <si>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</si>
  <si>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</si>
  <si>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</si>
  <si>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</si>
  <si>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</si>
  <si>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</si>
  <si>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</si>
  <si>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</si>
  <si>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</si>
  <si>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</si>
  <si>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</si>
  <si>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</si>
  <si>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</si>
  <si>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</si>
  <si>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</si>
  <si>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</si>
  <si>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</si>
  <si>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</si>
  <si>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</si>
  <si>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</si>
  <si>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</si>
  <si>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</si>
  <si>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</si>
  <si>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</si>
  <si>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</si>
  <si>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</si>
  <si>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</si>
  <si>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</si>
  <si>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</si>
  <si>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</si>
  <si>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</si>
  <si>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</si>
  <si>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</si>
  <si>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</si>
  <si>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</si>
  <si>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</si>
  <si>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</si>
  <si>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</si>
  <si>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</si>
  <si>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</si>
  <si>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</si>
  <si>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</si>
  <si>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</si>
  <si>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</si>
  <si>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</si>
  <si>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</si>
  <si>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</si>
  <si>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</si>
  <si>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</si>
  <si>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</si>
  <si>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</si>
  <si>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</si>
  <si>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</si>
  <si>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</si>
  <si>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</si>
  <si>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</si>
  <si>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</si>
  <si>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</si>
  <si>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</si>
  <si>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</si>
  <si>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</si>
  <si>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</si>
  <si>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</si>
  <si>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</si>
  <si>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</si>
  <si>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</si>
  <si>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</si>
  <si>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</si>
  <si>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</si>
  <si>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</si>
  <si>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</si>
  <si>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</si>
  <si>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</si>
  <si>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</si>
  <si>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</si>
  <si>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</si>
  <si>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</si>
  <si>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</si>
  <si>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</si>
  <si>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</si>
  <si>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</si>
  <si>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</si>
  <si>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</si>
  <si>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</si>
  <si>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</si>
  <si>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</si>
  <si>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</si>
  <si>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</si>
  <si>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</si>
  <si>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</si>
  <si>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</si>
  <si>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</si>
  <si>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決算状況としては、類似団体と比較して健全な状況であると判断しているが、長期財政計画を作成し、今後の収支を見込んだ際、経営状況が段々と悪化していく見込みとなった。加えて、経年等も進んできており、施設の再整備事業を行っていく必要がある。また、将来的に費用が多額になることが予想されるため、計画的な更新と財源の確保を行い、安定的な経営に努めていきたい。
今後も、「佐々町水道事業ビジョン」「佐々町水道事業経営戦略」をもとに安全で安心できる水の供給が施設・経営の両面で実施できるように努めたい。</t>
    <rPh sb="0" eb="2">
      <t>ケッサン</t>
    </rPh>
    <rPh sb="27" eb="29">
      <t>ハンダン</t>
    </rPh>
    <rPh sb="63" eb="65">
      <t>ダンダン</t>
    </rPh>
    <rPh sb="80" eb="81">
      <t>クワ</t>
    </rPh>
    <rPh sb="84" eb="87">
      <t>ケイネントウ</t>
    </rPh>
    <rPh sb="88" eb="89">
      <t>スス</t>
    </rPh>
    <rPh sb="119" eb="122">
      <t>ショウライテキ</t>
    </rPh>
    <phoneticPr fontId="4"/>
  </si>
  <si>
    <r>
      <t>①経常収支比率は、物価高騰の影響と減価償却費の増加により、前年度と比較すると低い値になっているが、特定企業による安定的な収益が確保されていることに加えて、企業債利息と減価償却費が低く抑えられているため、類似団体比較となると良好な水準となっている。
③流動比率、④企業債残高対給水収益比率は、ここ数年多くの投資的事業を実施したため、企業債を新規に借入れしたことや、純利益の減少により現金が減少し</t>
    </r>
    <r>
      <rPr>
        <sz val="11"/>
        <rFont val="ＭＳ ゴシック"/>
        <family val="3"/>
        <charset val="128"/>
      </rPr>
      <t>たことにより、前年度に比べ、③は減少、④は増加している。
⑤料金回</t>
    </r>
    <r>
      <rPr>
        <sz val="11"/>
        <color theme="1"/>
        <rFont val="ＭＳ ゴシック"/>
        <family val="3"/>
        <charset val="128"/>
      </rPr>
      <t>収率は、100％を上回っているが、年々その数値は下がってきており、給水収益の減や費用の増加などがその要因と考えられる。なお、将来の給水人口は年々減少傾向となる見込みであり、今後も料金回収率は減少傾向が続くと考える。
⑥給水原価は、物価高騰の影響と減価償却費の増加により、前年度と比較すると高い値になっているが、企業債利息と減価償却費が低く抑えられているため、類似団体比較としては低い水準となっている。
⑦施設利用率は、特定企業による安定的な需要が継続</t>
    </r>
    <r>
      <rPr>
        <sz val="11"/>
        <rFont val="ＭＳ ゴシック"/>
        <family val="3"/>
        <charset val="128"/>
      </rPr>
      <t>してあり、</t>
    </r>
    <r>
      <rPr>
        <sz val="11"/>
        <color theme="1"/>
        <rFont val="ＭＳ ゴシック"/>
        <family val="3"/>
        <charset val="128"/>
      </rPr>
      <t xml:space="preserve">平均を押上げているため、類似団体比較よりも高い水準となっている。ただし、経年的な比較で見ると水需要の減少に伴い、数値は減少している。
⑧有収率は、前年度と比較して高い値となり、類似団体と比較しても良好な数値となっている。今後とも漏水調査を行うことで有収率の維持向上に努めていきたい。
</t>
    </r>
    <rPh sb="1" eb="7">
      <t>ケイジョウシュウシヒリツ</t>
    </rPh>
    <rPh sb="9" eb="13">
      <t>ブッカコウトウ</t>
    </rPh>
    <rPh sb="14" eb="16">
      <t>エイキョウ</t>
    </rPh>
    <rPh sb="17" eb="22">
      <t>ゲンカショウキャクヒ</t>
    </rPh>
    <rPh sb="23" eb="25">
      <t>ゾウカ</t>
    </rPh>
    <rPh sb="29" eb="32">
      <t>ゼンネンド</t>
    </rPh>
    <rPh sb="33" eb="35">
      <t>ヒカク</t>
    </rPh>
    <rPh sb="38" eb="39">
      <t>ヒク</t>
    </rPh>
    <rPh sb="40" eb="41">
      <t>アタイ</t>
    </rPh>
    <rPh sb="49" eb="53">
      <t>トクテイキギョウ</t>
    </rPh>
    <rPh sb="56" eb="59">
      <t>アンテイテキ</t>
    </rPh>
    <rPh sb="60" eb="62">
      <t>シュウエキ</t>
    </rPh>
    <rPh sb="63" eb="65">
      <t>カクホ</t>
    </rPh>
    <rPh sb="73" eb="74">
      <t>クワ</t>
    </rPh>
    <rPh sb="77" eb="82">
      <t>キギョウサイリソク</t>
    </rPh>
    <rPh sb="83" eb="88">
      <t>ゲンカショウキャクヒ</t>
    </rPh>
    <rPh sb="89" eb="90">
      <t>ヒク</t>
    </rPh>
    <rPh sb="91" eb="92">
      <t>オサ</t>
    </rPh>
    <rPh sb="111" eb="113">
      <t>リョウコウ</t>
    </rPh>
    <rPh sb="114" eb="116">
      <t>スイジュン</t>
    </rPh>
    <rPh sb="125" eb="129">
      <t>リュウドウヒリツ</t>
    </rPh>
    <rPh sb="131" eb="134">
      <t>キギョウサイ</t>
    </rPh>
    <rPh sb="134" eb="136">
      <t>ザンダカ</t>
    </rPh>
    <rPh sb="136" eb="137">
      <t>タイ</t>
    </rPh>
    <rPh sb="137" eb="139">
      <t>キュウスイ</t>
    </rPh>
    <rPh sb="139" eb="143">
      <t>シュウエキヒリツ</t>
    </rPh>
    <rPh sb="149" eb="150">
      <t>オオ</t>
    </rPh>
    <rPh sb="152" eb="157">
      <t>トウシテキジギョウ</t>
    </rPh>
    <rPh sb="158" eb="160">
      <t>ジッシ</t>
    </rPh>
    <rPh sb="165" eb="168">
      <t>キギョウサイ</t>
    </rPh>
    <rPh sb="169" eb="171">
      <t>シンキ</t>
    </rPh>
    <rPh sb="172" eb="174">
      <t>カリイ</t>
    </rPh>
    <rPh sb="181" eb="184">
      <t>ジュンリエキ</t>
    </rPh>
    <rPh sb="185" eb="187">
      <t>ゲンショウ</t>
    </rPh>
    <rPh sb="190" eb="192">
      <t>ゲンキン</t>
    </rPh>
    <rPh sb="193" eb="195">
      <t>ゲンショウ</t>
    </rPh>
    <rPh sb="203" eb="206">
      <t>ゼンネンド</t>
    </rPh>
    <rPh sb="207" eb="208">
      <t>クラ</t>
    </rPh>
    <rPh sb="212" eb="214">
      <t>ゲンショウ</t>
    </rPh>
    <rPh sb="217" eb="219">
      <t>ゾウカ</t>
    </rPh>
    <rPh sb="226" eb="231">
      <t>リョウキンカイシュウリツ</t>
    </rPh>
    <rPh sb="238" eb="240">
      <t>ウワマワ</t>
    </rPh>
    <rPh sb="246" eb="248">
      <t>ネンネン</t>
    </rPh>
    <rPh sb="250" eb="252">
      <t>スウチ</t>
    </rPh>
    <rPh sb="253" eb="254">
      <t>サ</t>
    </rPh>
    <rPh sb="262" eb="266">
      <t>キュウスイシュウエキ</t>
    </rPh>
    <rPh sb="267" eb="268">
      <t>ゲン</t>
    </rPh>
    <rPh sb="269" eb="271">
      <t>ヒヨウ</t>
    </rPh>
    <rPh sb="272" eb="274">
      <t>ゾウカ</t>
    </rPh>
    <rPh sb="279" eb="281">
      <t>ヨウイン</t>
    </rPh>
    <rPh sb="282" eb="283">
      <t>カンガ</t>
    </rPh>
    <rPh sb="291" eb="293">
      <t>ショウライ</t>
    </rPh>
    <rPh sb="315" eb="317">
      <t>コンゴ</t>
    </rPh>
    <rPh sb="318" eb="320">
      <t>リョウキン</t>
    </rPh>
    <rPh sb="320" eb="323">
      <t>カイシュウリツ</t>
    </rPh>
    <rPh sb="324" eb="326">
      <t>ゲンショウ</t>
    </rPh>
    <rPh sb="326" eb="328">
      <t>ケイコウ</t>
    </rPh>
    <rPh sb="329" eb="330">
      <t>ツヅ</t>
    </rPh>
    <rPh sb="332" eb="333">
      <t>カンガ</t>
    </rPh>
    <rPh sb="375" eb="376">
      <t>アタイ</t>
    </rPh>
    <rPh sb="420" eb="422">
      <t>スイジュン</t>
    </rPh>
    <rPh sb="452" eb="454">
      <t>ケイゾク</t>
    </rPh>
    <rPh sb="459" eb="461">
      <t>ヘイキン</t>
    </rPh>
    <rPh sb="462" eb="464">
      <t>オシアゲ</t>
    </rPh>
    <rPh sb="495" eb="498">
      <t>ケイネンテキ</t>
    </rPh>
    <rPh sb="499" eb="501">
      <t>ヒカク</t>
    </rPh>
    <rPh sb="502" eb="503">
      <t>ミ</t>
    </rPh>
    <rPh sb="505" eb="508">
      <t>ミズジュヨウ</t>
    </rPh>
    <rPh sb="509" eb="511">
      <t>ゲンショウ</t>
    </rPh>
    <rPh sb="512" eb="513">
      <t>トモナ</t>
    </rPh>
    <rPh sb="515" eb="517">
      <t>スウチ</t>
    </rPh>
    <rPh sb="518" eb="520">
      <t>ゲンショウ</t>
    </rPh>
    <rPh sb="527" eb="530">
      <t>ユウシュウリツ</t>
    </rPh>
    <rPh sb="532" eb="535">
      <t>ゼンネンド</t>
    </rPh>
    <rPh sb="536" eb="538">
      <t>ヒカク</t>
    </rPh>
    <rPh sb="540" eb="541">
      <t>タカ</t>
    </rPh>
    <rPh sb="542" eb="543">
      <t>アタイ</t>
    </rPh>
    <rPh sb="547" eb="551">
      <t>ルイジダンタイ</t>
    </rPh>
    <rPh sb="552" eb="554">
      <t>ヒカク</t>
    </rPh>
    <rPh sb="557" eb="559">
      <t>リョウコウ</t>
    </rPh>
    <rPh sb="560" eb="562">
      <t>スウチ</t>
    </rPh>
    <rPh sb="569" eb="571">
      <t>コンゴ</t>
    </rPh>
    <rPh sb="573" eb="577">
      <t>ロウスイチョウサ</t>
    </rPh>
    <rPh sb="578" eb="579">
      <t>オコナ</t>
    </rPh>
    <rPh sb="583" eb="586">
      <t>ユウシュウリツ</t>
    </rPh>
    <rPh sb="587" eb="589">
      <t>イジ</t>
    </rPh>
    <rPh sb="589" eb="591">
      <t>コウジョウ</t>
    </rPh>
    <rPh sb="592" eb="593">
      <t>ツト</t>
    </rPh>
    <phoneticPr fontId="4"/>
  </si>
  <si>
    <r>
      <t>①有形固定資産減価償却率は、ここ数年の更新投資の増により減少傾向となっており、類似団体と比較すると良好な水準となっている。
②管路経年</t>
    </r>
    <r>
      <rPr>
        <sz val="11"/>
        <rFont val="ＭＳ ゴシック"/>
        <family val="3"/>
        <charset val="128"/>
      </rPr>
      <t>化</t>
    </r>
    <r>
      <rPr>
        <sz val="11"/>
        <color theme="1"/>
        <rFont val="ＭＳ ゴシック"/>
        <family val="3"/>
        <charset val="128"/>
      </rPr>
      <t xml:space="preserve">率は、管路更新事業を進めているが、昭和50年～60年代にかけて拡張事業で整備した管が順次、法定耐用年数を越えてきているため、全体的に見ると少し進んでいる状況である。しかしながら、類似団体と比較すると、依然低い水準となっている。
③管路更新率は、計画的な更新事業を行ってはいるが、本年度は管路新設工事が多かったことにより、前年度と比較すると低い値となった。今後も計画的に管路更新を進めていきたい。
</t>
    </r>
    <rPh sb="1" eb="7">
      <t>ユウケイコテイシサン</t>
    </rPh>
    <rPh sb="7" eb="12">
      <t>ゲンカショウキャクリツ</t>
    </rPh>
    <rPh sb="16" eb="18">
      <t>スウネン</t>
    </rPh>
    <rPh sb="19" eb="23">
      <t>コウシントウシ</t>
    </rPh>
    <rPh sb="24" eb="25">
      <t>ゾウ</t>
    </rPh>
    <rPh sb="28" eb="32">
      <t>ゲンショウケイコウ</t>
    </rPh>
    <rPh sb="39" eb="43">
      <t>ルイジダンタイ</t>
    </rPh>
    <rPh sb="44" eb="46">
      <t>ヒカク</t>
    </rPh>
    <rPh sb="49" eb="51">
      <t>リョウコウ</t>
    </rPh>
    <rPh sb="52" eb="54">
      <t>スイジュン</t>
    </rPh>
    <rPh sb="67" eb="68">
      <t>カ</t>
    </rPh>
    <rPh sb="71" eb="73">
      <t>カンロ</t>
    </rPh>
    <rPh sb="130" eb="133">
      <t>ゼンタイテキ</t>
    </rPh>
    <rPh sb="134" eb="135">
      <t>ミ</t>
    </rPh>
    <rPh sb="137" eb="138">
      <t>スコ</t>
    </rPh>
    <rPh sb="139" eb="140">
      <t>スス</t>
    </rPh>
    <rPh sb="144" eb="146">
      <t>ジョウキョウ</t>
    </rPh>
    <rPh sb="157" eb="161">
      <t>ルイジダンタイ</t>
    </rPh>
    <rPh sb="162" eb="164">
      <t>ヒカク</t>
    </rPh>
    <rPh sb="168" eb="170">
      <t>イゼン</t>
    </rPh>
    <rPh sb="170" eb="171">
      <t>ヒク</t>
    </rPh>
    <rPh sb="172" eb="174">
      <t>スイジュン</t>
    </rPh>
    <rPh sb="199" eb="200">
      <t>オコナ</t>
    </rPh>
    <rPh sb="207" eb="210">
      <t>ホンネンド</t>
    </rPh>
    <rPh sb="239" eb="240">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</si>
</sst>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1.0900000000000001</c:v>
                </c:pt>
                <c:pt idx="1">
                  <c:v>0.61</c:v>
                </c:pt>
                <c:pt idx="2">
                  <c:v>1.83</c:v>
                </c:pt>
                <c:pt idx="3">
                  <c:v>1.1499999999999999</c:v>
                </c:pt>
                <c:pt idx="4">
                  <c:v>0.75</c:v>
                </c:pt>
              </c:numCache>
            </c:numRef>
          </c:val>
          <c:extLst>
            <c:ext xmlns:c16="http://schemas.microsoft.com/office/drawing/2014/chart" uri="{C3380CC4-5D6E-409C-BE32-E72D297353CC}">
              <c16:uniqueId val="{00000000-F30A-4283-94F4-951A22B664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F30A-4283-94F4-951A22B664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70.709999999999994</c:v>
                </c:pt>
                <c:pt idx="1">
                  <c:v>71.44</c:v>
                </c:pt>
                <c:pt idx="2">
                  <c:v>73.3</c:v>
                </c:pt>
                <c:pt idx="3">
                  <c:v>68.349999999999994</c:v>
                </c:pt>
                <c:pt idx="4">
                  <c:v>67.260000000000005</c:v>
                </c:pt>
              </c:numCache>
            </c:numRef>
          </c:val>
          <c:extLst>
            <c:ext xmlns:c16="http://schemas.microsoft.com/office/drawing/2014/chart" uri="{C3380CC4-5D6E-409C-BE32-E72D297353CC}">
              <c16:uniqueId val="{00000000-081D-48C3-8AAC-102148F06A6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081D-48C3-8AAC-102148F06A6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87.52</c:v>
                </c:pt>
                <c:pt idx="1">
                  <c:v>88.03</c:v>
                </c:pt>
                <c:pt idx="2">
                  <c:v>85.48</c:v>
                </c:pt>
                <c:pt idx="3">
                  <c:v>89.96</c:v>
                </c:pt>
                <c:pt idx="4">
                  <c:v>91.57</c:v>
                </c:pt>
              </c:numCache>
            </c:numRef>
          </c:val>
          <c:extLst>
            <c:ext xmlns:c16="http://schemas.microsoft.com/office/drawing/2014/chart" uri="{C3380CC4-5D6E-409C-BE32-E72D297353CC}">
              <c16:uniqueId val="{00000000-3F3E-41EB-BC25-5BE234AC22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3F3E-41EB-BC25-5BE234AC22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138.35</c:v>
                </c:pt>
                <c:pt idx="1">
                  <c:v>136.02000000000001</c:v>
                </c:pt>
                <c:pt idx="2">
                  <c:v>126.89</c:v>
                </c:pt>
                <c:pt idx="3">
                  <c:v>122.68</c:v>
                </c:pt>
                <c:pt idx="4">
                  <c:v>111.6</c:v>
                </c:pt>
              </c:numCache>
            </c:numRef>
          </c:val>
          <c:extLst>
            <c:ext xmlns:c16="http://schemas.microsoft.com/office/drawing/2014/chart" uri="{C3380CC4-5D6E-409C-BE32-E72D297353CC}">
              <c16:uniqueId val="{00000000-DB12-4FF7-8862-EE741515668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DB12-4FF7-8862-EE741515668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51.87</c:v>
                </c:pt>
                <c:pt idx="1">
                  <c:v>52.58</c:v>
                </c:pt>
                <c:pt idx="2">
                  <c:v>45.37</c:v>
                </c:pt>
                <c:pt idx="3">
                  <c:v>44.05</c:v>
                </c:pt>
                <c:pt idx="4">
                  <c:v>44.6</c:v>
                </c:pt>
              </c:numCache>
            </c:numRef>
          </c:val>
          <c:extLst>
            <c:ext xmlns:c16="http://schemas.microsoft.com/office/drawing/2014/chart" uri="{C3380CC4-5D6E-409C-BE32-E72D297353CC}">
              <c16:uniqueId val="{00000000-4D10-4626-86B9-430BDDC5351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4D10-4626-86B9-430BDDC5351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14.22</c:v>
                </c:pt>
                <c:pt idx="1">
                  <c:v>16.21</c:v>
                </c:pt>
                <c:pt idx="2">
                  <c:v>19.22</c:v>
                </c:pt>
                <c:pt idx="3">
                  <c:v>18.21</c:v>
                </c:pt>
                <c:pt idx="4">
                  <c:v>18.72</c:v>
                </c:pt>
              </c:numCache>
            </c:numRef>
          </c:val>
          <c:extLst>
            <c:ext xmlns:c16="http://schemas.microsoft.com/office/drawing/2014/chart" uri="{C3380CC4-5D6E-409C-BE32-E72D297353CC}">
              <c16:uniqueId val="{00000000-96BC-435D-8D47-D791C14DEA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96BC-435D-8D47-D791C14DEA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B2-407A-BC63-346331F75F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8AB2-407A-BC63-346331F75F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1362.66</c:v>
                </c:pt>
                <c:pt idx="1">
                  <c:v>1204.68</c:v>
                </c:pt>
                <c:pt idx="2">
                  <c:v>878.66</c:v>
                </c:pt>
                <c:pt idx="3">
                  <c:v>731.83</c:v>
                </c:pt>
                <c:pt idx="4">
                  <c:v>658.6</c:v>
                </c:pt>
              </c:numCache>
            </c:numRef>
          </c:val>
          <c:extLst>
            <c:ext xmlns:c16="http://schemas.microsoft.com/office/drawing/2014/chart" uri="{C3380CC4-5D6E-409C-BE32-E72D297353CC}">
              <c16:uniqueId val="{00000000-A82C-4F76-959B-E883FC9C75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A82C-4F76-959B-E883FC9C75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160.68</c:v>
                </c:pt>
                <c:pt idx="1">
                  <c:v>176.01</c:v>
                </c:pt>
                <c:pt idx="2">
                  <c:v>290.82</c:v>
                </c:pt>
                <c:pt idx="3">
                  <c:v>341.39</c:v>
                </c:pt>
                <c:pt idx="4">
                  <c:v>364.4</c:v>
                </c:pt>
              </c:numCache>
            </c:numRef>
          </c:val>
          <c:extLst>
            <c:ext xmlns:c16="http://schemas.microsoft.com/office/drawing/2014/chart" uri="{C3380CC4-5D6E-409C-BE32-E72D297353CC}">
              <c16:uniqueId val="{00000000-A2CF-4E77-92E8-E3F7C40098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A2CF-4E77-92E8-E3F7C40098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137.52000000000001</c:v>
                </c:pt>
                <c:pt idx="1">
                  <c:v>135.66</c:v>
                </c:pt>
                <c:pt idx="2">
                  <c:v>126.99</c:v>
                </c:pt>
                <c:pt idx="3">
                  <c:v>122.06</c:v>
                </c:pt>
                <c:pt idx="4">
                  <c:v>110.86</c:v>
                </c:pt>
              </c:numCache>
            </c:numRef>
          </c:val>
          <c:extLst>
            <c:ext xmlns:c16="http://schemas.microsoft.com/office/drawing/2014/chart" uri="{C3380CC4-5D6E-409C-BE32-E72D297353CC}">
              <c16:uniqueId val="{00000000-F663-472F-9E37-E2871AA918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F663-472F-9E37-E2871AA918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114.95</c:v>
                </c:pt>
                <c:pt idx="1">
                  <c:v>116.76</c:v>
                </c:pt>
                <c:pt idx="2">
                  <c:v>124.76</c:v>
                </c:pt>
                <c:pt idx="3">
                  <c:v>129.94</c:v>
                </c:pt>
                <c:pt idx="4">
                  <c:v>143.13</c:v>
                </c:pt>
              </c:numCache>
            </c:numRef>
          </c:val>
          <c:extLst>
            <c:ext xmlns:c16="http://schemas.microsoft.com/office/drawing/2014/chart" uri="{C3380CC4-5D6E-409C-BE32-E72D297353CC}">
              <c16:uniqueId val="{00000000-2B0A-491C-8BBA-E7442EAA92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2B0A-491C-8BBA-E7442EAA92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佐々町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13912</v>
      </c>
      <c r="AM8" s="44"/>
      <c r="AN8" s="44"/>
      <c r="AO8" s="44"/>
      <c r="AP8" s="44"/>
      <c r="AQ8" s="44"/>
      <c r="AR8" s="44"/>
      <c r="AS8" s="44"/>
      <c r="AT8" s="45">
        <f>データ!$S$6</f>
        <v>32.26</v>
      </c>
      <c r="AU8" s="46"/>
      <c r="AV8" s="46"/>
      <c r="AW8" s="46"/>
      <c r="AX8" s="46"/>
      <c r="AY8" s="46"/>
      <c r="AZ8" s="46"/>
      <c r="BA8" s="46"/>
      <c r="BB8" s="47">
        <f>データ!$T$6</f>
        <v>431.25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72.150000000000006</v>
      </c>
      <c r="J10" s="46"/>
      <c r="K10" s="46"/>
      <c r="L10" s="46"/>
      <c r="M10" s="46"/>
      <c r="N10" s="46"/>
      <c r="O10" s="80"/>
      <c r="P10" s="47">
        <f>データ!$P$6</f>
        <v>99.91</v>
      </c>
      <c r="Q10" s="47"/>
      <c r="R10" s="47"/>
      <c r="S10" s="47"/>
      <c r="T10" s="47"/>
      <c r="U10" s="47"/>
      <c r="V10" s="47"/>
      <c r="W10" s="44">
        <f>データ!$Q$6</f>
        <v>3190</v>
      </c>
      <c r="X10" s="44"/>
      <c r="Y10" s="44"/>
      <c r="Z10" s="44"/>
      <c r="AA10" s="44"/>
      <c r="AB10" s="44"/>
      <c r="AC10" s="44"/>
      <c r="AD10" s="2"/>
      <c r="AE10" s="2"/>
      <c r="AF10" s="2"/>
      <c r="AG10" s="2"/>
      <c r="AH10" s="2"/>
      <c r="AI10" s="2"/>
      <c r="AJ10" s="2"/>
      <c r="AK10" s="2"/>
      <c r="AL10" s="44">
        <f>データ!$U$6</f>
        <v>13823</v>
      </c>
      <c r="AM10" s="44"/>
      <c r="AN10" s="44"/>
      <c r="AO10" s="44"/>
      <c r="AP10" s="44"/>
      <c r="AQ10" s="44"/>
      <c r="AR10" s="44"/>
      <c r="AS10" s="44"/>
      <c r="AT10" s="45">
        <f>データ!$V$6</f>
        <v>11.83</v>
      </c>
      <c r="AU10" s="46"/>
      <c r="AV10" s="46"/>
      <c r="AW10" s="46"/>
      <c r="AX10" s="46"/>
      <c r="AY10" s="46"/>
      <c r="AZ10" s="46"/>
      <c r="BA10" s="46"/>
      <c r="BB10" s="47">
        <f>データ!$W$6</f>
        <v>1168.47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A5Jfa/2N1ja9Y7WI0fEbgrlaTKhEEsSgX2+Dnu9TMjvSaUuD7au2hVlPZVPIAw/LhXUKFVCwM9T4I6sGIe4iA==" saltValue="yI3nQ/LS58oveEvbR1LsL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423912</v>
      </c>
      <c r="D6" s="20">
        <f t="shared" si="3"/>
        <v>46</v>
      </c>
      <c r="E6" s="20">
        <f t="shared" si="3"/>
        <v>1</v>
      </c>
      <c r="F6" s="20">
        <f t="shared" si="3"/>
        <v>0</v>
      </c>
      <c r="G6" s="20">
        <f t="shared" si="3"/>
        <v>1</v>
      </c>
      <c r="H6" s="20" t="str">
        <f t="shared" si="3"/>
        <v>長崎県　佐々町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72.150000000000006</v>
      </c>
      <c r="P6" s="21">
        <f t="shared" si="3"/>
        <v>99.91</v>
      </c>
      <c r="Q6" s="21">
        <f t="shared" si="3"/>
        <v>3190</v>
      </c>
      <c r="R6" s="21">
        <f t="shared" si="3"/>
        <v>13912</v>
      </c>
      <c r="S6" s="21">
        <f t="shared" si="3"/>
        <v>32.26</v>
      </c>
      <c r="T6" s="21">
        <f t="shared" si="3"/>
        <v>431.25</v>
      </c>
      <c r="U6" s="21">
        <f t="shared" si="3"/>
        <v>13823</v>
      </c>
      <c r="V6" s="21">
        <f t="shared" si="3"/>
        <v>11.83</v>
      </c>
      <c r="W6" s="21">
        <f t="shared" si="3"/>
        <v>1168.47</v>
      </c>
      <c r="X6" s="22">
        <f>IF(X7="",NA(),X7)</f>
        <v>138.35</v>
      </c>
      <c r="Y6" s="22">
        <f t="shared" ref="Y6:AG6" si="4">IF(Y7="",NA(),Y7)</f>
        <v>136.02000000000001</v>
      </c>
      <c r="Z6" s="22">
        <f t="shared" si="4"/>
        <v>126.89</v>
      </c>
      <c r="AA6" s="22">
        <f t="shared" si="4"/>
        <v>122.68</v>
      </c>
      <c r="AB6" s="22">
        <f t="shared" si="4"/>
        <v>111.6</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1362.66</v>
      </c>
      <c r="AU6" s="22">
        <f t="shared" ref="AU6:BC6" si="6">IF(AU7="",NA(),AU7)</f>
        <v>1204.68</v>
      </c>
      <c r="AV6" s="22">
        <f t="shared" si="6"/>
        <v>878.66</v>
      </c>
      <c r="AW6" s="22">
        <f t="shared" si="6"/>
        <v>731.83</v>
      </c>
      <c r="AX6" s="22">
        <f t="shared" si="6"/>
        <v>658.6</v>
      </c>
      <c r="AY6" s="22">
        <f t="shared" si="6"/>
        <v>371.81</v>
      </c>
      <c r="AZ6" s="22">
        <f t="shared" si="6"/>
        <v>384.23</v>
      </c>
      <c r="BA6" s="22">
        <f t="shared" si="6"/>
        <v>364.3</v>
      </c>
      <c r="BB6" s="22">
        <f t="shared" si="6"/>
        <v>378.87</v>
      </c>
      <c r="BC6" s="22">
        <f t="shared" si="6"/>
        <v>362.35</v>
      </c>
      <c r="BD6" s="21" t="str">
        <f>IF(BD7="","",IF(BD7="-","【-】","【"&amp;SUBSTITUTE(TEXT(BD7,"#,##0.00"),"-","△")&amp;"】"))</f>
        <v>【239.69】</v>
      </c>
      <c r="BE6" s="22">
        <f>IF(BE7="",NA(),BE7)</f>
        <v>160.68</v>
      </c>
      <c r="BF6" s="22">
        <f t="shared" ref="BF6:BN6" si="7">IF(BF7="",NA(),BF7)</f>
        <v>176.01</v>
      </c>
      <c r="BG6" s="22">
        <f t="shared" si="7"/>
        <v>290.82</v>
      </c>
      <c r="BH6" s="22">
        <f t="shared" si="7"/>
        <v>341.39</v>
      </c>
      <c r="BI6" s="22">
        <f t="shared" si="7"/>
        <v>364.4</v>
      </c>
      <c r="BJ6" s="22">
        <f t="shared" si="7"/>
        <v>465.85</v>
      </c>
      <c r="BK6" s="22">
        <f t="shared" si="7"/>
        <v>439.43</v>
      </c>
      <c r="BL6" s="22">
        <f t="shared" si="7"/>
        <v>438.41</v>
      </c>
      <c r="BM6" s="22">
        <f t="shared" si="7"/>
        <v>430.23</v>
      </c>
      <c r="BN6" s="22">
        <f t="shared" si="7"/>
        <v>429.24</v>
      </c>
      <c r="BO6" s="21" t="str">
        <f>IF(BO7="","",IF(BO7="-","【-】","【"&amp;SUBSTITUTE(TEXT(BO7,"#,##0.00"),"-","△")&amp;"】"))</f>
        <v>【264.86】</v>
      </c>
      <c r="BP6" s="22">
        <f>IF(BP7="",NA(),BP7)</f>
        <v>137.52000000000001</v>
      </c>
      <c r="BQ6" s="22">
        <f t="shared" ref="BQ6:BY6" si="8">IF(BQ7="",NA(),BQ7)</f>
        <v>135.66</v>
      </c>
      <c r="BR6" s="22">
        <f t="shared" si="8"/>
        <v>126.99</v>
      </c>
      <c r="BS6" s="22">
        <f t="shared" si="8"/>
        <v>122.06</v>
      </c>
      <c r="BT6" s="22">
        <f t="shared" si="8"/>
        <v>110.86</v>
      </c>
      <c r="BU6" s="22">
        <f t="shared" si="8"/>
        <v>92.39</v>
      </c>
      <c r="BV6" s="22">
        <f t="shared" si="8"/>
        <v>94.41</v>
      </c>
      <c r="BW6" s="22">
        <f t="shared" si="8"/>
        <v>90.96</v>
      </c>
      <c r="BX6" s="22">
        <f t="shared" si="8"/>
        <v>90.66</v>
      </c>
      <c r="BY6" s="22">
        <f t="shared" si="8"/>
        <v>90.78</v>
      </c>
      <c r="BZ6" s="21" t="str">
        <f>IF(BZ7="","",IF(BZ7="-","【-】","【"&amp;SUBSTITUTE(TEXT(BZ7,"#,##0.00"),"-","△")&amp;"】"))</f>
        <v>【97.59】</v>
      </c>
      <c r="CA6" s="22">
        <f>IF(CA7="",NA(),CA7)</f>
        <v>114.95</v>
      </c>
      <c r="CB6" s="22">
        <f t="shared" ref="CB6:CJ6" si="9">IF(CB7="",NA(),CB7)</f>
        <v>116.76</v>
      </c>
      <c r="CC6" s="22">
        <f t="shared" si="9"/>
        <v>124.76</v>
      </c>
      <c r="CD6" s="22">
        <f t="shared" si="9"/>
        <v>129.94</v>
      </c>
      <c r="CE6" s="22">
        <f t="shared" si="9"/>
        <v>143.13</v>
      </c>
      <c r="CF6" s="22">
        <f t="shared" si="9"/>
        <v>192.98</v>
      </c>
      <c r="CG6" s="22">
        <f t="shared" si="9"/>
        <v>192.13</v>
      </c>
      <c r="CH6" s="22">
        <f t="shared" si="9"/>
        <v>197.04</v>
      </c>
      <c r="CI6" s="22">
        <f t="shared" si="9"/>
        <v>199.33</v>
      </c>
      <c r="CJ6" s="22">
        <f t="shared" si="9"/>
        <v>202.75</v>
      </c>
      <c r="CK6" s="21" t="str">
        <f>IF(CK7="","",IF(CK7="-","【-】","【"&amp;SUBSTITUTE(TEXT(CK7,"#,##0.00"),"-","△")&amp;"】"))</f>
        <v>【181.66】</v>
      </c>
      <c r="CL6" s="22">
        <f>IF(CL7="",NA(),CL7)</f>
        <v>70.709999999999994</v>
      </c>
      <c r="CM6" s="22">
        <f t="shared" ref="CM6:CU6" si="10">IF(CM7="",NA(),CM7)</f>
        <v>71.44</v>
      </c>
      <c r="CN6" s="22">
        <f t="shared" si="10"/>
        <v>73.3</v>
      </c>
      <c r="CO6" s="22">
        <f t="shared" si="10"/>
        <v>68.349999999999994</v>
      </c>
      <c r="CP6" s="22">
        <f t="shared" si="10"/>
        <v>67.260000000000005</v>
      </c>
      <c r="CQ6" s="22">
        <f t="shared" si="10"/>
        <v>54.43</v>
      </c>
      <c r="CR6" s="22">
        <f t="shared" si="10"/>
        <v>53.87</v>
      </c>
      <c r="CS6" s="22">
        <f t="shared" si="10"/>
        <v>54.49</v>
      </c>
      <c r="CT6" s="22">
        <f t="shared" si="10"/>
        <v>54.8</v>
      </c>
      <c r="CU6" s="22">
        <f t="shared" si="10"/>
        <v>55.47</v>
      </c>
      <c r="CV6" s="21" t="str">
        <f>IF(CV7="","",IF(CV7="-","【-】","【"&amp;SUBSTITUTE(TEXT(CV7,"#,##0.00"),"-","△")&amp;"】"))</f>
        <v>【60.21】</v>
      </c>
      <c r="CW6" s="22">
        <f>IF(CW7="",NA(),CW7)</f>
        <v>87.52</v>
      </c>
      <c r="CX6" s="22">
        <f t="shared" ref="CX6:DF6" si="11">IF(CX7="",NA(),CX7)</f>
        <v>88.03</v>
      </c>
      <c r="CY6" s="22">
        <f t="shared" si="11"/>
        <v>85.48</v>
      </c>
      <c r="CZ6" s="22">
        <f t="shared" si="11"/>
        <v>89.96</v>
      </c>
      <c r="DA6" s="22">
        <f t="shared" si="11"/>
        <v>91.57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51.87</v>
      </c>
      <c r="DI6" s="22">
        <f t="shared" ref="DI6:DQ6" si="12">IF(DI7="",NA(),DI7)</f>
        <v>52.58</v>
      </c>
      <c r="DJ6" s="22">
        <f t="shared" si="12"/>
        <v>45.37</v>
      </c>
      <c r="DK6" s="22">
        <f t="shared" si="12"/>
        <v>44.05</v>
      </c>
      <c r="DL6" s="22">
        <f t="shared" si="12"/>
        <v>44.6</v>
      </c>
      <c r="DM6" s="22">
        <f t="shared" si="12"/>
        <v>49.39</v>
      </c>
      <c r="DN6" s="22">
        <f t="shared" si="12"/>
        <v>50.75</v>
      </c>
      <c r="DO6" s="22">
        <f t="shared" si="12"/>
        <v>51.72</v>
      </c>
      <c r="DP6" s="22">
        <f t="shared" si="12"/>
        <v>52.27</v>
      </c>
      <c r="DQ6" s="22">
        <f t="shared" si="12"/>
        <v>52.87</v>
      </c>
      <c r="DR6" s="21" t="str">
        <f>IF(DR7="","",IF(DR7="-","【-】","【"&amp;SUBSTITUTE(TEXT(DR7,"#,##0.00"),"-","△")&amp;"】"))</f>
        <v>【52.41】</v>
      </c>
      <c r="DS6" s="22">
        <f>IF(DS7="",NA(),DS7)</f>
        <v>14.22</v>
      </c>
      <c r="DT6" s="22">
        <f t="shared" ref="DT6:EB6" si="13">IF(DT7="",NA(),DT7)</f>
        <v>16.21</v>
      </c>
      <c r="DU6" s="22">
        <f t="shared" si="13"/>
        <v>19.22</v>
      </c>
      <c r="DV6" s="22">
        <f t="shared" si="13"/>
        <v>18.21</v>
      </c>
      <c r="DW6" s="22">
        <f t="shared" si="13"/>
        <v>18.72</v>
      </c>
      <c r="DX6" s="22">
        <f t="shared" si="13"/>
        <v>18.57</v>
      </c>
      <c r="DY6" s="22">
        <f t="shared" si="13"/>
        <v>21.14</v>
      </c>
      <c r="DZ6" s="22">
        <f t="shared" si="13"/>
        <v>22.12</v>
      </c>
      <c r="EA6" s="22">
        <f t="shared" si="13"/>
        <v>25.67</v>
      </c>
      <c r="EB6" s="22">
        <f t="shared" si="13"/>
        <v>26.86</v>
      </c>
      <c r="EC6" s="21" t="str">
        <f>IF(EC7="","",IF(EC7="-","【-】","【"&amp;SUBSTITUTE(TEXT(EC7,"#,##0.00"),"-","△")&amp;"】"))</f>
        <v>【26.78】</v>
      </c>
      <c r="ED6" s="22">
        <f>IF(ED7="",NA(),ED7)</f>
        <v>1.0900000000000001</v>
      </c>
      <c r="EE6" s="22">
        <f t="shared" ref="EE6:EM6" si="14">IF(EE7="",NA(),EE7)</f>
        <v>0.61</v>
      </c>
      <c r="EF6" s="22">
        <f t="shared" si="14"/>
        <v>1.83</v>
      </c>
      <c r="EG6" s="22">
        <f t="shared" si="14"/>
        <v>1.1499999999999999</v>
      </c>
      <c r="EH6" s="22">
        <f t="shared" si="14"/>
        <v>0.75</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423912</v>
      </c>
      <c r="D7" s="24">
        <v>46</v>
      </c>
      <c r="E7" s="24">
        <v>1</v>
      </c>
      <c r="F7" s="24">
        <v>0</v>
      </c>
      <c r="G7" s="24">
        <v>1</v>
      </c>
      <c r="H7" s="24" t="s">
        <v>93</v>
      </c>
      <c r="I7" s="24" t="s">
        <v>94</v>
      </c>
      <c r="J7" s="24" t="s">
        <v>95</v>
      </c>
      <c r="K7" s="24" t="s">
        <v>96</v>
      </c>
      <c r="L7" s="24" t="s">
        <v>97</v>
      </c>
      <c r="M7" s="24" t="s">
        <v>98</v>
      </c>
      <c r="N7" s="25" t="s">
        <v>99</v>
      </c>
      <c r="O7" s="25">
        <v>72.150000000000006</v>
      </c>
      <c r="P7" s="25">
        <v>99.91</v>
      </c>
      <c r="Q7" s="25">
        <v>3190</v>
      </c>
      <c r="R7" s="25">
        <v>13912</v>
      </c>
      <c r="S7" s="25">
        <v>32.26</v>
      </c>
      <c r="T7" s="25">
        <v>431.25</v>
      </c>
      <c r="U7" s="25">
        <v>13823</v>
      </c>
      <c r="V7" s="25">
        <v>11.83</v>
      </c>
      <c r="W7" s="25">
        <v>1168.47</v>
      </c>
      <c r="X7" s="25">
        <v>138.35</v>
      </c>
      <c r="Y7" s="25">
        <v>136.02000000000001</v>
      </c>
      <c r="Z7" s="25">
        <v>126.89</v>
      </c>
      <c r="AA7" s="25">
        <v>122.68</v>
      </c>
      <c r="AB7" s="25">
        <v>111.6</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1362.66</v>
      </c>
      <c r="AU7" s="25">
        <v>1204.68</v>
      </c>
      <c r="AV7" s="25">
        <v>878.66</v>
      </c>
      <c r="AW7" s="25">
        <v>731.83</v>
      </c>
      <c r="AX7" s="25">
        <v>658.6</v>
      </c>
      <c r="AY7" s="25">
        <v>371.81</v>
      </c>
      <c r="AZ7" s="25">
        <v>384.23</v>
      </c>
      <c r="BA7" s="25">
        <v>364.3</v>
      </c>
      <c r="BB7" s="25">
        <v>378.87</v>
      </c>
      <c r="BC7" s="25">
        <v>362.35</v>
      </c>
      <c r="BD7" s="25">
        <v>239.69</v>
      </c>
      <c r="BE7" s="25">
        <v>160.68</v>
      </c>
      <c r="BF7" s="25">
        <v>176.01</v>
      </c>
      <c r="BG7" s="25">
        <v>290.82</v>
      </c>
      <c r="BH7" s="25">
        <v>341.39</v>
      </c>
      <c r="BI7" s="25">
        <v>364.4</v>
      </c>
      <c r="BJ7" s="25">
        <v>465.85</v>
      </c>
      <c r="BK7" s="25">
        <v>439.43</v>
      </c>
      <c r="BL7" s="25">
        <v>438.41</v>
      </c>
      <c r="BM7" s="25">
        <v>430.23</v>
      </c>
      <c r="BN7" s="25">
        <v>429.24</v>
      </c>
      <c r="BO7" s="25">
        <v>264.86</v>
      </c>
      <c r="BP7" s="25">
        <v>137.52000000000001</v>
      </c>
      <c r="BQ7" s="25">
        <v>135.66</v>
      </c>
      <c r="BR7" s="25">
        <v>126.99</v>
      </c>
      <c r="BS7" s="25">
        <v>122.06</v>
      </c>
      <c r="BT7" s="25">
        <v>110.86</v>
      </c>
      <c r="BU7" s="25">
        <v>92.39</v>
      </c>
      <c r="BV7" s="25">
        <v>94.41</v>
      </c>
      <c r="BW7" s="25">
        <v>90.96</v>
      </c>
      <c r="BX7" s="25">
        <v>90.66</v>
      </c>
      <c r="BY7" s="25">
        <v>90.78</v>
      </c>
      <c r="BZ7" s="25">
        <v>97.59</v>
      </c>
      <c r="CA7" s="25">
        <v>114.95</v>
      </c>
      <c r="CB7" s="25">
        <v>116.76</v>
      </c>
      <c r="CC7" s="25">
        <v>124.76</v>
      </c>
      <c r="CD7" s="25">
        <v>129.94</v>
      </c>
      <c r="CE7" s="25">
        <v>143.13</v>
      </c>
      <c r="CF7" s="25">
        <v>192.98</v>
      </c>
      <c r="CG7" s="25">
        <v>192.13</v>
      </c>
      <c r="CH7" s="25">
        <v>197.04</v>
      </c>
      <c r="CI7" s="25">
        <v>199.33</v>
      </c>
      <c r="CJ7" s="25">
        <v>202.75</v>
      </c>
      <c r="CK7" s="25">
        <v>181.66</v>
      </c>
      <c r="CL7" s="25">
        <v>70.709999999999994</v>
      </c>
      <c r="CM7" s="25">
        <v>71.44</v>
      </c>
      <c r="CN7" s="25">
        <v>73.3</v>
      </c>
      <c r="CO7" s="25">
        <v>68.349999999999994</v>
      </c>
      <c r="CP7" s="25">
        <v>67.260000000000005</v>
      </c>
      <c r="CQ7" s="25">
        <v>54.43</v>
      </c>
      <c r="CR7" s="25">
        <v>53.87</v>
      </c>
      <c r="CS7" s="25">
        <v>54.49</v>
      </c>
      <c r="CT7" s="25">
        <v>54.8</v>
      </c>
      <c r="CU7" s="25">
        <v>55.47</v>
      </c>
      <c r="CV7" s="25">
        <v>60.21</v>
      </c>
      <c r="CW7" s="25">
        <v>87.52</v>
      </c>
      <c r="CX7" s="25">
        <v>88.03</v>
      </c>
      <c r="CY7" s="25">
        <v>85.48</v>
      </c>
      <c r="CZ7" s="25">
        <v>89.96</v>
      </c>
      <c r="DA7" s="25">
        <v>91.57</v>
      </c>
      <c r="DB7" s="25">
        <v>79.44</v>
      </c>
      <c r="DC7" s="25">
        <v>79.489999999999995</v>
      </c>
      <c r="DD7" s="25">
        <v>78.8</v>
      </c>
      <c r="DE7" s="25">
        <v>77.98</v>
      </c>
      <c r="DF7" s="25">
        <v>76.97</v>
      </c>
      <c r="DG7" s="25">
        <v>89.21</v>
      </c>
      <c r="DH7" s="25">
        <v>51.87</v>
      </c>
      <c r="DI7" s="25">
        <v>52.58</v>
      </c>
      <c r="DJ7" s="25">
        <v>45.37</v>
      </c>
      <c r="DK7" s="25">
        <v>44.05</v>
      </c>
      <c r="DL7" s="25">
        <v>44.6</v>
      </c>
      <c r="DM7" s="25">
        <v>49.39</v>
      </c>
      <c r="DN7" s="25">
        <v>50.75</v>
      </c>
      <c r="DO7" s="25">
        <v>51.72</v>
      </c>
      <c r="DP7" s="25">
        <v>52.27</v>
      </c>
      <c r="DQ7" s="25">
        <v>52.87</v>
      </c>
      <c r="DR7" s="25">
        <v>52.41</v>
      </c>
      <c r="DS7" s="25">
        <v>14.22</v>
      </c>
      <c r="DT7" s="25">
        <v>16.21</v>
      </c>
      <c r="DU7" s="25">
        <v>19.22</v>
      </c>
      <c r="DV7" s="25">
        <v>18.21</v>
      </c>
      <c r="DW7" s="25">
        <v>18.72</v>
      </c>
      <c r="DX7" s="25">
        <v>18.57</v>
      </c>
      <c r="DY7" s="25">
        <v>21.14</v>
      </c>
      <c r="DZ7" s="25">
        <v>22.12</v>
      </c>
      <c r="EA7" s="25">
        <v>25.67</v>
      </c>
      <c r="EB7" s="25">
        <v>26.86</v>
      </c>
      <c r="EC7" s="25">
        <v>26.78</v>
      </c>
      <c r="ED7" s="25">
        <v>1.0900000000000001</v>
      </c>
      <c r="EE7" s="25">
        <v>0.61</v>
      </c>
      <c r="EF7" s="25">
        <v>1.83</v>
      </c>
      <c r="EG7" s="25">
        <v>1.1499999999999999</v>
      </c>
      <c r="EH7" s="25">
        <v>0.75</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2026-01-26T04:29:17Z</cp:lastPrinted>
  <dcterms:created xsi:type="dcterms:W3CDTF">2025-12-12T09:24:00Z</dcterms:created>
  <dcterms:modified xsi:type="dcterms:W3CDTF">2026-03-04T05:40:45Z</dcterms:modified>
  <cp:category/>
</cp:coreProperties>
</file>