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22D343E-0526-4555-A3A1-58E232F9B911}" xr6:coauthVersionLast="47" xr6:coauthVersionMax="47" xr10:uidLastSave="{00000000-0000-0000-0000-000000000000}"/>
  <workbookProtection workbookAlgorithmName="SHA-512" workbookHashValue="eL4lhijpVw98ACSiYZni7NySeEsyNuclp+f4kGWW/qeMBI1qYT/jvY+48i6PZYWTr3TBtTOraa/KRjoIZZoQYg==" workbookSaltValue="cFaz1VK2oAk1Vq8zcENZ5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<sst xmlns="http://schemas.openxmlformats.org/spreadsheetml/2006/main" count="228" uniqueCount="112">
  <si>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</si>
  <si>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</si>
  <si>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</si>
  <si>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</si>
  <si>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</si>
  <si>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</si>
  <si>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</si>
  <si>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</si>
  <si>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</si>
  <si>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</si>
  <si>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</si>
  <si>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</si>
  <si>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</si>
  <si>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</si>
  <si>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</si>
  <si>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</si>
  <si>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</si>
  <si>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</si>
  <si>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</si>
  <si>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</si>
  <si>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</si>
  <si>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</si>
  <si>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</si>
  <si>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</si>
  <si>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</si>
  <si>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</si>
  <si>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</si>
  <si>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</si>
  <si>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</si>
  <si>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</si>
  <si>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</si>
  <si>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</si>
  <si>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</si>
  <si>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</si>
  <si>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</si>
  <si>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</si>
  <si>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</si>
  <si>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</si>
  <si>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</si>
  <si>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</si>
  <si>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</si>
  <si>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</si>
  <si>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</si>
  <si>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</si>
  <si>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</si>
  <si>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</si>
  <si>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</si>
  <si>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</si>
  <si>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</si>
  <si>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</si>
  <si>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</si>
  <si>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</si>
  <si>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</si>
  <si>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</si>
  <si>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</si>
  <si>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</si>
  <si>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</si>
  <si>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</si>
  <si>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</si>
  <si>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</si>
  <si>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</si>
  <si>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</si>
  <si>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</si>
  <si>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</si>
  <si>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</si>
  <si>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</si>
  <si>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</si>
  <si>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</si>
  <si>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</si>
  <si>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</si>
  <si>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</si>
  <si>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</si>
  <si>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</si>
  <si>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</si>
  <si>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</si>
  <si>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</si>
  <si>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</si>
  <si>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</si>
  <si>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</si>
  <si>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</si>
  <si>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</si>
  <si>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</si>
  <si>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</si>
  <si>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</si>
  <si>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</si>
  <si>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</si>
  <si>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</si>
  <si>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</si>
  <si>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</si>
  <si>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</si>
  <si>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</si>
  <si>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</si>
  <si>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</si>
  <si>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</si>
  <si>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</si>
  <si>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</si>
  <si>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</si>
  <si>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</si>
  <si>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</si>
  <si>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</si>
  <si>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</si>
  <si>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</si>
  <si>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</si>
  <si>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</si>
  <si>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</si>
  <si>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</si>
  <si>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</si>
  <si>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</si>
  <si>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</si>
  <si>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①経営収支比率については、各年度の収支は黒字で平均値を上回っていることから健全な状況とはいえるが、今後の施設投資等に係る費用を確保するためには、更なる費用削減に取り組む必要がある。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類似団体平均値より下回っており、今後も更新が必要な老朽管や老朽施設があるため、必要な投資を妨げない最適な借入水準の設定と、適正範囲内での重要設備への投資、その規模等について検討が必要である。
⑤料金回収率については、類似団体平均値より上回っており、今後も回収率の向上に努める。
⑥給水原価については、類似団体平均値より下回っており今後も投資の効率化や維持管理費の削減などの経営改善が必要である。
⑦施設利用率については、類似団体平均値より上回っており、施設を効率的に使用できている。
⑧有収率については、減少傾向にあり、類似団体平均値を上回った。これは漏水が多発したためであり、今後も計画的な老朽管の更新が必要である。
</t>
    <rPh sb="204" eb="206">
      <t>シタマワ</t>
    </rPh>
    <rPh sb="211" eb="213">
      <t>コンゴ</t>
    </rPh>
    <rPh sb="234" eb="236">
      <t>ヒツヨウ</t>
    </rPh>
    <rPh sb="237" eb="239">
      <t>トウシ</t>
    </rPh>
    <rPh sb="240" eb="241">
      <t>サマタ</t>
    </rPh>
    <rPh sb="244" eb="246">
      <t>サイテキ</t>
    </rPh>
    <rPh sb="247" eb="249">
      <t>カリイレ</t>
    </rPh>
    <rPh sb="249" eb="251">
      <t>スイジュン</t>
    </rPh>
    <rPh sb="252" eb="254">
      <t>セッテイ</t>
    </rPh>
    <rPh sb="256" eb="258">
      <t>テキセイ</t>
    </rPh>
    <rPh sb="258" eb="260">
      <t>ハンイ</t>
    </rPh>
    <rPh sb="260" eb="261">
      <t>ナイ</t>
    </rPh>
    <rPh sb="263" eb="265">
      <t>ジュウヨウ</t>
    </rPh>
    <rPh sb="265" eb="267">
      <t>セツビ</t>
    </rPh>
    <rPh sb="274" eb="276">
      <t>キボ</t>
    </rPh>
    <rPh sb="276" eb="277">
      <t>トウ</t>
    </rPh>
    <rPh sb="281" eb="283">
      <t>ケントウ</t>
    </rPh>
    <rPh sb="303" eb="307">
      <t>ルイジダンタイ</t>
    </rPh>
    <rPh sb="447" eb="451">
      <t>ゲンショウケイコウ</t>
    </rPh>
    <rPh sb="463" eb="464">
      <t>ウエ</t>
    </rPh>
    <phoneticPr fontId="4"/>
  </si>
  <si>
    <t xml:space="preserve">経営状況の収益性などは概ね良好と判断できるが、給水人口の減少や地方債の償還、維持費の増額が見込まれるなど、厳しい財政状況が予想される。今後も、計画的な老朽施設及び老朽管の更新を行う必要があるが、現在の財政事業では短期間で整備することは困難であることから、長期計画で実施するために経費の削減等に努める。
</t>
    <rPh sb="67" eb="69">
      <t>コンゴ</t>
    </rPh>
    <rPh sb="71" eb="74">
      <t>ケイカクテキ</t>
    </rPh>
    <rPh sb="107" eb="109">
      <t>キカン</t>
    </rPh>
    <rPh sb="117" eb="119">
      <t>コンナン</t>
    </rPh>
    <rPh sb="144" eb="145">
      <t>トウ</t>
    </rPh>
    <rPh sb="146" eb="147">
      <t>ツト</t>
    </rPh>
    <phoneticPr fontId="4"/>
  </si>
  <si>
    <t xml:space="preserve">①有形固定資産減価償却率については、類似団体平均値より上回り、老朽化が進行しているため、今後施設更新が必要である。
②管路経年化率については、類似団体平均値より下回ったが、施設全体の経年化が徐々に進んでおり、今後も計画的な老朽管の更新等が必要になる。
③管路更新率については、前年度の数値を下回っている。今後も計画的な老朽管の更新等が必要になる。
</t>
    <rPh sb="18" eb="22">
      <t>ルイジダンタイ</t>
    </rPh>
    <rPh sb="31" eb="34">
      <t>ロウキュウカ</t>
    </rPh>
    <rPh sb="35" eb="37">
      <t>シンコウ</t>
    </rPh>
    <rPh sb="44" eb="46">
      <t>コンゴ</t>
    </rPh>
    <rPh sb="80" eb="81">
      <t>シタ</t>
    </rPh>
    <rPh sb="86" eb="88">
      <t>シセツ</t>
    </rPh>
    <rPh sb="88" eb="90">
      <t>ゼンタイ</t>
    </rPh>
    <rPh sb="91" eb="93">
      <t>ケイネン</t>
    </rPh>
    <rPh sb="93" eb="94">
      <t>カ</t>
    </rPh>
    <rPh sb="95" eb="97">
      <t>ジョジョ</t>
    </rPh>
    <rPh sb="98" eb="99">
      <t>スス</t>
    </rPh>
    <rPh sb="142" eb="144">
      <t>スウチ</t>
    </rPh>
    <rPh sb="145" eb="14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</si>
</sst>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1.1000000000000001</c:v>
                </c:pt>
                <c:pt idx="1">
                  <c:v>0.85</c:v>
                </c:pt>
                <c:pt idx="2">
                  <c:v>0.19</c:v>
                </c:pt>
                <c:pt idx="3">
                  <c:v>2.63</c:v>
                </c:pt>
                <c:pt idx="4">
                  <c:v>1.03</c:v>
                </c:pt>
              </c:numCache>
            </c:numRef>
          </c:val>
          <c:extLst>
            <c:ext xmlns:c16="http://schemas.microsoft.com/office/drawing/2014/chart" uri="{C3380CC4-5D6E-409C-BE32-E72D297353CC}">
              <c16:uniqueId val="{00000000-26D3-45B1-968A-2F020C312CB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6D3-45B1-968A-2F020C312CB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74.89</c:v>
                </c:pt>
                <c:pt idx="1">
                  <c:v>74.27</c:v>
                </c:pt>
                <c:pt idx="2">
                  <c:v>74.25</c:v>
                </c:pt>
                <c:pt idx="3">
                  <c:v>78.290000000000006</c:v>
                </c:pt>
                <c:pt idx="4">
                  <c:v>77.62</c:v>
                </c:pt>
              </c:numCache>
            </c:numRef>
          </c:val>
          <c:extLst>
            <c:ext xmlns:c16="http://schemas.microsoft.com/office/drawing/2014/chart" uri="{C3380CC4-5D6E-409C-BE32-E72D297353CC}">
              <c16:uniqueId val="{00000000-71AB-48C5-85C5-7DED8A6CD5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1AB-48C5-85C5-7DED8A6CD5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82.18</c:v>
                </c:pt>
                <c:pt idx="1">
                  <c:v>82.89</c:v>
                </c:pt>
                <c:pt idx="2">
                  <c:v>81.81</c:v>
                </c:pt>
                <c:pt idx="3">
                  <c:v>77.58</c:v>
                </c:pt>
                <c:pt idx="4">
                  <c:v>78.739999999999995</c:v>
                </c:pt>
              </c:numCache>
            </c:numRef>
          </c:val>
          <c:extLst>
            <c:ext xmlns:c16="http://schemas.microsoft.com/office/drawing/2014/chart" uri="{C3380CC4-5D6E-409C-BE32-E72D297353CC}">
              <c16:uniqueId val="{00000000-91C3-4BAA-B1F1-411E0E688B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91C3-4BAA-B1F1-411E0E688B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120.4</c:v>
                </c:pt>
                <c:pt idx="1">
                  <c:v>122.49</c:v>
                </c:pt>
                <c:pt idx="2">
                  <c:v>117.15</c:v>
                </c:pt>
                <c:pt idx="3">
                  <c:v>115.27</c:v>
                </c:pt>
                <c:pt idx="4">
                  <c:v>112.73</c:v>
                </c:pt>
              </c:numCache>
            </c:numRef>
          </c:val>
          <c:extLst>
            <c:ext xmlns:c16="http://schemas.microsoft.com/office/drawing/2014/chart" uri="{C3380CC4-5D6E-409C-BE32-E72D297353CC}">
              <c16:uniqueId val="{00000000-862C-43B6-88AF-3CBE4D3BBD5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862C-43B6-88AF-3CBE4D3BBD5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54.93</c:v>
                </c:pt>
                <c:pt idx="1">
                  <c:v>56.31</c:v>
                </c:pt>
                <c:pt idx="2">
                  <c:v>55.47</c:v>
                </c:pt>
                <c:pt idx="3">
                  <c:v>56.3</c:v>
                </c:pt>
                <c:pt idx="4">
                  <c:v>57.27</c:v>
                </c:pt>
              </c:numCache>
            </c:numRef>
          </c:val>
          <c:extLst>
            <c:ext xmlns:c16="http://schemas.microsoft.com/office/drawing/2014/chart" uri="{C3380CC4-5D6E-409C-BE32-E72D297353CC}">
              <c16:uniqueId val="{00000000-E215-4EF0-9D99-5606B8758B1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E215-4EF0-9D99-5606B8758B1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c:v>
                </c:pt>
                <c:pt idx="1">
                  <c:v>20.09</c:v>
                </c:pt>
                <c:pt idx="2">
                  <c:v>24.8</c:v>
                </c:pt>
                <c:pt idx="3">
                  <c:v>27.09</c:v>
                </c:pt>
                <c:pt idx="4">
                  <c:v>21.87</c:v>
                </c:pt>
              </c:numCache>
            </c:numRef>
          </c:val>
          <c:extLst>
            <c:ext xmlns:c16="http://schemas.microsoft.com/office/drawing/2014/chart" uri="{C3380CC4-5D6E-409C-BE32-E72D297353CC}">
              <c16:uniqueId val="{00000000-EC05-40F9-BC14-FF1A35F41A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C05-40F9-BC14-FF1A35F41A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9B-4562-A9EB-73647E5043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A9B-4562-A9EB-73647E5043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834.53</c:v>
                </c:pt>
                <c:pt idx="1">
                  <c:v>806.24</c:v>
                </c:pt>
                <c:pt idx="2">
                  <c:v>756.09</c:v>
                </c:pt>
                <c:pt idx="3">
                  <c:v>576.29999999999995</c:v>
                </c:pt>
                <c:pt idx="4">
                  <c:v>693.41</c:v>
                </c:pt>
              </c:numCache>
            </c:numRef>
          </c:val>
          <c:extLst>
            <c:ext xmlns:c16="http://schemas.microsoft.com/office/drawing/2014/chart" uri="{C3380CC4-5D6E-409C-BE32-E72D297353CC}">
              <c16:uniqueId val="{00000000-B275-4D02-87D1-455F2E2B95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B275-4D02-87D1-455F2E2B95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476.23</c:v>
                </c:pt>
                <c:pt idx="1">
                  <c:v>411.13</c:v>
                </c:pt>
                <c:pt idx="2">
                  <c:v>426.42</c:v>
                </c:pt>
                <c:pt idx="3">
                  <c:v>467.26</c:v>
                </c:pt>
                <c:pt idx="4">
                  <c:v>404.86</c:v>
                </c:pt>
              </c:numCache>
            </c:numRef>
          </c:val>
          <c:extLst>
            <c:ext xmlns:c16="http://schemas.microsoft.com/office/drawing/2014/chart" uri="{C3380CC4-5D6E-409C-BE32-E72D297353CC}">
              <c16:uniqueId val="{00000000-5BF5-4019-AA7C-E3CECFBBE3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5BF5-4019-AA7C-E3CECFBBE3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105.13</c:v>
                </c:pt>
                <c:pt idx="1">
                  <c:v>120.84</c:v>
                </c:pt>
                <c:pt idx="2">
                  <c:v>109.44</c:v>
                </c:pt>
                <c:pt idx="3">
                  <c:v>99.8</c:v>
                </c:pt>
                <c:pt idx="4">
                  <c:v>111.08</c:v>
                </c:pt>
              </c:numCache>
            </c:numRef>
          </c:val>
          <c:extLst>
            <c:ext xmlns:c16="http://schemas.microsoft.com/office/drawing/2014/chart" uri="{C3380CC4-5D6E-409C-BE32-E72D297353CC}">
              <c16:uniqueId val="{00000000-70AD-4797-A215-FF40A467E0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70AD-4797-A215-FF40A467E0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170.03</c:v>
                </c:pt>
                <c:pt idx="1">
                  <c:v>166.13</c:v>
                </c:pt>
                <c:pt idx="2">
                  <c:v>183.79</c:v>
                </c:pt>
                <c:pt idx="3">
                  <c:v>179.64</c:v>
                </c:pt>
                <c:pt idx="4">
                  <c:v>181.65</c:v>
                </c:pt>
              </c:numCache>
            </c:numRef>
          </c:val>
          <c:extLst>
            <c:ext xmlns:c16="http://schemas.microsoft.com/office/drawing/2014/chart" uri="{C3380CC4-5D6E-409C-BE32-E72D297353CC}">
              <c16:uniqueId val="{00000000-7B75-4FD2-949C-A010E024FE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7B75-4FD2-949C-A010E024FE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53" zoomScaleSheetLayoutView="100" zoomScalePageLayoutView="82"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長崎県　波佐見町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14111</v>
      </c>
      <c r="AM8" s="65"/>
      <c r="AN8" s="65"/>
      <c r="AO8" s="65"/>
      <c r="AP8" s="65"/>
      <c r="AQ8" s="65"/>
      <c r="AR8" s="65"/>
      <c r="AS8" s="65"/>
      <c r="AT8" s="36">
        <f>データ!$S$6</f>
        <v>56</v>
      </c>
      <c r="AU8" s="37"/>
      <c r="AV8" s="37"/>
      <c r="AW8" s="37"/>
      <c r="AX8" s="37"/>
      <c r="AY8" s="37"/>
      <c r="AZ8" s="37"/>
      <c r="BA8" s="37"/>
      <c r="BB8" s="54">
        <f>データ!$T$6</f>
        <v>251.98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65.400000000000006</v>
      </c>
      <c r="J10" s="37"/>
      <c r="K10" s="37"/>
      <c r="L10" s="37"/>
      <c r="M10" s="37"/>
      <c r="N10" s="37"/>
      <c r="O10" s="64"/>
      <c r="P10" s="54">
        <f>データ!$P$6</f>
        <v>99.83</v>
      </c>
      <c r="Q10" s="54"/>
      <c r="R10" s="54"/>
      <c r="S10" s="54"/>
      <c r="T10" s="54"/>
      <c r="U10" s="54"/>
      <c r="V10" s="54"/>
      <c r="W10" s="65">
        <f>データ!$Q$6</f>
        <v>4070</v>
      </c>
      <c r="X10" s="65"/>
      <c r="Y10" s="65"/>
      <c r="Z10" s="65"/>
      <c r="AA10" s="65"/>
      <c r="AB10" s="65"/>
      <c r="AC10" s="65"/>
      <c r="AD10" s="2"/>
      <c r="AE10" s="2"/>
      <c r="AF10" s="2"/>
      <c r="AG10" s="2"/>
      <c r="AH10" s="2"/>
      <c r="AI10" s="2"/>
      <c r="AJ10" s="2"/>
      <c r="AK10" s="2"/>
      <c r="AL10" s="65">
        <f>データ!$U$6</f>
        <v>14015</v>
      </c>
      <c r="AM10" s="65"/>
      <c r="AN10" s="65"/>
      <c r="AO10" s="65"/>
      <c r="AP10" s="65"/>
      <c r="AQ10" s="65"/>
      <c r="AR10" s="65"/>
      <c r="AS10" s="65"/>
      <c r="AT10" s="36">
        <f>データ!$V$6</f>
        <v>16.149999999999999</v>
      </c>
      <c r="AU10" s="37"/>
      <c r="AV10" s="37"/>
      <c r="AW10" s="37"/>
      <c r="AX10" s="37"/>
      <c r="AY10" s="37"/>
      <c r="AZ10" s="37"/>
      <c r="BA10" s="37"/>
      <c r="BB10" s="54">
        <f>データ!$W$6</f>
        <v>867.8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eXulo3unLKLI91r4dYWoY5s/ot/tEcttNCNA7sMVARi7KwbTnHDU/DJjitIWktCoHn8jnltehPphljpkal6FQ==" saltValue="M/2bMnShDBKyYWRVf5Ri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423238</v>
      </c>
      <c r="D6" s="20">
        <f t="shared" si="3"/>
        <v>46</v>
      </c>
      <c r="E6" s="20">
        <f t="shared" si="3"/>
        <v>1</v>
      </c>
      <c r="F6" s="20">
        <f t="shared" si="3"/>
        <v>0</v>
      </c>
      <c r="G6" s="20">
        <f t="shared" si="3"/>
        <v>1</v>
      </c>
      <c r="H6" s="20" t="str">
        <f t="shared" si="3"/>
        <v>長崎県　波佐見町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65.400000000000006</v>
      </c>
      <c r="P6" s="21">
        <f t="shared" si="3"/>
        <v>99.83</v>
      </c>
      <c r="Q6" s="21">
        <f t="shared" si="3"/>
        <v>4070</v>
      </c>
      <c r="R6" s="21">
        <f t="shared" si="3"/>
        <v>14111</v>
      </c>
      <c r="S6" s="21">
        <f t="shared" si="3"/>
        <v>56</v>
      </c>
      <c r="T6" s="21">
        <f t="shared" si="3"/>
        <v>251.98</v>
      </c>
      <c r="U6" s="21">
        <f t="shared" si="3"/>
        <v>14015</v>
      </c>
      <c r="V6" s="21">
        <f t="shared" si="3"/>
        <v>16.149999999999999</v>
      </c>
      <c r="W6" s="21">
        <f t="shared" si="3"/>
        <v>867.8</v>
      </c>
      <c r="X6" s="22">
        <f>IF(X7="",NA(),X7)</f>
        <v>120.4</v>
      </c>
      <c r="Y6" s="22">
        <f t="shared" ref="Y6:AG6" si="4">IF(Y7="",NA(),Y7)</f>
        <v>122.49</v>
      </c>
      <c r="Z6" s="22">
        <f t="shared" si="4"/>
        <v>117.15</v>
      </c>
      <c r="AA6" s="22">
        <f t="shared" si="4"/>
        <v>115.27</v>
      </c>
      <c r="AB6" s="22">
        <f t="shared" si="4"/>
        <v>112.73</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834.53</v>
      </c>
      <c r="AU6" s="22">
        <f t="shared" ref="AU6:BC6" si="6">IF(AU7="",NA(),AU7)</f>
        <v>806.24</v>
      </c>
      <c r="AV6" s="22">
        <f t="shared" si="6"/>
        <v>756.09</v>
      </c>
      <c r="AW6" s="22">
        <f t="shared" si="6"/>
        <v>576.29999999999995</v>
      </c>
      <c r="AX6" s="22">
        <f t="shared" si="6"/>
        <v>693.41</v>
      </c>
      <c r="AY6" s="22">
        <f t="shared" si="6"/>
        <v>371.81</v>
      </c>
      <c r="AZ6" s="22">
        <f t="shared" si="6"/>
        <v>384.23</v>
      </c>
      <c r="BA6" s="22">
        <f t="shared" si="6"/>
        <v>364.3</v>
      </c>
      <c r="BB6" s="22">
        <f t="shared" si="6"/>
        <v>378.87</v>
      </c>
      <c r="BC6" s="22">
        <f t="shared" si="6"/>
        <v>362.35</v>
      </c>
      <c r="BD6" s="21" t="str">
        <f>IF(BD7="","",IF(BD7="-","【-】","【"&amp;SUBSTITUTE(TEXT(BD7,"#,##0.00"),"-","△")&amp;"】"))</f>
        <v>【239.69】</v>
      </c>
      <c r="BE6" s="22">
        <f>IF(BE7="",NA(),BE7)</f>
        <v>476.23</v>
      </c>
      <c r="BF6" s="22">
        <f t="shared" ref="BF6:BN6" si="7">IF(BF7="",NA(),BF7)</f>
        <v>411.13</v>
      </c>
      <c r="BG6" s="22">
        <f t="shared" si="7"/>
        <v>426.42</v>
      </c>
      <c r="BH6" s="22">
        <f t="shared" si="7"/>
        <v>467.26</v>
      </c>
      <c r="BI6" s="22">
        <f t="shared" si="7"/>
        <v>404.86</v>
      </c>
      <c r="BJ6" s="22">
        <f t="shared" si="7"/>
        <v>465.85</v>
      </c>
      <c r="BK6" s="22">
        <f t="shared" si="7"/>
        <v>439.43</v>
      </c>
      <c r="BL6" s="22">
        <f t="shared" si="7"/>
        <v>438.41</v>
      </c>
      <c r="BM6" s="22">
        <f t="shared" si="7"/>
        <v>430.23</v>
      </c>
      <c r="BN6" s="22">
        <f t="shared" si="7"/>
        <v>429.24</v>
      </c>
      <c r="BO6" s="21" t="str">
        <f>IF(BO7="","",IF(BO7="-","【-】","【"&amp;SUBSTITUTE(TEXT(BO7,"#,##0.00"),"-","△")&amp;"】"))</f>
        <v>【264.86】</v>
      </c>
      <c r="BP6" s="22">
        <f>IF(BP7="",NA(),BP7)</f>
        <v>105.13</v>
      </c>
      <c r="BQ6" s="22">
        <f t="shared" ref="BQ6:BY6" si="8">IF(BQ7="",NA(),BQ7)</f>
        <v>120.84</v>
      </c>
      <c r="BR6" s="22">
        <f t="shared" si="8"/>
        <v>109.44</v>
      </c>
      <c r="BS6" s="22">
        <f t="shared" si="8"/>
        <v>99.8</v>
      </c>
      <c r="BT6" s="22">
        <f t="shared" si="8"/>
        <v>111.08</v>
      </c>
      <c r="BU6" s="22">
        <f t="shared" si="8"/>
        <v>92.39</v>
      </c>
      <c r="BV6" s="22">
        <f t="shared" si="8"/>
        <v>94.41</v>
      </c>
      <c r="BW6" s="22">
        <f t="shared" si="8"/>
        <v>90.96</v>
      </c>
      <c r="BX6" s="22">
        <f t="shared" si="8"/>
        <v>90.66</v>
      </c>
      <c r="BY6" s="22">
        <f t="shared" si="8"/>
        <v>90.78</v>
      </c>
      <c r="BZ6" s="21" t="str">
        <f>IF(BZ7="","",IF(BZ7="-","【-】","【"&amp;SUBSTITUTE(TEXT(BZ7,"#,##0.00"),"-","△")&amp;"】"))</f>
        <v>【97.59】</v>
      </c>
      <c r="CA6" s="22">
        <f>IF(CA7="",NA(),CA7)</f>
        <v>170.03</v>
      </c>
      <c r="CB6" s="22">
        <f t="shared" ref="CB6:CJ6" si="9">IF(CB7="",NA(),CB7)</f>
        <v>166.13</v>
      </c>
      <c r="CC6" s="22">
        <f t="shared" si="9"/>
        <v>183.79</v>
      </c>
      <c r="CD6" s="22">
        <f t="shared" si="9"/>
        <v>179.64</v>
      </c>
      <c r="CE6" s="22">
        <f t="shared" si="9"/>
        <v>181.65</v>
      </c>
      <c r="CF6" s="22">
        <f t="shared" si="9"/>
        <v>192.98</v>
      </c>
      <c r="CG6" s="22">
        <f t="shared" si="9"/>
        <v>192.13</v>
      </c>
      <c r="CH6" s="22">
        <f t="shared" si="9"/>
        <v>197.04</v>
      </c>
      <c r="CI6" s="22">
        <f t="shared" si="9"/>
        <v>199.33</v>
      </c>
      <c r="CJ6" s="22">
        <f t="shared" si="9"/>
        <v>202.75</v>
      </c>
      <c r="CK6" s="21" t="str">
        <f>IF(CK7="","",IF(CK7="-","【-】","【"&amp;SUBSTITUTE(TEXT(CK7,"#,##0.00"),"-","△")&amp;"】"))</f>
        <v>【181.66】</v>
      </c>
      <c r="CL6" s="22">
        <f>IF(CL7="",NA(),CL7)</f>
        <v>74.89</v>
      </c>
      <c r="CM6" s="22">
        <f t="shared" ref="CM6:CU6" si="10">IF(CM7="",NA(),CM7)</f>
        <v>74.27</v>
      </c>
      <c r="CN6" s="22">
        <f t="shared" si="10"/>
        <v>74.25</v>
      </c>
      <c r="CO6" s="22">
        <f t="shared" si="10"/>
        <v>78.290000000000006</v>
      </c>
      <c r="CP6" s="22">
        <f t="shared" si="10"/>
        <v>77.62</v>
      </c>
      <c r="CQ6" s="22">
        <f t="shared" si="10"/>
        <v>54.43</v>
      </c>
      <c r="CR6" s="22">
        <f t="shared" si="10"/>
        <v>53.87</v>
      </c>
      <c r="CS6" s="22">
        <f t="shared" si="10"/>
        <v>54.49</v>
      </c>
      <c r="CT6" s="22">
        <f t="shared" si="10"/>
        <v>54.8</v>
      </c>
      <c r="CU6" s="22">
        <f t="shared" si="10"/>
        <v>55.47</v>
      </c>
      <c r="CV6" s="21" t="str">
        <f>IF(CV7="","",IF(CV7="-","【-】","【"&amp;SUBSTITUTE(TEXT(CV7,"#,##0.00"),"-","△")&amp;"】"))</f>
        <v>【60.21】</v>
      </c>
      <c r="CW6" s="22">
        <f>IF(CW7="",NA(),CW7)</f>
        <v>82.18</v>
      </c>
      <c r="CX6" s="22">
        <f t="shared" ref="CX6:DF6" si="11">IF(CX7="",NA(),CX7)</f>
        <v>82.89</v>
      </c>
      <c r="CY6" s="22">
        <f t="shared" si="11"/>
        <v>81.81</v>
      </c>
      <c r="CZ6" s="22">
        <f t="shared" si="11"/>
        <v>77.58</v>
      </c>
      <c r="DA6" s="22">
        <f t="shared" si="11"/>
        <v>78.739999999999995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54.93</v>
      </c>
      <c r="DI6" s="22">
        <f t="shared" ref="DI6:DQ6" si="12">IF(DI7="",NA(),DI7)</f>
        <v>56.31</v>
      </c>
      <c r="DJ6" s="22">
        <f t="shared" si="12"/>
        <v>55.47</v>
      </c>
      <c r="DK6" s="22">
        <f t="shared" si="12"/>
        <v>56.3</v>
      </c>
      <c r="DL6" s="22">
        <f t="shared" si="12"/>
        <v>57.27</v>
      </c>
      <c r="DM6" s="22">
        <f t="shared" si="12"/>
        <v>49.39</v>
      </c>
      <c r="DN6" s="22">
        <f t="shared" si="12"/>
        <v>50.75</v>
      </c>
      <c r="DO6" s="22">
        <f t="shared" si="12"/>
        <v>51.72</v>
      </c>
      <c r="DP6" s="22">
        <f t="shared" si="12"/>
        <v>52.27</v>
      </c>
      <c r="DQ6" s="22">
        <f t="shared" si="12"/>
        <v>52.87</v>
      </c>
      <c r="DR6" s="21" t="str">
        <f>IF(DR7="","",IF(DR7="-","【-】","【"&amp;SUBSTITUTE(TEXT(DR7,"#,##0.00"),"-","△")&amp;"】"))</f>
        <v>【52.41】</v>
      </c>
      <c r="DS6" s="22">
        <f>IF(DS7="",NA(),DS7)</f>
        <v>18.8</v>
      </c>
      <c r="DT6" s="22">
        <f t="shared" ref="DT6:EB6" si="13">IF(DT7="",NA(),DT7)</f>
        <v>20.09</v>
      </c>
      <c r="DU6" s="22">
        <f t="shared" si="13"/>
        <v>24.8</v>
      </c>
      <c r="DV6" s="22">
        <f t="shared" si="13"/>
        <v>27.09</v>
      </c>
      <c r="DW6" s="22">
        <f t="shared" si="13"/>
        <v>21.87</v>
      </c>
      <c r="DX6" s="22">
        <f t="shared" si="13"/>
        <v>18.57</v>
      </c>
      <c r="DY6" s="22">
        <f t="shared" si="13"/>
        <v>21.14</v>
      </c>
      <c r="DZ6" s="22">
        <f t="shared" si="13"/>
        <v>22.12</v>
      </c>
      <c r="EA6" s="22">
        <f t="shared" si="13"/>
        <v>25.67</v>
      </c>
      <c r="EB6" s="22">
        <f t="shared" si="13"/>
        <v>26.86</v>
      </c>
      <c r="EC6" s="21" t="str">
        <f>IF(EC7="","",IF(EC7="-","【-】","【"&amp;SUBSTITUTE(TEXT(EC7,"#,##0.00"),"-","△")&amp;"】"))</f>
        <v>【26.78】</v>
      </c>
      <c r="ED6" s="22">
        <f>IF(ED7="",NA(),ED7)</f>
        <v>1.1000000000000001</v>
      </c>
      <c r="EE6" s="22">
        <f t="shared" ref="EE6:EM6" si="14">IF(EE7="",NA(),EE7)</f>
        <v>0.85</v>
      </c>
      <c r="EF6" s="22">
        <f t="shared" si="14"/>
        <v>0.19</v>
      </c>
      <c r="EG6" s="22">
        <f t="shared" si="14"/>
        <v>2.63</v>
      </c>
      <c r="EH6" s="22">
        <f t="shared" si="14"/>
        <v>1.03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423238</v>
      </c>
      <c r="D7" s="24">
        <v>46</v>
      </c>
      <c r="E7" s="24">
        <v>1</v>
      </c>
      <c r="F7" s="24">
        <v>0</v>
      </c>
      <c r="G7" s="24">
        <v>1</v>
      </c>
      <c r="H7" s="24" t="s">
        <v>93</v>
      </c>
      <c r="I7" s="24" t="s">
        <v>94</v>
      </c>
      <c r="J7" s="24" t="s">
        <v>95</v>
      </c>
      <c r="K7" s="24" t="s">
        <v>96</v>
      </c>
      <c r="L7" s="24" t="s">
        <v>97</v>
      </c>
      <c r="M7" s="24" t="s">
        <v>98</v>
      </c>
      <c r="N7" s="25" t="s">
        <v>99</v>
      </c>
      <c r="O7" s="25">
        <v>65.400000000000006</v>
      </c>
      <c r="P7" s="25">
        <v>99.83</v>
      </c>
      <c r="Q7" s="25">
        <v>4070</v>
      </c>
      <c r="R7" s="25">
        <v>14111</v>
      </c>
      <c r="S7" s="25">
        <v>56</v>
      </c>
      <c r="T7" s="25">
        <v>251.98</v>
      </c>
      <c r="U7" s="25">
        <v>14015</v>
      </c>
      <c r="V7" s="25">
        <v>16.149999999999999</v>
      </c>
      <c r="W7" s="25">
        <v>867.8</v>
      </c>
      <c r="X7" s="25">
        <v>120.4</v>
      </c>
      <c r="Y7" s="25">
        <v>122.49</v>
      </c>
      <c r="Z7" s="25">
        <v>117.15</v>
      </c>
      <c r="AA7" s="25">
        <v>115.27</v>
      </c>
      <c r="AB7" s="25">
        <v>112.73</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834.53</v>
      </c>
      <c r="AU7" s="25">
        <v>806.24</v>
      </c>
      <c r="AV7" s="25">
        <v>756.09</v>
      </c>
      <c r="AW7" s="25">
        <v>576.29999999999995</v>
      </c>
      <c r="AX7" s="25">
        <v>693.41</v>
      </c>
      <c r="AY7" s="25">
        <v>371.81</v>
      </c>
      <c r="AZ7" s="25">
        <v>384.23</v>
      </c>
      <c r="BA7" s="25">
        <v>364.3</v>
      </c>
      <c r="BB7" s="25">
        <v>378.87</v>
      </c>
      <c r="BC7" s="25">
        <v>362.35</v>
      </c>
      <c r="BD7" s="25">
        <v>239.69</v>
      </c>
      <c r="BE7" s="25">
        <v>476.23</v>
      </c>
      <c r="BF7" s="25">
        <v>411.13</v>
      </c>
      <c r="BG7" s="25">
        <v>426.42</v>
      </c>
      <c r="BH7" s="25">
        <v>467.26</v>
      </c>
      <c r="BI7" s="25">
        <v>404.86</v>
      </c>
      <c r="BJ7" s="25">
        <v>465.85</v>
      </c>
      <c r="BK7" s="25">
        <v>439.43</v>
      </c>
      <c r="BL7" s="25">
        <v>438.41</v>
      </c>
      <c r="BM7" s="25">
        <v>430.23</v>
      </c>
      <c r="BN7" s="25">
        <v>429.24</v>
      </c>
      <c r="BO7" s="25">
        <v>264.86</v>
      </c>
      <c r="BP7" s="25">
        <v>105.13</v>
      </c>
      <c r="BQ7" s="25">
        <v>120.84</v>
      </c>
      <c r="BR7" s="25">
        <v>109.44</v>
      </c>
      <c r="BS7" s="25">
        <v>99.8</v>
      </c>
      <c r="BT7" s="25">
        <v>111.08</v>
      </c>
      <c r="BU7" s="25">
        <v>92.39</v>
      </c>
      <c r="BV7" s="25">
        <v>94.41</v>
      </c>
      <c r="BW7" s="25">
        <v>90.96</v>
      </c>
      <c r="BX7" s="25">
        <v>90.66</v>
      </c>
      <c r="BY7" s="25">
        <v>90.78</v>
      </c>
      <c r="BZ7" s="25">
        <v>97.59</v>
      </c>
      <c r="CA7" s="25">
        <v>170.03</v>
      </c>
      <c r="CB7" s="25">
        <v>166.13</v>
      </c>
      <c r="CC7" s="25">
        <v>183.79</v>
      </c>
      <c r="CD7" s="25">
        <v>179.64</v>
      </c>
      <c r="CE7" s="25">
        <v>181.65</v>
      </c>
      <c r="CF7" s="25">
        <v>192.98</v>
      </c>
      <c r="CG7" s="25">
        <v>192.13</v>
      </c>
      <c r="CH7" s="25">
        <v>197.04</v>
      </c>
      <c r="CI7" s="25">
        <v>199.33</v>
      </c>
      <c r="CJ7" s="25">
        <v>202.75</v>
      </c>
      <c r="CK7" s="25">
        <v>181.66</v>
      </c>
      <c r="CL7" s="25">
        <v>74.89</v>
      </c>
      <c r="CM7" s="25">
        <v>74.27</v>
      </c>
      <c r="CN7" s="25">
        <v>74.25</v>
      </c>
      <c r="CO7" s="25">
        <v>78.290000000000006</v>
      </c>
      <c r="CP7" s="25">
        <v>77.62</v>
      </c>
      <c r="CQ7" s="25">
        <v>54.43</v>
      </c>
      <c r="CR7" s="25">
        <v>53.87</v>
      </c>
      <c r="CS7" s="25">
        <v>54.49</v>
      </c>
      <c r="CT7" s="25">
        <v>54.8</v>
      </c>
      <c r="CU7" s="25">
        <v>55.47</v>
      </c>
      <c r="CV7" s="25">
        <v>60.21</v>
      </c>
      <c r="CW7" s="25">
        <v>82.18</v>
      </c>
      <c r="CX7" s="25">
        <v>82.89</v>
      </c>
      <c r="CY7" s="25">
        <v>81.81</v>
      </c>
      <c r="CZ7" s="25">
        <v>77.58</v>
      </c>
      <c r="DA7" s="25">
        <v>78.739999999999995</v>
      </c>
      <c r="DB7" s="25">
        <v>79.44</v>
      </c>
      <c r="DC7" s="25">
        <v>79.489999999999995</v>
      </c>
      <c r="DD7" s="25">
        <v>78.8</v>
      </c>
      <c r="DE7" s="25">
        <v>77.98</v>
      </c>
      <c r="DF7" s="25">
        <v>76.97</v>
      </c>
      <c r="DG7" s="25">
        <v>89.21</v>
      </c>
      <c r="DH7" s="25">
        <v>54.93</v>
      </c>
      <c r="DI7" s="25">
        <v>56.31</v>
      </c>
      <c r="DJ7" s="25">
        <v>55.47</v>
      </c>
      <c r="DK7" s="25">
        <v>56.3</v>
      </c>
      <c r="DL7" s="25">
        <v>57.27</v>
      </c>
      <c r="DM7" s="25">
        <v>49.39</v>
      </c>
      <c r="DN7" s="25">
        <v>50.75</v>
      </c>
      <c r="DO7" s="25">
        <v>51.72</v>
      </c>
      <c r="DP7" s="25">
        <v>52.27</v>
      </c>
      <c r="DQ7" s="25">
        <v>52.87</v>
      </c>
      <c r="DR7" s="25">
        <v>52.41</v>
      </c>
      <c r="DS7" s="25">
        <v>18.8</v>
      </c>
      <c r="DT7" s="25">
        <v>20.09</v>
      </c>
      <c r="DU7" s="25">
        <v>24.8</v>
      </c>
      <c r="DV7" s="25">
        <v>27.09</v>
      </c>
      <c r="DW7" s="25">
        <v>21.87</v>
      </c>
      <c r="DX7" s="25">
        <v>18.57</v>
      </c>
      <c r="DY7" s="25">
        <v>21.14</v>
      </c>
      <c r="DZ7" s="25">
        <v>22.12</v>
      </c>
      <c r="EA7" s="25">
        <v>25.67</v>
      </c>
      <c r="EB7" s="25">
        <v>26.86</v>
      </c>
      <c r="EC7" s="25">
        <v>26.78</v>
      </c>
      <c r="ED7" s="25">
        <v>1.1000000000000001</v>
      </c>
      <c r="EE7" s="25">
        <v>0.85</v>
      </c>
      <c r="EF7" s="25">
        <v>0.19</v>
      </c>
      <c r="EG7" s="25">
        <v>2.63</v>
      </c>
      <c r="EH7" s="25">
        <v>1.03</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2025-12-12T09:23:58Z</dcterms:created>
  <dcterms:modified xsi:type="dcterms:W3CDTF">2026-03-04T05:40:43Z</dcterms:modified>
  <cp:category/>
</cp:coreProperties>
</file>