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7658D80A-214F-43CF-9961-34BED1A8958A}" xr6:coauthVersionLast="47" xr6:coauthVersionMax="47" xr10:uidLastSave="{00000000-0000-0000-0000-000000000000}"/>
  <workbookProtection workbookAlgorithmName="SHA-512" workbookHashValue="PPmxAK1wO+Mwm64rRZkUs35b3ZL5saobFENTSfikTTPnJnVa2/ReDAwQ/3miNIyQpv5lwDM/u5HqarTGepHLYQ==" workbookSaltValue="aUZvUzDU5WJYuwY109DTQ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<sst xmlns="http://schemas.openxmlformats.org/spreadsheetml/2006/main" count="228" uniqueCount="114">
  <si>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</si>
  <si>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</si>
  <si>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</si>
  <si>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</si>
  <si>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</si>
  <si>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</si>
  <si>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</si>
  <si>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</si>
  <si>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</si>
  <si>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</si>
  <si>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</si>
  <si>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</si>
  <si>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</si>
  <si>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</si>
  <si>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</si>
  <si>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</si>
  <si>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</si>
  <si>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</si>
  <si>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</si>
  <si>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</si>
  <si>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</si>
  <si>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</si>
  <si>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</si>
  <si>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</si>
  <si>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</si>
  <si>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</si>
  <si>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</si>
  <si>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</si>
  <si>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</si>
  <si>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</si>
  <si>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</si>
  <si>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</si>
  <si>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</si>
  <si>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</si>
  <si>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</si>
  <si>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</si>
  <si>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</si>
  <si>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</si>
  <si>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</si>
  <si>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</si>
  <si>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</si>
  <si>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</si>
  <si>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</si>
  <si>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</si>
  <si>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</si>
  <si>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</si>
  <si>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</si>
  <si>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</si>
  <si>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</si>
  <si>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</si>
  <si>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</si>
  <si>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</si>
  <si>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</si>
  <si>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</si>
  <si>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</si>
  <si>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</si>
  <si>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</si>
  <si>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</si>
  <si>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</si>
  <si>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</si>
  <si>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</si>
  <si>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</si>
  <si>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</si>
  <si>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</si>
  <si>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</si>
  <si>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</si>
  <si>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</si>
  <si>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</si>
  <si>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</si>
  <si>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</si>
  <si>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</si>
  <si>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</si>
  <si>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</si>
  <si>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</si>
  <si>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</si>
  <si>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</si>
  <si>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</si>
  <si>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</si>
  <si>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</si>
  <si>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</si>
  <si>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</si>
  <si>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</si>
  <si>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</si>
  <si>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</si>
  <si>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</si>
  <si>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</si>
  <si>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</si>
  <si>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</si>
  <si>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</si>
  <si>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</si>
  <si>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</si>
  <si>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</si>
  <si>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</si>
  <si>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</si>
  <si>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</si>
  <si>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</si>
  <si>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</si>
  <si>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</si>
  <si>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</si>
  <si>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</si>
  <si>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</si>
  <si>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</si>
  <si>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</si>
  <si>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</si>
  <si>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</si>
  <si>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</si>
  <si>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</si>
  <si>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</si>
  <si>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</si>
  <si>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</si>
  <si>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</si>
  <si>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「①有形固定資産減価償却率」は、類似団体平均値を大きく上回っており、施設の老朽化が進んでいる。
　「②管路経年化率」は、類似団体平均値を下回っているが、増加傾向にある。数年内に法定耐用年数を迎える管路が多く存在することから、今後その傾向は加速していくことが見込まれている。
　配水施設のダウンサイジングを含めた管路の見直しを行い、老朽化した管路の更新を計画的に行っていく必要がある。</t>
    <rPh sb="17" eb="21">
      <t>ルイジダンタイ</t>
    </rPh>
    <rPh sb="21" eb="24">
      <t>ヘイキンアタイ</t>
    </rPh>
    <rPh sb="85" eb="87">
      <t>スウネン</t>
    </rPh>
    <rPh sb="87" eb="88">
      <t>ナイ</t>
    </rPh>
    <rPh sb="89" eb="91">
      <t>ホウテイ</t>
    </rPh>
    <rPh sb="91" eb="93">
      <t>タイヨウ</t>
    </rPh>
    <rPh sb="93" eb="95">
      <t>ネンスウ</t>
    </rPh>
    <rPh sb="96" eb="97">
      <t>ムカ</t>
    </rPh>
    <rPh sb="99" eb="101">
      <t>カンロ</t>
    </rPh>
    <rPh sb="102" eb="103">
      <t>オオ</t>
    </rPh>
    <rPh sb="104" eb="106">
      <t>ソンザイ</t>
    </rPh>
    <rPh sb="120" eb="122">
      <t>カソク</t>
    </rPh>
    <phoneticPr fontId="4"/>
  </si>
  <si>
    <t>　本町においては、給水人口が減少傾向にある中、給水収益の減少傾向は続くものと考えられる。また、浄水・配水施設の老朽化や法定耐用年数を超えた管路の増加により、更新費用の大幅な増加も見込まれていることから、水道事業を取り巻く環境はより一層厳しいものとなっていくことが予想されるため、より一層の経営の効率化に努める。
　一方、技術職員の確保や、ノウハウの伝承も課題となっており、官民連携によるウォーターPPPの導入や他水道事業体との広域連携等の検討を進めていく必要がある。
　今後も、より一層効率的な経営を行いながら、中長期的な施設更新方針を明確にし、更新費用の平準化を図りつつ、様々な手法を検討し、安定かつ健全な水道事業の運営に努めていく。</t>
    <rPh sb="21" eb="22">
      <t>ナカ</t>
    </rPh>
    <rPh sb="47" eb="49">
      <t>ジョウスイ</t>
    </rPh>
    <rPh sb="50" eb="52">
      <t>ハイスイ</t>
    </rPh>
    <rPh sb="101" eb="103">
      <t>スイドウ</t>
    </rPh>
    <rPh sb="103" eb="105">
      <t>ジギョウ</t>
    </rPh>
    <rPh sb="106" eb="107">
      <t>ト</t>
    </rPh>
    <rPh sb="108" eb="109">
      <t>マ</t>
    </rPh>
    <rPh sb="110" eb="112">
      <t>カンキョウ</t>
    </rPh>
    <rPh sb="117" eb="118">
      <t>キビ</t>
    </rPh>
    <rPh sb="131" eb="133">
      <t>ヨソウ</t>
    </rPh>
    <rPh sb="157" eb="159">
      <t>イッポウ</t>
    </rPh>
    <rPh sb="160" eb="162">
      <t>ギジュツ</t>
    </rPh>
    <rPh sb="162" eb="164">
      <t>ショクイン</t>
    </rPh>
    <rPh sb="165" eb="167">
      <t>カクホ</t>
    </rPh>
    <rPh sb="174" eb="176">
      <t>デンショウ</t>
    </rPh>
    <rPh sb="177" eb="179">
      <t>カダイ</t>
    </rPh>
    <rPh sb="186" eb="188">
      <t>カンミン</t>
    </rPh>
    <rPh sb="188" eb="190">
      <t>レンケイ</t>
    </rPh>
    <rPh sb="202" eb="204">
      <t>ドウニュウ</t>
    </rPh>
    <rPh sb="205" eb="206">
      <t>ホカ</t>
    </rPh>
    <rPh sb="206" eb="208">
      <t>スイドウ</t>
    </rPh>
    <rPh sb="208" eb="211">
      <t>ジギョウタイ</t>
    </rPh>
    <rPh sb="213" eb="217">
      <t>コウイキレンケイ</t>
    </rPh>
    <rPh sb="217" eb="218">
      <t>ナド</t>
    </rPh>
    <rPh sb="219" eb="221">
      <t>ケントウ</t>
    </rPh>
    <rPh sb="222" eb="223">
      <t>スス</t>
    </rPh>
    <rPh sb="227" eb="229">
      <t>ヒツヨウ</t>
    </rPh>
    <rPh sb="287" eb="289">
      <t>サマザマ</t>
    </rPh>
    <rPh sb="290" eb="292">
      <t>シュホウ</t>
    </rPh>
    <rPh sb="293" eb="295">
      <t>ケントウ</t>
    </rPh>
    <rPh sb="304" eb="306">
      <t>スイドウ</t>
    </rPh>
    <phoneticPr fontId="4"/>
  </si>
  <si>
    <t>　「②累積欠損金比率」は0％、「③流動比率」は2000％超と類似団体と比較しても極めて良好な数値を示しており、短期的な資金需要に対応できるための手元資金も十分に確保できている。
　しかし、「①経常収支比率」及び「⑤料金回収率」は、100％超を維持しているものの、年々減少傾向にある。（令和5年度については、新型コロナウイルス感染症対応地方創生臨時交付金などを活用し、基本料金の減免事業を行ったことにより料金収入が減少したため、料金回収率が100％を下回っている。）
　今後の更新需要に備え、効果的な経営改善を行い、財源を確保していく必要がある。
　「⑥給水原価」は、昨今の物価や労務単価の上昇等により、急速に上昇している。今後も、給水原価の上昇が予測されるため、引き続き経費削減に努める。
　「⑦施設利用率」は、70％台前半を維持しており、施設の規模や利用状況は適正であると判断している。
　「⑧有収率」は、給水管等の漏水により毎年増減があるものの、給水管の漏水や配水管の布設替に合わせた給水管等の修繕により、前年と比べて有収率は改善している。更なる改善に向け、管路の更新を積極的に行っていく必要がある。</t>
    <rPh sb="28" eb="29">
      <t>チョウ</t>
    </rPh>
    <rPh sb="43" eb="45">
      <t>リョウコウ</t>
    </rPh>
    <rPh sb="46" eb="48">
      <t>スウチ</t>
    </rPh>
    <rPh sb="55" eb="58">
      <t>タンキテキ</t>
    </rPh>
    <rPh sb="59" eb="61">
      <t>シキン</t>
    </rPh>
    <rPh sb="61" eb="63">
      <t>ジュヨウ</t>
    </rPh>
    <rPh sb="64" eb="66">
      <t>タイオウ</t>
    </rPh>
    <rPh sb="72" eb="74">
      <t>テモト</t>
    </rPh>
    <rPh sb="74" eb="76">
      <t>シキン</t>
    </rPh>
    <rPh sb="77" eb="79">
      <t>ジュウブン</t>
    </rPh>
    <rPh sb="80" eb="82">
      <t>カクホ</t>
    </rPh>
    <rPh sb="96" eb="102">
      <t>ケイジョウシュウシヒリツ</t>
    </rPh>
    <rPh sb="103" eb="104">
      <t>オヨ</t>
    </rPh>
    <rPh sb="119" eb="120">
      <t>チョウ</t>
    </rPh>
    <rPh sb="121" eb="123">
      <t>イジ</t>
    </rPh>
    <rPh sb="131" eb="133">
      <t>ネンネン</t>
    </rPh>
    <rPh sb="133" eb="135">
      <t>ゲンショウ</t>
    </rPh>
    <rPh sb="135" eb="137">
      <t>ケイコウ</t>
    </rPh>
    <rPh sb="234" eb="236">
      <t>コンゴ</t>
    </rPh>
    <rPh sb="237" eb="241">
      <t>コウシンジュヨウ</t>
    </rPh>
    <rPh sb="242" eb="243">
      <t>ソナ</t>
    </rPh>
    <rPh sb="245" eb="248">
      <t>コウカテキ</t>
    </rPh>
    <rPh sb="249" eb="251">
      <t>ケイエイ</t>
    </rPh>
    <rPh sb="251" eb="253">
      <t>カイゼン</t>
    </rPh>
    <rPh sb="254" eb="255">
      <t>オコナ</t>
    </rPh>
    <rPh sb="257" eb="259">
      <t>ザイゲン</t>
    </rPh>
    <rPh sb="260" eb="262">
      <t>カクホ</t>
    </rPh>
    <rPh sb="266" eb="268">
      <t>ヒツヨウ</t>
    </rPh>
    <rPh sb="276" eb="278">
      <t>キュウスイ</t>
    </rPh>
    <rPh sb="278" eb="280">
      <t>ゲンカ</t>
    </rPh>
    <rPh sb="283" eb="285">
      <t>サッコン</t>
    </rPh>
    <rPh sb="296" eb="297">
      <t>トウ</t>
    </rPh>
    <rPh sb="331" eb="332">
      <t>ヒ</t>
    </rPh>
    <rPh sb="333" eb="334">
      <t>ツヅ</t>
    </rPh>
    <rPh sb="335" eb="337">
      <t>ケイヒ</t>
    </rPh>
    <rPh sb="337" eb="339">
      <t>サクゲン</t>
    </rPh>
    <rPh sb="340" eb="341">
      <t>ツト</t>
    </rPh>
    <rPh sb="348" eb="350">
      <t>シセツ</t>
    </rPh>
    <rPh sb="350" eb="352">
      <t>リヨウ</t>
    </rPh>
    <rPh sb="352" eb="353">
      <t>リツ</t>
    </rPh>
    <rPh sb="359" eb="360">
      <t>ダイ</t>
    </rPh>
    <rPh sb="360" eb="362">
      <t>ゼンハン</t>
    </rPh>
    <rPh sb="363" eb="365">
      <t>イジ</t>
    </rPh>
    <rPh sb="370" eb="372">
      <t>シセツ</t>
    </rPh>
    <rPh sb="373" eb="375">
      <t>キボ</t>
    </rPh>
    <rPh sb="376" eb="378">
      <t>リヨウ</t>
    </rPh>
    <rPh sb="378" eb="380">
      <t>ジョウキョウ</t>
    </rPh>
    <rPh sb="381" eb="383">
      <t>テキセイ</t>
    </rPh>
    <rPh sb="387" eb="389">
      <t>ハンダン</t>
    </rPh>
    <rPh sb="425" eb="428">
      <t>キュウスイカン</t>
    </rPh>
    <rPh sb="429" eb="431">
      <t>ロウスイ</t>
    </rPh>
    <rPh sb="432" eb="435">
      <t>ハイスイカン</t>
    </rPh>
    <rPh sb="436" eb="439">
      <t>フセツガ</t>
    </rPh>
    <rPh sb="440" eb="441">
      <t>ア</t>
    </rPh>
    <rPh sb="444" eb="447">
      <t>キュウスイカン</t>
    </rPh>
    <rPh sb="447" eb="448">
      <t>トウ</t>
    </rPh>
    <rPh sb="449" eb="451">
      <t>シュウゼン</t>
    </rPh>
    <rPh sb="455" eb="457">
      <t>ゼンネン</t>
    </rPh>
    <rPh sb="458" eb="459">
      <t>クラ</t>
    </rPh>
    <rPh sb="461" eb="464">
      <t>ユウシュウリツ</t>
    </rPh>
    <rPh sb="465" eb="467">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</si>
</sst>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c:v>
                </c:pt>
                <c:pt idx="1">
                  <c:v>0.56000000000000005</c:v>
                </c:pt>
                <c:pt idx="2">
                  <c:v>0.98</c:v>
                </c:pt>
                <c:pt idx="3">
                  <c:v>0.81</c:v>
                </c:pt>
                <c:pt idx="4">
                  <c:v>0.32</c:v>
                </c:pt>
              </c:numCache>
            </c:numRef>
          </c:val>
          <c:extLst>
            <c:ext xmlns:c16="http://schemas.microsoft.com/office/drawing/2014/chart" uri="{C3380CC4-5D6E-409C-BE32-E72D297353CC}">
              <c16:uniqueId val="{00000000-37F4-476F-A758-A1E0DE871C2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37F4-476F-A758-A1E0DE871C2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74.790000000000006</c:v>
                </c:pt>
                <c:pt idx="1">
                  <c:v>75.41</c:v>
                </c:pt>
                <c:pt idx="2">
                  <c:v>72.349999999999994</c:v>
                </c:pt>
                <c:pt idx="3">
                  <c:v>74.86</c:v>
                </c:pt>
                <c:pt idx="4">
                  <c:v>72.06</c:v>
                </c:pt>
              </c:numCache>
            </c:numRef>
          </c:val>
          <c:extLst>
            <c:ext xmlns:c16="http://schemas.microsoft.com/office/drawing/2014/chart" uri="{C3380CC4-5D6E-409C-BE32-E72D297353CC}">
              <c16:uniqueId val="{00000000-FAF0-45B3-972C-383D94C4AAF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FAF0-45B3-972C-383D94C4AAF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87.19</c:v>
                </c:pt>
                <c:pt idx="1">
                  <c:v>85.67</c:v>
                </c:pt>
                <c:pt idx="2">
                  <c:v>88.44</c:v>
                </c:pt>
                <c:pt idx="3">
                  <c:v>84.56</c:v>
                </c:pt>
                <c:pt idx="4">
                  <c:v>87.03</c:v>
                </c:pt>
              </c:numCache>
            </c:numRef>
          </c:val>
          <c:extLst>
            <c:ext xmlns:c16="http://schemas.microsoft.com/office/drawing/2014/chart" uri="{C3380CC4-5D6E-409C-BE32-E72D297353CC}">
              <c16:uniqueId val="{00000000-EF8B-4DF4-8247-D3DCF83D587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EF8B-4DF4-8247-D3DCF83D587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119.88</c:v>
                </c:pt>
                <c:pt idx="1">
                  <c:v>116.06</c:v>
                </c:pt>
                <c:pt idx="2">
                  <c:v>110.65</c:v>
                </c:pt>
                <c:pt idx="3">
                  <c:v>116.76</c:v>
                </c:pt>
                <c:pt idx="4">
                  <c:v>108.08</c:v>
                </c:pt>
              </c:numCache>
            </c:numRef>
          </c:val>
          <c:extLst>
            <c:ext xmlns:c16="http://schemas.microsoft.com/office/drawing/2014/chart" uri="{C3380CC4-5D6E-409C-BE32-E72D297353CC}">
              <c16:uniqueId val="{00000000-B555-420C-B4AC-7F5FF036FE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B555-420C-B4AC-7F5FF036FE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55.57</c:v>
                </c:pt>
                <c:pt idx="1">
                  <c:v>56.76</c:v>
                </c:pt>
                <c:pt idx="2">
                  <c:v>58.03</c:v>
                </c:pt>
                <c:pt idx="3">
                  <c:v>58.9</c:v>
                </c:pt>
                <c:pt idx="4">
                  <c:v>60.04</c:v>
                </c:pt>
              </c:numCache>
            </c:numRef>
          </c:val>
          <c:extLst>
            <c:ext xmlns:c16="http://schemas.microsoft.com/office/drawing/2014/chart" uri="{C3380CC4-5D6E-409C-BE32-E72D297353CC}">
              <c16:uniqueId val="{00000000-21E8-48E3-B429-6FEB6CCB160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21E8-48E3-B429-6FEB6CCB160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3.27</c:v>
                </c:pt>
                <c:pt idx="1">
                  <c:v>3.11</c:v>
                </c:pt>
                <c:pt idx="2">
                  <c:v>8.66</c:v>
                </c:pt>
                <c:pt idx="3">
                  <c:v>9.34</c:v>
                </c:pt>
                <c:pt idx="4">
                  <c:v>11.51</c:v>
                </c:pt>
              </c:numCache>
            </c:numRef>
          </c:val>
          <c:extLst>
            <c:ext xmlns:c16="http://schemas.microsoft.com/office/drawing/2014/chart" uri="{C3380CC4-5D6E-409C-BE32-E72D297353CC}">
              <c16:uniqueId val="{00000000-EACD-4EF0-8B5B-838EEAFE95D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EACD-4EF0-8B5B-838EEAFE95D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11-452E-841A-26682A1F90A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2511-452E-841A-26682A1F90A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2064.09</c:v>
                </c:pt>
                <c:pt idx="1">
                  <c:v>2036.33</c:v>
                </c:pt>
                <c:pt idx="2">
                  <c:v>1848.7</c:v>
                </c:pt>
                <c:pt idx="3">
                  <c:v>2934.98</c:v>
                </c:pt>
                <c:pt idx="4">
                  <c:v>2157.38</c:v>
                </c:pt>
              </c:numCache>
            </c:numRef>
          </c:val>
          <c:extLst>
            <c:ext xmlns:c16="http://schemas.microsoft.com/office/drawing/2014/chart" uri="{C3380CC4-5D6E-409C-BE32-E72D297353CC}">
              <c16:uniqueId val="{00000000-2200-40B9-AF0B-13E0C892158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2200-40B9-AF0B-13E0C892158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17.75</c:v>
                </c:pt>
                <c:pt idx="1">
                  <c:v>15.68</c:v>
                </c:pt>
                <c:pt idx="2">
                  <c:v>13.49</c:v>
                </c:pt>
                <c:pt idx="3">
                  <c:v>13.33</c:v>
                </c:pt>
                <c:pt idx="4">
                  <c:v>8.99</c:v>
                </c:pt>
              </c:numCache>
            </c:numRef>
          </c:val>
          <c:extLst>
            <c:ext xmlns:c16="http://schemas.microsoft.com/office/drawing/2014/chart" uri="{C3380CC4-5D6E-409C-BE32-E72D297353CC}">
              <c16:uniqueId val="{00000000-FDD8-4C96-8E3C-D67E3B1C910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FDD8-4C96-8E3C-D67E3B1C910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117.53</c:v>
                </c:pt>
                <c:pt idx="1">
                  <c:v>112.62</c:v>
                </c:pt>
                <c:pt idx="2">
                  <c:v>106.03</c:v>
                </c:pt>
                <c:pt idx="3">
                  <c:v>94.56</c:v>
                </c:pt>
                <c:pt idx="4">
                  <c:v>102.95</c:v>
                </c:pt>
              </c:numCache>
            </c:numRef>
          </c:val>
          <c:extLst>
            <c:ext xmlns:c16="http://schemas.microsoft.com/office/drawing/2014/chart" uri="{C3380CC4-5D6E-409C-BE32-E72D297353CC}">
              <c16:uniqueId val="{00000000-A265-401E-9515-214682F6D5F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A265-401E-9515-214682F6D5F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177.7</c:v>
                </c:pt>
                <c:pt idx="1">
                  <c:v>185.53</c:v>
                </c:pt>
                <c:pt idx="2">
                  <c:v>197.72</c:v>
                </c:pt>
                <c:pt idx="3">
                  <c:v>186.97</c:v>
                </c:pt>
                <c:pt idx="4">
                  <c:v>202.8</c:v>
                </c:pt>
              </c:numCache>
            </c:numRef>
          </c:val>
          <c:extLst>
            <c:ext xmlns:c16="http://schemas.microsoft.com/office/drawing/2014/chart" uri="{C3380CC4-5D6E-409C-BE32-E72D297353CC}">
              <c16:uniqueId val="{00000000-79F4-4791-B588-5AA819E8EDE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79F4-4791-B588-5AA819E8EDE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長崎県　時津町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29240</v>
      </c>
      <c r="AM8" s="65"/>
      <c r="AN8" s="65"/>
      <c r="AO8" s="65"/>
      <c r="AP8" s="65"/>
      <c r="AQ8" s="65"/>
      <c r="AR8" s="65"/>
      <c r="AS8" s="65"/>
      <c r="AT8" s="36">
        <f>データ!$S$6</f>
        <v>20.94</v>
      </c>
      <c r="AU8" s="37"/>
      <c r="AV8" s="37"/>
      <c r="AW8" s="37"/>
      <c r="AX8" s="37"/>
      <c r="AY8" s="37"/>
      <c r="AZ8" s="37"/>
      <c r="BA8" s="37"/>
      <c r="BB8" s="54">
        <f>データ!$T$6</f>
        <v>1396.37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97.55</v>
      </c>
      <c r="J10" s="37"/>
      <c r="K10" s="37"/>
      <c r="L10" s="37"/>
      <c r="M10" s="37"/>
      <c r="N10" s="37"/>
      <c r="O10" s="64"/>
      <c r="P10" s="54">
        <f>データ!$P$6</f>
        <v>99.84</v>
      </c>
      <c r="Q10" s="54"/>
      <c r="R10" s="54"/>
      <c r="S10" s="54"/>
      <c r="T10" s="54"/>
      <c r="U10" s="54"/>
      <c r="V10" s="54"/>
      <c r="W10" s="65">
        <f>データ!$Q$6</f>
        <v>3685</v>
      </c>
      <c r="X10" s="65"/>
      <c r="Y10" s="65"/>
      <c r="Z10" s="65"/>
      <c r="AA10" s="65"/>
      <c r="AB10" s="65"/>
      <c r="AC10" s="65"/>
      <c r="AD10" s="2"/>
      <c r="AE10" s="2"/>
      <c r="AF10" s="2"/>
      <c r="AG10" s="2"/>
      <c r="AH10" s="2"/>
      <c r="AI10" s="2"/>
      <c r="AJ10" s="2"/>
      <c r="AK10" s="2"/>
      <c r="AL10" s="65">
        <f>データ!$U$6</f>
        <v>28949</v>
      </c>
      <c r="AM10" s="65"/>
      <c r="AN10" s="65"/>
      <c r="AO10" s="65"/>
      <c r="AP10" s="65"/>
      <c r="AQ10" s="65"/>
      <c r="AR10" s="65"/>
      <c r="AS10" s="65"/>
      <c r="AT10" s="36">
        <f>データ!$V$6</f>
        <v>12.7</v>
      </c>
      <c r="AU10" s="37"/>
      <c r="AV10" s="37"/>
      <c r="AW10" s="37"/>
      <c r="AX10" s="37"/>
      <c r="AY10" s="37"/>
      <c r="AZ10" s="37"/>
      <c r="BA10" s="37"/>
      <c r="BB10" s="54">
        <f>データ!$W$6</f>
        <v>2279.4499999999998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8TU40Hqh4PbBDFdX20Wi6TseNgItGqp1vSokIirRgGj4LMzAY//eOJxZrXkSJ74+5l/Cis+fd5QkK6+QCxkD/A==" saltValue="sGp/15WHAeEBjpD3Iwunw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423084</v>
      </c>
      <c r="D6" s="20">
        <f t="shared" si="3"/>
        <v>46</v>
      </c>
      <c r="E6" s="20">
        <f t="shared" si="3"/>
        <v>1</v>
      </c>
      <c r="F6" s="20">
        <f t="shared" si="3"/>
        <v>0</v>
      </c>
      <c r="G6" s="20">
        <f t="shared" si="3"/>
        <v>1</v>
      </c>
      <c r="H6" s="20" t="str">
        <f t="shared" si="3"/>
        <v>長崎県　時津町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97.55</v>
      </c>
      <c r="P6" s="21">
        <f t="shared" si="3"/>
        <v>99.84</v>
      </c>
      <c r="Q6" s="21">
        <f t="shared" si="3"/>
        <v>3685</v>
      </c>
      <c r="R6" s="21">
        <f t="shared" si="3"/>
        <v>29240</v>
      </c>
      <c r="S6" s="21">
        <f t="shared" si="3"/>
        <v>20.94</v>
      </c>
      <c r="T6" s="21">
        <f t="shared" si="3"/>
        <v>1396.37</v>
      </c>
      <c r="U6" s="21">
        <f t="shared" si="3"/>
        <v>28949</v>
      </c>
      <c r="V6" s="21">
        <f t="shared" si="3"/>
        <v>12.7</v>
      </c>
      <c r="W6" s="21">
        <f t="shared" si="3"/>
        <v>2279.4499999999998</v>
      </c>
      <c r="X6" s="22">
        <f>IF(X7="",NA(),X7)</f>
        <v>119.88</v>
      </c>
      <c r="Y6" s="22">
        <f t="shared" ref="Y6:AG6" si="4">IF(Y7="",NA(),Y7)</f>
        <v>116.06</v>
      </c>
      <c r="Z6" s="22">
        <f t="shared" si="4"/>
        <v>110.65</v>
      </c>
      <c r="AA6" s="22">
        <f t="shared" si="4"/>
        <v>116.76</v>
      </c>
      <c r="AB6" s="22">
        <f t="shared" si="4"/>
        <v>108.08</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2064.09</v>
      </c>
      <c r="AU6" s="22">
        <f t="shared" ref="AU6:BC6" si="6">IF(AU7="",NA(),AU7)</f>
        <v>2036.33</v>
      </c>
      <c r="AV6" s="22">
        <f t="shared" si="6"/>
        <v>1848.7</v>
      </c>
      <c r="AW6" s="22">
        <f t="shared" si="6"/>
        <v>2934.98</v>
      </c>
      <c r="AX6" s="22">
        <f t="shared" si="6"/>
        <v>2157.38</v>
      </c>
      <c r="AY6" s="22">
        <f t="shared" si="6"/>
        <v>367.55</v>
      </c>
      <c r="AZ6" s="22">
        <f t="shared" si="6"/>
        <v>378.56</v>
      </c>
      <c r="BA6" s="22">
        <f t="shared" si="6"/>
        <v>364.46</v>
      </c>
      <c r="BB6" s="22">
        <f t="shared" si="6"/>
        <v>338.89</v>
      </c>
      <c r="BC6" s="22">
        <f t="shared" si="6"/>
        <v>352.34</v>
      </c>
      <c r="BD6" s="21" t="str">
        <f>IF(BD7="","",IF(BD7="-","【-】","【"&amp;SUBSTITUTE(TEXT(BD7,"#,##0.00"),"-","△")&amp;"】"))</f>
        <v>【239.69】</v>
      </c>
      <c r="BE6" s="22">
        <f>IF(BE7="",NA(),BE7)</f>
        <v>17.75</v>
      </c>
      <c r="BF6" s="22">
        <f t="shared" ref="BF6:BN6" si="7">IF(BF7="",NA(),BF7)</f>
        <v>15.68</v>
      </c>
      <c r="BG6" s="22">
        <f t="shared" si="7"/>
        <v>13.49</v>
      </c>
      <c r="BH6" s="22">
        <f t="shared" si="7"/>
        <v>13.33</v>
      </c>
      <c r="BI6" s="22">
        <f t="shared" si="7"/>
        <v>8.99</v>
      </c>
      <c r="BJ6" s="22">
        <f t="shared" si="7"/>
        <v>418.68</v>
      </c>
      <c r="BK6" s="22">
        <f t="shared" si="7"/>
        <v>395.68</v>
      </c>
      <c r="BL6" s="22">
        <f t="shared" si="7"/>
        <v>403.72</v>
      </c>
      <c r="BM6" s="22">
        <f t="shared" si="7"/>
        <v>400.21</v>
      </c>
      <c r="BN6" s="22">
        <f t="shared" si="7"/>
        <v>391.13</v>
      </c>
      <c r="BO6" s="21" t="str">
        <f>IF(BO7="","",IF(BO7="-","【-】","【"&amp;SUBSTITUTE(TEXT(BO7,"#,##0.00"),"-","△")&amp;"】"))</f>
        <v>【264.86】</v>
      </c>
      <c r="BP6" s="22">
        <f>IF(BP7="",NA(),BP7)</f>
        <v>117.53</v>
      </c>
      <c r="BQ6" s="22">
        <f t="shared" ref="BQ6:BY6" si="8">IF(BQ7="",NA(),BQ7)</f>
        <v>112.62</v>
      </c>
      <c r="BR6" s="22">
        <f t="shared" si="8"/>
        <v>106.03</v>
      </c>
      <c r="BS6" s="22">
        <f t="shared" si="8"/>
        <v>94.56</v>
      </c>
      <c r="BT6" s="22">
        <f t="shared" si="8"/>
        <v>102.95</v>
      </c>
      <c r="BU6" s="22">
        <f t="shared" si="8"/>
        <v>94.78</v>
      </c>
      <c r="BV6" s="22">
        <f t="shared" si="8"/>
        <v>97.59</v>
      </c>
      <c r="BW6" s="22">
        <f t="shared" si="8"/>
        <v>92.17</v>
      </c>
      <c r="BX6" s="22">
        <f t="shared" si="8"/>
        <v>92.83</v>
      </c>
      <c r="BY6" s="22">
        <f t="shared" si="8"/>
        <v>92.16</v>
      </c>
      <c r="BZ6" s="21" t="str">
        <f>IF(BZ7="","",IF(BZ7="-","【-】","【"&amp;SUBSTITUTE(TEXT(BZ7,"#,##0.00"),"-","△")&amp;"】"))</f>
        <v>【97.59】</v>
      </c>
      <c r="CA6" s="22">
        <f>IF(CA7="",NA(),CA7)</f>
        <v>177.7</v>
      </c>
      <c r="CB6" s="22">
        <f t="shared" ref="CB6:CJ6" si="9">IF(CB7="",NA(),CB7)</f>
        <v>185.53</v>
      </c>
      <c r="CC6" s="22">
        <f t="shared" si="9"/>
        <v>197.72</v>
      </c>
      <c r="CD6" s="22">
        <f t="shared" si="9"/>
        <v>186.97</v>
      </c>
      <c r="CE6" s="22">
        <f t="shared" si="9"/>
        <v>202.8</v>
      </c>
      <c r="CF6" s="22">
        <f t="shared" si="9"/>
        <v>181.3</v>
      </c>
      <c r="CG6" s="22">
        <f t="shared" si="9"/>
        <v>181.71</v>
      </c>
      <c r="CH6" s="22">
        <f t="shared" si="9"/>
        <v>188.51</v>
      </c>
      <c r="CI6" s="22">
        <f t="shared" si="9"/>
        <v>189.43</v>
      </c>
      <c r="CJ6" s="22">
        <f t="shared" si="9"/>
        <v>196.75</v>
      </c>
      <c r="CK6" s="21" t="str">
        <f>IF(CK7="","",IF(CK7="-","【-】","【"&amp;SUBSTITUTE(TEXT(CK7,"#,##0.00"),"-","△")&amp;"】"))</f>
        <v>【181.66】</v>
      </c>
      <c r="CL6" s="22">
        <f>IF(CL7="",NA(),CL7)</f>
        <v>74.790000000000006</v>
      </c>
      <c r="CM6" s="22">
        <f t="shared" ref="CM6:CU6" si="10">IF(CM7="",NA(),CM7)</f>
        <v>75.41</v>
      </c>
      <c r="CN6" s="22">
        <f t="shared" si="10"/>
        <v>72.349999999999994</v>
      </c>
      <c r="CO6" s="22">
        <f t="shared" si="10"/>
        <v>74.86</v>
      </c>
      <c r="CP6" s="22">
        <f t="shared" si="10"/>
        <v>72.06</v>
      </c>
      <c r="CQ6" s="22">
        <f t="shared" si="10"/>
        <v>55.89</v>
      </c>
      <c r="CR6" s="22">
        <f t="shared" si="10"/>
        <v>55.72</v>
      </c>
      <c r="CS6" s="22">
        <f t="shared" si="10"/>
        <v>55.31</v>
      </c>
      <c r="CT6" s="22">
        <f t="shared" si="10"/>
        <v>55.14</v>
      </c>
      <c r="CU6" s="22">
        <f t="shared" si="10"/>
        <v>54.99</v>
      </c>
      <c r="CV6" s="21" t="str">
        <f>IF(CV7="","",IF(CV7="-","【-】","【"&amp;SUBSTITUTE(TEXT(CV7,"#,##0.00"),"-","△")&amp;"】"))</f>
        <v>【60.21】</v>
      </c>
      <c r="CW6" s="22">
        <f>IF(CW7="",NA(),CW7)</f>
        <v>87.19</v>
      </c>
      <c r="CX6" s="22">
        <f t="shared" ref="CX6:DF6" si="11">IF(CX7="",NA(),CX7)</f>
        <v>85.67</v>
      </c>
      <c r="CY6" s="22">
        <f t="shared" si="11"/>
        <v>88.44</v>
      </c>
      <c r="CZ6" s="22">
        <f t="shared" si="11"/>
        <v>84.56</v>
      </c>
      <c r="DA6" s="22">
        <f t="shared" si="11"/>
        <v>87.03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55.57</v>
      </c>
      <c r="DI6" s="22">
        <f t="shared" ref="DI6:DQ6" si="12">IF(DI7="",NA(),DI7)</f>
        <v>56.76</v>
      </c>
      <c r="DJ6" s="22">
        <f t="shared" si="12"/>
        <v>58.03</v>
      </c>
      <c r="DK6" s="22">
        <f t="shared" si="12"/>
        <v>58.9</v>
      </c>
      <c r="DL6" s="22">
        <f t="shared" si="12"/>
        <v>60.04</v>
      </c>
      <c r="DM6" s="22">
        <f t="shared" si="12"/>
        <v>50.63</v>
      </c>
      <c r="DN6" s="22">
        <f t="shared" si="12"/>
        <v>51.29</v>
      </c>
      <c r="DO6" s="22">
        <f t="shared" si="12"/>
        <v>52.2</v>
      </c>
      <c r="DP6" s="22">
        <f t="shared" si="12"/>
        <v>52.7</v>
      </c>
      <c r="DQ6" s="22">
        <f t="shared" si="12"/>
        <v>53.48</v>
      </c>
      <c r="DR6" s="21" t="str">
        <f>IF(DR7="","",IF(DR7="-","【-】","【"&amp;SUBSTITUTE(TEXT(DR7,"#,##0.00"),"-","△")&amp;"】"))</f>
        <v>【52.41】</v>
      </c>
      <c r="DS6" s="22">
        <f>IF(DS7="",NA(),DS7)</f>
        <v>3.27</v>
      </c>
      <c r="DT6" s="22">
        <f t="shared" ref="DT6:EB6" si="13">IF(DT7="",NA(),DT7)</f>
        <v>3.11</v>
      </c>
      <c r="DU6" s="22">
        <f t="shared" si="13"/>
        <v>8.66</v>
      </c>
      <c r="DV6" s="22">
        <f t="shared" si="13"/>
        <v>9.34</v>
      </c>
      <c r="DW6" s="22">
        <f t="shared" si="13"/>
        <v>11.51</v>
      </c>
      <c r="DX6" s="22">
        <f t="shared" si="13"/>
        <v>18.28</v>
      </c>
      <c r="DY6" s="22">
        <f t="shared" si="13"/>
        <v>19.61</v>
      </c>
      <c r="DZ6" s="22">
        <f t="shared" si="13"/>
        <v>20.73</v>
      </c>
      <c r="EA6" s="22">
        <f t="shared" si="13"/>
        <v>22.86</v>
      </c>
      <c r="EB6" s="22">
        <f t="shared" si="13"/>
        <v>24.31</v>
      </c>
      <c r="EC6" s="21" t="str">
        <f>IF(EC7="","",IF(EC7="-","【-】","【"&amp;SUBSTITUTE(TEXT(EC7,"#,##0.00"),"-","△")&amp;"】"))</f>
        <v>【26.78】</v>
      </c>
      <c r="ED6" s="22">
        <f>IF(ED7="",NA(),ED7)</f>
        <v>0.1</v>
      </c>
      <c r="EE6" s="22">
        <f t="shared" ref="EE6:EM6" si="14">IF(EE7="",NA(),EE7)</f>
        <v>0.56000000000000005</v>
      </c>
      <c r="EF6" s="22">
        <f t="shared" si="14"/>
        <v>0.98</v>
      </c>
      <c r="EG6" s="22">
        <f t="shared" si="14"/>
        <v>0.81</v>
      </c>
      <c r="EH6" s="22">
        <f t="shared" si="14"/>
        <v>0.32</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423084</v>
      </c>
      <c r="D7" s="24">
        <v>46</v>
      </c>
      <c r="E7" s="24">
        <v>1</v>
      </c>
      <c r="F7" s="24">
        <v>0</v>
      </c>
      <c r="G7" s="24">
        <v>1</v>
      </c>
      <c r="H7" s="24" t="s">
        <v>93</v>
      </c>
      <c r="I7" s="24" t="s">
        <v>94</v>
      </c>
      <c r="J7" s="24" t="s">
        <v>95</v>
      </c>
      <c r="K7" s="24" t="s">
        <v>96</v>
      </c>
      <c r="L7" s="24" t="s">
        <v>97</v>
      </c>
      <c r="M7" s="24" t="s">
        <v>98</v>
      </c>
      <c r="N7" s="25" t="s">
        <v>99</v>
      </c>
      <c r="O7" s="25">
        <v>97.55</v>
      </c>
      <c r="P7" s="25">
        <v>99.84</v>
      </c>
      <c r="Q7" s="25">
        <v>3685</v>
      </c>
      <c r="R7" s="25">
        <v>29240</v>
      </c>
      <c r="S7" s="25">
        <v>20.94</v>
      </c>
      <c r="T7" s="25">
        <v>1396.37</v>
      </c>
      <c r="U7" s="25">
        <v>28949</v>
      </c>
      <c r="V7" s="25">
        <v>12.7</v>
      </c>
      <c r="W7" s="25">
        <v>2279.4499999999998</v>
      </c>
      <c r="X7" s="25">
        <v>119.88</v>
      </c>
      <c r="Y7" s="25">
        <v>116.06</v>
      </c>
      <c r="Z7" s="25">
        <v>110.65</v>
      </c>
      <c r="AA7" s="25">
        <v>116.76</v>
      </c>
      <c r="AB7" s="25">
        <v>108.08</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2064.09</v>
      </c>
      <c r="AU7" s="25">
        <v>2036.33</v>
      </c>
      <c r="AV7" s="25">
        <v>1848.7</v>
      </c>
      <c r="AW7" s="25">
        <v>2934.98</v>
      </c>
      <c r="AX7" s="25">
        <v>2157.38</v>
      </c>
      <c r="AY7" s="25">
        <v>367.55</v>
      </c>
      <c r="AZ7" s="25">
        <v>378.56</v>
      </c>
      <c r="BA7" s="25">
        <v>364.46</v>
      </c>
      <c r="BB7" s="25">
        <v>338.89</v>
      </c>
      <c r="BC7" s="25">
        <v>352.34</v>
      </c>
      <c r="BD7" s="25">
        <v>239.69</v>
      </c>
      <c r="BE7" s="25">
        <v>17.75</v>
      </c>
      <c r="BF7" s="25">
        <v>15.68</v>
      </c>
      <c r="BG7" s="25">
        <v>13.49</v>
      </c>
      <c r="BH7" s="25">
        <v>13.33</v>
      </c>
      <c r="BI7" s="25">
        <v>8.99</v>
      </c>
      <c r="BJ7" s="25">
        <v>418.68</v>
      </c>
      <c r="BK7" s="25">
        <v>395.68</v>
      </c>
      <c r="BL7" s="25">
        <v>403.72</v>
      </c>
      <c r="BM7" s="25">
        <v>400.21</v>
      </c>
      <c r="BN7" s="25">
        <v>391.13</v>
      </c>
      <c r="BO7" s="25">
        <v>264.86</v>
      </c>
      <c r="BP7" s="25">
        <v>117.53</v>
      </c>
      <c r="BQ7" s="25">
        <v>112.62</v>
      </c>
      <c r="BR7" s="25">
        <v>106.03</v>
      </c>
      <c r="BS7" s="25">
        <v>94.56</v>
      </c>
      <c r="BT7" s="25">
        <v>102.95</v>
      </c>
      <c r="BU7" s="25">
        <v>94.78</v>
      </c>
      <c r="BV7" s="25">
        <v>97.59</v>
      </c>
      <c r="BW7" s="25">
        <v>92.17</v>
      </c>
      <c r="BX7" s="25">
        <v>92.83</v>
      </c>
      <c r="BY7" s="25">
        <v>92.16</v>
      </c>
      <c r="BZ7" s="25">
        <v>97.59</v>
      </c>
      <c r="CA7" s="25">
        <v>177.7</v>
      </c>
      <c r="CB7" s="25">
        <v>185.53</v>
      </c>
      <c r="CC7" s="25">
        <v>197.72</v>
      </c>
      <c r="CD7" s="25">
        <v>186.97</v>
      </c>
      <c r="CE7" s="25">
        <v>202.8</v>
      </c>
      <c r="CF7" s="25">
        <v>181.3</v>
      </c>
      <c r="CG7" s="25">
        <v>181.71</v>
      </c>
      <c r="CH7" s="25">
        <v>188.51</v>
      </c>
      <c r="CI7" s="25">
        <v>189.43</v>
      </c>
      <c r="CJ7" s="25">
        <v>196.75</v>
      </c>
      <c r="CK7" s="25">
        <v>181.66</v>
      </c>
      <c r="CL7" s="25">
        <v>74.790000000000006</v>
      </c>
      <c r="CM7" s="25">
        <v>75.41</v>
      </c>
      <c r="CN7" s="25">
        <v>72.349999999999994</v>
      </c>
      <c r="CO7" s="25">
        <v>74.86</v>
      </c>
      <c r="CP7" s="25">
        <v>72.06</v>
      </c>
      <c r="CQ7" s="25">
        <v>55.89</v>
      </c>
      <c r="CR7" s="25">
        <v>55.72</v>
      </c>
      <c r="CS7" s="25">
        <v>55.31</v>
      </c>
      <c r="CT7" s="25">
        <v>55.14</v>
      </c>
      <c r="CU7" s="25">
        <v>54.99</v>
      </c>
      <c r="CV7" s="25">
        <v>60.21</v>
      </c>
      <c r="CW7" s="25">
        <v>87.19</v>
      </c>
      <c r="CX7" s="25">
        <v>85.67</v>
      </c>
      <c r="CY7" s="25">
        <v>88.44</v>
      </c>
      <c r="CZ7" s="25">
        <v>84.56</v>
      </c>
      <c r="DA7" s="25">
        <v>87.03</v>
      </c>
      <c r="DB7" s="25">
        <v>81.27</v>
      </c>
      <c r="DC7" s="25">
        <v>81.260000000000005</v>
      </c>
      <c r="DD7" s="25">
        <v>80.36</v>
      </c>
      <c r="DE7" s="25">
        <v>80.13</v>
      </c>
      <c r="DF7" s="25">
        <v>79.34</v>
      </c>
      <c r="DG7" s="25">
        <v>89.21</v>
      </c>
      <c r="DH7" s="25">
        <v>55.57</v>
      </c>
      <c r="DI7" s="25">
        <v>56.76</v>
      </c>
      <c r="DJ7" s="25">
        <v>58.03</v>
      </c>
      <c r="DK7" s="25">
        <v>58.9</v>
      </c>
      <c r="DL7" s="25">
        <v>60.04</v>
      </c>
      <c r="DM7" s="25">
        <v>50.63</v>
      </c>
      <c r="DN7" s="25">
        <v>51.29</v>
      </c>
      <c r="DO7" s="25">
        <v>52.2</v>
      </c>
      <c r="DP7" s="25">
        <v>52.7</v>
      </c>
      <c r="DQ7" s="25">
        <v>53.48</v>
      </c>
      <c r="DR7" s="25">
        <v>52.41</v>
      </c>
      <c r="DS7" s="25">
        <v>3.27</v>
      </c>
      <c r="DT7" s="25">
        <v>3.11</v>
      </c>
      <c r="DU7" s="25">
        <v>8.66</v>
      </c>
      <c r="DV7" s="25">
        <v>9.34</v>
      </c>
      <c r="DW7" s="25">
        <v>11.51</v>
      </c>
      <c r="DX7" s="25">
        <v>18.28</v>
      </c>
      <c r="DY7" s="25">
        <v>19.61</v>
      </c>
      <c r="DZ7" s="25">
        <v>20.73</v>
      </c>
      <c r="EA7" s="25">
        <v>22.86</v>
      </c>
      <c r="EB7" s="25">
        <v>24.31</v>
      </c>
      <c r="EC7" s="25">
        <v>26.78</v>
      </c>
      <c r="ED7" s="25">
        <v>0.1</v>
      </c>
      <c r="EE7" s="25">
        <v>0.56000000000000005</v>
      </c>
      <c r="EF7" s="25">
        <v>0.98</v>
      </c>
      <c r="EG7" s="25">
        <v>0.81</v>
      </c>
      <c r="EH7" s="25">
        <v>0.32</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2026-02-18T02:25:02Z</cp:lastPrinted>
  <dcterms:created xsi:type="dcterms:W3CDTF">2025-12-12T09:23:56Z</dcterms:created>
  <dcterms:modified xsi:type="dcterms:W3CDTF">2026-03-04T05:40:41Z</dcterms:modified>
  <cp:category/>
</cp:coreProperties>
</file>