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88493DA-6469-41DC-92E4-40DC6C8DD276}" xr6:coauthVersionLast="47" xr6:coauthVersionMax="47" xr10:uidLastSave="{00000000-0000-0000-0000-000000000000}"/>
  <workbookProtection workbookAlgorithmName="SHA-512" workbookHashValue="opehM0N6dOILAGIrnfmhRLllgAILs4dLXFx4LJ8XI8ubjdGy3TfQ67YBEWHkLizDBiOjHPcVj+zMz4ng/S9Q5A==" workbookSaltValue="sIkWZ0H/Q90Qnvslp4nIe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I10" i="4" s="1"/>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F85" i="4"/>
  <c r="B10" i="4"/>
  <c r="BB8" i="4"/>
  <c r="AT8" i="4"/>
  <c r="AL8" i="4"/>
  <c r="W8" i="4"/>
  <c r="P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<sst xmlns="http://schemas.openxmlformats.org/spreadsheetml/2006/main" count="228" uniqueCount="114">
  <si>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</si>
  <si>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</si>
  <si>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</si>
  <si>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</si>
  <si>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</si>
  <si>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</si>
  <si>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</si>
  <si>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</si>
  <si>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</si>
  <si>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</si>
  <si>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</si>
  <si>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</si>
  <si>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</si>
  <si>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</si>
  <si>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</si>
  <si>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</si>
  <si>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</si>
  <si>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</si>
  <si>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</si>
  <si>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</si>
  <si>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</si>
  <si>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</si>
  <si>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</si>
  <si>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</si>
  <si>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</si>
  <si>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</si>
  <si>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</si>
  <si>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</si>
  <si>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</si>
  <si>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</si>
  <si>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</si>
  <si>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</si>
  <si>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</si>
  <si>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</si>
  <si>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</si>
  <si>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</si>
  <si>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</si>
  <si>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</si>
  <si>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</si>
  <si>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</si>
  <si>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</si>
  <si>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</si>
  <si>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</si>
  <si>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</si>
  <si>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</si>
  <si>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</si>
  <si>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</si>
  <si>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</si>
  <si>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</si>
  <si>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</si>
  <si>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</si>
  <si>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</si>
  <si>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</si>
  <si>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</si>
  <si>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</si>
  <si>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</si>
  <si>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</si>
  <si>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</si>
  <si>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</si>
  <si>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</si>
  <si>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</si>
  <si>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</si>
  <si>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</si>
  <si>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</si>
  <si>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</si>
  <si>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</si>
  <si>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</si>
  <si>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</si>
  <si>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</si>
  <si>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</si>
  <si>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</si>
  <si>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</si>
  <si>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</si>
  <si>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</si>
  <si>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</si>
  <si>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</si>
  <si>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</si>
  <si>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</si>
  <si>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</si>
  <si>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</si>
  <si>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</si>
  <si>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</si>
  <si>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</si>
  <si>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</si>
  <si>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</si>
  <si>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</si>
  <si>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</si>
  <si>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</si>
  <si>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</si>
  <si>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</si>
  <si>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</si>
  <si>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</si>
  <si>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</si>
  <si>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</si>
  <si>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</si>
  <si>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</si>
  <si>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</si>
  <si>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</si>
  <si>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</si>
  <si>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</si>
  <si>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</si>
  <si>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</si>
  <si>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</si>
  <si>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</si>
  <si>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</si>
  <si>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</si>
  <si>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</si>
  <si>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</si>
  <si>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</si>
  <si>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</si>
  <si>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</si>
  <si>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①②経常収支比率は100％未満となっており、累積欠損金比率も増加している。背景として、各種費用は増加傾向にあるが、水道料金は据え置いたままであり、一般会計からの繰出金を充てても赤字である。
③流動比率は200％を超えており、支払い能力に問題はないが、今後も同程度の比率を維持するための検証が必要である。
④令和4年度は、コロナ減免により給水収益が大幅に下がったことで、前年度より比率が上回っている。しかし、基本的には給水収益の減少以上に企業債残高の減少が大きいため、比率も減少していく見込みである。
⑤類似団体平均値を下回っており、近い将来、料金改定の必要がある。
⑥有収率が低いために類似団体平均値を上回っている。今後、有収率を向上させる必要がある。
⑦配水池2カ所の廃止(深江平･滝ノ上)を行ったことで、比率が増加したと考えられる。引き続き、人口減少を踏まえ、施設の統廃合・ダウンサイジングを検討し実施していく。
⑧依然として平均値を大きく下回っている。今後も継続的な漏水調査、老朽管の更新を行う。</t>
    <rPh sb="155" eb="157">
      <t>レイワ</t>
    </rPh>
    <rPh sb="158" eb="159">
      <t>ネン</t>
    </rPh>
    <rPh sb="159" eb="160">
      <t>ド</t>
    </rPh>
    <rPh sb="165" eb="167">
      <t>ゲンメン</t>
    </rPh>
    <rPh sb="170" eb="172">
      <t>キュウスイ</t>
    </rPh>
    <rPh sb="172" eb="174">
      <t>シュウエキ</t>
    </rPh>
    <rPh sb="175" eb="177">
      <t>オオハバ</t>
    </rPh>
    <rPh sb="178" eb="179">
      <t>サ</t>
    </rPh>
    <rPh sb="186" eb="189">
      <t>ゼンネンド</t>
    </rPh>
    <rPh sb="191" eb="193">
      <t>ヒリツ</t>
    </rPh>
    <rPh sb="194" eb="196">
      <t>ウワマワ</t>
    </rPh>
    <rPh sb="205" eb="208">
      <t>キホンテキ</t>
    </rPh>
    <rPh sb="210" eb="212">
      <t>キュウスイ</t>
    </rPh>
    <rPh sb="212" eb="214">
      <t>シュウエキ</t>
    </rPh>
    <rPh sb="215" eb="217">
      <t>ゲンショウ</t>
    </rPh>
    <rPh sb="217" eb="219">
      <t>イジョウ</t>
    </rPh>
    <rPh sb="220" eb="223">
      <t>キギョウサイ</t>
    </rPh>
    <rPh sb="223" eb="225">
      <t>ザンダカ</t>
    </rPh>
    <rPh sb="229" eb="230">
      <t>オオ</t>
    </rPh>
    <rPh sb="235" eb="237">
      <t>ヒリツ</t>
    </rPh>
    <rPh sb="238" eb="240">
      <t>ゲンショウ</t>
    </rPh>
    <rPh sb="244" eb="246">
      <t>ミコ</t>
    </rPh>
    <rPh sb="254" eb="256">
      <t>ルイジ</t>
    </rPh>
    <rPh sb="256" eb="258">
      <t>ダンタイ</t>
    </rPh>
    <rPh sb="290" eb="291">
      <t>リツ</t>
    </rPh>
    <rPh sb="297" eb="299">
      <t>ルイジ</t>
    </rPh>
    <rPh sb="299" eb="301">
      <t>ダンタイ</t>
    </rPh>
    <rPh sb="333" eb="336">
      <t>ハイスイチ</t>
    </rPh>
    <rPh sb="338" eb="339">
      <t>ショ</t>
    </rPh>
    <rPh sb="340" eb="342">
      <t>ハイシ</t>
    </rPh>
    <rPh sb="343" eb="345">
      <t>フカエ</t>
    </rPh>
    <rPh sb="345" eb="346">
      <t>ヒラ</t>
    </rPh>
    <rPh sb="352" eb="353">
      <t>オコナ</t>
    </rPh>
    <rPh sb="359" eb="361">
      <t>ヒリツ</t>
    </rPh>
    <rPh sb="362" eb="364">
      <t>ゾウカ</t>
    </rPh>
    <rPh sb="367" eb="368">
      <t>カンガ</t>
    </rPh>
    <rPh sb="373" eb="374">
      <t>ヒ</t>
    </rPh>
    <rPh sb="375" eb="376">
      <t>ツヅ</t>
    </rPh>
    <rPh sb="378" eb="380">
      <t>ジンコウ</t>
    </rPh>
    <rPh sb="380" eb="382">
      <t>ゲンショウ</t>
    </rPh>
    <rPh sb="383" eb="384">
      <t>フ</t>
    </rPh>
    <rPh sb="387" eb="389">
      <t>シセツ</t>
    </rPh>
    <rPh sb="390" eb="393">
      <t>トウハイゴウ</t>
    </rPh>
    <rPh sb="403" eb="405">
      <t>ケントウ</t>
    </rPh>
    <rPh sb="406" eb="408">
      <t>ジッシ</t>
    </rPh>
    <phoneticPr fontId="4"/>
  </si>
  <si>
    <t>　簡易水道統合に伴う維持管理費等の増加により経営状況が悪化したため、類似団体平均値を下回る項目が見られる。経常収支比率や有収率の向上等、更なる経営健全化を図る必要がある。
　また、今後は老朽施設・管路等の設備更新を実施する必要があり、水道料金の改定を含めた財源の確保が重要課題である。</t>
    <rPh sb="1" eb="3">
      <t>カンイ</t>
    </rPh>
    <rPh sb="3" eb="5">
      <t>スイドウ</t>
    </rPh>
    <rPh sb="5" eb="7">
      <t>トウゴウ</t>
    </rPh>
    <rPh sb="8" eb="9">
      <t>トモナ</t>
    </rPh>
    <rPh sb="10" eb="12">
      <t>イジ</t>
    </rPh>
    <rPh sb="12" eb="15">
      <t>カンリヒ</t>
    </rPh>
    <rPh sb="15" eb="16">
      <t>トウ</t>
    </rPh>
    <rPh sb="17" eb="19">
      <t>ゾウカ</t>
    </rPh>
    <rPh sb="22" eb="24">
      <t>ケイエイ</t>
    </rPh>
    <rPh sb="24" eb="26">
      <t>ジョウキョウ</t>
    </rPh>
    <rPh sb="27" eb="29">
      <t>アッカ</t>
    </rPh>
    <rPh sb="34" eb="36">
      <t>ルイジ</t>
    </rPh>
    <rPh sb="36" eb="38">
      <t>ダンタイ</t>
    </rPh>
    <rPh sb="38" eb="41">
      <t>ヘイキンチ</t>
    </rPh>
    <rPh sb="42" eb="44">
      <t>シタマワ</t>
    </rPh>
    <rPh sb="45" eb="47">
      <t>コウモク</t>
    </rPh>
    <rPh sb="48" eb="49">
      <t>ミ</t>
    </rPh>
    <phoneticPr fontId="4"/>
  </si>
  <si>
    <t xml:space="preserve"> ①②③のいずれも類似団体平均値を下回っているが、これは統合簡水分の管路経過年数について正確に把握できていない部分があることが要因と考える。
　今後も資産管理の精度向上及び、老朽管の計画的・継続的な更新が必要と考える。</t>
    <rPh sb="9" eb="11">
      <t>ルイジ</t>
    </rPh>
    <rPh sb="11" eb="13">
      <t>ダンタイ</t>
    </rPh>
    <rPh sb="75" eb="77">
      <t>シサン</t>
    </rPh>
    <rPh sb="77" eb="79">
      <t>カンリ</t>
    </rPh>
    <rPh sb="80" eb="82">
      <t>セイド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</si>
</sst>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0.38</c:v>
                </c:pt>
                <c:pt idx="2">
                  <c:v>0.39</c:v>
                </c:pt>
                <c:pt idx="3" formatCode="#,##0.00;&quot;△&quot;#,##0.00">
                  <c:v>0.34</c:v>
                </c:pt>
                <c:pt idx="4" formatCode="#,##0.00;&quot;△&quot;#,##0.00">
                  <c:v>0.3</c:v>
                </c:pt>
              </c:numCache>
            </c:numRef>
          </c:val>
          <c:extLst>
            <c:ext xmlns:c16="http://schemas.microsoft.com/office/drawing/2014/chart" uri="{C3380CC4-5D6E-409C-BE32-E72D297353CC}">
              <c16:uniqueId val="{00000000-C659-480E-904C-8367D134E4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C659-480E-904C-8367D134E4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58.83</c:v>
                </c:pt>
                <c:pt idx="1">
                  <c:v>56.4</c:v>
                </c:pt>
                <c:pt idx="2">
                  <c:v>56.87</c:v>
                </c:pt>
                <c:pt idx="3">
                  <c:v>57.82</c:v>
                </c:pt>
                <c:pt idx="4">
                  <c:v>61.91</c:v>
                </c:pt>
              </c:numCache>
            </c:numRef>
          </c:val>
          <c:extLst>
            <c:ext xmlns:c16="http://schemas.microsoft.com/office/drawing/2014/chart" uri="{C3380CC4-5D6E-409C-BE32-E72D297353CC}">
              <c16:uniqueId val="{00000000-589C-426E-99DA-17D0B2BF65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89C-426E-99DA-17D0B2BF65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65.77</c:v>
                </c:pt>
                <c:pt idx="1">
                  <c:v>66.39</c:v>
                </c:pt>
                <c:pt idx="2">
                  <c:v>65.12</c:v>
                </c:pt>
                <c:pt idx="3">
                  <c:v>70.88</c:v>
                </c:pt>
                <c:pt idx="4">
                  <c:v>67.64</c:v>
                </c:pt>
              </c:numCache>
            </c:numRef>
          </c:val>
          <c:extLst>
            <c:ext xmlns:c16="http://schemas.microsoft.com/office/drawing/2014/chart" uri="{C3380CC4-5D6E-409C-BE32-E72D297353CC}">
              <c16:uniqueId val="{00000000-97F6-434A-8E71-A8199E80E6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7F6-434A-8E71-A8199E80E6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91.58</c:v>
                </c:pt>
                <c:pt idx="1">
                  <c:v>89.09</c:v>
                </c:pt>
                <c:pt idx="2">
                  <c:v>93.38</c:v>
                </c:pt>
                <c:pt idx="3">
                  <c:v>93.56</c:v>
                </c:pt>
                <c:pt idx="4">
                  <c:v>95.09</c:v>
                </c:pt>
              </c:numCache>
            </c:numRef>
          </c:val>
          <c:extLst>
            <c:ext xmlns:c16="http://schemas.microsoft.com/office/drawing/2014/chart" uri="{C3380CC4-5D6E-409C-BE32-E72D297353CC}">
              <c16:uniqueId val="{00000000-8BC7-4380-A4CF-10C02208CE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BC7-4380-A4CF-10C02208CE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28.88</c:v>
                </c:pt>
                <c:pt idx="1">
                  <c:v>31.82</c:v>
                </c:pt>
                <c:pt idx="2">
                  <c:v>34.880000000000003</c:v>
                </c:pt>
                <c:pt idx="3">
                  <c:v>37.119999999999997</c:v>
                </c:pt>
                <c:pt idx="4">
                  <c:v>39.42</c:v>
                </c:pt>
              </c:numCache>
            </c:numRef>
          </c:val>
          <c:extLst>
            <c:ext xmlns:c16="http://schemas.microsoft.com/office/drawing/2014/chart" uri="{C3380CC4-5D6E-409C-BE32-E72D297353CC}">
              <c16:uniqueId val="{00000000-218D-4ACD-860D-EFD95B70A3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18D-4ACD-860D-EFD95B70A3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1.57</c:v>
                </c:pt>
                <c:pt idx="1">
                  <c:v>1.57</c:v>
                </c:pt>
                <c:pt idx="2">
                  <c:v>1.58</c:v>
                </c:pt>
                <c:pt idx="3">
                  <c:v>1.57</c:v>
                </c:pt>
                <c:pt idx="4">
                  <c:v>1.57</c:v>
                </c:pt>
              </c:numCache>
            </c:numRef>
          </c:val>
          <c:extLst>
            <c:ext xmlns:c16="http://schemas.microsoft.com/office/drawing/2014/chart" uri="{C3380CC4-5D6E-409C-BE32-E72D297353CC}">
              <c16:uniqueId val="{00000000-ECBC-435E-B364-C79B6403CA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ECBC-435E-B364-C79B6403CA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12.46</c:v>
                </c:pt>
                <c:pt idx="1">
                  <c:v>15.08</c:v>
                </c:pt>
                <c:pt idx="2">
                  <c:v>11.48</c:v>
                </c:pt>
                <c:pt idx="3">
                  <c:v>11.7</c:v>
                </c:pt>
                <c:pt idx="4">
                  <c:v>21.18</c:v>
                </c:pt>
              </c:numCache>
            </c:numRef>
          </c:val>
          <c:extLst>
            <c:ext xmlns:c16="http://schemas.microsoft.com/office/drawing/2014/chart" uri="{C3380CC4-5D6E-409C-BE32-E72D297353CC}">
              <c16:uniqueId val="{00000000-CE9D-4569-8BDD-BBEC5851EA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E9D-4569-8BDD-BBEC5851EA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299.64999999999998</c:v>
                </c:pt>
                <c:pt idx="1">
                  <c:v>254.39</c:v>
                </c:pt>
                <c:pt idx="2">
                  <c:v>273.73</c:v>
                </c:pt>
                <c:pt idx="3">
                  <c:v>277.3</c:v>
                </c:pt>
                <c:pt idx="4">
                  <c:v>260.56</c:v>
                </c:pt>
              </c:numCache>
            </c:numRef>
          </c:val>
          <c:extLst>
            <c:ext xmlns:c16="http://schemas.microsoft.com/office/drawing/2014/chart" uri="{C3380CC4-5D6E-409C-BE32-E72D297353CC}">
              <c16:uniqueId val="{00000000-CA4D-490E-BA1D-36294281100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A4D-490E-BA1D-36294281100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468.26</c:v>
                </c:pt>
                <c:pt idx="1">
                  <c:v>432.48</c:v>
                </c:pt>
                <c:pt idx="2">
                  <c:v>449.98</c:v>
                </c:pt>
                <c:pt idx="3">
                  <c:v>375.17</c:v>
                </c:pt>
                <c:pt idx="4">
                  <c:v>358.2</c:v>
                </c:pt>
              </c:numCache>
            </c:numRef>
          </c:val>
          <c:extLst>
            <c:ext xmlns:c16="http://schemas.microsoft.com/office/drawing/2014/chart" uri="{C3380CC4-5D6E-409C-BE32-E72D297353CC}">
              <c16:uniqueId val="{00000000-E463-4F01-9A99-8711D973A20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463-4F01-9A99-8711D973A20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83.67</c:v>
                </c:pt>
                <c:pt idx="1">
                  <c:v>81.16</c:v>
                </c:pt>
                <c:pt idx="2">
                  <c:v>69.069999999999993</c:v>
                </c:pt>
                <c:pt idx="3">
                  <c:v>79.36</c:v>
                </c:pt>
                <c:pt idx="4">
                  <c:v>76.150000000000006</c:v>
                </c:pt>
              </c:numCache>
            </c:numRef>
          </c:val>
          <c:extLst>
            <c:ext xmlns:c16="http://schemas.microsoft.com/office/drawing/2014/chart" uri="{C3380CC4-5D6E-409C-BE32-E72D297353CC}">
              <c16:uniqueId val="{00000000-3188-40C3-96B8-D27B58F5E1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188-40C3-96B8-D27B58F5E1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237.47</c:v>
                </c:pt>
                <c:pt idx="1">
                  <c:v>249.41</c:v>
                </c:pt>
                <c:pt idx="2">
                  <c:v>256.70999999999998</c:v>
                </c:pt>
                <c:pt idx="3">
                  <c:v>227.45</c:v>
                </c:pt>
                <c:pt idx="4">
                  <c:v>226.62</c:v>
                </c:pt>
              </c:numCache>
            </c:numRef>
          </c:val>
          <c:extLst>
            <c:ext xmlns:c16="http://schemas.microsoft.com/office/drawing/2014/chart" uri="{C3380CC4-5D6E-409C-BE32-E72D297353CC}">
              <c16:uniqueId val="{00000000-526D-4AC3-A66A-AC2169CD17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26D-4AC3-A66A-AC2169CD17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壱岐市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23736</v>
      </c>
      <c r="AM8" s="44"/>
      <c r="AN8" s="44"/>
      <c r="AO8" s="44"/>
      <c r="AP8" s="44"/>
      <c r="AQ8" s="44"/>
      <c r="AR8" s="44"/>
      <c r="AS8" s="44"/>
      <c r="AT8" s="45">
        <f>データ!$S$6</f>
        <v>139.41999999999999</v>
      </c>
      <c r="AU8" s="46"/>
      <c r="AV8" s="46"/>
      <c r="AW8" s="46"/>
      <c r="AX8" s="46"/>
      <c r="AY8" s="46"/>
      <c r="AZ8" s="46"/>
      <c r="BA8" s="46"/>
      <c r="BB8" s="47">
        <f>データ!$T$6</f>
        <v>170.25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75.84</v>
      </c>
      <c r="J10" s="46"/>
      <c r="K10" s="46"/>
      <c r="L10" s="46"/>
      <c r="M10" s="46"/>
      <c r="N10" s="46"/>
      <c r="O10" s="80"/>
      <c r="P10" s="47">
        <f>データ!$P$6</f>
        <v>99.79</v>
      </c>
      <c r="Q10" s="47"/>
      <c r="R10" s="47"/>
      <c r="S10" s="47"/>
      <c r="T10" s="47"/>
      <c r="U10" s="47"/>
      <c r="V10" s="47"/>
      <c r="W10" s="44">
        <f>データ!$Q$6</f>
        <v>4240</v>
      </c>
      <c r="X10" s="44"/>
      <c r="Y10" s="44"/>
      <c r="Z10" s="44"/>
      <c r="AA10" s="44"/>
      <c r="AB10" s="44"/>
      <c r="AC10" s="44"/>
      <c r="AD10" s="2"/>
      <c r="AE10" s="2"/>
      <c r="AF10" s="2"/>
      <c r="AG10" s="2"/>
      <c r="AH10" s="2"/>
      <c r="AI10" s="2"/>
      <c r="AJ10" s="2"/>
      <c r="AK10" s="2"/>
      <c r="AL10" s="44">
        <f>データ!$U$6</f>
        <v>23351</v>
      </c>
      <c r="AM10" s="44"/>
      <c r="AN10" s="44"/>
      <c r="AO10" s="44"/>
      <c r="AP10" s="44"/>
      <c r="AQ10" s="44"/>
      <c r="AR10" s="44"/>
      <c r="AS10" s="44"/>
      <c r="AT10" s="45">
        <f>データ!$V$6</f>
        <v>133.93</v>
      </c>
      <c r="AU10" s="46"/>
      <c r="AV10" s="46"/>
      <c r="AW10" s="46"/>
      <c r="AX10" s="46"/>
      <c r="AY10" s="46"/>
      <c r="AZ10" s="46"/>
      <c r="BA10" s="46"/>
      <c r="BB10" s="47">
        <f>データ!$W$6</f>
        <v>174.35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vxfswXfZ15s1hMuOZQaRhkXZpX4Ge47WqnIAM5A9A7Mb8pfjx4/gtYeusbB8CqKYoW04IN4CyfOQsrf0t+dCA==" saltValue="iFBs85vkCXekSbCVyEnhKw==" spinCount="100000" sheet="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422100</v>
      </c>
      <c r="D6" s="20">
        <f t="shared" si="3"/>
        <v>46</v>
      </c>
      <c r="E6" s="20">
        <f t="shared" si="3"/>
        <v>1</v>
      </c>
      <c r="F6" s="20">
        <f t="shared" si="3"/>
        <v>0</v>
      </c>
      <c r="G6" s="20">
        <f t="shared" si="3"/>
        <v>1</v>
      </c>
      <c r="H6" s="20" t="str">
        <f t="shared" si="3"/>
        <v>長崎県　壱岐市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75.84</v>
      </c>
      <c r="P6" s="21">
        <f t="shared" si="3"/>
        <v>99.79</v>
      </c>
      <c r="Q6" s="21">
        <f t="shared" si="3"/>
        <v>4240</v>
      </c>
      <c r="R6" s="21">
        <f t="shared" si="3"/>
        <v>23736</v>
      </c>
      <c r="S6" s="21">
        <f t="shared" si="3"/>
        <v>139.41999999999999</v>
      </c>
      <c r="T6" s="21">
        <f t="shared" si="3"/>
        <v>170.25</v>
      </c>
      <c r="U6" s="21">
        <f t="shared" si="3"/>
        <v>23351</v>
      </c>
      <c r="V6" s="21">
        <f t="shared" si="3"/>
        <v>133.93</v>
      </c>
      <c r="W6" s="21">
        <f t="shared" si="3"/>
        <v>174.35</v>
      </c>
      <c r="X6" s="22">
        <f>IF(X7="",NA(),X7)</f>
        <v>91.58</v>
      </c>
      <c r="Y6" s="22">
        <f t="shared" ref="Y6:AG6" si="4">IF(Y7="",NA(),Y7)</f>
        <v>89.09</v>
      </c>
      <c r="Z6" s="22">
        <f t="shared" si="4"/>
        <v>93.38</v>
      </c>
      <c r="AA6" s="22">
        <f t="shared" si="4"/>
        <v>93.56</v>
      </c>
      <c r="AB6" s="22">
        <f t="shared" si="4"/>
        <v>95.09</v>
      </c>
      <c r="AC6" s="22">
        <f t="shared" si="4"/>
        <v>108.35</v>
      </c>
      <c r="AD6" s="22">
        <f t="shared" si="4"/>
        <v>108.84</v>
      </c>
      <c r="AE6" s="22">
        <f t="shared" si="4"/>
        <v>105.92</v>
      </c>
      <c r="AF6" s="22">
        <f t="shared" si="4"/>
        <v>106.01</v>
      </c>
      <c r="AG6" s="22">
        <f t="shared" si="4"/>
        <v>103.74</v>
      </c>
      <c r="AH6" s="21" t="str">
        <f>IF(AH7="","",IF(AH7="-","【-】","【"&amp;SUBSTITUTE(TEXT(AH7,"#,##0.00"),"-","△")&amp;"】"))</f>
        <v>【107.26】</v>
      </c>
      <c r="AI6" s="22">
        <f>IF(AI7="",NA(),AI7)</f>
        <v>12.46</v>
      </c>
      <c r="AJ6" s="22">
        <f t="shared" ref="AJ6:AR6" si="5">IF(AJ7="",NA(),AJ7)</f>
        <v>15.08</v>
      </c>
      <c r="AK6" s="22">
        <f t="shared" si="5"/>
        <v>11.48</v>
      </c>
      <c r="AL6" s="22">
        <f t="shared" si="5"/>
        <v>11.7</v>
      </c>
      <c r="AM6" s="22">
        <f t="shared" si="5"/>
        <v>21.18</v>
      </c>
      <c r="AN6" s="22">
        <f t="shared" si="5"/>
        <v>3.98</v>
      </c>
      <c r="AO6" s="22">
        <f t="shared" si="5"/>
        <v>6.02</v>
      </c>
      <c r="AP6" s="22">
        <f t="shared" si="5"/>
        <v>7.78</v>
      </c>
      <c r="AQ6" s="22">
        <f t="shared" si="5"/>
        <v>9.59</v>
      </c>
      <c r="AR6" s="22">
        <f t="shared" si="5"/>
        <v>11.55</v>
      </c>
      <c r="AS6" s="21" t="str">
        <f>IF(AS7="","",IF(AS7="-","【-】","【"&amp;SUBSTITUTE(TEXT(AS7,"#,##0.00"),"-","△")&amp;"】"))</f>
        <v>【1.61】</v>
      </c>
      <c r="AT6" s="22">
        <f>IF(AT7="",NA(),AT7)</f>
        <v>299.64999999999998</v>
      </c>
      <c r="AU6" s="22">
        <f t="shared" ref="AU6:BC6" si="6">IF(AU7="",NA(),AU7)</f>
        <v>254.39</v>
      </c>
      <c r="AV6" s="22">
        <f t="shared" si="6"/>
        <v>273.73</v>
      </c>
      <c r="AW6" s="22">
        <f t="shared" si="6"/>
        <v>277.3</v>
      </c>
      <c r="AX6" s="22">
        <f t="shared" si="6"/>
        <v>260.56</v>
      </c>
      <c r="AY6" s="22">
        <f t="shared" si="6"/>
        <v>367.55</v>
      </c>
      <c r="AZ6" s="22">
        <f t="shared" si="6"/>
        <v>378.56</v>
      </c>
      <c r="BA6" s="22">
        <f t="shared" si="6"/>
        <v>364.46</v>
      </c>
      <c r="BB6" s="22">
        <f t="shared" si="6"/>
        <v>338.89</v>
      </c>
      <c r="BC6" s="22">
        <f t="shared" si="6"/>
        <v>352.34</v>
      </c>
      <c r="BD6" s="21" t="str">
        <f>IF(BD7="","",IF(BD7="-","【-】","【"&amp;SUBSTITUTE(TEXT(BD7,"#,##0.00"),"-","△")&amp;"】"))</f>
        <v>【239.69】</v>
      </c>
      <c r="BE6" s="22">
        <f>IF(BE7="",NA(),BE7)</f>
        <v>468.26</v>
      </c>
      <c r="BF6" s="22">
        <f t="shared" ref="BF6:BN6" si="7">IF(BF7="",NA(),BF7)</f>
        <v>432.48</v>
      </c>
      <c r="BG6" s="22">
        <f t="shared" si="7"/>
        <v>449.98</v>
      </c>
      <c r="BH6" s="22">
        <f t="shared" si="7"/>
        <v>375.17</v>
      </c>
      <c r="BI6" s="22">
        <f t="shared" si="7"/>
        <v>358.2</v>
      </c>
      <c r="BJ6" s="22">
        <f t="shared" si="7"/>
        <v>418.68</v>
      </c>
      <c r="BK6" s="22">
        <f t="shared" si="7"/>
        <v>395.68</v>
      </c>
      <c r="BL6" s="22">
        <f t="shared" si="7"/>
        <v>403.72</v>
      </c>
      <c r="BM6" s="22">
        <f t="shared" si="7"/>
        <v>400.21</v>
      </c>
      <c r="BN6" s="22">
        <f t="shared" si="7"/>
        <v>391.13</v>
      </c>
      <c r="BO6" s="21" t="str">
        <f>IF(BO7="","",IF(BO7="-","【-】","【"&amp;SUBSTITUTE(TEXT(BO7,"#,##0.00"),"-","△")&amp;"】"))</f>
        <v>【264.86】</v>
      </c>
      <c r="BP6" s="22">
        <f>IF(BP7="",NA(),BP7)</f>
        <v>83.67</v>
      </c>
      <c r="BQ6" s="22">
        <f t="shared" ref="BQ6:BY6" si="8">IF(BQ7="",NA(),BQ7)</f>
        <v>81.16</v>
      </c>
      <c r="BR6" s="22">
        <f t="shared" si="8"/>
        <v>69.069999999999993</v>
      </c>
      <c r="BS6" s="22">
        <f t="shared" si="8"/>
        <v>79.36</v>
      </c>
      <c r="BT6" s="22">
        <f t="shared" si="8"/>
        <v>76.150000000000006</v>
      </c>
      <c r="BU6" s="22">
        <f t="shared" si="8"/>
        <v>94.78</v>
      </c>
      <c r="BV6" s="22">
        <f t="shared" si="8"/>
        <v>97.59</v>
      </c>
      <c r="BW6" s="22">
        <f t="shared" si="8"/>
        <v>92.17</v>
      </c>
      <c r="BX6" s="22">
        <f t="shared" si="8"/>
        <v>92.83</v>
      </c>
      <c r="BY6" s="22">
        <f t="shared" si="8"/>
        <v>92.16</v>
      </c>
      <c r="BZ6" s="21" t="str">
        <f>IF(BZ7="","",IF(BZ7="-","【-】","【"&amp;SUBSTITUTE(TEXT(BZ7,"#,##0.00"),"-","△")&amp;"】"))</f>
        <v>【97.59】</v>
      </c>
      <c r="CA6" s="22">
        <f>IF(CA7="",NA(),CA7)</f>
        <v>237.47</v>
      </c>
      <c r="CB6" s="22">
        <f t="shared" ref="CB6:CJ6" si="9">IF(CB7="",NA(),CB7)</f>
        <v>249.41</v>
      </c>
      <c r="CC6" s="22">
        <f t="shared" si="9"/>
        <v>256.70999999999998</v>
      </c>
      <c r="CD6" s="22">
        <f t="shared" si="9"/>
        <v>227.45</v>
      </c>
      <c r="CE6" s="22">
        <f t="shared" si="9"/>
        <v>226.62</v>
      </c>
      <c r="CF6" s="22">
        <f t="shared" si="9"/>
        <v>181.3</v>
      </c>
      <c r="CG6" s="22">
        <f t="shared" si="9"/>
        <v>181.71</v>
      </c>
      <c r="CH6" s="22">
        <f t="shared" si="9"/>
        <v>188.51</v>
      </c>
      <c r="CI6" s="22">
        <f t="shared" si="9"/>
        <v>189.43</v>
      </c>
      <c r="CJ6" s="22">
        <f t="shared" si="9"/>
        <v>196.75</v>
      </c>
      <c r="CK6" s="21" t="str">
        <f>IF(CK7="","",IF(CK7="-","【-】","【"&amp;SUBSTITUTE(TEXT(CK7,"#,##0.00"),"-","△")&amp;"】"))</f>
        <v>【181.66】</v>
      </c>
      <c r="CL6" s="22">
        <f>IF(CL7="",NA(),CL7)</f>
        <v>58.83</v>
      </c>
      <c r="CM6" s="22">
        <f t="shared" ref="CM6:CU6" si="10">IF(CM7="",NA(),CM7)</f>
        <v>56.4</v>
      </c>
      <c r="CN6" s="22">
        <f t="shared" si="10"/>
        <v>56.87</v>
      </c>
      <c r="CO6" s="22">
        <f t="shared" si="10"/>
        <v>57.82</v>
      </c>
      <c r="CP6" s="22">
        <f t="shared" si="10"/>
        <v>61.91</v>
      </c>
      <c r="CQ6" s="22">
        <f t="shared" si="10"/>
        <v>55.89</v>
      </c>
      <c r="CR6" s="22">
        <f t="shared" si="10"/>
        <v>55.72</v>
      </c>
      <c r="CS6" s="22">
        <f t="shared" si="10"/>
        <v>55.31</v>
      </c>
      <c r="CT6" s="22">
        <f t="shared" si="10"/>
        <v>55.14</v>
      </c>
      <c r="CU6" s="22">
        <f t="shared" si="10"/>
        <v>54.99</v>
      </c>
      <c r="CV6" s="21" t="str">
        <f>IF(CV7="","",IF(CV7="-","【-】","【"&amp;SUBSTITUTE(TEXT(CV7,"#,##0.00"),"-","△")&amp;"】"))</f>
        <v>【60.21】</v>
      </c>
      <c r="CW6" s="22">
        <f>IF(CW7="",NA(),CW7)</f>
        <v>65.77</v>
      </c>
      <c r="CX6" s="22">
        <f t="shared" ref="CX6:DF6" si="11">IF(CX7="",NA(),CX7)</f>
        <v>66.39</v>
      </c>
      <c r="CY6" s="22">
        <f t="shared" si="11"/>
        <v>65.12</v>
      </c>
      <c r="CZ6" s="22">
        <f t="shared" si="11"/>
        <v>70.88</v>
      </c>
      <c r="DA6" s="22">
        <f t="shared" si="11"/>
        <v>67.64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28.88</v>
      </c>
      <c r="DI6" s="22">
        <f t="shared" ref="DI6:DQ6" si="12">IF(DI7="",NA(),DI7)</f>
        <v>31.82</v>
      </c>
      <c r="DJ6" s="22">
        <f t="shared" si="12"/>
        <v>34.880000000000003</v>
      </c>
      <c r="DK6" s="22">
        <f t="shared" si="12"/>
        <v>37.119999999999997</v>
      </c>
      <c r="DL6" s="22">
        <f t="shared" si="12"/>
        <v>39.42</v>
      </c>
      <c r="DM6" s="22">
        <f t="shared" si="12"/>
        <v>50.63</v>
      </c>
      <c r="DN6" s="22">
        <f t="shared" si="12"/>
        <v>51.29</v>
      </c>
      <c r="DO6" s="22">
        <f t="shared" si="12"/>
        <v>52.2</v>
      </c>
      <c r="DP6" s="22">
        <f t="shared" si="12"/>
        <v>52.7</v>
      </c>
      <c r="DQ6" s="22">
        <f t="shared" si="12"/>
        <v>53.48</v>
      </c>
      <c r="DR6" s="21" t="str">
        <f>IF(DR7="","",IF(DR7="-","【-】","【"&amp;SUBSTITUTE(TEXT(DR7,"#,##0.00"),"-","△")&amp;"】"))</f>
        <v>【52.41】</v>
      </c>
      <c r="DS6" s="22">
        <f>IF(DS7="",NA(),DS7)</f>
        <v>1.57</v>
      </c>
      <c r="DT6" s="22">
        <f t="shared" ref="DT6:EB6" si="13">IF(DT7="",NA(),DT7)</f>
        <v>1.57</v>
      </c>
      <c r="DU6" s="22">
        <f t="shared" si="13"/>
        <v>1.58</v>
      </c>
      <c r="DV6" s="22">
        <f t="shared" si="13"/>
        <v>1.57</v>
      </c>
      <c r="DW6" s="22">
        <f t="shared" si="13"/>
        <v>1.57</v>
      </c>
      <c r="DX6" s="22">
        <f t="shared" si="13"/>
        <v>18.28</v>
      </c>
      <c r="DY6" s="22">
        <f t="shared" si="13"/>
        <v>19.61</v>
      </c>
      <c r="DZ6" s="22">
        <f t="shared" si="13"/>
        <v>20.73</v>
      </c>
      <c r="EA6" s="22">
        <f t="shared" si="13"/>
        <v>22.86</v>
      </c>
      <c r="EB6" s="22">
        <f t="shared" si="13"/>
        <v>24.31</v>
      </c>
      <c r="EC6" s="21" t="str">
        <f>IF(EC7="","",IF(EC7="-","【-】","【"&amp;SUBSTITUTE(TEXT(EC7,"#,##0.00"),"-","△")&amp;"】"))</f>
        <v>【26.78】</v>
      </c>
      <c r="ED6" s="22">
        <f>IF(ED7="",NA(),ED7)</f>
        <v>0.37</v>
      </c>
      <c r="EE6" s="22">
        <f t="shared" ref="EE6:EM6" si="14">IF(EE7="",NA(),EE7)</f>
        <v>0.38</v>
      </c>
      <c r="EF6" s="22">
        <f t="shared" si="14"/>
        <v>0.39</v>
      </c>
      <c r="EG6" s="21">
        <f t="shared" si="14"/>
        <v>0.34</v>
      </c>
      <c r="EH6" s="21">
        <f t="shared" si="14"/>
        <v>0.3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422100</v>
      </c>
      <c r="D7" s="24">
        <v>46</v>
      </c>
      <c r="E7" s="24">
        <v>1</v>
      </c>
      <c r="F7" s="24">
        <v>0</v>
      </c>
      <c r="G7" s="24">
        <v>1</v>
      </c>
      <c r="H7" s="24" t="s">
        <v>93</v>
      </c>
      <c r="I7" s="24" t="s">
        <v>94</v>
      </c>
      <c r="J7" s="24" t="s">
        <v>95</v>
      </c>
      <c r="K7" s="24" t="s">
        <v>96</v>
      </c>
      <c r="L7" s="24" t="s">
        <v>97</v>
      </c>
      <c r="M7" s="24" t="s">
        <v>98</v>
      </c>
      <c r="N7" s="25" t="s">
        <v>99</v>
      </c>
      <c r="O7" s="25">
        <v>75.84</v>
      </c>
      <c r="P7" s="25">
        <v>99.79</v>
      </c>
      <c r="Q7" s="25">
        <v>4240</v>
      </c>
      <c r="R7" s="25">
        <v>23736</v>
      </c>
      <c r="S7" s="25">
        <v>139.41999999999999</v>
      </c>
      <c r="T7" s="25">
        <v>170.25</v>
      </c>
      <c r="U7" s="25">
        <v>23351</v>
      </c>
      <c r="V7" s="25">
        <v>133.93</v>
      </c>
      <c r="W7" s="25">
        <v>174.35</v>
      </c>
      <c r="X7" s="25">
        <v>91.58</v>
      </c>
      <c r="Y7" s="25">
        <v>89.09</v>
      </c>
      <c r="Z7" s="25">
        <v>93.38</v>
      </c>
      <c r="AA7" s="25">
        <v>93.56</v>
      </c>
      <c r="AB7" s="25">
        <v>95.09</v>
      </c>
      <c r="AC7" s="25">
        <v>108.35</v>
      </c>
      <c r="AD7" s="25">
        <v>108.84</v>
      </c>
      <c r="AE7" s="25">
        <v>105.92</v>
      </c>
      <c r="AF7" s="25">
        <v>106.01</v>
      </c>
      <c r="AG7" s="25">
        <v>103.74</v>
      </c>
      <c r="AH7" s="25">
        <v>107.26</v>
      </c>
      <c r="AI7" s="25">
        <v>12.46</v>
      </c>
      <c r="AJ7" s="25">
        <v>15.08</v>
      </c>
      <c r="AK7" s="25">
        <v>11.48</v>
      </c>
      <c r="AL7" s="25">
        <v>11.7</v>
      </c>
      <c r="AM7" s="25">
        <v>21.18</v>
      </c>
      <c r="AN7" s="25">
        <v>3.98</v>
      </c>
      <c r="AO7" s="25">
        <v>6.02</v>
      </c>
      <c r="AP7" s="25">
        <v>7.78</v>
      </c>
      <c r="AQ7" s="25">
        <v>9.59</v>
      </c>
      <c r="AR7" s="25">
        <v>11.55</v>
      </c>
      <c r="AS7" s="25">
        <v>1.61</v>
      </c>
      <c r="AT7" s="25">
        <v>299.64999999999998</v>
      </c>
      <c r="AU7" s="25">
        <v>254.39</v>
      </c>
      <c r="AV7" s="25">
        <v>273.73</v>
      </c>
      <c r="AW7" s="25">
        <v>277.3</v>
      </c>
      <c r="AX7" s="25">
        <v>260.56</v>
      </c>
      <c r="AY7" s="25">
        <v>367.55</v>
      </c>
      <c r="AZ7" s="25">
        <v>378.56</v>
      </c>
      <c r="BA7" s="25">
        <v>364.46</v>
      </c>
      <c r="BB7" s="25">
        <v>338.89</v>
      </c>
      <c r="BC7" s="25">
        <v>352.34</v>
      </c>
      <c r="BD7" s="25">
        <v>239.69</v>
      </c>
      <c r="BE7" s="25">
        <v>468.26</v>
      </c>
      <c r="BF7" s="25">
        <v>432.48</v>
      </c>
      <c r="BG7" s="25">
        <v>449.98</v>
      </c>
      <c r="BH7" s="25">
        <v>375.17</v>
      </c>
      <c r="BI7" s="25">
        <v>358.2</v>
      </c>
      <c r="BJ7" s="25">
        <v>418.68</v>
      </c>
      <c r="BK7" s="25">
        <v>395.68</v>
      </c>
      <c r="BL7" s="25">
        <v>403.72</v>
      </c>
      <c r="BM7" s="25">
        <v>400.21</v>
      </c>
      <c r="BN7" s="25">
        <v>391.13</v>
      </c>
      <c r="BO7" s="25">
        <v>264.86</v>
      </c>
      <c r="BP7" s="25">
        <v>83.67</v>
      </c>
      <c r="BQ7" s="25">
        <v>81.16</v>
      </c>
      <c r="BR7" s="25">
        <v>69.069999999999993</v>
      </c>
      <c r="BS7" s="25">
        <v>79.36</v>
      </c>
      <c r="BT7" s="25">
        <v>76.150000000000006</v>
      </c>
      <c r="BU7" s="25">
        <v>94.78</v>
      </c>
      <c r="BV7" s="25">
        <v>97.59</v>
      </c>
      <c r="BW7" s="25">
        <v>92.17</v>
      </c>
      <c r="BX7" s="25">
        <v>92.83</v>
      </c>
      <c r="BY7" s="25">
        <v>92.16</v>
      </c>
      <c r="BZ7" s="25">
        <v>97.59</v>
      </c>
      <c r="CA7" s="25">
        <v>237.47</v>
      </c>
      <c r="CB7" s="25">
        <v>249.41</v>
      </c>
      <c r="CC7" s="25">
        <v>256.70999999999998</v>
      </c>
      <c r="CD7" s="25">
        <v>227.45</v>
      </c>
      <c r="CE7" s="25">
        <v>226.62</v>
      </c>
      <c r="CF7" s="25">
        <v>181.3</v>
      </c>
      <c r="CG7" s="25">
        <v>181.71</v>
      </c>
      <c r="CH7" s="25">
        <v>188.51</v>
      </c>
      <c r="CI7" s="25">
        <v>189.43</v>
      </c>
      <c r="CJ7" s="25">
        <v>196.75</v>
      </c>
      <c r="CK7" s="25">
        <v>181.66</v>
      </c>
      <c r="CL7" s="25">
        <v>58.83</v>
      </c>
      <c r="CM7" s="25">
        <v>56.4</v>
      </c>
      <c r="CN7" s="25">
        <v>56.87</v>
      </c>
      <c r="CO7" s="25">
        <v>57.82</v>
      </c>
      <c r="CP7" s="25">
        <v>61.91</v>
      </c>
      <c r="CQ7" s="25">
        <v>55.89</v>
      </c>
      <c r="CR7" s="25">
        <v>55.72</v>
      </c>
      <c r="CS7" s="25">
        <v>55.31</v>
      </c>
      <c r="CT7" s="25">
        <v>55.14</v>
      </c>
      <c r="CU7" s="25">
        <v>54.99</v>
      </c>
      <c r="CV7" s="25">
        <v>60.21</v>
      </c>
      <c r="CW7" s="25">
        <v>65.77</v>
      </c>
      <c r="CX7" s="25">
        <v>66.39</v>
      </c>
      <c r="CY7" s="25">
        <v>65.12</v>
      </c>
      <c r="CZ7" s="25">
        <v>70.88</v>
      </c>
      <c r="DA7" s="25">
        <v>67.64</v>
      </c>
      <c r="DB7" s="25">
        <v>81.27</v>
      </c>
      <c r="DC7" s="25">
        <v>81.260000000000005</v>
      </c>
      <c r="DD7" s="25">
        <v>80.36</v>
      </c>
      <c r="DE7" s="25">
        <v>80.13</v>
      </c>
      <c r="DF7" s="25">
        <v>79.34</v>
      </c>
      <c r="DG7" s="25">
        <v>89.21</v>
      </c>
      <c r="DH7" s="25">
        <v>28.88</v>
      </c>
      <c r="DI7" s="25">
        <v>31.82</v>
      </c>
      <c r="DJ7" s="25">
        <v>34.880000000000003</v>
      </c>
      <c r="DK7" s="25">
        <v>37.119999999999997</v>
      </c>
      <c r="DL7" s="25">
        <v>39.42</v>
      </c>
      <c r="DM7" s="25">
        <v>50.63</v>
      </c>
      <c r="DN7" s="25">
        <v>51.29</v>
      </c>
      <c r="DO7" s="25">
        <v>52.2</v>
      </c>
      <c r="DP7" s="25">
        <v>52.7</v>
      </c>
      <c r="DQ7" s="25">
        <v>53.48</v>
      </c>
      <c r="DR7" s="25">
        <v>52.41</v>
      </c>
      <c r="DS7" s="25">
        <v>1.57</v>
      </c>
      <c r="DT7" s="25">
        <v>1.57</v>
      </c>
      <c r="DU7" s="25">
        <v>1.58</v>
      </c>
      <c r="DV7" s="25">
        <v>1.57</v>
      </c>
      <c r="DW7" s="25">
        <v>1.57</v>
      </c>
      <c r="DX7" s="25">
        <v>18.28</v>
      </c>
      <c r="DY7" s="25">
        <v>19.61</v>
      </c>
      <c r="DZ7" s="25">
        <v>20.73</v>
      </c>
      <c r="EA7" s="25">
        <v>22.86</v>
      </c>
      <c r="EB7" s="25">
        <v>24.31</v>
      </c>
      <c r="EC7" s="25">
        <v>26.78</v>
      </c>
      <c r="ED7" s="25">
        <v>0.37</v>
      </c>
      <c r="EE7" s="25">
        <v>0.38</v>
      </c>
      <c r="EF7" s="25">
        <v>0.39</v>
      </c>
      <c r="EG7" s="25">
        <v>0.34</v>
      </c>
      <c r="EH7" s="25">
        <v>0.3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2A4D5-3082-40D0-9A82-175649A50A5B}">
  <ds:schemaRefs>
    <ds:schemaRef ds:uri="http://schemas.microsoft.com/office/2006/documentManagement/types"/>
    <ds:schemaRef ds:uri="fd32c9f7-8932-4d07-b49b-91c8a1e26893"/>
    <ds:schemaRef ds:uri="http://schemas.microsoft.com/office/infopath/2007/PartnerControls"/>
    <ds:schemaRef ds:uri="http://schemas.microsoft.com/office/2006/metadata/properties"/>
    <ds:schemaRef ds:uri="96f7774a-1fa4-49d3-a956-75b9c85e9b43"/>
    <ds:schemaRef ds:uri="http://purl.org/dc/dcmitype/"/>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72AAEB02-6FD4-4F11-A4C4-8BE840C1E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572E-032E-47D3-AF36-7CC7992542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2026-03-06T06:50:57Z</cp:lastPrinted>
  <dcterms:created xsi:type="dcterms:W3CDTF">2025-12-12T09:23:52Z</dcterms:created>
  <dcterms:modified xsi:type="dcterms:W3CDTF">2026-03-06T07:12:18Z</dcterms:modified>
  <cp:category/>
</cp:coreProperties>
</file>