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78614BFF-591B-4895-A4F9-BD94E728C6D6}" xr6:coauthVersionLast="47" xr6:coauthVersionMax="47" xr10:uidLastSave="{00000000-0000-0000-0000-000000000000}"/>
  <workbookProtection workbookAlgorithmName="SHA-512" workbookHashValue="TJDHQ8A8Lip/P9K4T5QYZgmkjI0EAxdlv8TYlNufAZauEloihjcalx13w+PAmOv+5vDMcg3wivcWOPuvz8Qz+w==" workbookSaltValue="QfscDBRFanLDIUpePvP02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O6" i="5"/>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BB10" i="4"/>
  <c r="AT10" i="4"/>
  <c r="AL10" i="4"/>
  <c r="W10" i="4"/>
  <c r="P10" i="4"/>
  <c r="I10" i="4"/>
  <c r="BB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<sst xmlns="http://schemas.openxmlformats.org/spreadsheetml/2006/main" count="228" uniqueCount="113">
  <si>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</si>
  <si>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</si>
  <si>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</si>
  <si>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</si>
  <si>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</si>
  <si>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</si>
  <si>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</si>
  <si>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</si>
  <si>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</si>
  <si>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</si>
  <si>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</si>
  <si>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</si>
  <si>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</si>
  <si>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</si>
  <si>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</si>
  <si>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</si>
  <si>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</si>
  <si>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</si>
  <si>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</si>
  <si>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</si>
  <si>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</si>
  <si>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</si>
  <si>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</si>
  <si>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</si>
  <si>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</si>
  <si>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</si>
  <si>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</si>
  <si>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</si>
  <si>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</si>
  <si>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</si>
  <si>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</si>
  <si>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</si>
  <si>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</si>
  <si>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</si>
  <si>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</si>
  <si>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</si>
  <si>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</si>
  <si>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</si>
  <si>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</si>
  <si>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</si>
  <si>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</si>
  <si>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</si>
  <si>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</si>
  <si>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</si>
  <si>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</si>
  <si>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</si>
  <si>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</si>
  <si>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</si>
  <si>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</si>
  <si>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</si>
  <si>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</si>
  <si>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</si>
  <si>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</si>
  <si>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</si>
  <si>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</si>
  <si>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</si>
  <si>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</si>
  <si>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</si>
  <si>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</si>
  <si>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</si>
  <si>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</si>
  <si>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</si>
  <si>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</si>
  <si>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</si>
  <si>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</si>
  <si>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</si>
  <si>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</si>
  <si>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</si>
  <si>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</si>
  <si>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</si>
  <si>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</si>
  <si>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</si>
  <si>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</si>
  <si>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</si>
  <si>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</si>
  <si>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</si>
  <si>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</si>
  <si>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</si>
  <si>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</si>
  <si>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</si>
  <si>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</si>
  <si>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</si>
  <si>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</si>
  <si>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</si>
  <si>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</si>
  <si>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</si>
  <si>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</si>
  <si>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</si>
  <si>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</si>
  <si>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</si>
  <si>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</si>
  <si>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</si>
  <si>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</si>
  <si>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対馬市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</si>
  <si>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</si>
  <si>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</si>
  <si>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</si>
  <si>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</si>
  <si>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</si>
  <si>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</si>
  <si>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</si>
  <si>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</si>
  <si>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</si>
  <si>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</si>
  <si>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</si>
  <si>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</si>
  <si>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</si>
  <si>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</si>
  <si>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</si>
  <si>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</si>
  <si>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①経常収支比率は類似団体平均値及び100％を上回っており、経営状況は比較的健全な水準である。
③流動比率は類似団体平均値を下回っているものの200％以上を維持しており、短期的な支払能力は確保できている。
④企業債残高対給水収益比率は、平成29年度に簡易水道事業特別会計と経営統合したことにより、類似団体平均値を大幅に上回っているが、年々抑えられてきており、今後も健全経営に向け企業債残高逓減に取り組んでいく。
⑤料金回収率は、100％を下回る状況が続いており、更なる経費削減など経営の改善を図る必要がある。
⑥給水原価は、類似団体平均値を大幅に上回っており、更なるコスト改善が必要である。
⑦施設利用率は類似団体平均値を上回る稼働率になっているが、有収率は類似団体平均値よりも低い70％台であることから、漏水等の要因により配水量が増加したことで稼働率が高くなっている可能性がある。
⑧有収率については平均値を大きく下回っており、管路の老朽化による漏水等への速やかな対応を行うなど有収率の向上に努めていく必要がある。</t>
    <rPh sb="8" eb="10">
      <t>ルイジ</t>
    </rPh>
    <rPh sb="10" eb="12">
      <t>ダンタイ</t>
    </rPh>
    <rPh sb="53" eb="55">
      <t>ルイジ</t>
    </rPh>
    <rPh sb="55" eb="57">
      <t>ダンタイ</t>
    </rPh>
    <rPh sb="233" eb="235">
      <t>ケイヒ</t>
    </rPh>
    <rPh sb="235" eb="237">
      <t>サクゲン</t>
    </rPh>
    <rPh sb="239" eb="241">
      <t>ケイエイ</t>
    </rPh>
    <rPh sb="242" eb="244">
      <t>カイゼン</t>
    </rPh>
    <rPh sb="302" eb="304">
      <t>ルイジ</t>
    </rPh>
    <rPh sb="304" eb="306">
      <t>ダンタイ</t>
    </rPh>
    <phoneticPr fontId="4"/>
  </si>
  <si>
    <t>　有形固定資産減価償却率及び管路経年化率について、ともに高い水準となっている。
　特に機械設備の老朽化が著しいため、管路更新と合わせ長期的視点に立って年次的に施設の更新を進めていく必要がある。</t>
    <rPh sb="18" eb="19">
      <t>カ</t>
    </rPh>
    <phoneticPr fontId="4"/>
  </si>
  <si>
    <t>　対馬市水道事業においては、コロナ禍において低迷していた観光関連業の水需要が回復したことを主な要因として料金回収率等に改善の傾向が見られたが、長期的には人口減少を主な要因とした水需要の減少が続いているところである。
　一方、施設の老朽化や多様化する市民ニーズに応じた良質なサービスの提供など、水道事業をとりまく課題は山積している状況である。
　特に施設の老朽化については、限られた財源の中で対応していくために、施設規模の見直しなども含め計画的・効率的な水道施設の改築・更新や維持管理・運営、更新積立金等の資金確保方策を進める必要がある。</t>
    <rPh sb="38" eb="40">
      <t>カイフク</t>
    </rPh>
    <rPh sb="52" eb="54">
      <t>リョウキン</t>
    </rPh>
    <rPh sb="54" eb="57">
      <t>カイシュウリツ</t>
    </rPh>
    <rPh sb="57" eb="58">
      <t>トウ</t>
    </rPh>
    <rPh sb="59" eb="61">
      <t>カイゼン</t>
    </rPh>
    <rPh sb="62" eb="64">
      <t>ケイコウ</t>
    </rPh>
    <rPh sb="65" eb="66">
      <t>ミ</t>
    </rPh>
    <rPh sb="71" eb="74">
      <t>チョウキテキ</t>
    </rPh>
    <rPh sb="78" eb="80">
      <t>ゲンショウ</t>
    </rPh>
    <rPh sb="81" eb="82">
      <t>オモ</t>
    </rPh>
    <rPh sb="83" eb="85">
      <t>ヨウイン</t>
    </rPh>
    <rPh sb="146" eb="148">
      <t>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</si>
</sst>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0.95</c:v>
                </c:pt>
                <c:pt idx="1">
                  <c:v>0.56999999999999995</c:v>
                </c:pt>
                <c:pt idx="2">
                  <c:v>0.72</c:v>
                </c:pt>
                <c:pt idx="3">
                  <c:v>0.6</c:v>
                </c:pt>
                <c:pt idx="4">
                  <c:v>0.67</c:v>
                </c:pt>
              </c:numCache>
            </c:numRef>
          </c:val>
          <c:extLst>
            <c:ext xmlns:c16="http://schemas.microsoft.com/office/drawing/2014/chart" uri="{C3380CC4-5D6E-409C-BE32-E72D297353CC}">
              <c16:uniqueId val="{00000000-BBE1-4BFF-BC9D-10FDFB77B0F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BBE1-4BFF-BC9D-10FDFB77B0F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57.59</c:v>
                </c:pt>
                <c:pt idx="1">
                  <c:v>56.03</c:v>
                </c:pt>
                <c:pt idx="2">
                  <c:v>54.44</c:v>
                </c:pt>
                <c:pt idx="3">
                  <c:v>55.63</c:v>
                </c:pt>
                <c:pt idx="4">
                  <c:v>56.3</c:v>
                </c:pt>
              </c:numCache>
            </c:numRef>
          </c:val>
          <c:extLst>
            <c:ext xmlns:c16="http://schemas.microsoft.com/office/drawing/2014/chart" uri="{C3380CC4-5D6E-409C-BE32-E72D297353CC}">
              <c16:uniqueId val="{00000000-D228-4BE8-8888-7B866356F5C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D228-4BE8-8888-7B866356F5C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72.22</c:v>
                </c:pt>
                <c:pt idx="1">
                  <c:v>71.28</c:v>
                </c:pt>
                <c:pt idx="2">
                  <c:v>71.540000000000006</c:v>
                </c:pt>
                <c:pt idx="3">
                  <c:v>70.739999999999995</c:v>
                </c:pt>
                <c:pt idx="4">
                  <c:v>71.02</c:v>
                </c:pt>
              </c:numCache>
            </c:numRef>
          </c:val>
          <c:extLst>
            <c:ext xmlns:c16="http://schemas.microsoft.com/office/drawing/2014/chart" uri="{C3380CC4-5D6E-409C-BE32-E72D297353CC}">
              <c16:uniqueId val="{00000000-7686-45A6-855A-BBF64667E72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7686-45A6-855A-BBF64667E72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120.98</c:v>
                </c:pt>
                <c:pt idx="1">
                  <c:v>115.82</c:v>
                </c:pt>
                <c:pt idx="2">
                  <c:v>115.51</c:v>
                </c:pt>
                <c:pt idx="3">
                  <c:v>117.41</c:v>
                </c:pt>
                <c:pt idx="4">
                  <c:v>108.45</c:v>
                </c:pt>
              </c:numCache>
            </c:numRef>
          </c:val>
          <c:extLst>
            <c:ext xmlns:c16="http://schemas.microsoft.com/office/drawing/2014/chart" uri="{C3380CC4-5D6E-409C-BE32-E72D297353CC}">
              <c16:uniqueId val="{00000000-0CB9-496B-9749-48468EF08D1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0CB9-496B-9749-48468EF08D1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65.36</c:v>
                </c:pt>
                <c:pt idx="1">
                  <c:v>66.45</c:v>
                </c:pt>
                <c:pt idx="2">
                  <c:v>67.09</c:v>
                </c:pt>
                <c:pt idx="3">
                  <c:v>67.930000000000007</c:v>
                </c:pt>
                <c:pt idx="4">
                  <c:v>68.8</c:v>
                </c:pt>
              </c:numCache>
            </c:numRef>
          </c:val>
          <c:extLst>
            <c:ext xmlns:c16="http://schemas.microsoft.com/office/drawing/2014/chart" uri="{C3380CC4-5D6E-409C-BE32-E72D297353CC}">
              <c16:uniqueId val="{00000000-5D89-4C55-A16B-0F57BAE0827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5D89-4C55-A16B-0F57BAE0827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18.100000000000001</c:v>
                </c:pt>
                <c:pt idx="1">
                  <c:v>19.03</c:v>
                </c:pt>
                <c:pt idx="2">
                  <c:v>19.13</c:v>
                </c:pt>
                <c:pt idx="3">
                  <c:v>19.66</c:v>
                </c:pt>
                <c:pt idx="4">
                  <c:v>20.61</c:v>
                </c:pt>
              </c:numCache>
            </c:numRef>
          </c:val>
          <c:extLst>
            <c:ext xmlns:c16="http://schemas.microsoft.com/office/drawing/2014/chart" uri="{C3380CC4-5D6E-409C-BE32-E72D297353CC}">
              <c16:uniqueId val="{00000000-1DBB-423F-AFCE-F3C0DA64B99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1DBB-423F-AFCE-F3C0DA64B99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8F-46D6-B445-262C620B410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408F-46D6-B445-262C620B410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234.73</c:v>
                </c:pt>
                <c:pt idx="1">
                  <c:v>268.44</c:v>
                </c:pt>
                <c:pt idx="2">
                  <c:v>298.95999999999998</c:v>
                </c:pt>
                <c:pt idx="3">
                  <c:v>291.55</c:v>
                </c:pt>
                <c:pt idx="4">
                  <c:v>264.13</c:v>
                </c:pt>
              </c:numCache>
            </c:numRef>
          </c:val>
          <c:extLst>
            <c:ext xmlns:c16="http://schemas.microsoft.com/office/drawing/2014/chart" uri="{C3380CC4-5D6E-409C-BE32-E72D297353CC}">
              <c16:uniqueId val="{00000000-D8C2-4C55-ACA1-B390BA26D2F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D8C2-4C55-ACA1-B390BA26D2F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592.91</c:v>
                </c:pt>
                <c:pt idx="1">
                  <c:v>575.47</c:v>
                </c:pt>
                <c:pt idx="2">
                  <c:v>547.77</c:v>
                </c:pt>
                <c:pt idx="3">
                  <c:v>505.31</c:v>
                </c:pt>
                <c:pt idx="4">
                  <c:v>480.85</c:v>
                </c:pt>
              </c:numCache>
            </c:numRef>
          </c:val>
          <c:extLst>
            <c:ext xmlns:c16="http://schemas.microsoft.com/office/drawing/2014/chart" uri="{C3380CC4-5D6E-409C-BE32-E72D297353CC}">
              <c16:uniqueId val="{00000000-F6DA-41D8-8494-E27BC7A455F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F6DA-41D8-8494-E27BC7A455F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97.27</c:v>
                </c:pt>
                <c:pt idx="1">
                  <c:v>93.06</c:v>
                </c:pt>
                <c:pt idx="2">
                  <c:v>91.37</c:v>
                </c:pt>
                <c:pt idx="3">
                  <c:v>95.49</c:v>
                </c:pt>
                <c:pt idx="4">
                  <c:v>86.87</c:v>
                </c:pt>
              </c:numCache>
            </c:numRef>
          </c:val>
          <c:extLst>
            <c:ext xmlns:c16="http://schemas.microsoft.com/office/drawing/2014/chart" uri="{C3380CC4-5D6E-409C-BE32-E72D297353CC}">
              <c16:uniqueId val="{00000000-0F46-4605-9527-46A5A5DFC38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0F46-4605-9527-46A5A5DFC38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219.29</c:v>
                </c:pt>
                <c:pt idx="1">
                  <c:v>230.31</c:v>
                </c:pt>
                <c:pt idx="2">
                  <c:v>236.08</c:v>
                </c:pt>
                <c:pt idx="3">
                  <c:v>227.63</c:v>
                </c:pt>
                <c:pt idx="4">
                  <c:v>247.83</c:v>
                </c:pt>
              </c:numCache>
            </c:numRef>
          </c:val>
          <c:extLst>
            <c:ext xmlns:c16="http://schemas.microsoft.com/office/drawing/2014/chart" uri="{C3380CC4-5D6E-409C-BE32-E72D297353CC}">
              <c16:uniqueId val="{00000000-32B4-4C4F-82B0-EB1AD0C12B5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32B4-4C4F-82B0-EB1AD0C12B5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長崎県　対馬市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27102</v>
      </c>
      <c r="AM8" s="65"/>
      <c r="AN8" s="65"/>
      <c r="AO8" s="65"/>
      <c r="AP8" s="65"/>
      <c r="AQ8" s="65"/>
      <c r="AR8" s="65"/>
      <c r="AS8" s="65"/>
      <c r="AT8" s="36">
        <f>データ!$S$6</f>
        <v>707.42</v>
      </c>
      <c r="AU8" s="37"/>
      <c r="AV8" s="37"/>
      <c r="AW8" s="37"/>
      <c r="AX8" s="37"/>
      <c r="AY8" s="37"/>
      <c r="AZ8" s="37"/>
      <c r="BA8" s="37"/>
      <c r="BB8" s="54">
        <f>データ!$T$6</f>
        <v>38.31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70.94</v>
      </c>
      <c r="J10" s="37"/>
      <c r="K10" s="37"/>
      <c r="L10" s="37"/>
      <c r="M10" s="37"/>
      <c r="N10" s="37"/>
      <c r="O10" s="64"/>
      <c r="P10" s="54">
        <f>データ!$P$6</f>
        <v>99.93</v>
      </c>
      <c r="Q10" s="54"/>
      <c r="R10" s="54"/>
      <c r="S10" s="54"/>
      <c r="T10" s="54"/>
      <c r="U10" s="54"/>
      <c r="V10" s="54"/>
      <c r="W10" s="65">
        <f>データ!$Q$6</f>
        <v>4230</v>
      </c>
      <c r="X10" s="65"/>
      <c r="Y10" s="65"/>
      <c r="Z10" s="65"/>
      <c r="AA10" s="65"/>
      <c r="AB10" s="65"/>
      <c r="AC10" s="65"/>
      <c r="AD10" s="2"/>
      <c r="AE10" s="2"/>
      <c r="AF10" s="2"/>
      <c r="AG10" s="2"/>
      <c r="AH10" s="2"/>
      <c r="AI10" s="2"/>
      <c r="AJ10" s="2"/>
      <c r="AK10" s="2"/>
      <c r="AL10" s="65">
        <f>データ!$U$6</f>
        <v>26762</v>
      </c>
      <c r="AM10" s="65"/>
      <c r="AN10" s="65"/>
      <c r="AO10" s="65"/>
      <c r="AP10" s="65"/>
      <c r="AQ10" s="65"/>
      <c r="AR10" s="65"/>
      <c r="AS10" s="65"/>
      <c r="AT10" s="36">
        <f>データ!$V$6</f>
        <v>58.57</v>
      </c>
      <c r="AU10" s="37"/>
      <c r="AV10" s="37"/>
      <c r="AW10" s="37"/>
      <c r="AX10" s="37"/>
      <c r="AY10" s="37"/>
      <c r="AZ10" s="37"/>
      <c r="BA10" s="37"/>
      <c r="BB10" s="54">
        <f>データ!$W$6</f>
        <v>456.92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w2RmYL4gAyyr/nXCJ79ayIz9/Cs0cM/cSmocxFsvm3ugL5lLXLhqBqPTqfblOlxJKwW0zLJw5pZGwOFsknUJg==" saltValue="EypIyawVrFI67Ed6AHky4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zoomScaleNormal="10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422096</v>
      </c>
      <c r="D6" s="20">
        <f t="shared" si="3"/>
        <v>46</v>
      </c>
      <c r="E6" s="20">
        <f t="shared" si="3"/>
        <v>1</v>
      </c>
      <c r="F6" s="20">
        <f t="shared" si="3"/>
        <v>0</v>
      </c>
      <c r="G6" s="20">
        <f t="shared" si="3"/>
        <v>1</v>
      </c>
      <c r="H6" s="20" t="str">
        <f t="shared" si="3"/>
        <v>長崎県　対馬市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70.94</v>
      </c>
      <c r="P6" s="21">
        <f t="shared" si="3"/>
        <v>99.93</v>
      </c>
      <c r="Q6" s="21">
        <f t="shared" si="3"/>
        <v>4230</v>
      </c>
      <c r="R6" s="21">
        <f t="shared" si="3"/>
        <v>27102</v>
      </c>
      <c r="S6" s="21">
        <f t="shared" si="3"/>
        <v>707.42</v>
      </c>
      <c r="T6" s="21">
        <f t="shared" si="3"/>
        <v>38.31</v>
      </c>
      <c r="U6" s="21">
        <f t="shared" si="3"/>
        <v>26762</v>
      </c>
      <c r="V6" s="21">
        <f t="shared" si="3"/>
        <v>58.57</v>
      </c>
      <c r="W6" s="21">
        <f t="shared" si="3"/>
        <v>456.92</v>
      </c>
      <c r="X6" s="22">
        <f>IF(X7="",NA(),X7)</f>
        <v>120.98</v>
      </c>
      <c r="Y6" s="22">
        <f t="shared" ref="Y6:AG6" si="4">IF(Y7="",NA(),Y7)</f>
        <v>115.82</v>
      </c>
      <c r="Z6" s="22">
        <f t="shared" si="4"/>
        <v>115.51</v>
      </c>
      <c r="AA6" s="22">
        <f t="shared" si="4"/>
        <v>117.41</v>
      </c>
      <c r="AB6" s="22">
        <f t="shared" si="4"/>
        <v>108.45</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234.73</v>
      </c>
      <c r="AU6" s="22">
        <f t="shared" ref="AU6:BC6" si="6">IF(AU7="",NA(),AU7)</f>
        <v>268.44</v>
      </c>
      <c r="AV6" s="22">
        <f t="shared" si="6"/>
        <v>298.95999999999998</v>
      </c>
      <c r="AW6" s="22">
        <f t="shared" si="6"/>
        <v>291.55</v>
      </c>
      <c r="AX6" s="22">
        <f t="shared" si="6"/>
        <v>264.13</v>
      </c>
      <c r="AY6" s="22">
        <f t="shared" si="6"/>
        <v>367.55</v>
      </c>
      <c r="AZ6" s="22">
        <f t="shared" si="6"/>
        <v>378.56</v>
      </c>
      <c r="BA6" s="22">
        <f t="shared" si="6"/>
        <v>364.46</v>
      </c>
      <c r="BB6" s="22">
        <f t="shared" si="6"/>
        <v>338.89</v>
      </c>
      <c r="BC6" s="22">
        <f t="shared" si="6"/>
        <v>352.34</v>
      </c>
      <c r="BD6" s="21" t="str">
        <f>IF(BD7="","",IF(BD7="-","【-】","【"&amp;SUBSTITUTE(TEXT(BD7,"#,##0.00"),"-","△")&amp;"】"))</f>
        <v>【239.69】</v>
      </c>
      <c r="BE6" s="22">
        <f>IF(BE7="",NA(),BE7)</f>
        <v>592.91</v>
      </c>
      <c r="BF6" s="22">
        <f t="shared" ref="BF6:BN6" si="7">IF(BF7="",NA(),BF7)</f>
        <v>575.47</v>
      </c>
      <c r="BG6" s="22">
        <f t="shared" si="7"/>
        <v>547.77</v>
      </c>
      <c r="BH6" s="22">
        <f t="shared" si="7"/>
        <v>505.31</v>
      </c>
      <c r="BI6" s="22">
        <f t="shared" si="7"/>
        <v>480.85</v>
      </c>
      <c r="BJ6" s="22">
        <f t="shared" si="7"/>
        <v>418.68</v>
      </c>
      <c r="BK6" s="22">
        <f t="shared" si="7"/>
        <v>395.68</v>
      </c>
      <c r="BL6" s="22">
        <f t="shared" si="7"/>
        <v>403.72</v>
      </c>
      <c r="BM6" s="22">
        <f t="shared" si="7"/>
        <v>400.21</v>
      </c>
      <c r="BN6" s="22">
        <f t="shared" si="7"/>
        <v>391.13</v>
      </c>
      <c r="BO6" s="21" t="str">
        <f>IF(BO7="","",IF(BO7="-","【-】","【"&amp;SUBSTITUTE(TEXT(BO7,"#,##0.00"),"-","△")&amp;"】"))</f>
        <v>【264.86】</v>
      </c>
      <c r="BP6" s="22">
        <f>IF(BP7="",NA(),BP7)</f>
        <v>97.27</v>
      </c>
      <c r="BQ6" s="22">
        <f t="shared" ref="BQ6:BY6" si="8">IF(BQ7="",NA(),BQ7)</f>
        <v>93.06</v>
      </c>
      <c r="BR6" s="22">
        <f t="shared" si="8"/>
        <v>91.37</v>
      </c>
      <c r="BS6" s="22">
        <f t="shared" si="8"/>
        <v>95.49</v>
      </c>
      <c r="BT6" s="22">
        <f t="shared" si="8"/>
        <v>86.87</v>
      </c>
      <c r="BU6" s="22">
        <f t="shared" si="8"/>
        <v>94.78</v>
      </c>
      <c r="BV6" s="22">
        <f t="shared" si="8"/>
        <v>97.59</v>
      </c>
      <c r="BW6" s="22">
        <f t="shared" si="8"/>
        <v>92.17</v>
      </c>
      <c r="BX6" s="22">
        <f t="shared" si="8"/>
        <v>92.83</v>
      </c>
      <c r="BY6" s="22">
        <f t="shared" si="8"/>
        <v>92.16</v>
      </c>
      <c r="BZ6" s="21" t="str">
        <f>IF(BZ7="","",IF(BZ7="-","【-】","【"&amp;SUBSTITUTE(TEXT(BZ7,"#,##0.00"),"-","△")&amp;"】"))</f>
        <v>【97.59】</v>
      </c>
      <c r="CA6" s="22">
        <f>IF(CA7="",NA(),CA7)</f>
        <v>219.29</v>
      </c>
      <c r="CB6" s="22">
        <f t="shared" ref="CB6:CJ6" si="9">IF(CB7="",NA(),CB7)</f>
        <v>230.31</v>
      </c>
      <c r="CC6" s="22">
        <f t="shared" si="9"/>
        <v>236.08</v>
      </c>
      <c r="CD6" s="22">
        <f t="shared" si="9"/>
        <v>227.63</v>
      </c>
      <c r="CE6" s="22">
        <f t="shared" si="9"/>
        <v>247.83</v>
      </c>
      <c r="CF6" s="22">
        <f t="shared" si="9"/>
        <v>181.3</v>
      </c>
      <c r="CG6" s="22">
        <f t="shared" si="9"/>
        <v>181.71</v>
      </c>
      <c r="CH6" s="22">
        <f t="shared" si="9"/>
        <v>188.51</v>
      </c>
      <c r="CI6" s="22">
        <f t="shared" si="9"/>
        <v>189.43</v>
      </c>
      <c r="CJ6" s="22">
        <f t="shared" si="9"/>
        <v>196.75</v>
      </c>
      <c r="CK6" s="21" t="str">
        <f>IF(CK7="","",IF(CK7="-","【-】","【"&amp;SUBSTITUTE(TEXT(CK7,"#,##0.00"),"-","△")&amp;"】"))</f>
        <v>【181.66】</v>
      </c>
      <c r="CL6" s="22">
        <f>IF(CL7="",NA(),CL7)</f>
        <v>57.59</v>
      </c>
      <c r="CM6" s="22">
        <f t="shared" ref="CM6:CU6" si="10">IF(CM7="",NA(),CM7)</f>
        <v>56.03</v>
      </c>
      <c r="CN6" s="22">
        <f t="shared" si="10"/>
        <v>54.44</v>
      </c>
      <c r="CO6" s="22">
        <f t="shared" si="10"/>
        <v>55.63</v>
      </c>
      <c r="CP6" s="22">
        <f t="shared" si="10"/>
        <v>56.3</v>
      </c>
      <c r="CQ6" s="22">
        <f t="shared" si="10"/>
        <v>55.89</v>
      </c>
      <c r="CR6" s="22">
        <f t="shared" si="10"/>
        <v>55.72</v>
      </c>
      <c r="CS6" s="22">
        <f t="shared" si="10"/>
        <v>55.31</v>
      </c>
      <c r="CT6" s="22">
        <f t="shared" si="10"/>
        <v>55.14</v>
      </c>
      <c r="CU6" s="22">
        <f t="shared" si="10"/>
        <v>54.99</v>
      </c>
      <c r="CV6" s="21" t="str">
        <f>IF(CV7="","",IF(CV7="-","【-】","【"&amp;SUBSTITUTE(TEXT(CV7,"#,##0.00"),"-","△")&amp;"】"))</f>
        <v>【60.21】</v>
      </c>
      <c r="CW6" s="22">
        <f>IF(CW7="",NA(),CW7)</f>
        <v>72.22</v>
      </c>
      <c r="CX6" s="22">
        <f t="shared" ref="CX6:DF6" si="11">IF(CX7="",NA(),CX7)</f>
        <v>71.28</v>
      </c>
      <c r="CY6" s="22">
        <f t="shared" si="11"/>
        <v>71.540000000000006</v>
      </c>
      <c r="CZ6" s="22">
        <f t="shared" si="11"/>
        <v>70.739999999999995</v>
      </c>
      <c r="DA6" s="22">
        <f t="shared" si="11"/>
        <v>71.02</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65.36</v>
      </c>
      <c r="DI6" s="22">
        <f t="shared" ref="DI6:DQ6" si="12">IF(DI7="",NA(),DI7)</f>
        <v>66.45</v>
      </c>
      <c r="DJ6" s="22">
        <f t="shared" si="12"/>
        <v>67.09</v>
      </c>
      <c r="DK6" s="22">
        <f t="shared" si="12"/>
        <v>67.930000000000007</v>
      </c>
      <c r="DL6" s="22">
        <f t="shared" si="12"/>
        <v>68.8</v>
      </c>
      <c r="DM6" s="22">
        <f t="shared" si="12"/>
        <v>50.63</v>
      </c>
      <c r="DN6" s="22">
        <f t="shared" si="12"/>
        <v>51.29</v>
      </c>
      <c r="DO6" s="22">
        <f t="shared" si="12"/>
        <v>52.2</v>
      </c>
      <c r="DP6" s="22">
        <f t="shared" si="12"/>
        <v>52.7</v>
      </c>
      <c r="DQ6" s="22">
        <f t="shared" si="12"/>
        <v>53.48</v>
      </c>
      <c r="DR6" s="21" t="str">
        <f>IF(DR7="","",IF(DR7="-","【-】","【"&amp;SUBSTITUTE(TEXT(DR7,"#,##0.00"),"-","△")&amp;"】"))</f>
        <v>【52.41】</v>
      </c>
      <c r="DS6" s="22">
        <f>IF(DS7="",NA(),DS7)</f>
        <v>18.100000000000001</v>
      </c>
      <c r="DT6" s="22">
        <f t="shared" ref="DT6:EB6" si="13">IF(DT7="",NA(),DT7)</f>
        <v>19.03</v>
      </c>
      <c r="DU6" s="22">
        <f t="shared" si="13"/>
        <v>19.13</v>
      </c>
      <c r="DV6" s="22">
        <f t="shared" si="13"/>
        <v>19.66</v>
      </c>
      <c r="DW6" s="22">
        <f t="shared" si="13"/>
        <v>20.61</v>
      </c>
      <c r="DX6" s="22">
        <f t="shared" si="13"/>
        <v>18.28</v>
      </c>
      <c r="DY6" s="22">
        <f t="shared" si="13"/>
        <v>19.61</v>
      </c>
      <c r="DZ6" s="22">
        <f t="shared" si="13"/>
        <v>20.73</v>
      </c>
      <c r="EA6" s="22">
        <f t="shared" si="13"/>
        <v>22.86</v>
      </c>
      <c r="EB6" s="22">
        <f t="shared" si="13"/>
        <v>24.31</v>
      </c>
      <c r="EC6" s="21" t="str">
        <f>IF(EC7="","",IF(EC7="-","【-】","【"&amp;SUBSTITUTE(TEXT(EC7,"#,##0.00"),"-","△")&amp;"】"))</f>
        <v>【26.78】</v>
      </c>
      <c r="ED6" s="22">
        <f>IF(ED7="",NA(),ED7)</f>
        <v>0.95</v>
      </c>
      <c r="EE6" s="22">
        <f t="shared" ref="EE6:EM6" si="14">IF(EE7="",NA(),EE7)</f>
        <v>0.56999999999999995</v>
      </c>
      <c r="EF6" s="22">
        <f t="shared" si="14"/>
        <v>0.72</v>
      </c>
      <c r="EG6" s="22">
        <f t="shared" si="14"/>
        <v>0.6</v>
      </c>
      <c r="EH6" s="22">
        <f t="shared" si="14"/>
        <v>0.67</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422096</v>
      </c>
      <c r="D7" s="24">
        <v>46</v>
      </c>
      <c r="E7" s="24">
        <v>1</v>
      </c>
      <c r="F7" s="24">
        <v>0</v>
      </c>
      <c r="G7" s="24">
        <v>1</v>
      </c>
      <c r="H7" s="24" t="s">
        <v>93</v>
      </c>
      <c r="I7" s="24" t="s">
        <v>94</v>
      </c>
      <c r="J7" s="24" t="s">
        <v>95</v>
      </c>
      <c r="K7" s="24" t="s">
        <v>96</v>
      </c>
      <c r="L7" s="24" t="s">
        <v>97</v>
      </c>
      <c r="M7" s="24" t="s">
        <v>98</v>
      </c>
      <c r="N7" s="25" t="s">
        <v>99</v>
      </c>
      <c r="O7" s="25">
        <v>70.94</v>
      </c>
      <c r="P7" s="25">
        <v>99.93</v>
      </c>
      <c r="Q7" s="25">
        <v>4230</v>
      </c>
      <c r="R7" s="25">
        <v>27102</v>
      </c>
      <c r="S7" s="25">
        <v>707.42</v>
      </c>
      <c r="T7" s="25">
        <v>38.31</v>
      </c>
      <c r="U7" s="25">
        <v>26762</v>
      </c>
      <c r="V7" s="25">
        <v>58.57</v>
      </c>
      <c r="W7" s="25">
        <v>456.92</v>
      </c>
      <c r="X7" s="25">
        <v>120.98</v>
      </c>
      <c r="Y7" s="25">
        <v>115.82</v>
      </c>
      <c r="Z7" s="25">
        <v>115.51</v>
      </c>
      <c r="AA7" s="25">
        <v>117.41</v>
      </c>
      <c r="AB7" s="25">
        <v>108.45</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234.73</v>
      </c>
      <c r="AU7" s="25">
        <v>268.44</v>
      </c>
      <c r="AV7" s="25">
        <v>298.95999999999998</v>
      </c>
      <c r="AW7" s="25">
        <v>291.55</v>
      </c>
      <c r="AX7" s="25">
        <v>264.13</v>
      </c>
      <c r="AY7" s="25">
        <v>367.55</v>
      </c>
      <c r="AZ7" s="25">
        <v>378.56</v>
      </c>
      <c r="BA7" s="25">
        <v>364.46</v>
      </c>
      <c r="BB7" s="25">
        <v>338.89</v>
      </c>
      <c r="BC7" s="25">
        <v>352.34</v>
      </c>
      <c r="BD7" s="25">
        <v>239.69</v>
      </c>
      <c r="BE7" s="25">
        <v>592.91</v>
      </c>
      <c r="BF7" s="25">
        <v>575.47</v>
      </c>
      <c r="BG7" s="25">
        <v>547.77</v>
      </c>
      <c r="BH7" s="25">
        <v>505.31</v>
      </c>
      <c r="BI7" s="25">
        <v>480.85</v>
      </c>
      <c r="BJ7" s="25">
        <v>418.68</v>
      </c>
      <c r="BK7" s="25">
        <v>395.68</v>
      </c>
      <c r="BL7" s="25">
        <v>403.72</v>
      </c>
      <c r="BM7" s="25">
        <v>400.21</v>
      </c>
      <c r="BN7" s="25">
        <v>391.13</v>
      </c>
      <c r="BO7" s="25">
        <v>264.86</v>
      </c>
      <c r="BP7" s="25">
        <v>97.27</v>
      </c>
      <c r="BQ7" s="25">
        <v>93.06</v>
      </c>
      <c r="BR7" s="25">
        <v>91.37</v>
      </c>
      <c r="BS7" s="25">
        <v>95.49</v>
      </c>
      <c r="BT7" s="25">
        <v>86.87</v>
      </c>
      <c r="BU7" s="25">
        <v>94.78</v>
      </c>
      <c r="BV7" s="25">
        <v>97.59</v>
      </c>
      <c r="BW7" s="25">
        <v>92.17</v>
      </c>
      <c r="BX7" s="25">
        <v>92.83</v>
      </c>
      <c r="BY7" s="25">
        <v>92.16</v>
      </c>
      <c r="BZ7" s="25">
        <v>97.59</v>
      </c>
      <c r="CA7" s="25">
        <v>219.29</v>
      </c>
      <c r="CB7" s="25">
        <v>230.31</v>
      </c>
      <c r="CC7" s="25">
        <v>236.08</v>
      </c>
      <c r="CD7" s="25">
        <v>227.63</v>
      </c>
      <c r="CE7" s="25">
        <v>247.83</v>
      </c>
      <c r="CF7" s="25">
        <v>181.3</v>
      </c>
      <c r="CG7" s="25">
        <v>181.71</v>
      </c>
      <c r="CH7" s="25">
        <v>188.51</v>
      </c>
      <c r="CI7" s="25">
        <v>189.43</v>
      </c>
      <c r="CJ7" s="25">
        <v>196.75</v>
      </c>
      <c r="CK7" s="25">
        <v>181.66</v>
      </c>
      <c r="CL7" s="25">
        <v>57.59</v>
      </c>
      <c r="CM7" s="25">
        <v>56.03</v>
      </c>
      <c r="CN7" s="25">
        <v>54.44</v>
      </c>
      <c r="CO7" s="25">
        <v>55.63</v>
      </c>
      <c r="CP7" s="25">
        <v>56.3</v>
      </c>
      <c r="CQ7" s="25">
        <v>55.89</v>
      </c>
      <c r="CR7" s="25">
        <v>55.72</v>
      </c>
      <c r="CS7" s="25">
        <v>55.31</v>
      </c>
      <c r="CT7" s="25">
        <v>55.14</v>
      </c>
      <c r="CU7" s="25">
        <v>54.99</v>
      </c>
      <c r="CV7" s="25">
        <v>60.21</v>
      </c>
      <c r="CW7" s="25">
        <v>72.22</v>
      </c>
      <c r="CX7" s="25">
        <v>71.28</v>
      </c>
      <c r="CY7" s="25">
        <v>71.540000000000006</v>
      </c>
      <c r="CZ7" s="25">
        <v>70.739999999999995</v>
      </c>
      <c r="DA7" s="25">
        <v>71.02</v>
      </c>
      <c r="DB7" s="25">
        <v>81.27</v>
      </c>
      <c r="DC7" s="25">
        <v>81.260000000000005</v>
      </c>
      <c r="DD7" s="25">
        <v>80.36</v>
      </c>
      <c r="DE7" s="25">
        <v>80.13</v>
      </c>
      <c r="DF7" s="25">
        <v>79.34</v>
      </c>
      <c r="DG7" s="25">
        <v>89.21</v>
      </c>
      <c r="DH7" s="25">
        <v>65.36</v>
      </c>
      <c r="DI7" s="25">
        <v>66.45</v>
      </c>
      <c r="DJ7" s="25">
        <v>67.09</v>
      </c>
      <c r="DK7" s="25">
        <v>67.930000000000007</v>
      </c>
      <c r="DL7" s="25">
        <v>68.8</v>
      </c>
      <c r="DM7" s="25">
        <v>50.63</v>
      </c>
      <c r="DN7" s="25">
        <v>51.29</v>
      </c>
      <c r="DO7" s="25">
        <v>52.2</v>
      </c>
      <c r="DP7" s="25">
        <v>52.7</v>
      </c>
      <c r="DQ7" s="25">
        <v>53.48</v>
      </c>
      <c r="DR7" s="25">
        <v>52.41</v>
      </c>
      <c r="DS7" s="25">
        <v>18.100000000000001</v>
      </c>
      <c r="DT7" s="25">
        <v>19.03</v>
      </c>
      <c r="DU7" s="25">
        <v>19.13</v>
      </c>
      <c r="DV7" s="25">
        <v>19.66</v>
      </c>
      <c r="DW7" s="25">
        <v>20.61</v>
      </c>
      <c r="DX7" s="25">
        <v>18.28</v>
      </c>
      <c r="DY7" s="25">
        <v>19.61</v>
      </c>
      <c r="DZ7" s="25">
        <v>20.73</v>
      </c>
      <c r="EA7" s="25">
        <v>22.86</v>
      </c>
      <c r="EB7" s="25">
        <v>24.31</v>
      </c>
      <c r="EC7" s="25">
        <v>26.78</v>
      </c>
      <c r="ED7" s="25">
        <v>0.95</v>
      </c>
      <c r="EE7" s="25">
        <v>0.56999999999999995</v>
      </c>
      <c r="EF7" s="25">
        <v>0.72</v>
      </c>
      <c r="EG7" s="25">
        <v>0.6</v>
      </c>
      <c r="EH7" s="25">
        <v>0.67</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2026-01-21T16:46:17Z</cp:lastPrinted>
  <dcterms:created xsi:type="dcterms:W3CDTF">2025-12-12T09:23:52Z</dcterms:created>
  <dcterms:modified xsi:type="dcterms:W3CDTF">2026-03-04T05:40:36Z</dcterms:modified>
  <cp:category/>
</cp:coreProperties>
</file>