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15" windowHeight="10230" activeTab="0"/>
  </bookViews>
  <sheets>
    <sheet name="R4実績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<sst xmlns="http://schemas.openxmlformats.org/spreadsheetml/2006/main" count="80" uniqueCount="49">
  <si>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事業者数</t>
  </si>
  <si>
    <t>製造業</t>
  </si>
  <si>
    <t>卸売業、小売業</t>
  </si>
  <si>
    <t>金融業、保険業</t>
  </si>
  <si>
    <t>宿泊業、飲食サービス業</t>
  </si>
  <si>
    <t>医療、福祉</t>
  </si>
  <si>
    <t>複合サービス業</t>
  </si>
  <si>
    <t>公務</t>
  </si>
  <si>
    <t>計</t>
  </si>
  <si>
    <t>部　門</t>
  </si>
  <si>
    <t>産業部門</t>
  </si>
  <si>
    <t>エネルギー転換部門</t>
  </si>
  <si>
    <t>運輸部門</t>
  </si>
  <si>
    <t>計</t>
  </si>
  <si>
    <t>電気・ガス・熱供給業</t>
  </si>
  <si>
    <t>業種（産業大分類別）</t>
  </si>
  <si>
    <t>その他</t>
  </si>
  <si>
    <t>-</t>
  </si>
  <si>
    <t>民生業務その他部門</t>
  </si>
  <si>
    <t>基準年
構成比
（％）</t>
  </si>
  <si>
    <t>２．業種別</t>
  </si>
  <si>
    <t>１．部門別</t>
  </si>
  <si>
    <t>生活関連サービス業、
娯楽業</t>
  </si>
  <si>
    <t>目標達成
事業者数</t>
  </si>
  <si>
    <t>基準年度比</t>
  </si>
  <si>
    <t>前年度比</t>
  </si>
  <si>
    <t>目標
(ﾄﾝ-CO2)</t>
  </si>
  <si>
    <t>基準年（※）
(ﾄﾝ-CO2)</t>
  </si>
  <si>
    <t>目標
削減率
(%)</t>
  </si>
  <si>
    <t>目標
削減量
(ﾄﾝ-CO2)</t>
  </si>
  <si>
    <t>増減量
(ﾄﾝ-CO2)</t>
  </si>
  <si>
    <t>増減率
(%)</t>
  </si>
  <si>
    <t>運輸業、郵便業</t>
  </si>
  <si>
    <t>情報通信業</t>
  </si>
  <si>
    <t>※「基準年」とは、各事業者の計画書における計画期間（３年間）の開始年度の前年度のことをいい、各事業者ごとに異なる。</t>
  </si>
  <si>
    <t>事業者数</t>
  </si>
  <si>
    <t>－１</t>
  </si>
  <si>
    <t>実績
(R3)
(ﾄﾝ-CO2)</t>
  </si>
  <si>
    <t>R03：116者</t>
  </si>
  <si>
    <t>R03比</t>
  </si>
  <si>
    <t>　例えば、計画期間が令和4年度～令和6年度の３年間の場合、基準年は令和3年度となる。</t>
  </si>
  <si>
    <t>株式会社　九州スチールセンター（今回より対象外）</t>
  </si>
  <si>
    <t>増減量
（R4-R3）
(ﾄﾝ-CO2)</t>
  </si>
  <si>
    <t>増減率
（R4-R3）
(%)</t>
  </si>
  <si>
    <t>R04：115者</t>
  </si>
  <si>
    <t>実績
(R4)
(ﾄﾝ-CO2)</t>
  </si>
  <si>
    <t>教育、学習支援業</t>
  </si>
  <si>
    <t>※温室効果ガスの排出状況及び削減目標については、削減目標を立てるに当たって「原単位排出量」を指標にしており、「温室効果ガス削減量」の目標を定めていない事業者がいる。
　そのため、上記の表中、基準年の温室効果ガス排出量と目標の温室効果ガス排出量の差は、目標削減量と必ずしも一致しない。</t>
  </si>
  <si>
    <t>令和４年度二酸化炭素排出削減報告の総括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</si>
</sst>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;&quot;▲ &quot;#,##0"/>
    <numFmt numFmtId="182" formatCode="0.0%"/>
    <numFmt numFmtId="183" formatCode="0_ "/>
    <numFmt numFmtId="184" formatCode="0.00_ "/>
    <numFmt numFmtId="185" formatCode="#,##0.0"/>
    <numFmt numFmtId="186" formatCode="#,##0.000"/>
    <numFmt numFmtId="187" formatCode="0.000_ "/>
    <numFmt numFmtId="188" formatCode="0.0;&quot;▲ &quot;0.0"/>
    <numFmt numFmtId="189" formatCode="#,##0_ "/>
    <numFmt numFmtId="190" formatCode="#,##0_);[Red]\(#,##0\)"/>
    <numFmt numFmtId="191" formatCode="0.0_);[Red]\(0.0\)"/>
    <numFmt numFmtId="192" formatCode="#,##0.0_ "/>
    <numFmt numFmtId="193" formatCode="#,##0.0;&quot;▲ &quot;#,##0.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0_);[Red]\(0\)"/>
    <numFmt numFmtId="198" formatCode="#,##0.0_);[Red]\(#,##0.0\)"/>
    <numFmt numFmtId="199" formatCode="[$]ggge&quot;年&quot;m&quot;月&quot;d&quot;日&quot;;@"/>
    <numFmt numFmtId="20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B05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1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1" fontId="2" fillId="0" borderId="11" xfId="0" applyNumberFormat="1" applyFont="1" applyBorder="1" applyAlignment="1">
      <alignment horizontal="right" vertical="center" wrapText="1"/>
    </xf>
    <xf numFmtId="180" fontId="2" fillId="0" borderId="11" xfId="42" applyNumberFormat="1" applyFont="1" applyBorder="1" applyAlignment="1">
      <alignment horizontal="right" vertical="center" wrapText="1"/>
    </xf>
    <xf numFmtId="181" fontId="2" fillId="0" borderId="12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89" fontId="3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181" fontId="2" fillId="0" borderId="13" xfId="0" applyNumberFormat="1" applyFont="1" applyBorder="1" applyAlignment="1">
      <alignment horizontal="right" vertical="center" wrapText="1"/>
    </xf>
    <xf numFmtId="0" fontId="2" fillId="0" borderId="13" xfId="42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1" fontId="3" fillId="0" borderId="17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5" fillId="33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81" fontId="3" fillId="0" borderId="0" xfId="0" applyNumberFormat="1" applyFont="1" applyAlignment="1">
      <alignment vertical="center"/>
    </xf>
    <xf numFmtId="181" fontId="6" fillId="0" borderId="13" xfId="0" applyNumberFormat="1" applyFont="1" applyBorder="1" applyAlignment="1">
      <alignment horizontal="right" vertical="center" wrapText="1"/>
    </xf>
    <xf numFmtId="0" fontId="4" fillId="35" borderId="13" xfId="0" applyFont="1" applyFill="1" applyBorder="1" applyAlignment="1">
      <alignment horizontal="center" vertical="center" wrapText="1"/>
    </xf>
    <xf numFmtId="181" fontId="48" fillId="0" borderId="13" xfId="0" applyNumberFormat="1" applyFont="1" applyBorder="1" applyAlignment="1">
      <alignment horizontal="right" vertical="center" wrapText="1"/>
    </xf>
    <xf numFmtId="188" fontId="48" fillId="0" borderId="13" xfId="42" applyNumberFormat="1" applyFont="1" applyBorder="1" applyAlignment="1">
      <alignment horizontal="right" vertical="center" wrapText="1"/>
    </xf>
    <xf numFmtId="181" fontId="48" fillId="0" borderId="16" xfId="0" applyNumberFormat="1" applyFont="1" applyBorder="1" applyAlignment="1">
      <alignment horizontal="right" vertical="center" wrapText="1"/>
    </xf>
    <xf numFmtId="188" fontId="48" fillId="0" borderId="16" xfId="42" applyNumberFormat="1" applyFont="1" applyBorder="1" applyAlignment="1">
      <alignment horizontal="right" vertical="center" wrapText="1"/>
    </xf>
    <xf numFmtId="181" fontId="48" fillId="0" borderId="15" xfId="49" applyNumberFormat="1" applyFont="1" applyBorder="1" applyAlignment="1">
      <alignment vertical="center"/>
    </xf>
    <xf numFmtId="181" fontId="48" fillId="0" borderId="15" xfId="0" applyNumberFormat="1" applyFont="1" applyBorder="1" applyAlignment="1">
      <alignment horizontal="right" vertical="center" wrapText="1"/>
    </xf>
    <xf numFmtId="188" fontId="48" fillId="0" borderId="15" xfId="42" applyNumberFormat="1" applyFont="1" applyBorder="1" applyAlignment="1">
      <alignment horizontal="right" vertical="center" wrapText="1"/>
    </xf>
    <xf numFmtId="0" fontId="48" fillId="0" borderId="15" xfId="42" applyNumberFormat="1" applyFont="1" applyBorder="1" applyAlignment="1">
      <alignment horizontal="right" vertical="center" wrapText="1"/>
    </xf>
    <xf numFmtId="180" fontId="48" fillId="0" borderId="13" xfId="42" applyNumberFormat="1" applyFont="1" applyBorder="1" applyAlignment="1">
      <alignment horizontal="right" vertical="center" wrapText="1"/>
    </xf>
    <xf numFmtId="181" fontId="48" fillId="0" borderId="10" xfId="0" applyNumberFormat="1" applyFont="1" applyBorder="1" applyAlignment="1">
      <alignment horizontal="right" vertical="center" wrapText="1"/>
    </xf>
    <xf numFmtId="180" fontId="48" fillId="0" borderId="11" xfId="42" applyNumberFormat="1" applyFont="1" applyBorder="1" applyAlignment="1">
      <alignment horizontal="right" vertical="center" wrapText="1"/>
    </xf>
    <xf numFmtId="188" fontId="48" fillId="0" borderId="11" xfId="42" applyNumberFormat="1" applyFont="1" applyBorder="1" applyAlignment="1">
      <alignment horizontal="right" vertical="center" wrapText="1"/>
    </xf>
    <xf numFmtId="181" fontId="48" fillId="0" borderId="11" xfId="0" applyNumberFormat="1" applyFont="1" applyBorder="1" applyAlignment="1">
      <alignment horizontal="right" vertical="center" wrapText="1"/>
    </xf>
    <xf numFmtId="181" fontId="48" fillId="0" borderId="12" xfId="0" applyNumberFormat="1" applyFont="1" applyBorder="1" applyAlignment="1">
      <alignment horizontal="right" vertical="center" wrapText="1"/>
    </xf>
    <xf numFmtId="0" fontId="48" fillId="0" borderId="11" xfId="42" applyNumberFormat="1" applyFont="1" applyFill="1" applyBorder="1" applyAlignment="1">
      <alignment horizontal="right" vertical="center" wrapText="1"/>
    </xf>
    <xf numFmtId="181" fontId="48" fillId="0" borderId="15" xfId="42" applyNumberFormat="1" applyFont="1" applyBorder="1" applyAlignment="1">
      <alignment horizontal="right" vertical="center" wrapText="1"/>
    </xf>
    <xf numFmtId="38" fontId="48" fillId="0" borderId="15" xfId="49" applyFont="1" applyBorder="1" applyAlignment="1">
      <alignment vertical="center"/>
    </xf>
    <xf numFmtId="181" fontId="6" fillId="0" borderId="16" xfId="0" applyNumberFormat="1" applyFont="1" applyBorder="1" applyAlignment="1">
      <alignment horizontal="right" vertical="center" wrapText="1"/>
    </xf>
    <xf numFmtId="0" fontId="6" fillId="0" borderId="16" xfId="42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191" fontId="48" fillId="0" borderId="15" xfId="49" applyNumberFormat="1" applyFont="1" applyBorder="1" applyAlignment="1">
      <alignment horizontal="right" vertical="center"/>
    </xf>
    <xf numFmtId="180" fontId="48" fillId="0" borderId="16" xfId="0" applyNumberFormat="1" applyFont="1" applyBorder="1" applyAlignment="1">
      <alignment horizontal="right" vertical="center"/>
    </xf>
    <xf numFmtId="180" fontId="48" fillId="0" borderId="13" xfId="0" applyNumberFormat="1" applyFont="1" applyBorder="1" applyAlignment="1">
      <alignment horizontal="right" vertical="center"/>
    </xf>
    <xf numFmtId="191" fontId="48" fillId="0" borderId="13" xfId="0" applyNumberFormat="1" applyFont="1" applyBorder="1" applyAlignment="1">
      <alignment horizontal="right" vertical="center"/>
    </xf>
    <xf numFmtId="191" fontId="48" fillId="0" borderId="10" xfId="0" applyNumberFormat="1" applyFont="1" applyBorder="1" applyAlignment="1">
      <alignment horizontal="right" vertical="center"/>
    </xf>
    <xf numFmtId="191" fontId="48" fillId="0" borderId="12" xfId="0" applyNumberFormat="1" applyFont="1" applyBorder="1" applyAlignment="1">
      <alignment horizontal="right" vertical="center"/>
    </xf>
    <xf numFmtId="191" fontId="48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181" fontId="6" fillId="0" borderId="10" xfId="0" applyNumberFormat="1" applyFont="1" applyBorder="1" applyAlignment="1">
      <alignment horizontal="right" vertical="center" wrapText="1"/>
    </xf>
    <xf numFmtId="181" fontId="6" fillId="0" borderId="14" xfId="0" applyNumberFormat="1" applyFont="1" applyBorder="1" applyAlignment="1">
      <alignment horizontal="right" vertical="center" wrapText="1"/>
    </xf>
    <xf numFmtId="181" fontId="6" fillId="0" borderId="11" xfId="0" applyNumberFormat="1" applyFont="1" applyBorder="1" applyAlignment="1">
      <alignment horizontal="right" vertical="center" wrapText="1"/>
    </xf>
    <xf numFmtId="0" fontId="6" fillId="0" borderId="10" xfId="42" applyNumberFormat="1" applyFont="1" applyFill="1" applyBorder="1" applyAlignment="1">
      <alignment horizontal="right" vertical="center" wrapText="1"/>
    </xf>
    <xf numFmtId="181" fontId="2" fillId="0" borderId="11" xfId="0" applyNumberFormat="1" applyFont="1" applyFill="1" applyBorder="1" applyAlignment="1">
      <alignment horizontal="right" vertical="center" wrapText="1"/>
    </xf>
    <xf numFmtId="181" fontId="6" fillId="0" borderId="18" xfId="0" applyNumberFormat="1" applyFont="1" applyFill="1" applyBorder="1" applyAlignment="1">
      <alignment horizontal="right" vertical="center" wrapText="1"/>
    </xf>
    <xf numFmtId="191" fontId="48" fillId="0" borderId="13" xfId="0" applyNumberFormat="1" applyFont="1" applyBorder="1" applyAlignment="1">
      <alignment horizontal="center" vertical="center"/>
    </xf>
    <xf numFmtId="181" fontId="6" fillId="0" borderId="13" xfId="0" applyNumberFormat="1" applyFont="1" applyBorder="1" applyAlignment="1">
      <alignment horizontal="right" vertical="center"/>
    </xf>
    <xf numFmtId="181" fontId="6" fillId="0" borderId="13" xfId="49" applyNumberFormat="1" applyFont="1" applyBorder="1" applyAlignment="1">
      <alignment vertical="center"/>
    </xf>
    <xf numFmtId="181" fontId="6" fillId="0" borderId="13" xfId="49" applyNumberFormat="1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/>
    </xf>
    <xf numFmtId="181" fontId="6" fillId="0" borderId="13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181" fontId="6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 wrapText="1"/>
    </xf>
    <xf numFmtId="181" fontId="6" fillId="0" borderId="12" xfId="0" applyNumberFormat="1" applyFont="1" applyBorder="1" applyAlignment="1">
      <alignment horizontal="right" vertical="center"/>
    </xf>
    <xf numFmtId="38" fontId="6" fillId="0" borderId="13" xfId="49" applyFont="1" applyFill="1" applyBorder="1" applyAlignment="1">
      <alignment vertical="center"/>
    </xf>
    <xf numFmtId="181" fontId="6" fillId="0" borderId="12" xfId="0" applyNumberFormat="1" applyFont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181" fontId="6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81" fontId="4" fillId="36" borderId="13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181" fontId="3" fillId="37" borderId="13" xfId="0" applyNumberFormat="1" applyFont="1" applyFill="1" applyBorder="1" applyAlignment="1">
      <alignment horizontal="center" vertical="center" wrapText="1"/>
    </xf>
    <xf numFmtId="181" fontId="4" fillId="38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6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I39"/>
  <sheetViews>
    <sheetView tabSelected="1" zoomScalePageLayoutView="0" workbookViewId="0" topLeftCell="A1">
      <selection activeCell="A1" sqref="A1"/>
    </sheetView>
  </sheetViews>
  <sheetFormatPr defaultColWidth="8.625" defaultRowHeight="13.5"/>
  <cols>
    <col min="1" max="1" width="23.25390625" style="1" customWidth="1"/>
    <col min="2" max="2" width="5.375" style="1" customWidth="1"/>
    <col min="3" max="3" width="12.625" style="1" customWidth="1"/>
    <col min="4" max="4" width="10.50390625" style="1" bestFit="1" customWidth="1"/>
    <col min="5" max="5" width="11.625" style="1" customWidth="1"/>
    <col min="6" max="6" width="10.375" style="1" customWidth="1"/>
    <col min="7" max="7" width="9.50390625" style="1" customWidth="1"/>
    <col min="8" max="8" width="11.625" style="1" bestFit="1" customWidth="1"/>
    <col min="9" max="9" width="11.625" style="1" customWidth="1"/>
    <col min="10" max="10" width="13.125" style="1" customWidth="1"/>
    <col min="11" max="11" width="11.25390625" style="1" customWidth="1"/>
    <col min="12" max="12" width="9.625" style="1" customWidth="1"/>
    <col min="13" max="14" width="12.00390625" style="1" customWidth="1"/>
    <col min="15" max="15" width="6.50390625" style="1" customWidth="1"/>
    <col min="16" max="16" width="11.50390625" style="1" customWidth="1"/>
    <col min="17" max="17" width="11.625" style="1" customWidth="1"/>
    <col min="18" max="19" width="10.00390625" style="1" customWidth="1"/>
    <col min="20" max="20" width="12.125" style="1" customWidth="1"/>
    <col min="21" max="21" width="11.375" style="1" customWidth="1"/>
    <col min="22" max="22" width="11.625" style="1" customWidth="1"/>
    <col min="23" max="23" width="8.50390625" style="10" customWidth="1"/>
    <col min="24" max="16384" width="8.625" style="1" customWidth="1"/>
  </cols>
  <sheetData>
    <row r="1" spans="1:60" s="5" customFormat="1" ht="21" customHeight="1">
      <c r="A1" s="15" t="s">
        <v>48</v>
      </c>
      <c r="B1" s="15"/>
      <c r="C1" s="15"/>
      <c r="D1" s="15"/>
      <c r="E1" s="15"/>
      <c r="F1" s="15"/>
      <c r="G1" s="13"/>
      <c r="H1" s="13"/>
      <c r="I1" s="13"/>
      <c r="J1" s="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0:15" ht="15" customHeight="1">
      <c r="J2" s="10"/>
      <c r="O2" s="1" t="s">
        <v>35</v>
      </c>
    </row>
    <row r="3" spans="1:15" ht="18" customHeight="1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0" t="s">
        <v>38</v>
      </c>
    </row>
    <row r="4" spans="1:15" s="10" customFormat="1" ht="18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0" t="s">
        <v>44</v>
      </c>
    </row>
    <row r="5" spans="1:17" ht="18" customHeight="1">
      <c r="A5" s="102" t="s">
        <v>9</v>
      </c>
      <c r="B5" s="94" t="s">
        <v>0</v>
      </c>
      <c r="C5" s="94" t="s">
        <v>27</v>
      </c>
      <c r="D5" s="94" t="s">
        <v>19</v>
      </c>
      <c r="E5" s="94" t="s">
        <v>26</v>
      </c>
      <c r="F5" s="94" t="s">
        <v>29</v>
      </c>
      <c r="G5" s="94" t="s">
        <v>28</v>
      </c>
      <c r="H5" s="96" t="s">
        <v>37</v>
      </c>
      <c r="I5" s="95" t="s">
        <v>45</v>
      </c>
      <c r="J5" s="100" t="s">
        <v>24</v>
      </c>
      <c r="K5" s="100"/>
      <c r="L5" s="100"/>
      <c r="M5" s="100" t="s">
        <v>25</v>
      </c>
      <c r="N5" s="100"/>
      <c r="O5" s="10" t="s">
        <v>39</v>
      </c>
      <c r="P5" s="10"/>
      <c r="Q5" s="10"/>
    </row>
    <row r="6" spans="1:61" s="4" customFormat="1" ht="42.75" customHeight="1">
      <c r="A6" s="102"/>
      <c r="B6" s="94"/>
      <c r="C6" s="94"/>
      <c r="D6" s="94"/>
      <c r="E6" s="94"/>
      <c r="F6" s="94"/>
      <c r="G6" s="94"/>
      <c r="H6" s="96"/>
      <c r="I6" s="95"/>
      <c r="J6" s="17" t="s">
        <v>30</v>
      </c>
      <c r="K6" s="17" t="s">
        <v>31</v>
      </c>
      <c r="L6" s="17" t="s">
        <v>23</v>
      </c>
      <c r="M6" s="42" t="s">
        <v>42</v>
      </c>
      <c r="N6" s="42" t="s">
        <v>43</v>
      </c>
      <c r="O6" s="1"/>
      <c r="P6" s="1"/>
      <c r="Q6" s="1"/>
      <c r="R6" s="1"/>
      <c r="S6" s="1"/>
      <c r="T6" s="1"/>
      <c r="U6" s="1"/>
      <c r="V6" s="1"/>
      <c r="W6" s="1"/>
      <c r="X6" s="1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25" ht="18" customHeight="1">
      <c r="A7" s="28" t="s">
        <v>10</v>
      </c>
      <c r="B7" s="26">
        <f aca="true" t="shared" si="0" ref="B7:C9">B18</f>
        <v>41</v>
      </c>
      <c r="C7" s="79">
        <f>C18</f>
        <v>503562.10000000003</v>
      </c>
      <c r="D7" s="65">
        <f>C7/$C$31*100</f>
        <v>20.560289897735363</v>
      </c>
      <c r="E7" s="29">
        <f>E18</f>
        <v>410698.6</v>
      </c>
      <c r="F7" s="43">
        <f>C7-E7</f>
        <v>92863.50000000006</v>
      </c>
      <c r="G7" s="51">
        <f>F7/C7*100</f>
        <v>18.44132034559393</v>
      </c>
      <c r="H7" s="78">
        <f aca="true" t="shared" si="1" ref="H7:I9">H18</f>
        <v>518235.3</v>
      </c>
      <c r="I7" s="78">
        <f t="shared" si="1"/>
        <v>803342.3</v>
      </c>
      <c r="J7" s="43">
        <f>I7-C7</f>
        <v>299780.2</v>
      </c>
      <c r="K7" s="44">
        <f>J7/C7*100</f>
        <v>59.531922676468305</v>
      </c>
      <c r="L7" s="30">
        <f>L18</f>
        <v>33</v>
      </c>
      <c r="M7" s="43">
        <f>I7-H7</f>
        <v>285107.00000000006</v>
      </c>
      <c r="N7" s="44">
        <f>M7/H7*100</f>
        <v>55.01497099869501</v>
      </c>
      <c r="O7" s="62" t="s">
        <v>36</v>
      </c>
      <c r="W7" s="1"/>
      <c r="Y7" s="10"/>
    </row>
    <row r="8" spans="1:25" ht="18" customHeight="1">
      <c r="A8" s="28" t="s">
        <v>11</v>
      </c>
      <c r="B8" s="26">
        <f t="shared" si="0"/>
        <v>4</v>
      </c>
      <c r="C8" s="78">
        <f t="shared" si="0"/>
        <v>1254983</v>
      </c>
      <c r="D8" s="65">
        <f>C8/$C$31*100</f>
        <v>51.24058045021581</v>
      </c>
      <c r="E8" s="80">
        <f>E19</f>
        <v>936964</v>
      </c>
      <c r="F8" s="43">
        <f>C8-E8</f>
        <v>318019</v>
      </c>
      <c r="G8" s="51">
        <f>F8/C8*100</f>
        <v>25.340502620354222</v>
      </c>
      <c r="H8" s="29">
        <f t="shared" si="1"/>
        <v>1259500</v>
      </c>
      <c r="I8" s="29">
        <f t="shared" si="1"/>
        <v>1390155</v>
      </c>
      <c r="J8" s="43">
        <f>I8-C8</f>
        <v>135172</v>
      </c>
      <c r="K8" s="44">
        <f>J8/C8*100</f>
        <v>10.770823190433655</v>
      </c>
      <c r="L8" s="30">
        <f>L19</f>
        <v>2</v>
      </c>
      <c r="M8" s="43">
        <f>I8-H8</f>
        <v>130655</v>
      </c>
      <c r="N8" s="44">
        <f>M8/H8*100</f>
        <v>10.373560936879715</v>
      </c>
      <c r="O8" s="62"/>
      <c r="W8" s="1"/>
      <c r="Y8" s="10"/>
    </row>
    <row r="9" spans="1:25" ht="18" customHeight="1">
      <c r="A9" s="28" t="s">
        <v>12</v>
      </c>
      <c r="B9" s="26">
        <f t="shared" si="0"/>
        <v>5</v>
      </c>
      <c r="C9" s="78">
        <f t="shared" si="0"/>
        <v>40906.4</v>
      </c>
      <c r="D9" s="65">
        <f>C9/$C$31*100</f>
        <v>1.6701960744716926</v>
      </c>
      <c r="E9" s="29">
        <f>E20</f>
        <v>40908.8</v>
      </c>
      <c r="F9" s="43">
        <f>C9-E9</f>
        <v>-2.400000000001455</v>
      </c>
      <c r="G9" s="44">
        <v>-1.253108548913219</v>
      </c>
      <c r="H9" s="29">
        <f t="shared" si="1"/>
        <v>37318.4</v>
      </c>
      <c r="I9" s="29">
        <f t="shared" si="1"/>
        <v>37107.9</v>
      </c>
      <c r="J9" s="43">
        <f>I9-C9</f>
        <v>-3798.5</v>
      </c>
      <c r="K9" s="44">
        <f>J9/C9*100</f>
        <v>-9.285833023683335</v>
      </c>
      <c r="L9" s="30">
        <f>L20</f>
        <v>4</v>
      </c>
      <c r="M9" s="43">
        <f>I9-H9</f>
        <v>-210.5</v>
      </c>
      <c r="N9" s="44">
        <f>M9/H9*100</f>
        <v>-0.5640649116789573</v>
      </c>
      <c r="O9" s="62"/>
      <c r="W9" s="1"/>
      <c r="Y9" s="10"/>
    </row>
    <row r="10" spans="1:25" ht="18" customHeight="1" thickBot="1">
      <c r="A10" s="32" t="s">
        <v>18</v>
      </c>
      <c r="B10" s="33">
        <f>SUM(B21:B30)</f>
        <v>65</v>
      </c>
      <c r="C10" s="60">
        <f>SUM(C21:C30)</f>
        <v>649745.97</v>
      </c>
      <c r="D10" s="64">
        <f>C10/$C$31*100</f>
        <v>26.528933577577153</v>
      </c>
      <c r="E10" s="60">
        <f>SUM(E21:E30)</f>
        <v>525710.87</v>
      </c>
      <c r="F10" s="45">
        <f>SUM(F21:F30)</f>
        <v>117354.1</v>
      </c>
      <c r="G10" s="46">
        <f>F10/C10*100</f>
        <v>18.061535649078365</v>
      </c>
      <c r="H10" s="60">
        <f>SUM(H21:H30)</f>
        <v>602475.1</v>
      </c>
      <c r="I10" s="60">
        <f>SUM(I21:I30)</f>
        <v>574510.7</v>
      </c>
      <c r="J10" s="45">
        <f>I10-C10</f>
        <v>-75235.27000000002</v>
      </c>
      <c r="K10" s="46">
        <f>J10/C10*100</f>
        <v>-11.579182245639789</v>
      </c>
      <c r="L10" s="61">
        <f>SUM(L21:L30)</f>
        <v>37</v>
      </c>
      <c r="M10" s="45">
        <f>I10-H10</f>
        <v>-27964.400000000023</v>
      </c>
      <c r="N10" s="46">
        <f>M10/H10*100</f>
        <v>-4.641586017413836</v>
      </c>
      <c r="O10" s="62"/>
      <c r="W10" s="1"/>
      <c r="Y10" s="10"/>
    </row>
    <row r="11" spans="1:25" ht="18" customHeight="1" thickTop="1">
      <c r="A11" s="31" t="s">
        <v>13</v>
      </c>
      <c r="B11" s="59">
        <f>SUM(B7:B10)</f>
        <v>115</v>
      </c>
      <c r="C11" s="47">
        <f>SUM(C7:C10)</f>
        <v>2449197.4699999997</v>
      </c>
      <c r="D11" s="63">
        <f>SUM(D7:D10)</f>
        <v>100.00000000000001</v>
      </c>
      <c r="E11" s="47">
        <f>SUM(E7:E10)</f>
        <v>1914282.27</v>
      </c>
      <c r="F11" s="47">
        <f>SUM(F7:F10)</f>
        <v>528234.2000000001</v>
      </c>
      <c r="G11" s="49">
        <f>F11/C11*100</f>
        <v>21.567644359848213</v>
      </c>
      <c r="H11" s="47">
        <f>SUM(H7:H10)</f>
        <v>2417528.8</v>
      </c>
      <c r="I11" s="58">
        <f>SUM(I7:I10)</f>
        <v>2805115.8999999994</v>
      </c>
      <c r="J11" s="48">
        <f>I11-C11</f>
        <v>355918.4299999997</v>
      </c>
      <c r="K11" s="49">
        <f>J11/C11*100</f>
        <v>14.532043020606245</v>
      </c>
      <c r="L11" s="50">
        <f>SUM(L7:L10)</f>
        <v>76</v>
      </c>
      <c r="M11" s="48">
        <f>I11-H11</f>
        <v>387587.0999999996</v>
      </c>
      <c r="N11" s="49">
        <f>M11/H11*100</f>
        <v>16.032367432396242</v>
      </c>
      <c r="O11" s="62" t="s">
        <v>36</v>
      </c>
      <c r="W11" s="1"/>
      <c r="Y11" s="10"/>
    </row>
    <row r="12" spans="2:24" ht="18" customHeight="1">
      <c r="B12" s="34"/>
      <c r="C12" s="36"/>
      <c r="D12" s="34"/>
      <c r="E12" s="40"/>
      <c r="F12" s="40"/>
      <c r="H12" s="40"/>
      <c r="I12" s="40"/>
      <c r="K12" s="12"/>
      <c r="L12" s="12"/>
      <c r="M12" s="12"/>
      <c r="N12" s="12"/>
      <c r="W12" s="1"/>
      <c r="X12" s="10"/>
    </row>
    <row r="13" spans="2:24" ht="18" customHeight="1">
      <c r="B13" s="35"/>
      <c r="C13" s="37"/>
      <c r="D13" s="35"/>
      <c r="E13" s="40"/>
      <c r="F13" s="40"/>
      <c r="H13" s="40"/>
      <c r="I13" s="40"/>
      <c r="K13" s="11"/>
      <c r="L13" s="11"/>
      <c r="M13" s="40"/>
      <c r="W13" s="1"/>
      <c r="X13" s="10"/>
    </row>
    <row r="14" spans="1:24" ht="18" customHeight="1">
      <c r="A14" s="14" t="s">
        <v>20</v>
      </c>
      <c r="B14" s="14"/>
      <c r="C14" s="38"/>
      <c r="D14" s="14"/>
      <c r="E14" s="38"/>
      <c r="F14" s="38"/>
      <c r="G14" s="14"/>
      <c r="H14" s="38"/>
      <c r="I14" s="38"/>
      <c r="J14" s="14"/>
      <c r="K14" s="14"/>
      <c r="L14" s="14"/>
      <c r="M14" s="14"/>
      <c r="N14" s="14"/>
      <c r="W14" s="1"/>
      <c r="X14" s="10"/>
    </row>
    <row r="15" spans="1:14" s="10" customFormat="1" ht="18" customHeight="1">
      <c r="A15" s="22"/>
      <c r="B15" s="22"/>
      <c r="C15" s="39"/>
      <c r="D15" s="22"/>
      <c r="E15" s="39"/>
      <c r="F15" s="39"/>
      <c r="G15" s="22"/>
      <c r="H15" s="39"/>
      <c r="I15" s="39"/>
      <c r="J15" s="22"/>
      <c r="K15" s="22"/>
      <c r="L15" s="22"/>
      <c r="M15" s="22"/>
      <c r="N15" s="22"/>
    </row>
    <row r="16" spans="1:24" ht="18" customHeight="1">
      <c r="A16" s="94" t="s">
        <v>15</v>
      </c>
      <c r="B16" s="94" t="s">
        <v>0</v>
      </c>
      <c r="C16" s="94" t="s">
        <v>27</v>
      </c>
      <c r="D16" s="94" t="s">
        <v>19</v>
      </c>
      <c r="E16" s="93" t="s">
        <v>26</v>
      </c>
      <c r="F16" s="93" t="s">
        <v>29</v>
      </c>
      <c r="G16" s="94" t="s">
        <v>28</v>
      </c>
      <c r="H16" s="96" t="s">
        <v>37</v>
      </c>
      <c r="I16" s="95" t="s">
        <v>45</v>
      </c>
      <c r="J16" s="97" t="s">
        <v>24</v>
      </c>
      <c r="K16" s="98"/>
      <c r="L16" s="99"/>
      <c r="M16" s="97" t="s">
        <v>25</v>
      </c>
      <c r="N16" s="99"/>
      <c r="W16" s="1"/>
      <c r="X16" s="10"/>
    </row>
    <row r="17" spans="1:23" ht="42" customHeight="1">
      <c r="A17" s="94"/>
      <c r="B17" s="94"/>
      <c r="C17" s="94"/>
      <c r="D17" s="94"/>
      <c r="E17" s="93"/>
      <c r="F17" s="93"/>
      <c r="G17" s="94"/>
      <c r="H17" s="96"/>
      <c r="I17" s="95"/>
      <c r="J17" s="17" t="s">
        <v>30</v>
      </c>
      <c r="K17" s="17" t="s">
        <v>31</v>
      </c>
      <c r="L17" s="17" t="s">
        <v>23</v>
      </c>
      <c r="M17" s="42" t="s">
        <v>42</v>
      </c>
      <c r="N17" s="42" t="s">
        <v>43</v>
      </c>
      <c r="O17" s="10" t="s">
        <v>39</v>
      </c>
      <c r="V17" s="10"/>
      <c r="W17" s="1"/>
    </row>
    <row r="18" spans="1:23" ht="18" customHeight="1">
      <c r="A18" s="25" t="s">
        <v>1</v>
      </c>
      <c r="B18" s="84">
        <v>41</v>
      </c>
      <c r="C18" s="79">
        <v>503562.10000000003</v>
      </c>
      <c r="D18" s="66">
        <f aca="true" t="shared" si="2" ref="D18:D30">C18/$C$31*100</f>
        <v>20.560289897735363</v>
      </c>
      <c r="E18" s="88">
        <v>410698.6</v>
      </c>
      <c r="F18" s="52">
        <f>C18-E18</f>
        <v>92863.50000000006</v>
      </c>
      <c r="G18" s="53">
        <f aca="true" t="shared" si="3" ref="G18:G25">F18/C18*100</f>
        <v>18.44132034559393</v>
      </c>
      <c r="H18" s="81">
        <v>518235.3</v>
      </c>
      <c r="I18" s="81">
        <v>803342.3</v>
      </c>
      <c r="J18" s="55">
        <f aca="true" t="shared" si="4" ref="J18:J31">I18-C18</f>
        <v>299780.2</v>
      </c>
      <c r="K18" s="49">
        <f>J18/C18*100</f>
        <v>59.531922676468305</v>
      </c>
      <c r="L18" s="74">
        <v>33</v>
      </c>
      <c r="M18" s="52">
        <f aca="true" t="shared" si="5" ref="M18:M31">I18-H18</f>
        <v>285107.00000000006</v>
      </c>
      <c r="N18" s="44">
        <f>M18/H18*100</f>
        <v>55.01497099869501</v>
      </c>
      <c r="O18" s="62" t="s">
        <v>36</v>
      </c>
      <c r="P18" s="1" t="s">
        <v>41</v>
      </c>
      <c r="V18" s="10"/>
      <c r="W18" s="1"/>
    </row>
    <row r="19" spans="1:23" ht="18" customHeight="1">
      <c r="A19" s="25" t="s">
        <v>14</v>
      </c>
      <c r="B19" s="84">
        <v>4</v>
      </c>
      <c r="C19" s="78">
        <v>1254983</v>
      </c>
      <c r="D19" s="66">
        <f t="shared" si="2"/>
        <v>51.24058045021581</v>
      </c>
      <c r="E19" s="80">
        <v>936964</v>
      </c>
      <c r="F19" s="52">
        <f aca="true" t="shared" si="6" ref="F19:F25">C19-E19</f>
        <v>318019</v>
      </c>
      <c r="G19" s="53">
        <f t="shared" si="3"/>
        <v>25.340502620354222</v>
      </c>
      <c r="H19" s="6">
        <v>1259500</v>
      </c>
      <c r="I19" s="73">
        <v>1390155</v>
      </c>
      <c r="J19" s="55">
        <f t="shared" si="4"/>
        <v>135172</v>
      </c>
      <c r="K19" s="49">
        <f aca="true" t="shared" si="7" ref="K19:K30">J19/C19*100</f>
        <v>10.770823190433655</v>
      </c>
      <c r="L19" s="74">
        <v>2</v>
      </c>
      <c r="M19" s="52">
        <f t="shared" si="5"/>
        <v>130655</v>
      </c>
      <c r="N19" s="44">
        <f aca="true" t="shared" si="8" ref="N19:N31">M19/H19*100</f>
        <v>10.373560936879715</v>
      </c>
      <c r="O19" s="62"/>
      <c r="V19" s="10"/>
      <c r="W19" s="1"/>
    </row>
    <row r="20" spans="1:23" ht="18" customHeight="1">
      <c r="A20" s="25" t="s">
        <v>32</v>
      </c>
      <c r="B20" s="84">
        <v>5</v>
      </c>
      <c r="C20" s="78">
        <v>40906.4</v>
      </c>
      <c r="D20" s="66">
        <f t="shared" si="2"/>
        <v>1.6701960744716926</v>
      </c>
      <c r="E20" s="41">
        <v>40908.8</v>
      </c>
      <c r="F20" s="52">
        <f t="shared" si="6"/>
        <v>-2.400000000001455</v>
      </c>
      <c r="G20" s="54">
        <f t="shared" si="3"/>
        <v>-0.005867052588351591</v>
      </c>
      <c r="H20" s="6">
        <v>37318.4</v>
      </c>
      <c r="I20" s="73">
        <v>37107.9</v>
      </c>
      <c r="J20" s="55">
        <f t="shared" si="4"/>
        <v>-3798.5</v>
      </c>
      <c r="K20" s="49">
        <f t="shared" si="7"/>
        <v>-9.285833023683335</v>
      </c>
      <c r="L20" s="74">
        <v>4</v>
      </c>
      <c r="M20" s="52">
        <f t="shared" si="5"/>
        <v>-210.5</v>
      </c>
      <c r="N20" s="44">
        <f t="shared" si="8"/>
        <v>-0.5640649116789573</v>
      </c>
      <c r="O20" s="62"/>
      <c r="V20" s="10"/>
      <c r="W20" s="1"/>
    </row>
    <row r="21" spans="1:23" ht="18" customHeight="1">
      <c r="A21" s="25" t="s">
        <v>33</v>
      </c>
      <c r="B21" s="84">
        <v>3</v>
      </c>
      <c r="C21" s="78">
        <v>18809</v>
      </c>
      <c r="D21" s="66">
        <f t="shared" si="2"/>
        <v>0.7679658431134997</v>
      </c>
      <c r="E21" s="41">
        <v>18397</v>
      </c>
      <c r="F21" s="52">
        <f>C21-E21</f>
        <v>412</v>
      </c>
      <c r="G21" s="54">
        <f>F21/C21*100</f>
        <v>2.190440746451167</v>
      </c>
      <c r="H21" s="6">
        <v>22331</v>
      </c>
      <c r="I21" s="73">
        <v>21254.4</v>
      </c>
      <c r="J21" s="55">
        <f>I21-C21</f>
        <v>2445.4000000000015</v>
      </c>
      <c r="K21" s="49">
        <f>J21/C21*100</f>
        <v>13.001222818863317</v>
      </c>
      <c r="L21" s="74">
        <v>0</v>
      </c>
      <c r="M21" s="52">
        <f>I21-H21</f>
        <v>-1076.5999999999985</v>
      </c>
      <c r="N21" s="44">
        <f>M21/H21*100</f>
        <v>-4.821100712014681</v>
      </c>
      <c r="O21" s="62"/>
      <c r="V21" s="10"/>
      <c r="W21" s="1"/>
    </row>
    <row r="22" spans="1:23" ht="18" customHeight="1">
      <c r="A22" s="25" t="s">
        <v>2</v>
      </c>
      <c r="B22" s="84">
        <v>15</v>
      </c>
      <c r="C22" s="78">
        <v>102503.7</v>
      </c>
      <c r="D22" s="66">
        <f t="shared" si="2"/>
        <v>4.185195406069075</v>
      </c>
      <c r="E22" s="41">
        <v>68373</v>
      </c>
      <c r="F22" s="52">
        <f t="shared" si="6"/>
        <v>34130.7</v>
      </c>
      <c r="G22" s="53">
        <f>F22/C22*100</f>
        <v>33.297041960436545</v>
      </c>
      <c r="H22" s="75">
        <v>101286.5</v>
      </c>
      <c r="I22" s="91">
        <v>86990.2</v>
      </c>
      <c r="J22" s="55">
        <f t="shared" si="4"/>
        <v>-15513.5</v>
      </c>
      <c r="K22" s="49">
        <f>J22/C22*100</f>
        <v>-15.13457562995287</v>
      </c>
      <c r="L22" s="74">
        <v>9</v>
      </c>
      <c r="M22" s="52">
        <f t="shared" si="5"/>
        <v>-14296.300000000003</v>
      </c>
      <c r="N22" s="44">
        <f t="shared" si="8"/>
        <v>-14.114714201793923</v>
      </c>
      <c r="O22" s="62"/>
      <c r="V22" s="10"/>
      <c r="W22" s="1"/>
    </row>
    <row r="23" spans="1:23" ht="18" customHeight="1">
      <c r="A23" s="25" t="s">
        <v>3</v>
      </c>
      <c r="B23" s="84">
        <v>1</v>
      </c>
      <c r="C23" s="82" t="s">
        <v>17</v>
      </c>
      <c r="D23" s="77" t="s">
        <v>17</v>
      </c>
      <c r="E23" s="82" t="s">
        <v>17</v>
      </c>
      <c r="F23" s="77" t="s">
        <v>17</v>
      </c>
      <c r="G23" s="77" t="s">
        <v>17</v>
      </c>
      <c r="H23" s="82" t="s">
        <v>17</v>
      </c>
      <c r="I23" s="78">
        <v>4450</v>
      </c>
      <c r="J23" s="77" t="s">
        <v>17</v>
      </c>
      <c r="K23" s="77" t="s">
        <v>17</v>
      </c>
      <c r="L23" s="78">
        <v>1</v>
      </c>
      <c r="M23" s="77" t="s">
        <v>17</v>
      </c>
      <c r="N23" s="77" t="s">
        <v>17</v>
      </c>
      <c r="O23" s="62"/>
      <c r="U23" s="10"/>
      <c r="W23" s="1"/>
    </row>
    <row r="24" spans="1:23" ht="18" customHeight="1">
      <c r="A24" s="19" t="s">
        <v>4</v>
      </c>
      <c r="B24" s="70">
        <v>3</v>
      </c>
      <c r="C24" s="85">
        <v>9827</v>
      </c>
      <c r="D24" s="67">
        <f t="shared" si="2"/>
        <v>0.40123347016196287</v>
      </c>
      <c r="E24" s="71">
        <v>9626</v>
      </c>
      <c r="F24" s="52">
        <f t="shared" si="6"/>
        <v>201</v>
      </c>
      <c r="G24" s="53">
        <f>F24/C24*100</f>
        <v>2.0453851633255318</v>
      </c>
      <c r="H24" s="6">
        <v>8413</v>
      </c>
      <c r="I24" s="73">
        <v>8179</v>
      </c>
      <c r="J24" s="55">
        <f t="shared" si="4"/>
        <v>-1648</v>
      </c>
      <c r="K24" s="49">
        <f t="shared" si="7"/>
        <v>-16.770123130151624</v>
      </c>
      <c r="L24" s="74">
        <v>3</v>
      </c>
      <c r="M24" s="52">
        <f t="shared" si="5"/>
        <v>-234</v>
      </c>
      <c r="N24" s="44">
        <f t="shared" si="8"/>
        <v>-2.7814097230476644</v>
      </c>
      <c r="O24" s="62"/>
      <c r="U24" s="10"/>
      <c r="W24" s="1"/>
    </row>
    <row r="25" spans="1:23" ht="28.5" customHeight="1">
      <c r="A25" s="19" t="s">
        <v>22</v>
      </c>
      <c r="B25" s="70">
        <v>5</v>
      </c>
      <c r="C25" s="85">
        <v>33815.369999999995</v>
      </c>
      <c r="D25" s="67">
        <f t="shared" si="2"/>
        <v>1.3806714409189715</v>
      </c>
      <c r="E25" s="71">
        <v>32801.270000000004</v>
      </c>
      <c r="F25" s="52">
        <f t="shared" si="6"/>
        <v>1014.0999999999913</v>
      </c>
      <c r="G25" s="53">
        <f t="shared" si="3"/>
        <v>2.9989321423955775</v>
      </c>
      <c r="H25" s="6">
        <v>33921.3</v>
      </c>
      <c r="I25" s="73">
        <v>33343.9</v>
      </c>
      <c r="J25" s="55">
        <f t="shared" si="4"/>
        <v>-471.4699999999939</v>
      </c>
      <c r="K25" s="49">
        <f t="shared" si="7"/>
        <v>-1.394247645375443</v>
      </c>
      <c r="L25" s="74">
        <v>3</v>
      </c>
      <c r="M25" s="52">
        <f t="shared" si="5"/>
        <v>-577.4000000000015</v>
      </c>
      <c r="N25" s="44">
        <f t="shared" si="8"/>
        <v>-1.7021753293653292</v>
      </c>
      <c r="O25" s="62"/>
      <c r="U25" s="10"/>
      <c r="W25" s="1"/>
    </row>
    <row r="26" spans="1:58" s="4" customFormat="1" ht="18" customHeight="1">
      <c r="A26" s="19" t="s">
        <v>46</v>
      </c>
      <c r="B26" s="70">
        <v>1</v>
      </c>
      <c r="C26" s="71">
        <v>6681</v>
      </c>
      <c r="D26" s="67">
        <f t="shared" si="2"/>
        <v>0.2727832313169914</v>
      </c>
      <c r="E26" s="71" t="s">
        <v>17</v>
      </c>
      <c r="F26" s="2" t="s">
        <v>17</v>
      </c>
      <c r="G26" s="7" t="s">
        <v>17</v>
      </c>
      <c r="H26" s="6">
        <v>8014</v>
      </c>
      <c r="I26" s="73">
        <v>7457</v>
      </c>
      <c r="J26" s="55">
        <f t="shared" si="4"/>
        <v>776</v>
      </c>
      <c r="K26" s="49">
        <f t="shared" si="7"/>
        <v>11.6150276904655</v>
      </c>
      <c r="L26" s="90">
        <v>0</v>
      </c>
      <c r="M26" s="52">
        <f t="shared" si="5"/>
        <v>-557</v>
      </c>
      <c r="N26" s="44">
        <f t="shared" si="8"/>
        <v>-6.950336910406787</v>
      </c>
      <c r="O26" s="62"/>
      <c r="P26" s="1"/>
      <c r="Q26" s="1"/>
      <c r="R26" s="1"/>
      <c r="S26" s="1"/>
      <c r="T26" s="1"/>
      <c r="U26" s="10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s="3" customFormat="1" ht="18" customHeight="1">
      <c r="A27" s="19" t="s">
        <v>5</v>
      </c>
      <c r="B27" s="70">
        <v>12</v>
      </c>
      <c r="C27" s="85">
        <v>68891.5</v>
      </c>
      <c r="D27" s="67">
        <f t="shared" si="2"/>
        <v>2.8128193354699165</v>
      </c>
      <c r="E27" s="71">
        <v>46271.200000000004</v>
      </c>
      <c r="F27" s="52">
        <f>C27-E27</f>
        <v>22620.299999999996</v>
      </c>
      <c r="G27" s="53">
        <f>F27/C27*100</f>
        <v>32.83467481474492</v>
      </c>
      <c r="H27" s="73">
        <v>67252.8</v>
      </c>
      <c r="I27" s="73">
        <v>70171.09999999999</v>
      </c>
      <c r="J27" s="55">
        <f t="shared" si="4"/>
        <v>1279.5999999999913</v>
      </c>
      <c r="K27" s="49">
        <f t="shared" si="7"/>
        <v>1.8574134690055977</v>
      </c>
      <c r="L27" s="74">
        <v>4</v>
      </c>
      <c r="M27" s="52">
        <f t="shared" si="5"/>
        <v>2918.2999999999884</v>
      </c>
      <c r="N27" s="44">
        <f t="shared" si="8"/>
        <v>4.339298884210008</v>
      </c>
      <c r="O27" s="62"/>
      <c r="P27" s="1"/>
      <c r="Q27" s="1"/>
      <c r="R27" s="1"/>
      <c r="S27" s="1"/>
      <c r="T27" s="1"/>
      <c r="U27" s="10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23" ht="18" customHeight="1">
      <c r="A28" s="19" t="s">
        <v>6</v>
      </c>
      <c r="B28" s="70">
        <v>3</v>
      </c>
      <c r="C28" s="85">
        <v>15762.2</v>
      </c>
      <c r="D28" s="67">
        <f t="shared" si="2"/>
        <v>0.6435659105919297</v>
      </c>
      <c r="E28" s="71">
        <v>15544.6</v>
      </c>
      <c r="F28" s="52">
        <f>C28-E28</f>
        <v>217.60000000000036</v>
      </c>
      <c r="G28" s="53">
        <f>F28/C28*100</f>
        <v>1.3805179480021845</v>
      </c>
      <c r="H28" s="6">
        <v>15103.4</v>
      </c>
      <c r="I28" s="73">
        <v>14820.1</v>
      </c>
      <c r="J28" s="55">
        <f t="shared" si="4"/>
        <v>-942.1000000000004</v>
      </c>
      <c r="K28" s="49">
        <f t="shared" si="7"/>
        <v>-5.976957531309083</v>
      </c>
      <c r="L28" s="74">
        <v>3</v>
      </c>
      <c r="M28" s="52">
        <f t="shared" si="5"/>
        <v>-283.2999999999993</v>
      </c>
      <c r="N28" s="44">
        <f t="shared" si="8"/>
        <v>-1.8757365891123805</v>
      </c>
      <c r="U28" s="10"/>
      <c r="W28" s="1"/>
    </row>
    <row r="29" spans="1:23" ht="18" customHeight="1">
      <c r="A29" s="20" t="s">
        <v>7</v>
      </c>
      <c r="B29" s="70">
        <v>21</v>
      </c>
      <c r="C29" s="85">
        <v>389546.2</v>
      </c>
      <c r="D29" s="67">
        <f t="shared" si="2"/>
        <v>15.905054809647506</v>
      </c>
      <c r="E29" s="72">
        <v>330969.8</v>
      </c>
      <c r="F29" s="52">
        <f>C29-E29</f>
        <v>58576.40000000002</v>
      </c>
      <c r="G29" s="53">
        <f>F29/C29*100</f>
        <v>15.037086743497952</v>
      </c>
      <c r="H29" s="76">
        <v>338393.2</v>
      </c>
      <c r="I29" s="76">
        <v>322565</v>
      </c>
      <c r="J29" s="55">
        <f t="shared" si="4"/>
        <v>-66981.20000000001</v>
      </c>
      <c r="K29" s="49">
        <f t="shared" si="7"/>
        <v>-17.194674213225543</v>
      </c>
      <c r="L29" s="74">
        <v>14</v>
      </c>
      <c r="M29" s="52">
        <f t="shared" si="5"/>
        <v>-15828.200000000012</v>
      </c>
      <c r="N29" s="44">
        <f t="shared" si="8"/>
        <v>-4.677458057667828</v>
      </c>
      <c r="U29" s="10"/>
      <c r="W29" s="1"/>
    </row>
    <row r="30" spans="1:23" ht="18" customHeight="1" thickBot="1">
      <c r="A30" s="16" t="s">
        <v>16</v>
      </c>
      <c r="B30" s="86">
        <v>1</v>
      </c>
      <c r="C30" s="87">
        <v>3910</v>
      </c>
      <c r="D30" s="68">
        <f t="shared" si="2"/>
        <v>0.15964413028729776</v>
      </c>
      <c r="E30" s="89">
        <v>3728</v>
      </c>
      <c r="F30" s="45">
        <f>C30-E30</f>
        <v>182</v>
      </c>
      <c r="G30" s="46">
        <f>F30/C30*100</f>
        <v>4.654731457800511</v>
      </c>
      <c r="H30" s="8">
        <v>7759.9</v>
      </c>
      <c r="I30" s="89">
        <v>5280</v>
      </c>
      <c r="J30" s="56">
        <f t="shared" si="4"/>
        <v>1370</v>
      </c>
      <c r="K30" s="46">
        <f t="shared" si="7"/>
        <v>35.0383631713555</v>
      </c>
      <c r="L30" s="27">
        <v>0</v>
      </c>
      <c r="M30" s="56">
        <f t="shared" si="5"/>
        <v>-2479.8999999999996</v>
      </c>
      <c r="N30" s="46">
        <f t="shared" si="8"/>
        <v>-31.957886055232663</v>
      </c>
      <c r="O30" s="62"/>
      <c r="U30" s="10"/>
      <c r="W30" s="1"/>
    </row>
    <row r="31" spans="1:23" ht="18" customHeight="1" thickTop="1">
      <c r="A31" s="18" t="s">
        <v>8</v>
      </c>
      <c r="B31" s="83">
        <f>SUM(B18:B30)</f>
        <v>115</v>
      </c>
      <c r="C31" s="55">
        <f>SUM(C18:C30)</f>
        <v>2449197.4699999997</v>
      </c>
      <c r="D31" s="69">
        <f>SUM(D18:D30)</f>
        <v>100.00000000000003</v>
      </c>
      <c r="E31" s="55">
        <f>SUM(E18:E30)</f>
        <v>1914282.2700000003</v>
      </c>
      <c r="F31" s="55">
        <f>SUM(F18:F30)</f>
        <v>528234.2</v>
      </c>
      <c r="G31" s="53">
        <f>F31/C31*100</f>
        <v>21.56764435984821</v>
      </c>
      <c r="H31" s="55">
        <f>SUM(H18:H30)</f>
        <v>2417528.8</v>
      </c>
      <c r="I31" s="55">
        <f>SUM(I18:I30)</f>
        <v>2805115.9</v>
      </c>
      <c r="J31" s="55">
        <f t="shared" si="4"/>
        <v>355918.43000000017</v>
      </c>
      <c r="K31" s="49">
        <f>J31/C31*100</f>
        <v>14.532043020606263</v>
      </c>
      <c r="L31" s="57">
        <f>SUM(L18:L30)</f>
        <v>76</v>
      </c>
      <c r="M31" s="55">
        <f t="shared" si="5"/>
        <v>387587.1000000001</v>
      </c>
      <c r="N31" s="49">
        <f t="shared" si="8"/>
        <v>16.03236743239626</v>
      </c>
      <c r="O31" s="62" t="s">
        <v>36</v>
      </c>
      <c r="U31" s="10"/>
      <c r="W31" s="1"/>
    </row>
    <row r="32" spans="7:8" ht="18" customHeight="1">
      <c r="G32" s="21"/>
      <c r="H32" s="21"/>
    </row>
    <row r="33" spans="1:23" ht="18" customHeight="1">
      <c r="A33" s="92" t="s">
        <v>34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W33" s="1"/>
    </row>
    <row r="34" spans="1:23" ht="18" customHeight="1">
      <c r="A34" s="1" t="s">
        <v>40</v>
      </c>
      <c r="E34" s="10"/>
      <c r="W34" s="1"/>
    </row>
    <row r="35" spans="1:23" ht="41.25" customHeight="1">
      <c r="A35" s="101" t="s">
        <v>47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W35" s="1"/>
    </row>
    <row r="36" spans="5:23" ht="20.25" customHeight="1">
      <c r="E36" s="10"/>
      <c r="W36" s="1"/>
    </row>
    <row r="37" spans="5:23" ht="41.25" customHeight="1">
      <c r="E37" s="10"/>
      <c r="W37" s="1"/>
    </row>
    <row r="38" spans="3:9" ht="30.75" customHeight="1">
      <c r="C38" s="23"/>
      <c r="D38" s="24"/>
      <c r="E38" s="24"/>
      <c r="F38" s="23"/>
      <c r="G38" s="24"/>
      <c r="H38" s="24"/>
      <c r="I38" s="23"/>
    </row>
    <row r="39" spans="3:9" ht="30.75" customHeight="1">
      <c r="C39" s="23"/>
      <c r="D39" s="23"/>
      <c r="E39" s="24"/>
      <c r="F39" s="23"/>
      <c r="G39" s="23"/>
      <c r="H39" s="23"/>
      <c r="I39" s="23"/>
    </row>
  </sheetData>
  <sheetProtection/>
  <mergeCells count="24">
    <mergeCell ref="A35:N35"/>
    <mergeCell ref="A5:A6"/>
    <mergeCell ref="B5:B6"/>
    <mergeCell ref="C5:C6"/>
    <mergeCell ref="D5:D6"/>
    <mergeCell ref="E5:E6"/>
    <mergeCell ref="F5:F6"/>
    <mergeCell ref="G5:G6"/>
    <mergeCell ref="I5:I6"/>
    <mergeCell ref="H5:H6"/>
    <mergeCell ref="J5:L5"/>
    <mergeCell ref="M5:N5"/>
    <mergeCell ref="A16:A17"/>
    <mergeCell ref="B16:B17"/>
    <mergeCell ref="C16:C17"/>
    <mergeCell ref="D16:D17"/>
    <mergeCell ref="E16:E17"/>
    <mergeCell ref="A33:N33"/>
    <mergeCell ref="F16:F17"/>
    <mergeCell ref="G16:G17"/>
    <mergeCell ref="I16:I17"/>
    <mergeCell ref="H16:H17"/>
    <mergeCell ref="J16:L16"/>
    <mergeCell ref="M16:N16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2024-03-28T09:10:08Z</cp:lastPrinted>
  <dcterms:created xsi:type="dcterms:W3CDTF">2009-04-08T00:52:14Z</dcterms:created>
  <dcterms:modified xsi:type="dcterms:W3CDTF">2024-04-02T12:11:37Z</dcterms:modified>
  <cp:category/>
  <cp:version/>
  <cp:contentType/>
  <cp:contentStatus/>
</cp:coreProperties>
</file>