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" windowWidth="11700" windowHeight="9456" activeTab="1"/>
  </bookViews>
  <sheets>
    <sheet name="（１）歳入" sheetId="1" r:id="rId1"/>
    <sheet name="（２）歳出" sheetId="2" r:id="rId2"/>
  </sheets>
  <definedNames>
    <definedName name="_xlnm.Print_Area" localSheetId="0">'（１）歳入'!$A$1:$BE$59</definedName>
    <definedName name="_xlnm.Print_Area" localSheetId="1">'（２）歳出'!$A$1:$BG$48</definedName>
  </definedNames>
  <calcPr fullCalcOnLoad="1"/>
</workbook>
</file>

<file path=xl/comments1.xml><?xml version="1.0" encoding="utf-8"?>
<comments xmlns="http://schemas.openxmlformats.org/spreadsheetml/2006/main">
  <authors>
    <author>013492</author>
    <author>川瀬 佳世</author>
  </authors>
  <commentList>
    <comment ref="AQ18" authorId="0">
      <text>
        <r>
          <rPr>
            <b/>
            <sz val="9"/>
            <rFont val="ＭＳ Ｐゴシック"/>
            <family val="3"/>
          </rPr>
          <t>端数調整＋1
長崎県一般会計歳入歳出決算書の構成比に合わせた。</t>
        </r>
      </text>
    </comment>
    <comment ref="AS22" authorId="0">
      <text>
        <r>
          <rPr>
            <b/>
            <sz val="9"/>
            <rFont val="ＭＳ Ｐゴシック"/>
            <family val="3"/>
          </rPr>
          <t>端数調整＋1
長崎県一般会計歳入歳出決算書の構成比に合わせた。</t>
        </r>
      </text>
    </comment>
    <comment ref="AY29" authorId="1">
      <text>
        <r>
          <rPr>
            <b/>
            <sz val="9"/>
            <rFont val="MS P ゴシック"/>
            <family val="3"/>
          </rPr>
          <t>端数調整済</t>
        </r>
      </text>
    </comment>
  </commentList>
</comments>
</file>

<file path=xl/comments2.xml><?xml version="1.0" encoding="utf-8"?>
<comments xmlns="http://schemas.openxmlformats.org/spreadsheetml/2006/main">
  <authors>
    <author>013492</author>
    <author>川口 義輝</author>
  </authors>
  <commentList>
    <comment ref="AS23" authorId="0">
      <text>
        <r>
          <rPr>
            <b/>
            <sz val="9"/>
            <rFont val="ＭＳ Ｐゴシック"/>
            <family val="3"/>
          </rPr>
          <t>端数調整△1
長崎県一般会計歳入歳出決算書の構成比に合わせた。</t>
        </r>
      </text>
    </comment>
    <comment ref="AS32" authorId="0">
      <text>
        <r>
          <rPr>
            <b/>
            <sz val="9"/>
            <rFont val="ＭＳ Ｐゴシック"/>
            <family val="3"/>
          </rPr>
          <t>端数調整△1
長崎県一般会計歳入歳出決算書の構成比に合わせた。</t>
        </r>
        <r>
          <rPr>
            <sz val="9"/>
            <rFont val="ＭＳ Ｐゴシック"/>
            <family val="3"/>
          </rPr>
          <t xml:space="preserve">
</t>
        </r>
      </text>
    </comment>
    <comment ref="AY38" authorId="0">
      <text>
        <r>
          <rPr>
            <b/>
            <sz val="9"/>
            <rFont val="ＭＳ Ｐゴシック"/>
            <family val="3"/>
          </rPr>
          <t>端数調整△1
長崎県一般会計歳入歳出決算書の構成比に合わせた。</t>
        </r>
        <r>
          <rPr>
            <sz val="9"/>
            <rFont val="ＭＳ Ｐゴシック"/>
            <family val="3"/>
          </rPr>
          <t xml:space="preserve">
</t>
        </r>
      </text>
    </comment>
    <comment ref="AY44" authorId="0">
      <text>
        <r>
          <rPr>
            <b/>
            <sz val="9"/>
            <rFont val="ＭＳ Ｐゴシック"/>
            <family val="3"/>
          </rPr>
          <t>端数調整△1
長崎県一般会計歳入歳出決算書の構成比に合わせた。</t>
        </r>
        <r>
          <rPr>
            <sz val="9"/>
            <rFont val="ＭＳ Ｐゴシック"/>
            <family val="3"/>
          </rPr>
          <t xml:space="preserve">
</t>
        </r>
      </text>
    </comment>
    <comment ref="BC11" authorId="1">
      <text>
        <r>
          <rPr>
            <b/>
            <sz val="9"/>
            <rFont val="MS P ゴシック"/>
            <family val="3"/>
          </rPr>
          <t>端数調整:+1</t>
        </r>
        <r>
          <rPr>
            <sz val="9"/>
            <rFont val="MS P ゴシック"/>
            <family val="3"/>
          </rPr>
          <t xml:space="preserve">
</t>
        </r>
      </text>
    </comment>
    <comment ref="BE11" authorId="1">
      <text>
        <r>
          <rPr>
            <b/>
            <sz val="9"/>
            <rFont val="MS P ゴシック"/>
            <family val="3"/>
          </rPr>
          <t>端数調整:+1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<sst xmlns="http://schemas.openxmlformats.org/spreadsheetml/2006/main" count="276" uniqueCount="97">
  <si>
    <t>科目</t>
  </si>
  <si>
    <t>構成比</t>
  </si>
  <si>
    <t>構成比</t>
  </si>
  <si>
    <t>決　算　額</t>
  </si>
  <si>
    <t>決　算　額</t>
  </si>
  <si>
    <t>　　　　平　成　６　年　度</t>
  </si>
  <si>
    <t>円</t>
  </si>
  <si>
    <t>総計</t>
  </si>
  <si>
    <t>県税額</t>
  </si>
  <si>
    <t>（１）　　歳　　　　入</t>
  </si>
  <si>
    <t>地方消費税</t>
  </si>
  <si>
    <t>清算金</t>
  </si>
  <si>
    <t>地方譲与税</t>
  </si>
  <si>
    <t>地方交付税</t>
  </si>
  <si>
    <t>交通安全対策</t>
  </si>
  <si>
    <t>特別交付金</t>
  </si>
  <si>
    <t>分担金及び</t>
  </si>
  <si>
    <t>負担金</t>
  </si>
  <si>
    <t>使用料及び</t>
  </si>
  <si>
    <t>手数料</t>
  </si>
  <si>
    <t>国庫支出金</t>
  </si>
  <si>
    <t>財産収入</t>
  </si>
  <si>
    <t>繰入金</t>
  </si>
  <si>
    <t>繰越金</t>
  </si>
  <si>
    <t>諸収入</t>
  </si>
  <si>
    <t>県債</t>
  </si>
  <si>
    <t>地方特例</t>
  </si>
  <si>
    <t>交付金</t>
  </si>
  <si>
    <t>（２）　　歳　　　　出</t>
  </si>
  <si>
    <t>議会費</t>
  </si>
  <si>
    <t>総務費</t>
  </si>
  <si>
    <t>生活福祉費</t>
  </si>
  <si>
    <t>環境保健費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</si>
  <si>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</si>
  <si>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</si>
  <si>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</si>
  <si>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</si>
  <si>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</si>
  <si>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</si>
  <si>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</si>
  <si>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</si>
  <si>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</si>
  <si>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寄附金</t>
  </si>
  <si>
    <t>平成２５年度</t>
  </si>
  <si>
    <t>　　　　平　成　７　年　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</si>
  <si>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</si>
  <si>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</si>
  <si>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</si>
  <si>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</si>
  <si>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</si>
  <si>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</si>
  <si>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</si>
  <si>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</si>
  <si>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</si>
  <si>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</si>
  <si>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</si>
  <si>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</si>
  <si>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</si>
  <si>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</si>
  <si>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</si>
  <si>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</si>
  <si>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　</t>
  </si>
  <si>
    <t>　</t>
  </si>
  <si>
    <t>平成８年度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</si>
  <si>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</si>
  <si>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</si>
  <si>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</si>
  <si>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</si>
  <si>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</si>
  <si>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</si>
  <si>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</si>
  <si>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</si>
  <si>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</si>
  <si>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</si>
  <si>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</si>
  <si>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</si>
  <si>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</si>
  <si>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</si>
  <si>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-</t>
  </si>
  <si>
    <t>　</t>
  </si>
  <si>
    <t>平成２６年度</t>
  </si>
  <si>
    <t>平成１６年度</t>
  </si>
  <si>
    <t>平成２７年度</t>
  </si>
  <si>
    <t>平成２７年度</t>
  </si>
  <si>
    <t>５　一般会計決算額の累年比較（その１）</t>
  </si>
  <si>
    <t>５　一般会計決算額の累年比較（その２）</t>
  </si>
  <si>
    <t>平成２８年度</t>
  </si>
  <si>
    <t>平成２９年度</t>
  </si>
  <si>
    <t>平成３０年度</t>
  </si>
  <si>
    <t>令和元年度</t>
  </si>
  <si>
    <t>令和元年度</t>
  </si>
  <si>
    <t>令和２年度</t>
  </si>
  <si>
    <t>令和２年度</t>
  </si>
  <si>
    <t>令和３年度</t>
  </si>
  <si>
    <t>令和３年度</t>
  </si>
  <si>
    <t>令和４年度</t>
  </si>
  <si>
    <t>令和４年度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</si>
</sst>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6"/>
      <name val="ＭＳ Ｐ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1"/>
      <name val="ＭＳ Ｐゴシック"/>
      <family val="3"/>
    </font>
    <font>
      <b/>
      <sz val="20"/>
      <name val="ＭＳ ゴシック"/>
      <family val="3"/>
    </font>
    <font>
      <b/>
      <sz val="11"/>
      <name val="ＭＳ 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80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182" fontId="6" fillId="0" borderId="16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82" fontId="6" fillId="0" borderId="17" xfId="0" applyNumberFormat="1" applyFont="1" applyFill="1" applyBorder="1" applyAlignment="1">
      <alignment vertical="center" wrapText="1"/>
    </xf>
    <xf numFmtId="180" fontId="6" fillId="0" borderId="16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showGridLines="0" view="pageBreakPreview" zoomScale="115" zoomScaleSheetLayoutView="115" zoomScalePageLayoutView="0" workbookViewId="0" topLeftCell="A1">
      <pane xSplit="7" ySplit="5" topLeftCell="AH5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H8" sqref="BH8"/>
    </sheetView>
  </sheetViews>
  <sheetFormatPr defaultColWidth="9.00390625" defaultRowHeight="13.5"/>
  <cols>
    <col min="1" max="1" width="13.625" style="28" customWidth="1"/>
    <col min="2" max="2" width="16.25390625" style="28" hidden="1" customWidth="1"/>
    <col min="3" max="3" width="9.00390625" style="28" hidden="1" customWidth="1"/>
    <col min="4" max="4" width="16.25390625" style="28" hidden="1" customWidth="1"/>
    <col min="5" max="5" width="2.75390625" style="28" hidden="1" customWidth="1"/>
    <col min="6" max="6" width="16.25390625" style="28" hidden="1" customWidth="1"/>
    <col min="7" max="7" width="6.625" style="28" hidden="1" customWidth="1"/>
    <col min="8" max="8" width="16.25390625" style="28" hidden="1" customWidth="1"/>
    <col min="9" max="9" width="6.625" style="28" hidden="1" customWidth="1"/>
    <col min="10" max="10" width="16.25390625" style="28" hidden="1" customWidth="1"/>
    <col min="11" max="11" width="6.625" style="28" hidden="1" customWidth="1"/>
    <col min="12" max="12" width="17.625" style="28" hidden="1" customWidth="1"/>
    <col min="13" max="13" width="7.625" style="28" hidden="1" customWidth="1"/>
    <col min="14" max="14" width="17.625" style="28" hidden="1" customWidth="1"/>
    <col min="15" max="15" width="7.625" style="28" hidden="1" customWidth="1"/>
    <col min="16" max="16" width="17.625" style="28" hidden="1" customWidth="1"/>
    <col min="17" max="17" width="7.625" style="28" hidden="1" customWidth="1"/>
    <col min="18" max="18" width="17.625" style="28" hidden="1" customWidth="1"/>
    <col min="19" max="19" width="7.625" style="28" hidden="1" customWidth="1"/>
    <col min="20" max="20" width="17.50390625" style="28" hidden="1" customWidth="1"/>
    <col min="21" max="21" width="7.625" style="28" hidden="1" customWidth="1"/>
    <col min="22" max="22" width="17.625" style="28" hidden="1" customWidth="1"/>
    <col min="23" max="23" width="7.625" style="28" hidden="1" customWidth="1"/>
    <col min="24" max="24" width="18.375" style="28" hidden="1" customWidth="1"/>
    <col min="25" max="25" width="7.625" style="28" hidden="1" customWidth="1"/>
    <col min="26" max="26" width="18.375" style="28" hidden="1" customWidth="1"/>
    <col min="27" max="27" width="7.625" style="28" hidden="1" customWidth="1"/>
    <col min="28" max="28" width="18.375" style="28" hidden="1" customWidth="1"/>
    <col min="29" max="29" width="7.625" style="28" hidden="1" customWidth="1"/>
    <col min="30" max="30" width="18.375" style="28" hidden="1" customWidth="1"/>
    <col min="31" max="31" width="7.625" style="28" hidden="1" customWidth="1"/>
    <col min="32" max="32" width="18.375" style="28" hidden="1" customWidth="1"/>
    <col min="33" max="33" width="7.625" style="28" hidden="1" customWidth="1"/>
    <col min="34" max="34" width="18.375" style="28" customWidth="1"/>
    <col min="35" max="35" width="7.625" style="28" customWidth="1"/>
    <col min="36" max="36" width="18.375" style="28" bestFit="1" customWidth="1"/>
    <col min="37" max="37" width="7.625" style="28" customWidth="1"/>
    <col min="38" max="38" width="18.375" style="28" bestFit="1" customWidth="1"/>
    <col min="39" max="39" width="7.625" style="28" customWidth="1"/>
    <col min="40" max="40" width="18.375" style="28" bestFit="1" customWidth="1"/>
    <col min="41" max="41" width="7.625" style="28" customWidth="1"/>
    <col min="42" max="42" width="18.375" style="28" bestFit="1" customWidth="1"/>
    <col min="43" max="43" width="7.625" style="28" customWidth="1"/>
    <col min="44" max="44" width="18.375" style="28" customWidth="1"/>
    <col min="45" max="45" width="7.625" style="28" customWidth="1"/>
    <col min="46" max="46" width="18.375" style="28" bestFit="1" customWidth="1"/>
    <col min="47" max="47" width="7.625" style="28" customWidth="1"/>
    <col min="48" max="48" width="18.375" style="28" bestFit="1" customWidth="1"/>
    <col min="49" max="49" width="7.625" style="28" customWidth="1"/>
    <col min="50" max="50" width="18.375" style="28" bestFit="1" customWidth="1"/>
    <col min="51" max="51" width="7.625" style="28" customWidth="1"/>
    <col min="52" max="52" width="18.375" style="28" bestFit="1" customWidth="1"/>
    <col min="53" max="53" width="7.625" style="28" customWidth="1"/>
    <col min="54" max="54" width="18.375" style="28" bestFit="1" customWidth="1"/>
    <col min="55" max="55" width="7.625" style="28" customWidth="1"/>
    <col min="56" max="56" width="18.375" style="28" bestFit="1" customWidth="1"/>
    <col min="57" max="57" width="7.625" style="28" customWidth="1"/>
    <col min="58" max="16384" width="9.00390625" style="28" customWidth="1"/>
  </cols>
  <sheetData>
    <row r="1" spans="1:52" s="25" customFormat="1" ht="26.2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8:57" ht="26.25">
      <c r="H2" s="3"/>
      <c r="I2" s="3"/>
      <c r="J2" s="3"/>
      <c r="K2" s="3"/>
      <c r="M2" s="4"/>
      <c r="N2" s="3"/>
      <c r="O2" s="3"/>
      <c r="P2" s="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="20" customFormat="1" ht="18.75">
      <c r="A3" s="19" t="s">
        <v>9</v>
      </c>
    </row>
    <row r="4" spans="1:57" s="1" customFormat="1" ht="15" customHeight="1">
      <c r="A4" s="41" t="s">
        <v>0</v>
      </c>
      <c r="B4" s="7" t="s">
        <v>5</v>
      </c>
      <c r="C4" s="8"/>
      <c r="D4" s="7" t="s">
        <v>44</v>
      </c>
      <c r="E4" s="9"/>
      <c r="F4" s="37" t="s">
        <v>63</v>
      </c>
      <c r="G4" s="38"/>
      <c r="H4" s="37" t="s">
        <v>64</v>
      </c>
      <c r="I4" s="38"/>
      <c r="J4" s="37" t="s">
        <v>65</v>
      </c>
      <c r="K4" s="38"/>
      <c r="L4" s="40" t="s">
        <v>66</v>
      </c>
      <c r="M4" s="38"/>
      <c r="N4" s="40" t="s">
        <v>67</v>
      </c>
      <c r="O4" s="38"/>
      <c r="P4" s="37" t="s">
        <v>68</v>
      </c>
      <c r="Q4" s="38"/>
      <c r="R4" s="37" t="s">
        <v>69</v>
      </c>
      <c r="S4" s="38"/>
      <c r="T4" s="37" t="s">
        <v>81</v>
      </c>
      <c r="U4" s="38"/>
      <c r="V4" s="37" t="s">
        <v>70</v>
      </c>
      <c r="W4" s="38"/>
      <c r="X4" s="31" t="s">
        <v>71</v>
      </c>
      <c r="Y4" s="32"/>
      <c r="Z4" s="31" t="s">
        <v>72</v>
      </c>
      <c r="AA4" s="32"/>
      <c r="AB4" s="31" t="s">
        <v>73</v>
      </c>
      <c r="AC4" s="32"/>
      <c r="AD4" s="31" t="s">
        <v>74</v>
      </c>
      <c r="AE4" s="32"/>
      <c r="AF4" s="31" t="s">
        <v>75</v>
      </c>
      <c r="AG4" s="32"/>
      <c r="AH4" s="31" t="s">
        <v>76</v>
      </c>
      <c r="AI4" s="32"/>
      <c r="AJ4" s="31" t="s">
        <v>77</v>
      </c>
      <c r="AK4" s="32"/>
      <c r="AL4" s="31" t="s">
        <v>43</v>
      </c>
      <c r="AM4" s="32"/>
      <c r="AN4" s="31" t="s">
        <v>80</v>
      </c>
      <c r="AO4" s="32"/>
      <c r="AP4" s="31" t="s">
        <v>82</v>
      </c>
      <c r="AQ4" s="32"/>
      <c r="AR4" s="31" t="s">
        <v>86</v>
      </c>
      <c r="AS4" s="32"/>
      <c r="AT4" s="31" t="s">
        <v>87</v>
      </c>
      <c r="AU4" s="32"/>
      <c r="AV4" s="31" t="s">
        <v>88</v>
      </c>
      <c r="AW4" s="32"/>
      <c r="AX4" s="31" t="s">
        <v>89</v>
      </c>
      <c r="AY4" s="32"/>
      <c r="AZ4" s="31" t="s">
        <v>91</v>
      </c>
      <c r="BA4" s="32"/>
      <c r="BB4" s="31" t="s">
        <v>93</v>
      </c>
      <c r="BC4" s="32"/>
      <c r="BD4" s="31" t="s">
        <v>95</v>
      </c>
      <c r="BE4" s="32"/>
    </row>
    <row r="5" spans="1:57" s="1" customFormat="1" ht="15" customHeight="1">
      <c r="A5" s="42"/>
      <c r="B5" s="11" t="s">
        <v>4</v>
      </c>
      <c r="C5" s="11" t="s">
        <v>2</v>
      </c>
      <c r="D5" s="11" t="s">
        <v>3</v>
      </c>
      <c r="E5" s="10" t="s">
        <v>1</v>
      </c>
      <c r="F5" s="11" t="s">
        <v>3</v>
      </c>
      <c r="G5" s="10" t="s">
        <v>1</v>
      </c>
      <c r="H5" s="11" t="s">
        <v>3</v>
      </c>
      <c r="I5" s="10" t="s">
        <v>1</v>
      </c>
      <c r="J5" s="11" t="s">
        <v>3</v>
      </c>
      <c r="K5" s="10" t="s">
        <v>1</v>
      </c>
      <c r="L5" s="11" t="s">
        <v>3</v>
      </c>
      <c r="M5" s="10" t="s">
        <v>1</v>
      </c>
      <c r="N5" s="11" t="s">
        <v>3</v>
      </c>
      <c r="O5" s="10" t="s">
        <v>1</v>
      </c>
      <c r="P5" s="11" t="s">
        <v>3</v>
      </c>
      <c r="Q5" s="10" t="s">
        <v>1</v>
      </c>
      <c r="R5" s="11" t="s">
        <v>3</v>
      </c>
      <c r="S5" s="10" t="s">
        <v>1</v>
      </c>
      <c r="T5" s="11" t="s">
        <v>3</v>
      </c>
      <c r="U5" s="10" t="s">
        <v>1</v>
      </c>
      <c r="V5" s="11" t="s">
        <v>3</v>
      </c>
      <c r="W5" s="10" t="s">
        <v>1</v>
      </c>
      <c r="X5" s="11" t="s">
        <v>3</v>
      </c>
      <c r="Y5" s="10" t="s">
        <v>1</v>
      </c>
      <c r="Z5" s="11" t="s">
        <v>3</v>
      </c>
      <c r="AA5" s="10" t="s">
        <v>1</v>
      </c>
      <c r="AB5" s="11" t="s">
        <v>3</v>
      </c>
      <c r="AC5" s="10" t="s">
        <v>1</v>
      </c>
      <c r="AD5" s="11" t="s">
        <v>3</v>
      </c>
      <c r="AE5" s="10" t="s">
        <v>1</v>
      </c>
      <c r="AF5" s="11" t="s">
        <v>3</v>
      </c>
      <c r="AG5" s="10" t="s">
        <v>1</v>
      </c>
      <c r="AH5" s="11" t="s">
        <v>3</v>
      </c>
      <c r="AI5" s="10" t="s">
        <v>1</v>
      </c>
      <c r="AJ5" s="11" t="s">
        <v>3</v>
      </c>
      <c r="AK5" s="10" t="s">
        <v>1</v>
      </c>
      <c r="AL5" s="11" t="s">
        <v>3</v>
      </c>
      <c r="AM5" s="10" t="s">
        <v>1</v>
      </c>
      <c r="AN5" s="11" t="s">
        <v>3</v>
      </c>
      <c r="AO5" s="10" t="s">
        <v>1</v>
      </c>
      <c r="AP5" s="11" t="s">
        <v>3</v>
      </c>
      <c r="AQ5" s="10" t="s">
        <v>1</v>
      </c>
      <c r="AR5" s="11" t="s">
        <v>3</v>
      </c>
      <c r="AS5" s="10" t="s">
        <v>1</v>
      </c>
      <c r="AT5" s="11" t="s">
        <v>3</v>
      </c>
      <c r="AU5" s="10" t="s">
        <v>1</v>
      </c>
      <c r="AV5" s="11" t="s">
        <v>3</v>
      </c>
      <c r="AW5" s="10" t="s">
        <v>1</v>
      </c>
      <c r="AX5" s="11" t="s">
        <v>3</v>
      </c>
      <c r="AY5" s="10" t="s">
        <v>1</v>
      </c>
      <c r="AZ5" s="11" t="s">
        <v>3</v>
      </c>
      <c r="BA5" s="10" t="s">
        <v>1</v>
      </c>
      <c r="BB5" s="11" t="s">
        <v>3</v>
      </c>
      <c r="BC5" s="10" t="s">
        <v>1</v>
      </c>
      <c r="BD5" s="11" t="s">
        <v>3</v>
      </c>
      <c r="BE5" s="10" t="s">
        <v>1</v>
      </c>
    </row>
    <row r="6" spans="1:57" s="1" customFormat="1" ht="14.25">
      <c r="A6" s="12"/>
      <c r="B6" s="13" t="s">
        <v>6</v>
      </c>
      <c r="C6" s="13"/>
      <c r="D6" s="13" t="s">
        <v>6</v>
      </c>
      <c r="E6" s="13"/>
      <c r="F6" s="13" t="s">
        <v>6</v>
      </c>
      <c r="G6" s="13"/>
      <c r="H6" s="13" t="s">
        <v>6</v>
      </c>
      <c r="I6" s="13"/>
      <c r="J6" s="13" t="s">
        <v>6</v>
      </c>
      <c r="K6" s="13"/>
      <c r="L6" s="13" t="s">
        <v>6</v>
      </c>
      <c r="M6" s="13"/>
      <c r="N6" s="13" t="s">
        <v>6</v>
      </c>
      <c r="O6" s="13"/>
      <c r="P6" s="13" t="s">
        <v>6</v>
      </c>
      <c r="Q6" s="13"/>
      <c r="R6" s="13" t="s">
        <v>6</v>
      </c>
      <c r="S6" s="12"/>
      <c r="T6" s="13" t="s">
        <v>6</v>
      </c>
      <c r="U6" s="12"/>
      <c r="V6" s="13" t="s">
        <v>6</v>
      </c>
      <c r="W6" s="12"/>
      <c r="X6" s="13" t="s">
        <v>6</v>
      </c>
      <c r="Y6" s="12"/>
      <c r="Z6" s="13" t="s">
        <v>6</v>
      </c>
      <c r="AA6" s="12"/>
      <c r="AB6" s="13" t="s">
        <v>6</v>
      </c>
      <c r="AC6" s="12"/>
      <c r="AD6" s="13" t="s">
        <v>6</v>
      </c>
      <c r="AE6" s="12"/>
      <c r="AF6" s="13" t="s">
        <v>6</v>
      </c>
      <c r="AG6" s="12"/>
      <c r="AH6" s="13" t="s">
        <v>6</v>
      </c>
      <c r="AI6" s="12"/>
      <c r="AJ6" s="13" t="s">
        <v>6</v>
      </c>
      <c r="AK6" s="12"/>
      <c r="AL6" s="13" t="s">
        <v>6</v>
      </c>
      <c r="AM6" s="12"/>
      <c r="AN6" s="13" t="s">
        <v>6</v>
      </c>
      <c r="AO6" s="12"/>
      <c r="AP6" s="13" t="s">
        <v>6</v>
      </c>
      <c r="AQ6" s="12"/>
      <c r="AR6" s="13" t="s">
        <v>6</v>
      </c>
      <c r="AS6" s="12"/>
      <c r="AT6" s="13" t="s">
        <v>6</v>
      </c>
      <c r="AU6" s="12"/>
      <c r="AV6" s="13" t="s">
        <v>6</v>
      </c>
      <c r="AW6" s="12"/>
      <c r="AX6" s="13" t="s">
        <v>6</v>
      </c>
      <c r="AY6" s="12"/>
      <c r="AZ6" s="13" t="s">
        <v>6</v>
      </c>
      <c r="BA6" s="12"/>
      <c r="BB6" s="13" t="s">
        <v>6</v>
      </c>
      <c r="BC6" s="12"/>
      <c r="BD6" s="13" t="s">
        <v>6</v>
      </c>
      <c r="BE6" s="12"/>
    </row>
    <row r="7" spans="1:57" s="1" customFormat="1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s="1" customFormat="1" ht="14.25">
      <c r="A8" s="15" t="s">
        <v>7</v>
      </c>
      <c r="B8" s="16">
        <f>SUM(B11+B15+B18+B25+B29+B33+B37+B40+B43+B46+B49+B52+B55+B58+B22)</f>
        <v>778038373006</v>
      </c>
      <c r="C8" s="16">
        <f>SUM(C11+C15+C18+C25+C29+C33+C37+C40+C43+C46+C49+C52+C55+C58)</f>
        <v>1000.0000000000002</v>
      </c>
      <c r="D8" s="16">
        <f>SUM(D11+D15+D18+D25+D29+D33+D37+D40+D43+D46+D49+D52+D55+D58+D22)</f>
        <v>788687034135</v>
      </c>
      <c r="E8" s="16">
        <f>SUM(E11+E15+E18+E25+E29+E33+E37+E40+E43+E46+E49+E52+E55+E58)</f>
        <v>1000</v>
      </c>
      <c r="F8" s="16">
        <f>SUM(F11+F15+F18+F25+F29+F33+F37+F40+F43+F46+F49+F52+F55+F58+F22)</f>
        <v>972605764365</v>
      </c>
      <c r="G8" s="16">
        <f>SUM(G11+G15+G18+G25+G29+G33+G37+G40+G43+G46+G49+G52+G55+G58)</f>
        <v>999.9999999999999</v>
      </c>
      <c r="H8" s="27">
        <f>SUM(H11+H15+H18+H25+H29+H33+H37+H40+H43+H46+H49+H52+H55+H58+H22)</f>
        <v>910736898542</v>
      </c>
      <c r="I8" s="16">
        <f>SUM(I11+I15+I18+I25+I29+I33+I37+I40+I43+I46+I49+I52+I55+I58)</f>
        <v>1000</v>
      </c>
      <c r="J8" s="27">
        <f aca="true" t="shared" si="0" ref="J8:AA8">SUM(J11+J15+J18+J25+J29+J33+J37+J40+J43+J46+J49+J52+J55+J58+J22)</f>
        <v>897251227498</v>
      </c>
      <c r="K8" s="27">
        <f t="shared" si="0"/>
        <v>1000.0000000000001</v>
      </c>
      <c r="L8" s="27">
        <f t="shared" si="0"/>
        <v>906501899102</v>
      </c>
      <c r="M8" s="27">
        <f t="shared" si="0"/>
        <v>1000</v>
      </c>
      <c r="N8" s="27">
        <f t="shared" si="0"/>
        <v>970969860958</v>
      </c>
      <c r="O8" s="27">
        <f t="shared" si="0"/>
        <v>1000.0000000000001</v>
      </c>
      <c r="P8" s="27">
        <f t="shared" si="0"/>
        <v>808043506854</v>
      </c>
      <c r="Q8" s="27">
        <f t="shared" si="0"/>
        <v>1000</v>
      </c>
      <c r="R8" s="27">
        <f t="shared" si="0"/>
        <v>774075175990</v>
      </c>
      <c r="S8" s="27">
        <f t="shared" si="0"/>
        <v>1000.0000000000001</v>
      </c>
      <c r="T8" s="27">
        <f t="shared" si="0"/>
        <v>746727409974</v>
      </c>
      <c r="U8" s="27">
        <f t="shared" si="0"/>
        <v>1000.0000000000003</v>
      </c>
      <c r="V8" s="27">
        <f t="shared" si="0"/>
        <v>712603017626</v>
      </c>
      <c r="W8" s="27">
        <f t="shared" si="0"/>
        <v>1000</v>
      </c>
      <c r="X8" s="33">
        <f t="shared" si="0"/>
        <v>710163712563</v>
      </c>
      <c r="Y8" s="33">
        <f t="shared" si="0"/>
        <v>1000</v>
      </c>
      <c r="Z8" s="33">
        <f t="shared" si="0"/>
        <v>701834062080</v>
      </c>
      <c r="AA8" s="33">
        <f t="shared" si="0"/>
        <v>999.9999999999999</v>
      </c>
      <c r="AB8" s="33">
        <f aca="true" t="shared" si="1" ref="AB8:AI8">SUM(AB11+AB15+AB18+AB25+AB29+AB33+AB37+AB40+AB43+AB46+AB49+AB52+AB55+AB58+AB22)</f>
        <v>761390041568</v>
      </c>
      <c r="AC8" s="33">
        <f t="shared" si="1"/>
        <v>1000</v>
      </c>
      <c r="AD8" s="33">
        <f t="shared" si="1"/>
        <v>789515170331</v>
      </c>
      <c r="AE8" s="33">
        <f t="shared" si="1"/>
        <v>1000</v>
      </c>
      <c r="AF8" s="33">
        <f>SUM(AF11+AF15+AF18+AF25+AF29+AF33+AF37+AF40+AF43+AF46+AF49+AF52+AF55+AF58+AF22)</f>
        <v>747058049623</v>
      </c>
      <c r="AG8" s="33">
        <f>SUM(AG11+AG15+AG18+AG25+AG29+AG33+AG37+AG40+AG43+AG46+AG49+AG52+AG55+AG58+AG22)</f>
        <v>1000</v>
      </c>
      <c r="AH8" s="33">
        <f t="shared" si="1"/>
        <v>708036799170</v>
      </c>
      <c r="AI8" s="33">
        <f t="shared" si="1"/>
        <v>1000.0000000000001</v>
      </c>
      <c r="AJ8" s="33">
        <f aca="true" t="shared" si="2" ref="AJ8:AO8">SUM(AJ11+AJ15+AJ18+AJ25+AJ29+AJ33+AJ37+AJ40+AJ43+AJ46+AJ49+AJ52+AJ55+AJ58+AJ22)</f>
        <v>705681690896</v>
      </c>
      <c r="AK8" s="33">
        <f t="shared" si="2"/>
        <v>1000.0000000000002</v>
      </c>
      <c r="AL8" s="33">
        <f t="shared" si="2"/>
        <v>712924186860</v>
      </c>
      <c r="AM8" s="33">
        <f t="shared" si="2"/>
        <v>999.9999999999998</v>
      </c>
      <c r="AN8" s="33">
        <f t="shared" si="2"/>
        <v>702521496964</v>
      </c>
      <c r="AO8" s="33">
        <f t="shared" si="2"/>
        <v>1000</v>
      </c>
      <c r="AP8" s="33">
        <f aca="true" t="shared" si="3" ref="AP8:AX8">SUM(AP11+AP15+AP18+AP25+AP29+AP33+AP37+AP40+AP43+AP46+AP49+AP52+AP55+AP58+AP22)</f>
        <v>707252945318</v>
      </c>
      <c r="AQ8" s="33">
        <f t="shared" si="3"/>
        <v>1000</v>
      </c>
      <c r="AR8" s="33">
        <f t="shared" si="3"/>
        <v>715330683303</v>
      </c>
      <c r="AS8" s="33">
        <f t="shared" si="3"/>
        <v>1000</v>
      </c>
      <c r="AT8" s="33">
        <f t="shared" si="3"/>
        <v>733227910651</v>
      </c>
      <c r="AU8" s="33">
        <f t="shared" si="3"/>
        <v>999</v>
      </c>
      <c r="AV8" s="33">
        <f>SUM(AV11+AV15+AV18+AV25+AV29+AV33+AV37+AV40+AV43+AV46+AV49+AV52+AV55+AV58+AV22)</f>
        <v>700814209802</v>
      </c>
      <c r="AW8" s="33">
        <f>SUM(AW11+AW15+AW18+AW25+AW29+AW33+AW37+AW40+AW43+AW46+AW49+AW52+AW55+AW58+AW22)</f>
        <v>1000</v>
      </c>
      <c r="AX8" s="33">
        <f t="shared" si="3"/>
        <v>711460433087</v>
      </c>
      <c r="AY8" s="33">
        <f>SUM(AY11+AY15+AY18+AY25+AY29+AY33+AY37+AY40+AY43+AY46+AY49+AY52+AY55+AY58+AY22)</f>
        <v>1000</v>
      </c>
      <c r="AZ8" s="33">
        <f>SUM(AZ11+AZ15+AZ18+AZ25+AZ29+AZ33+AZ37+AZ40+AZ43+AZ46+AZ49+AZ52+AZ55+AZ58+AZ22)</f>
        <v>827537422634</v>
      </c>
      <c r="BA8" s="33">
        <f>SUM(BA11+BA15+BA18+BA25+BA29+BA33+BA37+BA40+BA43+BA46+BA49+BA52+BA55+BA58+BA22)</f>
        <v>1000</v>
      </c>
      <c r="BB8" s="33">
        <f>SUM(BB11+BB15+BB18+BB25+BB29+BB33+BB37+BB40+BB43+BB46+BB49+BB52+BB55+BB58+BB22)</f>
        <v>862044792991</v>
      </c>
      <c r="BC8" s="33">
        <f>SUM(BC11:BC59)</f>
        <v>1000</v>
      </c>
      <c r="BD8" s="33">
        <v>837583384846</v>
      </c>
      <c r="BE8" s="33">
        <v>1000</v>
      </c>
    </row>
    <row r="9" spans="1:57" s="1" customFormat="1" ht="14.25">
      <c r="A9" s="14"/>
      <c r="B9" s="16"/>
      <c r="C9" s="14"/>
      <c r="D9" s="16"/>
      <c r="E9" s="16"/>
      <c r="F9" s="16"/>
      <c r="G9" s="14"/>
      <c r="H9" s="16"/>
      <c r="I9" s="1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1" customFormat="1" ht="14.25">
      <c r="A10" s="14"/>
      <c r="B10" s="16"/>
      <c r="C10" s="14"/>
      <c r="D10" s="16"/>
      <c r="E10" s="16"/>
      <c r="F10" s="16"/>
      <c r="G10" s="14"/>
      <c r="H10" s="16"/>
      <c r="I10" s="1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1" customFormat="1" ht="14.25">
      <c r="A11" s="15" t="s">
        <v>8</v>
      </c>
      <c r="B11" s="16">
        <v>105561330129</v>
      </c>
      <c r="C11" s="21">
        <f>B11/B8*1000</f>
        <v>135.67625170100183</v>
      </c>
      <c r="D11" s="16">
        <v>108112757914</v>
      </c>
      <c r="E11" s="16">
        <f>D11/D8*1000</f>
        <v>137.07941583263593</v>
      </c>
      <c r="F11" s="16">
        <v>112958945818</v>
      </c>
      <c r="G11" s="16">
        <f>F11/F8*1000</f>
        <v>116.14052677525434</v>
      </c>
      <c r="H11" s="16">
        <v>113820716163</v>
      </c>
      <c r="I11" s="16">
        <f>H11/H8*1000</f>
        <v>124.97650676635124</v>
      </c>
      <c r="J11" s="27">
        <v>110596649506</v>
      </c>
      <c r="K11" s="27">
        <f>J11/J8*1000</f>
        <v>123.26163076354948</v>
      </c>
      <c r="L11" s="27">
        <v>111113513694</v>
      </c>
      <c r="M11" s="27">
        <f>L11/L8*1000</f>
        <v>122.5739447474643</v>
      </c>
      <c r="N11" s="27">
        <v>108352635638</v>
      </c>
      <c r="O11" s="27">
        <f>N11/N8*1000</f>
        <v>111.59217190438301</v>
      </c>
      <c r="P11" s="27">
        <v>99675619076</v>
      </c>
      <c r="Q11" s="27">
        <f>P11/P8*1000</f>
        <v>123.3542726728571</v>
      </c>
      <c r="R11" s="27">
        <v>94056253946</v>
      </c>
      <c r="S11" s="27">
        <f>R11/R8*1000</f>
        <v>121.50790629050618</v>
      </c>
      <c r="T11" s="27">
        <v>93507348448</v>
      </c>
      <c r="U11" s="27">
        <f>T11/T8*1000</f>
        <v>125.22286874571242</v>
      </c>
      <c r="V11" s="27">
        <v>95349191134</v>
      </c>
      <c r="W11" s="27">
        <f>V11/V8*1000</f>
        <v>133.80407993731333</v>
      </c>
      <c r="X11" s="33">
        <v>102227614060</v>
      </c>
      <c r="Y11" s="33">
        <f>X11/X8*1000</f>
        <v>143.94936301526556</v>
      </c>
      <c r="Z11" s="33">
        <v>117172648902</v>
      </c>
      <c r="AA11" s="33">
        <f>Z11/Z8*1000</f>
        <v>166.95206920385098</v>
      </c>
      <c r="AB11" s="33">
        <v>118330381033</v>
      </c>
      <c r="AC11" s="33">
        <f>AB11/AB8*1000</f>
        <v>155.41361795238544</v>
      </c>
      <c r="AD11" s="33">
        <v>105411865395</v>
      </c>
      <c r="AE11" s="33">
        <f>AD11/AD8*1000</f>
        <v>133.51468009260245</v>
      </c>
      <c r="AF11" s="33">
        <v>98783469267</v>
      </c>
      <c r="AG11" s="33">
        <f>AF11/AF8*1000</f>
        <v>132.22997773312355</v>
      </c>
      <c r="AH11" s="33">
        <v>98941026508</v>
      </c>
      <c r="AI11" s="33">
        <f>AH11/AH8*1000</f>
        <v>139.73994942633513</v>
      </c>
      <c r="AJ11" s="33">
        <v>99012630480</v>
      </c>
      <c r="AK11" s="33">
        <f>AJ11/AJ8*1000</f>
        <v>140.30777864490747</v>
      </c>
      <c r="AL11" s="33">
        <v>99518554357</v>
      </c>
      <c r="AM11" s="33">
        <f>AL11/AL8*1000</f>
        <v>139.5920578811038</v>
      </c>
      <c r="AN11" s="33">
        <v>103429102173</v>
      </c>
      <c r="AO11" s="33">
        <f>AN11/AN8*1000</f>
        <v>147.22553348186028</v>
      </c>
      <c r="AP11" s="33">
        <v>113942879873</v>
      </c>
      <c r="AQ11" s="33">
        <f>ROUND(AP11/$AP$8,3)*1000</f>
        <v>161</v>
      </c>
      <c r="AR11" s="33">
        <v>113674442453</v>
      </c>
      <c r="AS11" s="33">
        <f>ROUND(AR11/$AR$8,3)*1000</f>
        <v>159</v>
      </c>
      <c r="AT11" s="33">
        <v>116904246265</v>
      </c>
      <c r="AU11" s="33">
        <f>ROUND(AT11/$AT$8,3)*1000</f>
        <v>159</v>
      </c>
      <c r="AV11" s="33">
        <v>121211454520</v>
      </c>
      <c r="AW11" s="33">
        <f>ROUND(AV11/$AV$8,3)*1000</f>
        <v>173</v>
      </c>
      <c r="AX11" s="33">
        <v>119648913313</v>
      </c>
      <c r="AY11" s="33">
        <f>ROUND(AX11/$AX$8,3)*1000</f>
        <v>168</v>
      </c>
      <c r="AZ11" s="33">
        <v>118547393816</v>
      </c>
      <c r="BA11" s="33">
        <f>ROUND(AZ11/$AZ$8,3)*1000</f>
        <v>143</v>
      </c>
      <c r="BB11" s="33">
        <v>126333274094</v>
      </c>
      <c r="BC11" s="33">
        <f>ROUND(BB11/BB$8,3)*1000</f>
        <v>147</v>
      </c>
      <c r="BD11" s="33">
        <v>136007104749</v>
      </c>
      <c r="BE11" s="1">
        <v>162</v>
      </c>
    </row>
    <row r="12" spans="1:57" s="1" customFormat="1" ht="14.25">
      <c r="A12" s="14"/>
      <c r="B12" s="16"/>
      <c r="C12" s="21"/>
      <c r="D12" s="16"/>
      <c r="E12" s="16"/>
      <c r="F12" s="16"/>
      <c r="G12" s="16"/>
      <c r="H12" s="16"/>
      <c r="I12" s="1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s="1" customFormat="1" ht="14.25">
      <c r="A13" s="14"/>
      <c r="B13" s="16"/>
      <c r="C13" s="21"/>
      <c r="D13" s="16"/>
      <c r="E13" s="16"/>
      <c r="F13" s="16"/>
      <c r="G13" s="16"/>
      <c r="H13" s="16"/>
      <c r="I13" s="1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s="1" customFormat="1" ht="14.25">
      <c r="A14" s="15" t="s">
        <v>10</v>
      </c>
      <c r="B14" s="16"/>
      <c r="C14" s="21"/>
      <c r="D14" s="16"/>
      <c r="E14" s="16"/>
      <c r="F14" s="16"/>
      <c r="G14" s="16"/>
      <c r="H14" s="16"/>
      <c r="I14" s="1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s="1" customFormat="1" ht="14.25">
      <c r="A15" s="15" t="s">
        <v>11</v>
      </c>
      <c r="B15" s="16"/>
      <c r="C15" s="21">
        <f>B15/B8*1000</f>
        <v>0</v>
      </c>
      <c r="D15" s="16"/>
      <c r="E15" s="16">
        <f>D15/D8*1000</f>
        <v>0</v>
      </c>
      <c r="F15" s="16"/>
      <c r="G15" s="16">
        <f>F15/F8*1000</f>
        <v>0</v>
      </c>
      <c r="H15" s="16">
        <v>29283799301</v>
      </c>
      <c r="I15" s="16">
        <f>H15/H8*1000</f>
        <v>32.15396164126048</v>
      </c>
      <c r="J15" s="27">
        <v>27385016825</v>
      </c>
      <c r="K15" s="27">
        <f>J15/J8*1000</f>
        <v>30.521013497371943</v>
      </c>
      <c r="L15" s="27">
        <v>28252147551</v>
      </c>
      <c r="M15" s="27">
        <f>L15/L8*1000</f>
        <v>31.1661206435278</v>
      </c>
      <c r="N15" s="27">
        <v>26328179540</v>
      </c>
      <c r="O15" s="27">
        <f>N15/N8*1000</f>
        <v>27.115341679116078</v>
      </c>
      <c r="P15" s="27">
        <v>23043128473</v>
      </c>
      <c r="Q15" s="27">
        <f>P15/P8*1000</f>
        <v>28.517187846376086</v>
      </c>
      <c r="R15" s="27">
        <v>26219389906</v>
      </c>
      <c r="S15" s="27">
        <f>R15/R8*1000</f>
        <v>33.87189089543768</v>
      </c>
      <c r="T15" s="27">
        <v>30015074984</v>
      </c>
      <c r="U15" s="27">
        <f>T15/T8*1000</f>
        <v>40.19549112981547</v>
      </c>
      <c r="V15" s="27">
        <v>27514406837</v>
      </c>
      <c r="W15" s="27">
        <f>V15/V8*1000</f>
        <v>38.611128716045606</v>
      </c>
      <c r="X15" s="33">
        <v>27921393464</v>
      </c>
      <c r="Y15" s="33">
        <f>X15/X8*1000</f>
        <v>39.31684056797402</v>
      </c>
      <c r="Z15" s="33">
        <v>27426584685</v>
      </c>
      <c r="AA15" s="33">
        <f>Z15/Z8*1000</f>
        <v>39.07844626936007</v>
      </c>
      <c r="AB15" s="33">
        <v>25439322839</v>
      </c>
      <c r="AC15" s="33">
        <f>AB15/AB8*1000</f>
        <v>33.41168317175581</v>
      </c>
      <c r="AD15" s="33">
        <v>26133967958</v>
      </c>
      <c r="AE15" s="33">
        <f>AD15/AD8*1000</f>
        <v>33.10128663777731</v>
      </c>
      <c r="AF15" s="33">
        <v>26090832894</v>
      </c>
      <c r="AG15" s="33">
        <f>AF15/AF8*1000</f>
        <v>34.924773124614134</v>
      </c>
      <c r="AH15" s="33">
        <v>25842173989</v>
      </c>
      <c r="AI15" s="33">
        <f>AH15/AH8*1000</f>
        <v>36.49834870065176</v>
      </c>
      <c r="AJ15" s="33">
        <v>25769108577</v>
      </c>
      <c r="AK15" s="33">
        <f>AJ15/AJ8*1000</f>
        <v>36.51661777462457</v>
      </c>
      <c r="AL15" s="33">
        <v>25555319974</v>
      </c>
      <c r="AM15" s="33">
        <f>AL15/AL8*1000</f>
        <v>35.84577497160775</v>
      </c>
      <c r="AN15" s="33">
        <v>30962564052</v>
      </c>
      <c r="AO15" s="33">
        <f>AN15/AN8*1000</f>
        <v>44.07347559584592</v>
      </c>
      <c r="AP15" s="33">
        <v>52623466757</v>
      </c>
      <c r="AQ15" s="33">
        <f>ROUND(AP15/$AP$8,3)*1000</f>
        <v>74</v>
      </c>
      <c r="AR15" s="33">
        <v>47274312101</v>
      </c>
      <c r="AS15" s="33">
        <f>ROUND(AR15/$AR$8,3)*1000</f>
        <v>66</v>
      </c>
      <c r="AT15" s="33">
        <v>48656015751</v>
      </c>
      <c r="AU15" s="33">
        <f>ROUND(AT15/$AT$8,3)*1000</f>
        <v>66</v>
      </c>
      <c r="AV15" s="33">
        <v>50519209579</v>
      </c>
      <c r="AW15" s="33">
        <f>ROUND(AV15/$AV$8,3)*1000</f>
        <v>72</v>
      </c>
      <c r="AX15" s="33">
        <v>48645856396</v>
      </c>
      <c r="AY15" s="33">
        <f>ROUND(AX15/$AX$8,3)*1000</f>
        <v>68</v>
      </c>
      <c r="AZ15" s="33">
        <v>59342195374</v>
      </c>
      <c r="BA15" s="33">
        <f>ROUND(AZ15/$AZ$8,3)*1000</f>
        <v>72</v>
      </c>
      <c r="BB15" s="33">
        <v>64301706234</v>
      </c>
      <c r="BC15" s="33">
        <f>ROUND(BB15/BB$8,3)*1000</f>
        <v>75</v>
      </c>
      <c r="BD15" s="33">
        <v>66014379163</v>
      </c>
      <c r="BE15" s="33">
        <v>79</v>
      </c>
    </row>
    <row r="16" spans="1:57" s="1" customFormat="1" ht="14.25">
      <c r="A16" s="14"/>
      <c r="B16" s="16"/>
      <c r="C16" s="21"/>
      <c r="D16" s="16"/>
      <c r="E16" s="16"/>
      <c r="F16" s="16"/>
      <c r="G16" s="16"/>
      <c r="H16" s="16"/>
      <c r="I16" s="1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s="1" customFormat="1" ht="14.25">
      <c r="A17" s="14"/>
      <c r="B17" s="16"/>
      <c r="C17" s="21"/>
      <c r="D17" s="16"/>
      <c r="E17" s="16"/>
      <c r="F17" s="16"/>
      <c r="G17" s="16"/>
      <c r="H17" s="16"/>
      <c r="I17" s="1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s="1" customFormat="1" ht="14.25">
      <c r="A18" s="15" t="s">
        <v>12</v>
      </c>
      <c r="B18" s="16">
        <v>9585085000</v>
      </c>
      <c r="C18" s="21">
        <f>B18/B8*1000</f>
        <v>12.319553035626539</v>
      </c>
      <c r="D18" s="16">
        <v>9872259000</v>
      </c>
      <c r="E18" s="16">
        <f>D18/D8*1000</f>
        <v>12.517333964831176</v>
      </c>
      <c r="F18" s="16">
        <v>10567321000</v>
      </c>
      <c r="G18" s="16">
        <f>F18/F8*1000</f>
        <v>10.864958225802054</v>
      </c>
      <c r="H18" s="16">
        <v>1702173000</v>
      </c>
      <c r="I18" s="16">
        <f>H18/H8*1000</f>
        <v>1.8690062988828182</v>
      </c>
      <c r="J18" s="27">
        <v>1737539000</v>
      </c>
      <c r="K18" s="27">
        <f>J18/J8*1000</f>
        <v>1.9365133718960257</v>
      </c>
      <c r="L18" s="27">
        <v>1786179000</v>
      </c>
      <c r="M18" s="27">
        <f>L18/L8*1000</f>
        <v>1.9704084478691406</v>
      </c>
      <c r="N18" s="27">
        <v>1792998000</v>
      </c>
      <c r="O18" s="27">
        <f>N18/N8*1000</f>
        <v>1.8466052058824485</v>
      </c>
      <c r="P18" s="27">
        <v>1862269000</v>
      </c>
      <c r="Q18" s="27">
        <f>P18/P8*1000</f>
        <v>2.304664271420822</v>
      </c>
      <c r="R18" s="27">
        <v>2337581000</v>
      </c>
      <c r="S18" s="27">
        <f>R18/R8*1000</f>
        <v>3.0198371844315526</v>
      </c>
      <c r="T18" s="27">
        <v>5097900000</v>
      </c>
      <c r="U18" s="27">
        <f>T18/T8*1000</f>
        <v>6.826989249232865</v>
      </c>
      <c r="V18" s="27">
        <v>10480891000</v>
      </c>
      <c r="W18" s="27">
        <f>V18/V8*1000</f>
        <v>14.707895898219101</v>
      </c>
      <c r="X18" s="33">
        <v>26237439078</v>
      </c>
      <c r="Y18" s="33">
        <f>X18/X8*1000</f>
        <v>36.94562058558071</v>
      </c>
      <c r="Z18" s="33">
        <v>2471236000</v>
      </c>
      <c r="AA18" s="33">
        <f>Z18/Z8*1000</f>
        <v>3.5211115184066273</v>
      </c>
      <c r="AB18" s="33">
        <v>2249974000</v>
      </c>
      <c r="AC18" s="33">
        <f>AB18/AB8*1000</f>
        <v>2.95508724459598</v>
      </c>
      <c r="AD18" s="33">
        <v>9326712340</v>
      </c>
      <c r="AE18" s="33">
        <f>AD18/AD8*1000</f>
        <v>11.813214857023995</v>
      </c>
      <c r="AF18" s="33">
        <v>17800584483</v>
      </c>
      <c r="AG18" s="33">
        <f>AF18/AF8*1000</f>
        <v>23.82757871624969</v>
      </c>
      <c r="AH18" s="33">
        <v>18498939187</v>
      </c>
      <c r="AI18" s="33">
        <f>AH18/AH8*1000</f>
        <v>26.127087191916413</v>
      </c>
      <c r="AJ18" s="33">
        <v>18994463807</v>
      </c>
      <c r="AK18" s="33">
        <f>AJ18/AJ8*1000</f>
        <v>26.91647530614382</v>
      </c>
      <c r="AL18" s="33">
        <v>22457174043</v>
      </c>
      <c r="AM18" s="33">
        <f>AL18/AL8*1000</f>
        <v>31.50008718586232</v>
      </c>
      <c r="AN18" s="33">
        <v>26482600083</v>
      </c>
      <c r="AO18" s="33">
        <f>AN18/AN8*1000</f>
        <v>37.696497825969125</v>
      </c>
      <c r="AP18" s="33">
        <v>24363855087</v>
      </c>
      <c r="AQ18" s="33">
        <v>35</v>
      </c>
      <c r="AR18" s="33">
        <v>20686052000</v>
      </c>
      <c r="AS18" s="33">
        <f>ROUND(AR18/$AR$8,3)*1000</f>
        <v>29</v>
      </c>
      <c r="AT18" s="33">
        <v>21309288000</v>
      </c>
      <c r="AU18" s="33">
        <f>ROUND(AT18/$AT$8,3)*1000</f>
        <v>29</v>
      </c>
      <c r="AV18" s="33">
        <v>23815531000</v>
      </c>
      <c r="AW18" s="33">
        <f>ROUND(AV18/$AV$8,3)*1000</f>
        <v>34</v>
      </c>
      <c r="AX18" s="33">
        <v>23245100681</v>
      </c>
      <c r="AY18" s="33">
        <f>ROUND(AX18/$AX$8,3)*1000</f>
        <v>33</v>
      </c>
      <c r="AZ18" s="33">
        <v>21494909007</v>
      </c>
      <c r="BA18" s="33">
        <f>ROUND(AZ18/$AZ$8,3)*1000</f>
        <v>26</v>
      </c>
      <c r="BB18" s="33">
        <v>23543007007</v>
      </c>
      <c r="BC18" s="33">
        <f>ROUND(BB18/BB$8,3)*1000</f>
        <v>27</v>
      </c>
      <c r="BD18" s="33">
        <v>26566427000</v>
      </c>
      <c r="BE18" s="33">
        <v>32</v>
      </c>
    </row>
    <row r="19" spans="1:57" s="1" customFormat="1" ht="14.25">
      <c r="A19" s="15"/>
      <c r="B19" s="16"/>
      <c r="C19" s="21"/>
      <c r="D19" s="16"/>
      <c r="E19" s="16"/>
      <c r="F19" s="16"/>
      <c r="G19" s="16"/>
      <c r="H19" s="16"/>
      <c r="I19" s="1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s="1" customFormat="1" ht="14.25">
      <c r="A20" s="15"/>
      <c r="B20" s="16"/>
      <c r="C20" s="21"/>
      <c r="D20" s="16"/>
      <c r="E20" s="16"/>
      <c r="F20" s="16"/>
      <c r="G20" s="16"/>
      <c r="H20" s="16"/>
      <c r="I20" s="1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s="1" customFormat="1" ht="14.25">
      <c r="A21" s="15" t="s">
        <v>26</v>
      </c>
      <c r="B21" s="16"/>
      <c r="C21" s="21"/>
      <c r="D21" s="16"/>
      <c r="E21" s="16"/>
      <c r="F21" s="16"/>
      <c r="G21" s="16"/>
      <c r="H21" s="16"/>
      <c r="I21" s="1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s="1" customFormat="1" ht="14.25">
      <c r="A22" s="15" t="s">
        <v>27</v>
      </c>
      <c r="B22" s="16"/>
      <c r="C22" s="22" t="s">
        <v>78</v>
      </c>
      <c r="D22" s="16"/>
      <c r="E22" s="23" t="s">
        <v>78</v>
      </c>
      <c r="F22" s="16"/>
      <c r="G22" s="23" t="s">
        <v>78</v>
      </c>
      <c r="H22" s="16"/>
      <c r="I22" s="23" t="s">
        <v>78</v>
      </c>
      <c r="J22" s="27">
        <v>1137506000</v>
      </c>
      <c r="K22" s="27">
        <f>J22/J8*1000</f>
        <v>1.2677675606774643</v>
      </c>
      <c r="L22" s="27">
        <v>1092277000</v>
      </c>
      <c r="M22" s="27">
        <f>L22/L8*1000</f>
        <v>1.2049362511893607</v>
      </c>
      <c r="N22" s="27">
        <v>1067928000</v>
      </c>
      <c r="O22" s="27">
        <f>N22/N8*1000</f>
        <v>1.0998570016852398</v>
      </c>
      <c r="P22" s="27">
        <v>1075144000</v>
      </c>
      <c r="Q22" s="27">
        <f>P22/P8*1000</f>
        <v>1.3305521186426172</v>
      </c>
      <c r="R22" s="27">
        <v>2331948000</v>
      </c>
      <c r="S22" s="27">
        <f>R22/R8*1000</f>
        <v>3.012560113450952</v>
      </c>
      <c r="T22" s="27">
        <v>4041476000</v>
      </c>
      <c r="U22" s="27">
        <f>T22/T8*1000</f>
        <v>5.412250770519751</v>
      </c>
      <c r="V22" s="27">
        <v>9706889000</v>
      </c>
      <c r="W22" s="27">
        <f>V22/V8*1000</f>
        <v>13.621734345636083</v>
      </c>
      <c r="X22" s="33">
        <v>751012000</v>
      </c>
      <c r="Y22" s="33">
        <f>X22/X8*1000</f>
        <v>1.0575195362905512</v>
      </c>
      <c r="Z22" s="33">
        <v>1040818000</v>
      </c>
      <c r="AA22" s="33">
        <f>Z22/Z8*1000</f>
        <v>1.4829972727675338</v>
      </c>
      <c r="AB22" s="33">
        <v>1931911000</v>
      </c>
      <c r="AC22" s="33">
        <f>AB22/AB8*1000</f>
        <v>2.537347344366941</v>
      </c>
      <c r="AD22" s="33">
        <v>1279785000</v>
      </c>
      <c r="AE22" s="33">
        <f>AD22/AD8*1000</f>
        <v>1.6209758192023809</v>
      </c>
      <c r="AF22" s="33">
        <v>1907560000</v>
      </c>
      <c r="AG22" s="33">
        <f>AF22/AF8*1000</f>
        <v>2.553429416847383</v>
      </c>
      <c r="AH22" s="33">
        <v>1548658000</v>
      </c>
      <c r="AI22" s="33">
        <f>AH22/AH8*1000</f>
        <v>2.187256371159554</v>
      </c>
      <c r="AJ22" s="33">
        <v>329069000</v>
      </c>
      <c r="AK22" s="33">
        <f>AJ22/AJ8*1000</f>
        <v>0.4663136428864733</v>
      </c>
      <c r="AL22" s="33">
        <v>335899000</v>
      </c>
      <c r="AM22" s="33">
        <f>AL22/AL8*1000</f>
        <v>0.4711566898570688</v>
      </c>
      <c r="AN22" s="33">
        <v>337376000</v>
      </c>
      <c r="AO22" s="33">
        <f>AN22/AN8*1000</f>
        <v>0.4802358382739831</v>
      </c>
      <c r="AP22" s="33">
        <v>344252000</v>
      </c>
      <c r="AQ22" s="33">
        <f>ROUND(AP22/$AP$8,3)*1000</f>
        <v>0</v>
      </c>
      <c r="AR22" s="33">
        <v>361174000</v>
      </c>
      <c r="AS22" s="33">
        <v>0</v>
      </c>
      <c r="AT22" s="33">
        <v>398187000</v>
      </c>
      <c r="AU22" s="33">
        <f>ROUND(AT22/$AT$8,3)*1000</f>
        <v>1</v>
      </c>
      <c r="AV22" s="33">
        <v>465134000</v>
      </c>
      <c r="AW22" s="33">
        <f>ROUND(AV22/$AV$8,3)*1000</f>
        <v>1</v>
      </c>
      <c r="AX22" s="33">
        <v>1689203000</v>
      </c>
      <c r="AY22" s="33">
        <f>ROUND(AX22/$AX$8,3)*1000</f>
        <v>2</v>
      </c>
      <c r="AZ22" s="33">
        <v>714093000</v>
      </c>
      <c r="BA22" s="33">
        <f>ROUND(AZ22/$AZ$8,3)*1000</f>
        <v>1</v>
      </c>
      <c r="BB22" s="33">
        <v>664281000</v>
      </c>
      <c r="BC22" s="33">
        <f>ROUND(BB22/BB$8,3)*1000</f>
        <v>1</v>
      </c>
      <c r="BD22" s="33">
        <v>684930000</v>
      </c>
      <c r="BE22" s="33">
        <v>1</v>
      </c>
    </row>
    <row r="23" spans="1:57" s="1" customFormat="1" ht="14.25">
      <c r="A23" s="15"/>
      <c r="B23" s="16"/>
      <c r="C23" s="21"/>
      <c r="D23" s="16"/>
      <c r="E23" s="16"/>
      <c r="F23" s="16"/>
      <c r="G23" s="16"/>
      <c r="H23" s="16"/>
      <c r="I23" s="1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s="1" customFormat="1" ht="14.25">
      <c r="A24" s="15"/>
      <c r="B24" s="16"/>
      <c r="C24" s="21"/>
      <c r="D24" s="16"/>
      <c r="E24" s="16"/>
      <c r="F24" s="16"/>
      <c r="G24" s="16"/>
      <c r="H24" s="16"/>
      <c r="I24" s="1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s="1" customFormat="1" ht="14.25">
      <c r="A25" s="15" t="s">
        <v>13</v>
      </c>
      <c r="B25" s="16">
        <v>221655605000</v>
      </c>
      <c r="C25" s="21">
        <f>B25/B8*1000</f>
        <v>284.89032506664125</v>
      </c>
      <c r="D25" s="16">
        <v>226775696000</v>
      </c>
      <c r="E25" s="16">
        <f>D25/D8*1000</f>
        <v>287.5357222636713</v>
      </c>
      <c r="F25" s="16">
        <v>235997874000</v>
      </c>
      <c r="G25" s="16">
        <f>F25/F8*1000</f>
        <v>242.64494684964112</v>
      </c>
      <c r="H25" s="16">
        <v>243790773000</v>
      </c>
      <c r="I25" s="16">
        <f>H25/H8*1000</f>
        <v>267.68518261452346</v>
      </c>
      <c r="J25" s="27">
        <v>269362626000</v>
      </c>
      <c r="K25" s="27">
        <f>J25/J8*1000</f>
        <v>300.2087015819663</v>
      </c>
      <c r="L25" s="27">
        <v>283573491000</v>
      </c>
      <c r="M25" s="27">
        <f>L25/L8*1000</f>
        <v>312.8217285379257</v>
      </c>
      <c r="N25" s="27">
        <v>276568173000</v>
      </c>
      <c r="O25" s="27">
        <f>N25/N8*1000</f>
        <v>284.8370316326051</v>
      </c>
      <c r="P25" s="27">
        <v>267962058000</v>
      </c>
      <c r="Q25" s="27">
        <f>P25/P8*1000</f>
        <v>331.61835436716933</v>
      </c>
      <c r="R25" s="27">
        <v>243654524000</v>
      </c>
      <c r="S25" s="27">
        <f>R25/R8*1000</f>
        <v>314.7685542148786</v>
      </c>
      <c r="T25" s="27">
        <v>234185420000</v>
      </c>
      <c r="U25" s="27">
        <f>T25/T8*1000</f>
        <v>313.6156740357958</v>
      </c>
      <c r="V25" s="27">
        <v>234587297000</v>
      </c>
      <c r="W25" s="27">
        <f>V25/V8*1000</f>
        <v>329.1977316929072</v>
      </c>
      <c r="X25" s="33">
        <v>233897281000</v>
      </c>
      <c r="Y25" s="33">
        <f>X25/X8*1000</f>
        <v>329.3568466851938</v>
      </c>
      <c r="Z25" s="33">
        <v>230453365000</v>
      </c>
      <c r="AA25" s="33">
        <f>Z25/Z8*1000</f>
        <v>328.35876377532</v>
      </c>
      <c r="AB25" s="33">
        <v>226776977000</v>
      </c>
      <c r="AC25" s="33">
        <f>AB25/AB8*1000</f>
        <v>297.845998265196</v>
      </c>
      <c r="AD25" s="33">
        <v>212300988000</v>
      </c>
      <c r="AE25" s="33">
        <f>AD25/AD8*1000</f>
        <v>268.90045432691807</v>
      </c>
      <c r="AF25" s="33">
        <v>219668930000</v>
      </c>
      <c r="AG25" s="33">
        <f>AF25/AF8*1000</f>
        <v>294.04532902209553</v>
      </c>
      <c r="AH25" s="33">
        <v>225195166000</v>
      </c>
      <c r="AI25" s="33">
        <f>AH25/AH8*1000</f>
        <v>318.0557370238189</v>
      </c>
      <c r="AJ25" s="33">
        <v>224726341000</v>
      </c>
      <c r="AK25" s="33">
        <f>AJ25/AJ8*1000</f>
        <v>318.4528433983688</v>
      </c>
      <c r="AL25" s="33">
        <v>218403628000</v>
      </c>
      <c r="AM25" s="33">
        <f>AL25/AL8*1000</f>
        <v>306.34902283500287</v>
      </c>
      <c r="AN25" s="33">
        <v>222296055000</v>
      </c>
      <c r="AO25" s="33">
        <f>AN25/AN8*1000</f>
        <v>316.42598263635955</v>
      </c>
      <c r="AP25" s="33">
        <v>219884433000</v>
      </c>
      <c r="AQ25" s="33">
        <f>ROUND(AP25/$AP$8,3)*1000</f>
        <v>311</v>
      </c>
      <c r="AR25" s="33">
        <v>224250673000</v>
      </c>
      <c r="AS25" s="33">
        <f>ROUND(AR25/$AR$8,3)*1000</f>
        <v>313</v>
      </c>
      <c r="AT25" s="33">
        <v>222369493000</v>
      </c>
      <c r="AU25" s="33">
        <f>ROUND(AT25/$AT$8,3)*1000</f>
        <v>303</v>
      </c>
      <c r="AV25" s="33">
        <v>218926808000</v>
      </c>
      <c r="AW25" s="33">
        <f>ROUND(AV25/$AV$8,3)*1000</f>
        <v>312</v>
      </c>
      <c r="AX25" s="33">
        <v>220702521000</v>
      </c>
      <c r="AY25" s="33">
        <f>ROUND(AX25/$AX$8,3)*1000</f>
        <v>310</v>
      </c>
      <c r="AZ25" s="33">
        <v>224911138000</v>
      </c>
      <c r="BA25" s="33">
        <f>ROUND(AZ25/$AZ$8,3)*1000</f>
        <v>272</v>
      </c>
      <c r="BB25" s="33">
        <v>243859211000</v>
      </c>
      <c r="BC25" s="33">
        <f>ROUND(BB25/BB$8,3)*1000</f>
        <v>283</v>
      </c>
      <c r="BD25" s="33">
        <v>237486417000</v>
      </c>
      <c r="BE25" s="33">
        <v>283</v>
      </c>
    </row>
    <row r="26" spans="1:57" s="1" customFormat="1" ht="14.25">
      <c r="A26" s="15"/>
      <c r="B26" s="16"/>
      <c r="C26" s="21"/>
      <c r="D26" s="16"/>
      <c r="E26" s="16"/>
      <c r="F26" s="16"/>
      <c r="G26" s="16"/>
      <c r="H26" s="16"/>
      <c r="I26" s="1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s="1" customFormat="1" ht="14.25">
      <c r="A27" s="15"/>
      <c r="B27" s="16"/>
      <c r="C27" s="21"/>
      <c r="D27" s="16"/>
      <c r="E27" s="16"/>
      <c r="F27" s="16"/>
      <c r="G27" s="16"/>
      <c r="H27" s="16"/>
      <c r="I27" s="1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s="1" customFormat="1" ht="14.25">
      <c r="A28" s="15" t="s">
        <v>14</v>
      </c>
      <c r="B28" s="16"/>
      <c r="C28" s="21"/>
      <c r="D28" s="16"/>
      <c r="E28" s="16"/>
      <c r="F28" s="16"/>
      <c r="G28" s="16"/>
      <c r="H28" s="16"/>
      <c r="I28" s="1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s="1" customFormat="1" ht="14.25">
      <c r="A29" s="15" t="s">
        <v>15</v>
      </c>
      <c r="B29" s="16">
        <v>554444000</v>
      </c>
      <c r="C29" s="21">
        <f>B29/B8*1000</f>
        <v>0.7126178081138478</v>
      </c>
      <c r="D29" s="16">
        <v>560943000</v>
      </c>
      <c r="E29" s="16">
        <f>D29/D8*1000</f>
        <v>0.711236492704891</v>
      </c>
      <c r="F29" s="16">
        <v>572688000</v>
      </c>
      <c r="G29" s="16">
        <f>F29/F8*1000</f>
        <v>0.5888182252075171</v>
      </c>
      <c r="H29" s="16">
        <v>580617000</v>
      </c>
      <c r="I29" s="16">
        <f>H29/H8*1000</f>
        <v>0.6375244057087295</v>
      </c>
      <c r="J29" s="27">
        <v>582658000</v>
      </c>
      <c r="K29" s="27">
        <f>J29/J8*1000</f>
        <v>0.6493811121604721</v>
      </c>
      <c r="L29" s="27">
        <v>503854000</v>
      </c>
      <c r="M29" s="27">
        <f>L29/L8*1000</f>
        <v>0.5558223325280713</v>
      </c>
      <c r="N29" s="27">
        <v>508444000</v>
      </c>
      <c r="O29" s="27">
        <f>N29/N8*1000</f>
        <v>0.5236455017237586</v>
      </c>
      <c r="P29" s="27">
        <v>496066000</v>
      </c>
      <c r="Q29" s="27">
        <f>P29/P8*1000</f>
        <v>0.613910013250847</v>
      </c>
      <c r="R29" s="27">
        <v>534006000</v>
      </c>
      <c r="S29" s="27">
        <f>R29/R8*1000</f>
        <v>0.6898632284868654</v>
      </c>
      <c r="T29" s="27">
        <v>519692000</v>
      </c>
      <c r="U29" s="27">
        <f>T29/T8*1000</f>
        <v>0.6959594532871037</v>
      </c>
      <c r="V29" s="27">
        <v>520869000</v>
      </c>
      <c r="W29" s="27">
        <f>V29/V8*1000</f>
        <v>0.7309385269448452</v>
      </c>
      <c r="X29" s="33">
        <v>542470000</v>
      </c>
      <c r="Y29" s="33">
        <f>X29/X8*1000</f>
        <v>0.7638661204501863</v>
      </c>
      <c r="Z29" s="33">
        <v>533917000</v>
      </c>
      <c r="AA29" s="33">
        <f>Z29/Z8*1000</f>
        <v>0.7607453511413362</v>
      </c>
      <c r="AB29" s="33">
        <v>483690000</v>
      </c>
      <c r="AC29" s="33">
        <f>AB29/AB8*1000</f>
        <v>0.6352722961859247</v>
      </c>
      <c r="AD29" s="33">
        <v>491211000</v>
      </c>
      <c r="AE29" s="33">
        <f>AD29/AD8*1000</f>
        <v>0.6221679056452614</v>
      </c>
      <c r="AF29" s="33">
        <v>479037000</v>
      </c>
      <c r="AG29" s="33">
        <f>AF29/AF8*1000</f>
        <v>0.6412312941969426</v>
      </c>
      <c r="AH29" s="33">
        <v>470344000</v>
      </c>
      <c r="AI29" s="33">
        <f>AH29/AH8*1000</f>
        <v>0.6642931561627352</v>
      </c>
      <c r="AJ29" s="33">
        <v>463134000</v>
      </c>
      <c r="AK29" s="33">
        <f>AJ29/AJ8*1000</f>
        <v>0.656293065237333</v>
      </c>
      <c r="AL29" s="33">
        <v>447831000</v>
      </c>
      <c r="AM29" s="33">
        <f>AL29/AL8*1000</f>
        <v>0.6281607613460624</v>
      </c>
      <c r="AN29" s="33">
        <v>403250000</v>
      </c>
      <c r="AO29" s="33">
        <f>AN29/AN8*1000</f>
        <v>0.5740037874181438</v>
      </c>
      <c r="AP29" s="33">
        <v>438767000</v>
      </c>
      <c r="AQ29" s="33">
        <f>ROUND(AP29/$AP$8,3)*1000</f>
        <v>1</v>
      </c>
      <c r="AR29" s="33">
        <v>419215000</v>
      </c>
      <c r="AS29" s="33">
        <f>ROUND(AR29/$AR$8,3)*1000</f>
        <v>1</v>
      </c>
      <c r="AT29" s="33">
        <v>399954000</v>
      </c>
      <c r="AU29" s="33">
        <f>ROUND(AT29/$AT$8,3)*1000</f>
        <v>1</v>
      </c>
      <c r="AV29" s="33">
        <v>367880000</v>
      </c>
      <c r="AW29" s="33">
        <f>ROUND(AV29/$AV$8,3)*1000</f>
        <v>1</v>
      </c>
      <c r="AX29" s="33">
        <v>348366000</v>
      </c>
      <c r="AY29" s="33">
        <f>ROUND(AX29/$AX$8,3)*1000+1</f>
        <v>1</v>
      </c>
      <c r="AZ29" s="33">
        <v>372118000</v>
      </c>
      <c r="BA29" s="33">
        <f>ROUND(AZ29/$AZ$8,3)*1000</f>
        <v>0</v>
      </c>
      <c r="BB29" s="33">
        <v>344935000</v>
      </c>
      <c r="BC29" s="33">
        <f>ROUND(BB29/BB$8,3)*1000</f>
        <v>0</v>
      </c>
      <c r="BD29" s="33">
        <v>298224000</v>
      </c>
      <c r="BE29" s="33">
        <v>1</v>
      </c>
    </row>
    <row r="30" spans="1:57" s="1" customFormat="1" ht="14.25">
      <c r="A30" s="14"/>
      <c r="B30" s="16"/>
      <c r="C30" s="21"/>
      <c r="D30" s="16"/>
      <c r="E30" s="16"/>
      <c r="F30" s="16"/>
      <c r="G30" s="16"/>
      <c r="H30" s="16"/>
      <c r="I30" s="1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s="1" customFormat="1" ht="14.25">
      <c r="A31" s="14"/>
      <c r="B31" s="16"/>
      <c r="C31" s="21"/>
      <c r="D31" s="16"/>
      <c r="E31" s="16"/>
      <c r="F31" s="16"/>
      <c r="G31" s="16"/>
      <c r="H31" s="16"/>
      <c r="I31" s="1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s="1" customFormat="1" ht="14.25">
      <c r="A32" s="15" t="s">
        <v>16</v>
      </c>
      <c r="B32" s="16"/>
      <c r="C32" s="21"/>
      <c r="D32" s="16"/>
      <c r="E32" s="16"/>
      <c r="F32" s="16"/>
      <c r="G32" s="16"/>
      <c r="H32" s="16"/>
      <c r="I32" s="1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s="1" customFormat="1" ht="12.75">
      <c r="A33" s="15" t="s">
        <v>17</v>
      </c>
      <c r="B33" s="16">
        <v>11534859174</v>
      </c>
      <c r="C33" s="21">
        <f>B33/B8*1000</f>
        <v>14.825565902918578</v>
      </c>
      <c r="D33" s="16">
        <v>13429839113</v>
      </c>
      <c r="E33" s="16">
        <f>D33/D8*1000</f>
        <v>17.02809673767403</v>
      </c>
      <c r="F33" s="16">
        <v>13413261643</v>
      </c>
      <c r="G33" s="16">
        <f>F33/F8*1000</f>
        <v>13.791057111158828</v>
      </c>
      <c r="H33" s="16">
        <v>15102235236</v>
      </c>
      <c r="I33" s="16">
        <f>H33/H8*1000</f>
        <v>16.58243479557838</v>
      </c>
      <c r="J33" s="27">
        <v>14066226383</v>
      </c>
      <c r="K33" s="27">
        <f>J33/J8*1000</f>
        <v>15.677021052647548</v>
      </c>
      <c r="L33" s="27">
        <v>13141498168</v>
      </c>
      <c r="M33" s="27">
        <f>L33/L8*1000</f>
        <v>14.496933962320703</v>
      </c>
      <c r="N33" s="27">
        <v>13092900287</v>
      </c>
      <c r="O33" s="27">
        <f>N33/N8*1000</f>
        <v>13.48435292737304</v>
      </c>
      <c r="P33" s="27">
        <v>10571489227</v>
      </c>
      <c r="Q33" s="27">
        <f>P33/P8*1000</f>
        <v>13.082821824976428</v>
      </c>
      <c r="R33" s="27">
        <v>9637466444</v>
      </c>
      <c r="S33" s="27">
        <f>R33/R8*1000</f>
        <v>12.450297778473782</v>
      </c>
      <c r="T33" s="27">
        <v>7460212782</v>
      </c>
      <c r="U33" s="27">
        <f>T33/T8*1000</f>
        <v>9.990543647326076</v>
      </c>
      <c r="V33" s="27">
        <v>7373015092</v>
      </c>
      <c r="W33" s="27">
        <f>V33/V8*1000</f>
        <v>10.346595382886276</v>
      </c>
      <c r="X33" s="33">
        <v>6319360609</v>
      </c>
      <c r="Y33" s="33">
        <f>X33/X8*1000</f>
        <v>8.898456084433345</v>
      </c>
      <c r="Z33" s="33">
        <v>5882143198</v>
      </c>
      <c r="AA33" s="33">
        <f>Z33/Z8*1000</f>
        <v>8.381102479647835</v>
      </c>
      <c r="AB33" s="33">
        <v>9802118057</v>
      </c>
      <c r="AC33" s="33">
        <f>AB33/AB8*1000</f>
        <v>12.87397722829892</v>
      </c>
      <c r="AD33" s="33">
        <v>5208217223</v>
      </c>
      <c r="AE33" s="33">
        <f>AD33/AD8*1000</f>
        <v>6.596728497080661</v>
      </c>
      <c r="AF33" s="33">
        <v>6760145494</v>
      </c>
      <c r="AG33" s="33">
        <f>AF33/AF8*1000</f>
        <v>9.04902302761008</v>
      </c>
      <c r="AH33" s="33">
        <v>4642853085</v>
      </c>
      <c r="AI33" s="33">
        <f>AH33/AH8*1000</f>
        <v>6.557361270547816</v>
      </c>
      <c r="AJ33" s="33">
        <v>5442784857</v>
      </c>
      <c r="AK33" s="33">
        <f>AJ33/AJ8*1000</f>
        <v>7.712804409151281</v>
      </c>
      <c r="AL33" s="33">
        <v>4352993188</v>
      </c>
      <c r="AM33" s="33">
        <f>AL33/AL8*1000</f>
        <v>6.105829018331252</v>
      </c>
      <c r="AN33" s="33">
        <v>3812531547</v>
      </c>
      <c r="AO33" s="33">
        <f>AN33/AN8*1000</f>
        <v>5.426925102614147</v>
      </c>
      <c r="AP33" s="33">
        <v>3326583753</v>
      </c>
      <c r="AQ33" s="33">
        <f>ROUND(AP33/$AP$8,3)*1000</f>
        <v>5</v>
      </c>
      <c r="AR33" s="33">
        <v>4107505965</v>
      </c>
      <c r="AS33" s="33">
        <f>ROUND(AR33/$AR$8,3)*1000</f>
        <v>6</v>
      </c>
      <c r="AT33" s="33">
        <v>4011738044</v>
      </c>
      <c r="AU33" s="33">
        <f>ROUND(AT33/$AT$8,3)*1000</f>
        <v>5</v>
      </c>
      <c r="AV33" s="33">
        <v>4369361551</v>
      </c>
      <c r="AW33" s="33">
        <f>ROUND(AV33/$AV$8,3)*1000</f>
        <v>6</v>
      </c>
      <c r="AX33" s="33">
        <v>6024574877</v>
      </c>
      <c r="AY33" s="33">
        <f>ROUND(AX33/$AX$8,3)*1000</f>
        <v>8</v>
      </c>
      <c r="AZ33" s="33">
        <v>5078968216</v>
      </c>
      <c r="BA33" s="33">
        <f>ROUND(AZ33/$AZ$8,3)*1000</f>
        <v>6</v>
      </c>
      <c r="BB33" s="33">
        <v>4093016063</v>
      </c>
      <c r="BC33" s="33">
        <f>ROUND(BB33/BB$8,3)*1000</f>
        <v>5</v>
      </c>
      <c r="BD33" s="33">
        <v>3696707697</v>
      </c>
      <c r="BE33" s="33">
        <v>4</v>
      </c>
    </row>
    <row r="34" spans="1:57" s="1" customFormat="1" ht="12.75">
      <c r="A34" s="15"/>
      <c r="B34" s="16"/>
      <c r="C34" s="21"/>
      <c r="D34" s="16"/>
      <c r="E34" s="16"/>
      <c r="F34" s="16"/>
      <c r="G34" s="16"/>
      <c r="H34" s="16"/>
      <c r="I34" s="1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s="1" customFormat="1" ht="12.75">
      <c r="A35" s="15"/>
      <c r="B35" s="16"/>
      <c r="C35" s="21"/>
      <c r="D35" s="16"/>
      <c r="E35" s="16"/>
      <c r="F35" s="16"/>
      <c r="G35" s="16"/>
      <c r="H35" s="16"/>
      <c r="I35" s="1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s="1" customFormat="1" ht="12.75">
      <c r="A36" s="15" t="s">
        <v>18</v>
      </c>
      <c r="B36" s="16"/>
      <c r="C36" s="21"/>
      <c r="D36" s="16"/>
      <c r="E36" s="16"/>
      <c r="F36" s="16"/>
      <c r="G36" s="16"/>
      <c r="H36" s="16"/>
      <c r="I36" s="1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s="1" customFormat="1" ht="12.75">
      <c r="A37" s="15" t="s">
        <v>19</v>
      </c>
      <c r="B37" s="16">
        <v>14019525248</v>
      </c>
      <c r="C37" s="21">
        <f>B37/B8*1000</f>
        <v>18.019066583868717</v>
      </c>
      <c r="D37" s="16">
        <v>14022450836</v>
      </c>
      <c r="E37" s="16">
        <f>D37/D8*1000</f>
        <v>17.779486956292182</v>
      </c>
      <c r="F37" s="16">
        <v>14246548738</v>
      </c>
      <c r="G37" s="16">
        <f>F37/F8*1000</f>
        <v>14.647814417696118</v>
      </c>
      <c r="H37" s="16">
        <v>13708295411</v>
      </c>
      <c r="I37" s="16">
        <f>H37/H8*1000</f>
        <v>15.051872206941027</v>
      </c>
      <c r="J37" s="27">
        <v>14224068911</v>
      </c>
      <c r="K37" s="27">
        <f>J37/J8*1000</f>
        <v>15.852938926218082</v>
      </c>
      <c r="L37" s="27">
        <v>14458155799</v>
      </c>
      <c r="M37" s="27">
        <f>L37/L8*1000</f>
        <v>15.94939383284531</v>
      </c>
      <c r="N37" s="27">
        <v>14446250106</v>
      </c>
      <c r="O37" s="27">
        <f>N37/N8*1000</f>
        <v>14.878165313747965</v>
      </c>
      <c r="P37" s="27">
        <v>14420012991</v>
      </c>
      <c r="Q37" s="27">
        <f>P37/P8*1000</f>
        <v>17.84558983357496</v>
      </c>
      <c r="R37" s="27">
        <v>14167487902</v>
      </c>
      <c r="S37" s="27">
        <f>R37/R8*1000</f>
        <v>18.302470278652915</v>
      </c>
      <c r="T37" s="27">
        <v>14047742960</v>
      </c>
      <c r="U37" s="27">
        <f>T37/T8*1000</f>
        <v>18.812411024913526</v>
      </c>
      <c r="V37" s="27">
        <v>11920556250</v>
      </c>
      <c r="W37" s="27">
        <f>V37/V8*1000</f>
        <v>16.72818659919897</v>
      </c>
      <c r="X37" s="33">
        <v>11599355881</v>
      </c>
      <c r="Y37" s="33">
        <f>X37/X8*1000</f>
        <v>16.33335479665331</v>
      </c>
      <c r="Z37" s="33">
        <v>11490625179</v>
      </c>
      <c r="AA37" s="33">
        <f>Z37/Z8*1000</f>
        <v>16.37228199632496</v>
      </c>
      <c r="AB37" s="33">
        <v>11475824215</v>
      </c>
      <c r="AC37" s="33">
        <f>AB37/AB8*1000</f>
        <v>15.072201616095198</v>
      </c>
      <c r="AD37" s="33">
        <v>11390902511</v>
      </c>
      <c r="AE37" s="33">
        <f>AD37/AD8*1000</f>
        <v>14.427718350521909</v>
      </c>
      <c r="AF37" s="33">
        <v>8217836347</v>
      </c>
      <c r="AG37" s="33">
        <f>AF37/AF8*1000</f>
        <v>11.000264773463186</v>
      </c>
      <c r="AH37" s="33">
        <v>8261139115</v>
      </c>
      <c r="AI37" s="33">
        <f>AH37/AH8*1000</f>
        <v>11.667669144717006</v>
      </c>
      <c r="AJ37" s="33">
        <v>8207160016</v>
      </c>
      <c r="AK37" s="33">
        <f>AJ37/AJ8*1000</f>
        <v>11.630116130091764</v>
      </c>
      <c r="AL37" s="33">
        <v>8182700672</v>
      </c>
      <c r="AM37" s="33">
        <f>AL37/AL8*1000</f>
        <v>11.47765894721548</v>
      </c>
      <c r="AN37" s="33">
        <v>9257894217</v>
      </c>
      <c r="AO37" s="33">
        <f>AN37/AN8*1000</f>
        <v>13.178093847673976</v>
      </c>
      <c r="AP37" s="33">
        <v>10281146598</v>
      </c>
      <c r="AQ37" s="33">
        <f>ROUND(AP37/$AP$8,3)*1000</f>
        <v>15</v>
      </c>
      <c r="AR37" s="33">
        <v>11271271009</v>
      </c>
      <c r="AS37" s="33">
        <f>ROUND(AR37/$AR$8,3)*1000</f>
        <v>16</v>
      </c>
      <c r="AT37" s="33">
        <v>11216862489</v>
      </c>
      <c r="AU37" s="33">
        <f>ROUND(AT37/$AT$8,3)*1000</f>
        <v>15</v>
      </c>
      <c r="AV37" s="33">
        <v>10994802091</v>
      </c>
      <c r="AW37" s="33">
        <f>ROUND(AV37/$AV$8,3)*1000</f>
        <v>16</v>
      </c>
      <c r="AX37" s="33">
        <v>10909286971</v>
      </c>
      <c r="AY37" s="33">
        <f>ROUND(AX37/$AX$8,3)*1000</f>
        <v>15</v>
      </c>
      <c r="AZ37" s="33">
        <v>10532902611</v>
      </c>
      <c r="BA37" s="33">
        <f>ROUND(AZ37/$AZ$8,3)*1000</f>
        <v>13</v>
      </c>
      <c r="BB37" s="33">
        <v>10335331000</v>
      </c>
      <c r="BC37" s="33">
        <f>ROUND(BB37/BB$8,3)*1000</f>
        <v>12</v>
      </c>
      <c r="BD37" s="33">
        <v>10083914255</v>
      </c>
      <c r="BE37" s="33">
        <v>12</v>
      </c>
    </row>
    <row r="38" spans="1:57" s="1" customFormat="1" ht="12.75">
      <c r="A38" s="15"/>
      <c r="B38" s="16"/>
      <c r="C38" s="21"/>
      <c r="D38" s="16"/>
      <c r="E38" s="16"/>
      <c r="F38" s="16"/>
      <c r="G38" s="16"/>
      <c r="H38" s="16"/>
      <c r="I38" s="1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s="1" customFormat="1" ht="12.75">
      <c r="A39" s="15"/>
      <c r="B39" s="16"/>
      <c r="C39" s="21"/>
      <c r="D39" s="16"/>
      <c r="E39" s="16"/>
      <c r="F39" s="16"/>
      <c r="G39" s="16"/>
      <c r="H39" s="16"/>
      <c r="I39" s="1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s="1" customFormat="1" ht="12.75">
      <c r="A40" s="15" t="s">
        <v>20</v>
      </c>
      <c r="B40" s="16">
        <v>231375571211</v>
      </c>
      <c r="C40" s="21">
        <f>B40/B8*1000</f>
        <v>297.38323871747605</v>
      </c>
      <c r="D40" s="16">
        <v>217937784573</v>
      </c>
      <c r="E40" s="16">
        <f>D40/D8*1000</f>
        <v>276.32986868108634</v>
      </c>
      <c r="F40" s="16">
        <v>211090497604</v>
      </c>
      <c r="G40" s="16">
        <f>F40/F8*1000</f>
        <v>217.03603385675788</v>
      </c>
      <c r="H40" s="16">
        <v>224504788548</v>
      </c>
      <c r="I40" s="16">
        <f>H40/H8*1000</f>
        <v>246.50894117435018</v>
      </c>
      <c r="J40" s="27">
        <v>215479695697</v>
      </c>
      <c r="K40" s="27">
        <f>J40/J8*1000</f>
        <v>240.1553646216442</v>
      </c>
      <c r="L40" s="27">
        <v>219196761477</v>
      </c>
      <c r="M40" s="27">
        <f>L40/L8*1000</f>
        <v>241.805076960281</v>
      </c>
      <c r="N40" s="27">
        <v>212861845421</v>
      </c>
      <c r="O40" s="27">
        <f>N40/N8*1000</f>
        <v>219.22600688241909</v>
      </c>
      <c r="P40" s="27">
        <v>185832201099</v>
      </c>
      <c r="Q40" s="27">
        <f>P40/P8*1000</f>
        <v>229.9779647045376</v>
      </c>
      <c r="R40" s="27">
        <v>174868162920</v>
      </c>
      <c r="S40" s="27">
        <f>R40/R8*1000</f>
        <v>225.90591759560454</v>
      </c>
      <c r="T40" s="27">
        <v>157399537528</v>
      </c>
      <c r="U40" s="27">
        <f>T40/T8*1000</f>
        <v>210.785804064003</v>
      </c>
      <c r="V40" s="27">
        <v>138837901706</v>
      </c>
      <c r="W40" s="27">
        <f>V40/V8*1000</f>
        <v>194.83204290732766</v>
      </c>
      <c r="X40" s="33">
        <v>114840542411</v>
      </c>
      <c r="Y40" s="33">
        <f>X40/X8*1000</f>
        <v>161.70995557705615</v>
      </c>
      <c r="Z40" s="33">
        <v>110609723173</v>
      </c>
      <c r="AA40" s="33">
        <f>Z40/Z8*1000</f>
        <v>157.60096175040294</v>
      </c>
      <c r="AB40" s="33">
        <v>127049867950</v>
      </c>
      <c r="AC40" s="33">
        <f>AB40/AB8*1000</f>
        <v>166.86568120638222</v>
      </c>
      <c r="AD40" s="33">
        <v>173716290355</v>
      </c>
      <c r="AE40" s="33">
        <f>AD40/AD8*1000</f>
        <v>220.02907212304785</v>
      </c>
      <c r="AF40" s="33">
        <v>127987625419</v>
      </c>
      <c r="AG40" s="33">
        <f>AF40/AF8*1000</f>
        <v>171.32219575652584</v>
      </c>
      <c r="AH40" s="33">
        <v>117273826205</v>
      </c>
      <c r="AI40" s="33">
        <f>AH40/AH8*1000</f>
        <v>165.63238851776475</v>
      </c>
      <c r="AJ40" s="33">
        <v>114033007374</v>
      </c>
      <c r="AK40" s="33">
        <f>AJ40/AJ8*1000</f>
        <v>161.59269660122956</v>
      </c>
      <c r="AL40" s="33">
        <v>133696114480</v>
      </c>
      <c r="AM40" s="33">
        <f>AL40/AL8*1000</f>
        <v>187.5320222601095</v>
      </c>
      <c r="AN40" s="33">
        <v>112965726814</v>
      </c>
      <c r="AO40" s="33">
        <f>AN40/AN8*1000</f>
        <v>160.8003844753363</v>
      </c>
      <c r="AP40" s="33">
        <v>110654398627</v>
      </c>
      <c r="AQ40" s="33">
        <f>ROUND(AP40/$AP$8,3)*1000</f>
        <v>156</v>
      </c>
      <c r="AR40" s="33">
        <v>112023741892</v>
      </c>
      <c r="AS40" s="33">
        <f>ROUND(AR40/$AR$8,3)*1000</f>
        <v>157</v>
      </c>
      <c r="AT40" s="33">
        <v>115055747331</v>
      </c>
      <c r="AU40" s="33">
        <f>ROUND(AT40/$AT$8,3)*1000</f>
        <v>157</v>
      </c>
      <c r="AV40" s="33">
        <v>112271319378</v>
      </c>
      <c r="AW40" s="33">
        <f>ROUND(AV40/$AV$8,3)*1000</f>
        <v>160</v>
      </c>
      <c r="AX40" s="33">
        <v>123070175940</v>
      </c>
      <c r="AY40" s="33">
        <f>ROUND(AX40/$AX$8,3)*1000</f>
        <v>173</v>
      </c>
      <c r="AZ40" s="33">
        <v>190348818614</v>
      </c>
      <c r="BA40" s="33">
        <f>ROUND(AZ40/$AZ$8,3)*1000</f>
        <v>230</v>
      </c>
      <c r="BB40" s="33">
        <v>209747254339</v>
      </c>
      <c r="BC40" s="33">
        <f>ROUND(BB40/BB$8,3)*1000</f>
        <v>243</v>
      </c>
      <c r="BD40" s="33">
        <v>205672333130</v>
      </c>
      <c r="BE40" s="33">
        <v>245</v>
      </c>
    </row>
    <row r="41" spans="1:57" s="1" customFormat="1" ht="12.75">
      <c r="A41" s="15" t="s">
        <v>79</v>
      </c>
      <c r="B41" s="16"/>
      <c r="C41" s="21"/>
      <c r="D41" s="16"/>
      <c r="E41" s="16"/>
      <c r="F41" s="16"/>
      <c r="G41" s="16"/>
      <c r="H41" s="16"/>
      <c r="I41" s="1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s="1" customFormat="1" ht="12.75">
      <c r="A42" s="15"/>
      <c r="B42" s="16"/>
      <c r="C42" s="21"/>
      <c r="D42" s="16"/>
      <c r="E42" s="16"/>
      <c r="F42" s="16"/>
      <c r="G42" s="16"/>
      <c r="H42" s="16"/>
      <c r="I42" s="1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s="1" customFormat="1" ht="12.75">
      <c r="A43" s="15" t="s">
        <v>21</v>
      </c>
      <c r="B43" s="16">
        <v>5737601030</v>
      </c>
      <c r="C43" s="21">
        <f>B43/B8*1000</f>
        <v>7.374444794840155</v>
      </c>
      <c r="D43" s="16">
        <v>4222463448</v>
      </c>
      <c r="E43" s="16">
        <f>D43/D8*1000</f>
        <v>5.353788340936816</v>
      </c>
      <c r="F43" s="16">
        <v>3478927935</v>
      </c>
      <c r="G43" s="16">
        <f>F43/F8*1000</f>
        <v>3.5769147813670843</v>
      </c>
      <c r="H43" s="16">
        <v>4901189834</v>
      </c>
      <c r="I43" s="16">
        <f>H43/H8*1000</f>
        <v>5.381565018224606</v>
      </c>
      <c r="J43" s="27">
        <v>3198995470</v>
      </c>
      <c r="K43" s="27">
        <f>J43/J8*1000</f>
        <v>3.565328608042646</v>
      </c>
      <c r="L43" s="27">
        <v>3492543929</v>
      </c>
      <c r="M43" s="27">
        <f>L43/L8*1000</f>
        <v>3.8527706698240656</v>
      </c>
      <c r="N43" s="27">
        <v>2343812966</v>
      </c>
      <c r="O43" s="27">
        <f>N43/N8*1000</f>
        <v>2.4138884843320416</v>
      </c>
      <c r="P43" s="27">
        <v>3544936518</v>
      </c>
      <c r="Q43" s="27">
        <f>P43/P8*1000</f>
        <v>4.387061448957984</v>
      </c>
      <c r="R43" s="27">
        <v>2113711146</v>
      </c>
      <c r="S43" s="27">
        <f>R43/R8*1000</f>
        <v>2.7306277368947773</v>
      </c>
      <c r="T43" s="27">
        <v>2526588791</v>
      </c>
      <c r="U43" s="27">
        <f>T43/T8*1000</f>
        <v>3.3835490130032486</v>
      </c>
      <c r="V43" s="27">
        <v>2385122275</v>
      </c>
      <c r="W43" s="27">
        <f>V43/V8*1000</f>
        <v>3.3470560971603955</v>
      </c>
      <c r="X43" s="33">
        <v>2716731149</v>
      </c>
      <c r="Y43" s="33">
        <f>X43/X8*1000</f>
        <v>3.825499812142251</v>
      </c>
      <c r="Z43" s="33">
        <v>3223409969</v>
      </c>
      <c r="AA43" s="33">
        <f>Z43/Z8*1000</f>
        <v>4.592837742082362</v>
      </c>
      <c r="AB43" s="33">
        <v>3481556102</v>
      </c>
      <c r="AC43" s="33">
        <f>AB43/AB8*1000</f>
        <v>4.572631518571105</v>
      </c>
      <c r="AD43" s="33">
        <v>2752419814</v>
      </c>
      <c r="AE43" s="33">
        <f>AD43/AD8*1000</f>
        <v>3.486215233642772</v>
      </c>
      <c r="AF43" s="33">
        <v>2321876124</v>
      </c>
      <c r="AG43" s="33">
        <f>AF43/AF8*1000</f>
        <v>3.108026377831985</v>
      </c>
      <c r="AH43" s="33">
        <v>2604950893</v>
      </c>
      <c r="AI43" s="33">
        <f>AH43/AH8*1000</f>
        <v>3.6791179442278534</v>
      </c>
      <c r="AJ43" s="33">
        <v>2269691160</v>
      </c>
      <c r="AK43" s="33">
        <f>AJ43/AJ8*1000</f>
        <v>3.2163101144344357</v>
      </c>
      <c r="AL43" s="33">
        <v>2130151508</v>
      </c>
      <c r="AM43" s="33">
        <f>AL43/AL8*1000</f>
        <v>2.987907476364394</v>
      </c>
      <c r="AN43" s="33">
        <v>3435805528</v>
      </c>
      <c r="AO43" s="33">
        <f>AN43/AN8*1000</f>
        <v>4.890676716439418</v>
      </c>
      <c r="AP43" s="33">
        <v>2355783978</v>
      </c>
      <c r="AQ43" s="33">
        <f>ROUND(AP43/$AP$8,3)*1000</f>
        <v>3</v>
      </c>
      <c r="AR43" s="33">
        <v>2633445516</v>
      </c>
      <c r="AS43" s="33">
        <f>ROUND(AR43/$AR$8,3)*1000</f>
        <v>4</v>
      </c>
      <c r="AT43" s="33">
        <v>2014806772</v>
      </c>
      <c r="AU43" s="33">
        <f>ROUND(AT43/$AT$8,3)*1000</f>
        <v>3</v>
      </c>
      <c r="AV43" s="33">
        <v>2107232485</v>
      </c>
      <c r="AW43" s="33">
        <f>ROUND(AV43/$AV$8,3)*1000</f>
        <v>3</v>
      </c>
      <c r="AX43" s="33">
        <v>3980506738</v>
      </c>
      <c r="AY43" s="33">
        <f>ROUND(AX43/$AX$8,3)*1000</f>
        <v>6</v>
      </c>
      <c r="AZ43" s="33">
        <v>1726969171</v>
      </c>
      <c r="BA43" s="33">
        <f>ROUND(AZ43/$AZ$8,3)*1000</f>
        <v>2</v>
      </c>
      <c r="BB43" s="33">
        <v>2104671941</v>
      </c>
      <c r="BC43" s="33">
        <f>ROUND(BB43/BB$8,3)*1000</f>
        <v>2</v>
      </c>
      <c r="BD43" s="33">
        <v>2952208391</v>
      </c>
      <c r="BE43" s="33">
        <v>3</v>
      </c>
    </row>
    <row r="44" spans="1:57" s="1" customFormat="1" ht="12.75">
      <c r="A44" s="15"/>
      <c r="B44" s="16"/>
      <c r="C44" s="21"/>
      <c r="D44" s="16"/>
      <c r="E44" s="16"/>
      <c r="F44" s="16"/>
      <c r="G44" s="16"/>
      <c r="H44" s="16"/>
      <c r="I44" s="1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s="1" customFormat="1" ht="12.75">
      <c r="A45" s="15"/>
      <c r="B45" s="16"/>
      <c r="C45" s="21"/>
      <c r="D45" s="16"/>
      <c r="E45" s="16"/>
      <c r="F45" s="16"/>
      <c r="G45" s="16"/>
      <c r="H45" s="16"/>
      <c r="I45" s="1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s="1" customFormat="1" ht="12.75">
      <c r="A46" s="15" t="s">
        <v>42</v>
      </c>
      <c r="B46" s="16">
        <v>33324920</v>
      </c>
      <c r="C46" s="21">
        <f>B46/B8*1000</f>
        <v>0.04283197481796056</v>
      </c>
      <c r="D46" s="16">
        <v>18385678</v>
      </c>
      <c r="E46" s="16">
        <f>D46/D8*1000</f>
        <v>0.023311753844368278</v>
      </c>
      <c r="F46" s="16">
        <v>44293679</v>
      </c>
      <c r="G46" s="16">
        <f>F46/F8*1000</f>
        <v>0.04554124664161197</v>
      </c>
      <c r="H46" s="16">
        <v>34621770</v>
      </c>
      <c r="I46" s="16">
        <f>H46/H8*1000</f>
        <v>0.038015117269791135</v>
      </c>
      <c r="J46" s="27">
        <v>464600038</v>
      </c>
      <c r="K46" s="27">
        <f>J46/J8*1000</f>
        <v>0.5178037363019774</v>
      </c>
      <c r="L46" s="27">
        <v>944409206</v>
      </c>
      <c r="M46" s="27">
        <f>L46/L8*1000</f>
        <v>1.0418171290490972</v>
      </c>
      <c r="N46" s="27">
        <v>1057031065</v>
      </c>
      <c r="O46" s="27">
        <f>N46/N8*1000</f>
        <v>1.0886342692007849</v>
      </c>
      <c r="P46" s="27">
        <v>446288812</v>
      </c>
      <c r="Q46" s="27">
        <f>P46/P8*1000</f>
        <v>0.5523078995307575</v>
      </c>
      <c r="R46" s="27">
        <v>55805405</v>
      </c>
      <c r="S46" s="27">
        <f>R46/R8*1000</f>
        <v>0.07209300431140675</v>
      </c>
      <c r="T46" s="27">
        <v>20946516</v>
      </c>
      <c r="U46" s="27">
        <f>T46/T8*1000</f>
        <v>0.028051087612719787</v>
      </c>
      <c r="V46" s="27">
        <v>18963378</v>
      </c>
      <c r="W46" s="27">
        <f>V46/V8*1000</f>
        <v>0.026611419725916276</v>
      </c>
      <c r="X46" s="33">
        <v>22319180</v>
      </c>
      <c r="Y46" s="33">
        <f>X46/X8*1000</f>
        <v>0.03142821803644328</v>
      </c>
      <c r="Z46" s="33">
        <v>5509732</v>
      </c>
      <c r="AA46" s="33">
        <f>Z46/Z8*1000</f>
        <v>0.00785047676892599</v>
      </c>
      <c r="AB46" s="33">
        <v>31102328</v>
      </c>
      <c r="AC46" s="33">
        <f>AB46/AB8*1000</f>
        <v>0.04084940214866501</v>
      </c>
      <c r="AD46" s="33">
        <v>25081324</v>
      </c>
      <c r="AE46" s="33">
        <f>AD46/AD8*1000</f>
        <v>0.031768007686900794</v>
      </c>
      <c r="AF46" s="33">
        <v>207699925</v>
      </c>
      <c r="AG46" s="33">
        <f>AF46/AF8*1000</f>
        <v>0.27802380966889384</v>
      </c>
      <c r="AH46" s="33">
        <v>10557838</v>
      </c>
      <c r="AI46" s="33">
        <f>AH46/AH8*1000</f>
        <v>0.014911425525306712</v>
      </c>
      <c r="AJ46" s="33">
        <v>42554641</v>
      </c>
      <c r="AK46" s="33">
        <f>AJ46/AJ8*1000</f>
        <v>0.06030288379165487</v>
      </c>
      <c r="AL46" s="33">
        <v>106886297</v>
      </c>
      <c r="AM46" s="33">
        <f>AL46/AL8*1000</f>
        <v>0.14992659664244176</v>
      </c>
      <c r="AN46" s="33">
        <v>119066328</v>
      </c>
      <c r="AO46" s="33">
        <f>AN46/AN8*1000</f>
        <v>0.1694842485454953</v>
      </c>
      <c r="AP46" s="33">
        <v>24187670</v>
      </c>
      <c r="AQ46" s="33">
        <f>ROUND(AP46/$AP$8,3)*1000</f>
        <v>0</v>
      </c>
      <c r="AR46" s="33">
        <v>108231871</v>
      </c>
      <c r="AS46" s="33">
        <f>ROUND(AR46/$AR$8,3)*1000</f>
        <v>0</v>
      </c>
      <c r="AT46" s="33">
        <v>175198783</v>
      </c>
      <c r="AU46" s="33">
        <f>ROUND(AT46/$AT$8,3)*1000</f>
        <v>0</v>
      </c>
      <c r="AV46" s="33">
        <v>237742739</v>
      </c>
      <c r="AW46" s="33">
        <f>ROUND(AV46/$AV$8,3)*1000</f>
        <v>0</v>
      </c>
      <c r="AX46" s="33">
        <v>394323044</v>
      </c>
      <c r="AY46" s="33">
        <f>ROUND(AX46/$AX$8,3)*1000</f>
        <v>1</v>
      </c>
      <c r="AZ46" s="33">
        <v>448795677</v>
      </c>
      <c r="BA46" s="33">
        <f>ROUND(AZ46/$AZ$8,3)*1000</f>
        <v>1</v>
      </c>
      <c r="BB46" s="33">
        <v>447015029</v>
      </c>
      <c r="BC46" s="33">
        <f>ROUND(BB46/BB$8,3)*1000</f>
        <v>1</v>
      </c>
      <c r="BD46" s="33">
        <v>627719545</v>
      </c>
      <c r="BE46" s="33">
        <v>1</v>
      </c>
    </row>
    <row r="47" spans="1:57" s="1" customFormat="1" ht="12.75">
      <c r="A47" s="15"/>
      <c r="B47" s="16"/>
      <c r="C47" s="21"/>
      <c r="D47" s="16"/>
      <c r="E47" s="16"/>
      <c r="F47" s="16"/>
      <c r="G47" s="16"/>
      <c r="H47" s="16"/>
      <c r="I47" s="1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s="1" customFormat="1" ht="12.75">
      <c r="A48" s="15"/>
      <c r="B48" s="16"/>
      <c r="C48" s="21"/>
      <c r="D48" s="16"/>
      <c r="E48" s="16"/>
      <c r="F48" s="16"/>
      <c r="G48" s="16"/>
      <c r="H48" s="16"/>
      <c r="I48" s="1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s="1" customFormat="1" ht="12.75">
      <c r="A49" s="15" t="s">
        <v>22</v>
      </c>
      <c r="B49" s="16">
        <v>8303225802</v>
      </c>
      <c r="C49" s="21">
        <f>B49/B8*1000</f>
        <v>10.672000366665678</v>
      </c>
      <c r="D49" s="16">
        <v>5480300252</v>
      </c>
      <c r="E49" s="16">
        <f>D49/D8*1000</f>
        <v>6.94863743767586</v>
      </c>
      <c r="F49" s="16">
        <v>5303044607</v>
      </c>
      <c r="G49" s="16">
        <f>F49/F8*1000</f>
        <v>5.452409189104776</v>
      </c>
      <c r="H49" s="16">
        <v>9297293168</v>
      </c>
      <c r="I49" s="16">
        <f>H49/H8*1000</f>
        <v>10.2085390225037</v>
      </c>
      <c r="J49" s="27">
        <v>5617217640</v>
      </c>
      <c r="K49" s="27">
        <f>J49/J8*1000</f>
        <v>6.260473619705937</v>
      </c>
      <c r="L49" s="27">
        <v>7965132225</v>
      </c>
      <c r="M49" s="27">
        <f>L49/L8*1000</f>
        <v>8.786669098973128</v>
      </c>
      <c r="N49" s="27">
        <v>8303823116</v>
      </c>
      <c r="O49" s="27">
        <f>N49/N8*1000</f>
        <v>8.552091521983078</v>
      </c>
      <c r="P49" s="27">
        <v>7408031582</v>
      </c>
      <c r="Q49" s="27">
        <f>P49/P8*1000</f>
        <v>9.167862273706145</v>
      </c>
      <c r="R49" s="27">
        <v>17294493692</v>
      </c>
      <c r="S49" s="27">
        <f>R49/R8*1000</f>
        <v>22.34213707974976</v>
      </c>
      <c r="T49" s="27">
        <v>23954893765</v>
      </c>
      <c r="U49" s="27">
        <f>T49/T8*1000</f>
        <v>32.07983722712694</v>
      </c>
      <c r="V49" s="27">
        <v>8107646088</v>
      </c>
      <c r="W49" s="27">
        <f>V49/V8*1000</f>
        <v>11.377507374316492</v>
      </c>
      <c r="X49" s="33">
        <v>4910793522</v>
      </c>
      <c r="Y49" s="33">
        <f>X49/X8*1000</f>
        <v>6.915016122517459</v>
      </c>
      <c r="Z49" s="33">
        <v>16325050719</v>
      </c>
      <c r="AA49" s="33">
        <f>Z49/Z8*1000</f>
        <v>23.26055630674015</v>
      </c>
      <c r="AB49" s="33">
        <v>19118568820</v>
      </c>
      <c r="AC49" s="33">
        <f>AB49/AB8*1000</f>
        <v>25.110085207612364</v>
      </c>
      <c r="AD49" s="33">
        <v>18365223596</v>
      </c>
      <c r="AE49" s="33">
        <f>AD49/AD8*1000</f>
        <v>23.261394189931117</v>
      </c>
      <c r="AF49" s="33">
        <v>23328355785</v>
      </c>
      <c r="AG49" s="33">
        <f>AF49/AF8*1000</f>
        <v>31.2269652897423</v>
      </c>
      <c r="AH49" s="33">
        <v>27150448563</v>
      </c>
      <c r="AI49" s="33">
        <f>AH49/AH8*1000</f>
        <v>38.34609810510875</v>
      </c>
      <c r="AJ49" s="33">
        <v>29021172213</v>
      </c>
      <c r="AK49" s="33">
        <f>AJ49/AJ8*1000</f>
        <v>41.125017961217026</v>
      </c>
      <c r="AL49" s="33">
        <v>29761290989</v>
      </c>
      <c r="AM49" s="33">
        <f>AL49/AL8*1000</f>
        <v>41.745379855999126</v>
      </c>
      <c r="AN49" s="33">
        <v>31865978628</v>
      </c>
      <c r="AO49" s="33">
        <f>AN49/AN8*1000</f>
        <v>45.35943564106044</v>
      </c>
      <c r="AP49" s="33">
        <v>14546883790</v>
      </c>
      <c r="AQ49" s="33">
        <f>ROUND(AP49/$AP$8,3)*1000</f>
        <v>21</v>
      </c>
      <c r="AR49" s="33">
        <v>22087016239</v>
      </c>
      <c r="AS49" s="33">
        <f>ROUND(AR49/$AR$8,3)*1000</f>
        <v>31</v>
      </c>
      <c r="AT49" s="33">
        <v>28423964999</v>
      </c>
      <c r="AU49" s="33">
        <f>ROUND(AT49/$AT$8,3)*1000</f>
        <v>39</v>
      </c>
      <c r="AV49" s="33">
        <v>6871820379</v>
      </c>
      <c r="AW49" s="33">
        <f>ROUND(AV49/$AV$8,3)*1000</f>
        <v>10</v>
      </c>
      <c r="AX49" s="33">
        <v>8026988834</v>
      </c>
      <c r="AY49" s="33">
        <f>ROUND(AX49/$AX$8,3)*1000</f>
        <v>11</v>
      </c>
      <c r="AZ49" s="33">
        <v>6745211368</v>
      </c>
      <c r="BA49" s="33">
        <f>ROUND(AZ49/$AZ$8,3)*1000</f>
        <v>8</v>
      </c>
      <c r="BB49" s="33">
        <v>9490037045</v>
      </c>
      <c r="BC49" s="33">
        <f>ROUND(BB49/BB$8,3)*1000</f>
        <v>11</v>
      </c>
      <c r="BD49" s="33">
        <v>9993978106</v>
      </c>
      <c r="BE49" s="33">
        <v>12</v>
      </c>
    </row>
    <row r="50" spans="1:57" s="1" customFormat="1" ht="12.75">
      <c r="A50" s="15"/>
      <c r="B50" s="16"/>
      <c r="C50" s="21"/>
      <c r="D50" s="16"/>
      <c r="E50" s="16"/>
      <c r="F50" s="16"/>
      <c r="G50" s="16"/>
      <c r="H50" s="16"/>
      <c r="I50" s="1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s="1" customFormat="1" ht="12.75">
      <c r="A51" s="15"/>
      <c r="B51" s="16"/>
      <c r="C51" s="21"/>
      <c r="D51" s="16"/>
      <c r="E51" s="16"/>
      <c r="F51" s="16"/>
      <c r="G51" s="16"/>
      <c r="H51" s="16"/>
      <c r="I51" s="1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s="1" customFormat="1" ht="12.75">
      <c r="A52" s="15" t="s">
        <v>23</v>
      </c>
      <c r="B52" s="16">
        <v>15819825211</v>
      </c>
      <c r="C52" s="21">
        <f>B52/B8*1000</f>
        <v>20.332962691646063</v>
      </c>
      <c r="D52" s="16">
        <v>13951027798</v>
      </c>
      <c r="E52" s="16">
        <f>D52/D8*1000</f>
        <v>17.688927539300707</v>
      </c>
      <c r="F52" s="16">
        <v>15881317574</v>
      </c>
      <c r="G52" s="16">
        <f>F52/F8*1000</f>
        <v>16.32862785300134</v>
      </c>
      <c r="H52" s="16">
        <v>19899841660</v>
      </c>
      <c r="I52" s="16">
        <f>H52/H8*1000</f>
        <v>21.85026399156297</v>
      </c>
      <c r="J52" s="27">
        <v>27789122345</v>
      </c>
      <c r="K52" s="27">
        <f>J52/J8*1000</f>
        <v>30.971395182696412</v>
      </c>
      <c r="L52" s="27">
        <v>18662143389</v>
      </c>
      <c r="M52" s="27">
        <f>L52/L8*1000</f>
        <v>20.586987636194824</v>
      </c>
      <c r="N52" s="27">
        <v>18391959891</v>
      </c>
      <c r="O52" s="27">
        <f>N52/N8*1000</f>
        <v>18.941844263686736</v>
      </c>
      <c r="P52" s="27">
        <v>18440160379</v>
      </c>
      <c r="Q52" s="27">
        <f>P52/P8*1000</f>
        <v>22.820751881039282</v>
      </c>
      <c r="R52" s="27">
        <v>13846931014</v>
      </c>
      <c r="S52" s="27">
        <f>R52/R8*1000</f>
        <v>17.888354314282886</v>
      </c>
      <c r="T52" s="27">
        <v>11388028599</v>
      </c>
      <c r="U52" s="27">
        <f>T52/T8*1000</f>
        <v>15.250583341244317</v>
      </c>
      <c r="V52" s="27">
        <v>12712740255</v>
      </c>
      <c r="W52" s="27">
        <f>V52/V8*1000</f>
        <v>17.839863066187725</v>
      </c>
      <c r="X52" s="33">
        <v>13916126295</v>
      </c>
      <c r="Y52" s="33">
        <f>X52/X8*1000</f>
        <v>19.595659492057578</v>
      </c>
      <c r="Z52" s="33">
        <v>18624105827</v>
      </c>
      <c r="AA52" s="33">
        <f>Z52/Z8*1000</f>
        <v>26.536337908428692</v>
      </c>
      <c r="AB52" s="33">
        <v>12102523345</v>
      </c>
      <c r="AC52" s="33">
        <f>AB52/AB8*1000</f>
        <v>15.895300285351997</v>
      </c>
      <c r="AD52" s="33">
        <v>14348600198</v>
      </c>
      <c r="AE52" s="33">
        <f>AD52/AD8*1000</f>
        <v>18.17393856027418</v>
      </c>
      <c r="AF52" s="33">
        <v>17564672017</v>
      </c>
      <c r="AG52" s="33">
        <f>AF52/AF8*1000</f>
        <v>23.511790048797337</v>
      </c>
      <c r="AH52" s="33">
        <v>20459834229</v>
      </c>
      <c r="AI52" s="33">
        <f>AH52/AH8*1000</f>
        <v>28.89656901023245</v>
      </c>
      <c r="AJ52" s="33">
        <v>15735588443</v>
      </c>
      <c r="AK52" s="33">
        <f>AJ52/AJ8*1000</f>
        <v>22.29842242756874</v>
      </c>
      <c r="AL52" s="33">
        <v>22590043998</v>
      </c>
      <c r="AM52" s="33">
        <f>AL52/AL8*1000</f>
        <v>31.68646037595594</v>
      </c>
      <c r="AN52" s="33">
        <v>21890230862</v>
      </c>
      <c r="AO52" s="33">
        <f>AN52/AN8*1000</f>
        <v>31.159517476120367</v>
      </c>
      <c r="AP52" s="33">
        <v>18887152165</v>
      </c>
      <c r="AQ52" s="33">
        <f>ROUND(AP52/$AP$8,3)*1000</f>
        <v>27</v>
      </c>
      <c r="AR52" s="33">
        <v>18140810716</v>
      </c>
      <c r="AS52" s="33">
        <f>ROUND(AR52/$AR$8,3)*1000</f>
        <v>25</v>
      </c>
      <c r="AT52" s="33">
        <v>18441754748</v>
      </c>
      <c r="AU52" s="33">
        <f>ROUND(AT52/$AT$8,3)*1000</f>
        <v>25</v>
      </c>
      <c r="AV52" s="33">
        <v>20477011873</v>
      </c>
      <c r="AW52" s="33">
        <f>ROUND(AV52/$AV$8,3)*1000</f>
        <v>29</v>
      </c>
      <c r="AX52" s="33">
        <v>16464833507</v>
      </c>
      <c r="AY52" s="33">
        <f>ROUND(AX52/$AX$8,3)*1000</f>
        <v>23</v>
      </c>
      <c r="AZ52" s="33">
        <v>15542018051</v>
      </c>
      <c r="BA52" s="33">
        <f>ROUND(AZ52/$AZ$8,3)*1000</f>
        <v>19</v>
      </c>
      <c r="BB52" s="33">
        <v>17279541321</v>
      </c>
      <c r="BC52" s="33">
        <f>ROUND(BB52/BB$8,3)*1000</f>
        <v>20</v>
      </c>
      <c r="BD52" s="33">
        <v>24125582556</v>
      </c>
      <c r="BE52" s="33">
        <v>29</v>
      </c>
    </row>
    <row r="53" spans="1:57" s="1" customFormat="1" ht="12.75">
      <c r="A53" s="15"/>
      <c r="B53" s="16"/>
      <c r="C53" s="21"/>
      <c r="D53" s="16"/>
      <c r="E53" s="16"/>
      <c r="F53" s="16"/>
      <c r="G53" s="16"/>
      <c r="H53" s="16"/>
      <c r="I53" s="1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s="1" customFormat="1" ht="12.75">
      <c r="A54" s="15"/>
      <c r="B54" s="16"/>
      <c r="C54" s="21"/>
      <c r="D54" s="16"/>
      <c r="E54" s="16"/>
      <c r="F54" s="16"/>
      <c r="G54" s="16"/>
      <c r="H54" s="16"/>
      <c r="I54" s="1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s="1" customFormat="1" ht="12.75">
      <c r="A55" s="15" t="s">
        <v>24</v>
      </c>
      <c r="B55" s="16">
        <v>57460356281</v>
      </c>
      <c r="C55" s="21">
        <f>B55/B8*1000</f>
        <v>73.85285645873522</v>
      </c>
      <c r="D55" s="16">
        <v>60011726523</v>
      </c>
      <c r="E55" s="16">
        <f>D55/D8*1000</f>
        <v>76.09067212423294</v>
      </c>
      <c r="F55" s="16">
        <v>114514623767</v>
      </c>
      <c r="G55" s="16">
        <f>F55/F8*1000</f>
        <v>117.74002166413739</v>
      </c>
      <c r="H55" s="16">
        <v>88039354451</v>
      </c>
      <c r="I55" s="16">
        <f>H55/H8*1000</f>
        <v>96.66826345999851</v>
      </c>
      <c r="J55" s="27">
        <v>83567045683</v>
      </c>
      <c r="K55" s="27">
        <f>J55/J8*1000</f>
        <v>93.1367304071883</v>
      </c>
      <c r="L55" s="27">
        <v>90187312664</v>
      </c>
      <c r="M55" s="27">
        <f>L55/L8*1000</f>
        <v>99.4893808312387</v>
      </c>
      <c r="N55" s="27">
        <v>169922919928</v>
      </c>
      <c r="O55" s="27">
        <f>N55/N8*1000</f>
        <v>175.00328976261616</v>
      </c>
      <c r="P55" s="27">
        <v>53498469697</v>
      </c>
      <c r="Q55" s="27">
        <f>P55/P8*1000</f>
        <v>66.20741240194914</v>
      </c>
      <c r="R55" s="27">
        <v>52447617309</v>
      </c>
      <c r="S55" s="27">
        <f>R55/R8*1000</f>
        <v>67.75519863677627</v>
      </c>
      <c r="T55" s="27">
        <v>46541147601</v>
      </c>
      <c r="U55" s="27">
        <f>T55/T8*1000</f>
        <v>62.326823656601135</v>
      </c>
      <c r="V55" s="27">
        <v>46267128611</v>
      </c>
      <c r="W55" s="27">
        <f>V55/V8*1000</f>
        <v>64.92693332275879</v>
      </c>
      <c r="X55" s="33">
        <v>42486373914</v>
      </c>
      <c r="Y55" s="33">
        <f>X55/X8*1000</f>
        <v>59.82616847693546</v>
      </c>
      <c r="Z55" s="33">
        <v>46299724696</v>
      </c>
      <c r="AA55" s="33">
        <f>Z55/Z8*1000</f>
        <v>65.96961760274672</v>
      </c>
      <c r="AB55" s="33">
        <v>68739324879</v>
      </c>
      <c r="AC55" s="33">
        <f>AB55/AB8*1000</f>
        <v>90.28135531880459</v>
      </c>
      <c r="AD55" s="33">
        <v>73808605617</v>
      </c>
      <c r="AE55" s="33">
        <f>AD55/AD8*1000</f>
        <v>93.48598784499117</v>
      </c>
      <c r="AF55" s="33">
        <v>63871124868</v>
      </c>
      <c r="AG55" s="33">
        <f>AF55/AF8*1000</f>
        <v>85.49686988880224</v>
      </c>
      <c r="AH55" s="33">
        <v>54245018558</v>
      </c>
      <c r="AI55" s="33">
        <f>AH55/AH8*1000</f>
        <v>76.61327578113034</v>
      </c>
      <c r="AJ55" s="33">
        <v>48383785328</v>
      </c>
      <c r="AK55" s="33">
        <f>AJ55/AJ8*1000</f>
        <v>68.56318642271616</v>
      </c>
      <c r="AL55" s="33">
        <v>45634199354</v>
      </c>
      <c r="AM55" s="33">
        <f>AL55/AL8*1000</f>
        <v>64.00989080618945</v>
      </c>
      <c r="AN55" s="33">
        <v>42048615732</v>
      </c>
      <c r="AO55" s="33">
        <f>AN55/AN8*1000</f>
        <v>59.8538491899768</v>
      </c>
      <c r="AP55" s="33">
        <v>38467155020</v>
      </c>
      <c r="AQ55" s="33">
        <f>ROUND(AP55/$AP$8,3)*1000</f>
        <v>54</v>
      </c>
      <c r="AR55" s="33">
        <v>40087122541</v>
      </c>
      <c r="AS55" s="33">
        <f>ROUND(AR55/$AR$8,3)*1000</f>
        <v>56</v>
      </c>
      <c r="AT55" s="33">
        <v>37698429469</v>
      </c>
      <c r="AU55" s="33">
        <f>ROUND(AT55/$AT$8,3)*1000</f>
        <v>51</v>
      </c>
      <c r="AV55" s="33">
        <v>37140572207</v>
      </c>
      <c r="AW55" s="33">
        <f>ROUND(AV55/$AV$8,3)*1000</f>
        <v>53</v>
      </c>
      <c r="AX55" s="33">
        <v>31167536786</v>
      </c>
      <c r="AY55" s="33">
        <f>ROUND(AX55/$AX$8,3)*1000</f>
        <v>44</v>
      </c>
      <c r="AZ55" s="33">
        <v>70410764729</v>
      </c>
      <c r="BA55" s="33">
        <f>ROUND(AZ55/$AZ$8,3)*1000</f>
        <v>85</v>
      </c>
      <c r="BB55" s="33">
        <v>48411514918</v>
      </c>
      <c r="BC55" s="33">
        <f>ROUND(BB55/BB$8,3)*1000</f>
        <v>56</v>
      </c>
      <c r="BD55" s="33">
        <v>45732781254</v>
      </c>
      <c r="BE55" s="33">
        <v>55</v>
      </c>
    </row>
    <row r="56" spans="1:57" s="1" customFormat="1" ht="12.75">
      <c r="A56" s="15"/>
      <c r="B56" s="16"/>
      <c r="C56" s="21"/>
      <c r="D56" s="16"/>
      <c r="E56" s="16"/>
      <c r="F56" s="16"/>
      <c r="G56" s="16"/>
      <c r="H56" s="16"/>
      <c r="I56" s="1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1" customFormat="1" ht="12.75">
      <c r="A57" s="15"/>
      <c r="B57" s="16"/>
      <c r="C57" s="21"/>
      <c r="D57" s="16"/>
      <c r="E57" s="16"/>
      <c r="F57" s="16"/>
      <c r="G57" s="16"/>
      <c r="H57" s="16"/>
      <c r="I57" s="1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1" customFormat="1" ht="12.75">
      <c r="A58" s="15" t="s">
        <v>25</v>
      </c>
      <c r="B58" s="16">
        <v>96397620000</v>
      </c>
      <c r="C58" s="21">
        <f>B58/B8*1000</f>
        <v>123.89828489764813</v>
      </c>
      <c r="D58" s="16">
        <v>114291400000</v>
      </c>
      <c r="E58" s="16">
        <f>D58/D8*1000</f>
        <v>144.91350187511347</v>
      </c>
      <c r="F58" s="16">
        <v>234536420000</v>
      </c>
      <c r="G58" s="16">
        <f>F58/F8*1000</f>
        <v>241.14232980422995</v>
      </c>
      <c r="H58" s="16">
        <v>146071200000</v>
      </c>
      <c r="I58" s="16">
        <f>H58/H8*1000</f>
        <v>160.3879234868441</v>
      </c>
      <c r="J58" s="27">
        <v>122042260000</v>
      </c>
      <c r="K58" s="27">
        <f>J58/J8*1000</f>
        <v>136.0179359579333</v>
      </c>
      <c r="L58" s="27">
        <v>112132480000</v>
      </c>
      <c r="M58" s="27">
        <f>L58/L8*1000</f>
        <v>123.69800891876874</v>
      </c>
      <c r="N58" s="27">
        <v>115930960000</v>
      </c>
      <c r="O58" s="27">
        <f>N58/N8*1000</f>
        <v>119.39707364924551</v>
      </c>
      <c r="P58" s="27">
        <v>119767632000</v>
      </c>
      <c r="Q58" s="27">
        <f>P58/P8*1000</f>
        <v>148.21928644201088</v>
      </c>
      <c r="R58" s="27">
        <v>120509797306</v>
      </c>
      <c r="S58" s="27">
        <f>R58/R8*1000</f>
        <v>155.6822916480619</v>
      </c>
      <c r="T58" s="27">
        <v>116021400000</v>
      </c>
      <c r="U58" s="27">
        <f>T58/T8*1000</f>
        <v>155.37316355380568</v>
      </c>
      <c r="V58" s="27">
        <v>106820400000</v>
      </c>
      <c r="W58" s="27">
        <f>V58/V8*1000</f>
        <v>149.9016947133716</v>
      </c>
      <c r="X58" s="33">
        <v>121774900000</v>
      </c>
      <c r="Y58" s="33">
        <f>X58/X8*1000</f>
        <v>171.4744049094132</v>
      </c>
      <c r="Z58" s="33">
        <v>110275200000</v>
      </c>
      <c r="AA58" s="33">
        <f>Z58/Z8*1000</f>
        <v>157.12432034601088</v>
      </c>
      <c r="AB58" s="33">
        <v>134376900000</v>
      </c>
      <c r="AC58" s="33">
        <f>AB58/AB8*1000</f>
        <v>176.4889119422489</v>
      </c>
      <c r="AD58" s="33">
        <v>134955300000</v>
      </c>
      <c r="AE58" s="33">
        <f>AD58/AD8*1000</f>
        <v>170.934397553654</v>
      </c>
      <c r="AF58" s="33">
        <v>132068300000</v>
      </c>
      <c r="AG58" s="33">
        <f>AF58/AF8*1000</f>
        <v>176.78452172043092</v>
      </c>
      <c r="AH58" s="33">
        <v>102891863000</v>
      </c>
      <c r="AI58" s="33">
        <f>AH58/AH8*1000</f>
        <v>145.3199369307013</v>
      </c>
      <c r="AJ58" s="33">
        <v>113251200000</v>
      </c>
      <c r="AK58" s="33">
        <f>AJ58/AJ8*1000</f>
        <v>160.48482121763087</v>
      </c>
      <c r="AL58" s="33">
        <v>99751400000</v>
      </c>
      <c r="AM58" s="33">
        <f>AL58/AL8*1000</f>
        <v>139.9186643384125</v>
      </c>
      <c r="AN58" s="33">
        <v>93214700000</v>
      </c>
      <c r="AO58" s="33">
        <f>AN58/AN8*1000</f>
        <v>132.685904136506</v>
      </c>
      <c r="AP58" s="33">
        <v>97112000000</v>
      </c>
      <c r="AQ58" s="33">
        <f>ROUND(AP58/$AP$8,3)*1000</f>
        <v>137</v>
      </c>
      <c r="AR58" s="33">
        <v>98205669000</v>
      </c>
      <c r="AS58" s="33">
        <f>ROUND(AR58/$AR$8,3)*1000</f>
        <v>137</v>
      </c>
      <c r="AT58" s="33">
        <v>106152224000</v>
      </c>
      <c r="AU58" s="33">
        <f>ROUND(AT58/$AT$8,3)*1000</f>
        <v>145</v>
      </c>
      <c r="AV58" s="33">
        <v>91038330000</v>
      </c>
      <c r="AW58" s="33">
        <f>ROUND(AV58/$AV$8,3)*1000</f>
        <v>130</v>
      </c>
      <c r="AX58" s="33">
        <v>97142246000</v>
      </c>
      <c r="AY58" s="33">
        <f>ROUND(AX58/$AX$8,3)*1000</f>
        <v>137</v>
      </c>
      <c r="AZ58" s="33">
        <v>101321127000</v>
      </c>
      <c r="BA58" s="33">
        <f>ROUND(AZ58/$AZ$8,3)*1000</f>
        <v>122</v>
      </c>
      <c r="BB58" s="33">
        <v>101089997000</v>
      </c>
      <c r="BC58" s="33">
        <f>ROUND(BB58/BB$8,3)*1000</f>
        <v>117</v>
      </c>
      <c r="BD58" s="33">
        <v>67640678000</v>
      </c>
      <c r="BE58" s="33">
        <v>81</v>
      </c>
    </row>
    <row r="59" spans="1:57" s="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</row>
  </sheetData>
  <sheetProtection/>
  <mergeCells count="11">
    <mergeCell ref="H4:I4"/>
    <mergeCell ref="J4:K4"/>
    <mergeCell ref="A1:AZ1"/>
    <mergeCell ref="R4:S4"/>
    <mergeCell ref="L4:M4"/>
    <mergeCell ref="V4:W4"/>
    <mergeCell ref="T4:U4"/>
    <mergeCell ref="N4:O4"/>
    <mergeCell ref="P4:Q4"/>
    <mergeCell ref="A4:A5"/>
    <mergeCell ref="F4:G4"/>
  </mergeCells>
  <printOptions/>
  <pageMargins left="0.5905511811023623" right="0.2362204724409449" top="0.984251968503937" bottom="0.984251968503937" header="0.5118110236220472" footer="0.5118110236220472"/>
  <pageSetup fitToHeight="1" fitToWidth="1" horizontalDpi="600" verticalDpi="600" orientation="landscape" paperSize="9" scale="43" r:id="rId3"/>
  <headerFooter alignWithMargins="0">
    <oddHeader>&amp;L&amp;"ＭＳ 明朝,標準"&amp;14第一　徴収に関する調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8"/>
  <sheetViews>
    <sheetView showGridLines="0" tabSelected="1" view="pageBreakPreview" zoomScaleSheetLayoutView="100" zoomScalePageLayoutView="0" workbookViewId="0" topLeftCell="A1">
      <pane xSplit="7" ySplit="5" topLeftCell="AJ6" activePane="bottomRight" state="frozen"/>
      <selection pane="topLeft" activeCell="Z2" sqref="Z1:AA16384"/>
      <selection pane="topRight" activeCell="Z2" sqref="Z1:AA16384"/>
      <selection pane="bottomLeft" activeCell="Z2" sqref="Z1:AA16384"/>
      <selection pane="bottomRight" activeCell="BI42" sqref="BI42"/>
    </sheetView>
  </sheetViews>
  <sheetFormatPr defaultColWidth="9.00390625" defaultRowHeight="13.5"/>
  <cols>
    <col min="1" max="1" width="13.625" style="1" customWidth="1"/>
    <col min="2" max="2" width="16.25390625" style="1" hidden="1" customWidth="1"/>
    <col min="3" max="3" width="9.00390625" style="1" hidden="1" customWidth="1"/>
    <col min="4" max="4" width="16.25390625" style="1" hidden="1" customWidth="1"/>
    <col min="5" max="5" width="9.00390625" style="1" hidden="1" customWidth="1"/>
    <col min="6" max="6" width="15.50390625" style="1" hidden="1" customWidth="1"/>
    <col min="7" max="7" width="9.00390625" style="1" hidden="1" customWidth="1"/>
    <col min="8" max="8" width="15.50390625" style="1" hidden="1" customWidth="1"/>
    <col min="9" max="9" width="9.00390625" style="1" hidden="1" customWidth="1"/>
    <col min="10" max="10" width="15.50390625" style="1" hidden="1" customWidth="1"/>
    <col min="11" max="11" width="9.00390625" style="1" hidden="1" customWidth="1"/>
    <col min="12" max="12" width="15.50390625" style="1" hidden="1" customWidth="1"/>
    <col min="13" max="13" width="9.00390625" style="1" hidden="1" customWidth="1"/>
    <col min="14" max="14" width="17.625" style="1" hidden="1" customWidth="1"/>
    <col min="15" max="15" width="7.625" style="1" hidden="1" customWidth="1"/>
    <col min="16" max="16" width="17.625" style="1" hidden="1" customWidth="1"/>
    <col min="17" max="17" width="7.625" style="1" hidden="1" customWidth="1"/>
    <col min="18" max="18" width="17.625" style="1" hidden="1" customWidth="1"/>
    <col min="19" max="19" width="7.625" style="1" hidden="1" customWidth="1"/>
    <col min="20" max="20" width="17.625" style="1" hidden="1" customWidth="1"/>
    <col min="21" max="21" width="7.625" style="1" hidden="1" customWidth="1"/>
    <col min="22" max="22" width="17.75390625" style="1" hidden="1" customWidth="1"/>
    <col min="23" max="23" width="9.375" style="1" hidden="1" customWidth="1"/>
    <col min="24" max="24" width="17.625" style="1" hidden="1" customWidth="1"/>
    <col min="25" max="25" width="7.625" style="1" hidden="1" customWidth="1"/>
    <col min="26" max="26" width="18.375" style="1" hidden="1" customWidth="1"/>
    <col min="27" max="27" width="7.50390625" style="1" hidden="1" customWidth="1"/>
    <col min="28" max="28" width="18.375" style="1" hidden="1" customWidth="1"/>
    <col min="29" max="29" width="7.50390625" style="1" hidden="1" customWidth="1"/>
    <col min="30" max="30" width="18.375" style="1" hidden="1" customWidth="1"/>
    <col min="31" max="31" width="8.75390625" style="1" hidden="1" customWidth="1"/>
    <col min="32" max="32" width="18.375" style="1" hidden="1" customWidth="1"/>
    <col min="33" max="33" width="8.00390625" style="1" hidden="1" customWidth="1"/>
    <col min="34" max="34" width="17.625" style="1" hidden="1" customWidth="1"/>
    <col min="35" max="35" width="10.50390625" style="1" hidden="1" customWidth="1"/>
    <col min="36" max="36" width="18.375" style="1" customWidth="1"/>
    <col min="37" max="37" width="7.50390625" style="1" bestFit="1" customWidth="1"/>
    <col min="38" max="38" width="18.375" style="1" bestFit="1" customWidth="1"/>
    <col min="39" max="39" width="7.50390625" style="1" bestFit="1" customWidth="1"/>
    <col min="40" max="40" width="18.375" style="1" bestFit="1" customWidth="1"/>
    <col min="41" max="41" width="7.50390625" style="1" bestFit="1" customWidth="1"/>
    <col min="42" max="42" width="18.375" style="1" bestFit="1" customWidth="1"/>
    <col min="43" max="43" width="7.50390625" style="1" bestFit="1" customWidth="1"/>
    <col min="44" max="44" width="18.375" style="1" bestFit="1" customWidth="1"/>
    <col min="45" max="45" width="7.50390625" style="1" bestFit="1" customWidth="1"/>
    <col min="46" max="46" width="18.375" style="1" customWidth="1"/>
    <col min="47" max="47" width="7.50390625" style="1" customWidth="1"/>
    <col min="48" max="48" width="18.375" style="1" bestFit="1" customWidth="1"/>
    <col min="49" max="49" width="7.50390625" style="1" bestFit="1" customWidth="1"/>
    <col min="50" max="50" width="18.375" style="1" bestFit="1" customWidth="1"/>
    <col min="51" max="51" width="7.50390625" style="1" bestFit="1" customWidth="1"/>
    <col min="52" max="52" width="18.125" style="1" customWidth="1"/>
    <col min="53" max="53" width="7.50390625" style="1" bestFit="1" customWidth="1"/>
    <col min="54" max="54" width="18.125" style="1" customWidth="1"/>
    <col min="55" max="55" width="7.50390625" style="1" bestFit="1" customWidth="1"/>
    <col min="56" max="56" width="18.125" style="1" customWidth="1"/>
    <col min="57" max="57" width="7.50390625" style="1" bestFit="1" customWidth="1"/>
    <col min="58" max="58" width="18.125" style="1" customWidth="1"/>
    <col min="59" max="59" width="7.50390625" style="1" bestFit="1" customWidth="1"/>
    <col min="60" max="16384" width="9.00390625" style="1" customWidth="1"/>
  </cols>
  <sheetData>
    <row r="1" spans="1:59" s="26" customFormat="1" ht="26.25">
      <c r="A1" s="39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0"/>
      <c r="BE1" s="30"/>
      <c r="BG1" s="30"/>
    </row>
    <row r="2" spans="10:59" ht="26.25">
      <c r="J2" s="2"/>
      <c r="K2" s="2"/>
      <c r="L2" s="2"/>
      <c r="M2" s="2"/>
      <c r="O2" s="5"/>
      <c r="P2" s="2"/>
      <c r="Q2" s="2"/>
      <c r="R2" s="2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ht="20.25">
      <c r="A3" s="6" t="s">
        <v>28</v>
      </c>
    </row>
    <row r="4" spans="1:59" ht="15" customHeight="1">
      <c r="A4" s="41" t="s">
        <v>0</v>
      </c>
      <c r="B4" s="7" t="s">
        <v>5</v>
      </c>
      <c r="C4" s="8"/>
      <c r="D4" s="7" t="s">
        <v>44</v>
      </c>
      <c r="E4" s="9"/>
      <c r="F4" s="37" t="s">
        <v>45</v>
      </c>
      <c r="G4" s="38"/>
      <c r="H4" s="37" t="s">
        <v>46</v>
      </c>
      <c r="I4" s="38"/>
      <c r="J4" s="37" t="s">
        <v>47</v>
      </c>
      <c r="K4" s="38"/>
      <c r="L4" s="37" t="s">
        <v>48</v>
      </c>
      <c r="M4" s="38"/>
      <c r="N4" s="40" t="s">
        <v>49</v>
      </c>
      <c r="O4" s="38"/>
      <c r="P4" s="40" t="s">
        <v>50</v>
      </c>
      <c r="Q4" s="38"/>
      <c r="R4" s="37" t="s">
        <v>51</v>
      </c>
      <c r="S4" s="38"/>
      <c r="T4" s="37" t="s">
        <v>52</v>
      </c>
      <c r="U4" s="38"/>
      <c r="V4" s="37" t="s">
        <v>81</v>
      </c>
      <c r="W4" s="38"/>
      <c r="X4" s="31" t="s">
        <v>53</v>
      </c>
      <c r="Y4" s="32"/>
      <c r="Z4" s="31" t="s">
        <v>54</v>
      </c>
      <c r="AA4" s="32"/>
      <c r="AB4" s="31" t="s">
        <v>55</v>
      </c>
      <c r="AC4" s="32"/>
      <c r="AD4" s="31" t="s">
        <v>56</v>
      </c>
      <c r="AE4" s="32"/>
      <c r="AF4" s="31" t="s">
        <v>57</v>
      </c>
      <c r="AG4" s="32"/>
      <c r="AH4" s="31" t="s">
        <v>58</v>
      </c>
      <c r="AI4" s="32"/>
      <c r="AJ4" s="31" t="s">
        <v>59</v>
      </c>
      <c r="AK4" s="32"/>
      <c r="AL4" s="31" t="s">
        <v>60</v>
      </c>
      <c r="AM4" s="32"/>
      <c r="AN4" s="31" t="s">
        <v>43</v>
      </c>
      <c r="AO4" s="32"/>
      <c r="AP4" s="31" t="s">
        <v>80</v>
      </c>
      <c r="AQ4" s="32"/>
      <c r="AR4" s="31" t="s">
        <v>83</v>
      </c>
      <c r="AS4" s="32"/>
      <c r="AT4" s="31" t="s">
        <v>86</v>
      </c>
      <c r="AU4" s="32"/>
      <c r="AV4" s="31" t="s">
        <v>87</v>
      </c>
      <c r="AW4" s="32"/>
      <c r="AX4" s="31" t="s">
        <v>88</v>
      </c>
      <c r="AY4" s="32"/>
      <c r="AZ4" s="31" t="s">
        <v>90</v>
      </c>
      <c r="BA4" s="32"/>
      <c r="BB4" s="31" t="s">
        <v>92</v>
      </c>
      <c r="BC4" s="32"/>
      <c r="BD4" s="31" t="s">
        <v>94</v>
      </c>
      <c r="BE4" s="32"/>
      <c r="BF4" s="31" t="s">
        <v>96</v>
      </c>
      <c r="BG4" s="32"/>
    </row>
    <row r="5" spans="1:59" ht="15" customHeight="1">
      <c r="A5" s="42"/>
      <c r="B5" s="11" t="s">
        <v>4</v>
      </c>
      <c r="C5" s="11" t="s">
        <v>2</v>
      </c>
      <c r="D5" s="11" t="s">
        <v>3</v>
      </c>
      <c r="E5" s="10" t="s">
        <v>1</v>
      </c>
      <c r="F5" s="11" t="s">
        <v>3</v>
      </c>
      <c r="G5" s="10" t="s">
        <v>1</v>
      </c>
      <c r="H5" s="11" t="s">
        <v>3</v>
      </c>
      <c r="I5" s="10" t="s">
        <v>1</v>
      </c>
      <c r="J5" s="11" t="s">
        <v>3</v>
      </c>
      <c r="K5" s="10" t="s">
        <v>1</v>
      </c>
      <c r="L5" s="11" t="s">
        <v>3</v>
      </c>
      <c r="M5" s="10" t="s">
        <v>1</v>
      </c>
      <c r="N5" s="11" t="s">
        <v>3</v>
      </c>
      <c r="O5" s="10" t="s">
        <v>1</v>
      </c>
      <c r="P5" s="11" t="s">
        <v>3</v>
      </c>
      <c r="Q5" s="10" t="s">
        <v>1</v>
      </c>
      <c r="R5" s="11" t="s">
        <v>3</v>
      </c>
      <c r="S5" s="10" t="s">
        <v>1</v>
      </c>
      <c r="T5" s="11" t="s">
        <v>3</v>
      </c>
      <c r="U5" s="10" t="s">
        <v>1</v>
      </c>
      <c r="V5" s="11" t="s">
        <v>3</v>
      </c>
      <c r="W5" s="10" t="s">
        <v>1</v>
      </c>
      <c r="X5" s="11" t="s">
        <v>3</v>
      </c>
      <c r="Y5" s="10" t="s">
        <v>1</v>
      </c>
      <c r="Z5" s="11" t="s">
        <v>3</v>
      </c>
      <c r="AA5" s="10" t="s">
        <v>1</v>
      </c>
      <c r="AB5" s="11" t="s">
        <v>3</v>
      </c>
      <c r="AC5" s="10" t="s">
        <v>1</v>
      </c>
      <c r="AD5" s="11" t="s">
        <v>3</v>
      </c>
      <c r="AE5" s="10" t="s">
        <v>1</v>
      </c>
      <c r="AF5" s="11" t="s">
        <v>3</v>
      </c>
      <c r="AG5" s="10" t="s">
        <v>1</v>
      </c>
      <c r="AH5" s="11" t="s">
        <v>3</v>
      </c>
      <c r="AI5" s="10" t="s">
        <v>1</v>
      </c>
      <c r="AJ5" s="11" t="s">
        <v>3</v>
      </c>
      <c r="AK5" s="10" t="s">
        <v>1</v>
      </c>
      <c r="AL5" s="11" t="s">
        <v>3</v>
      </c>
      <c r="AM5" s="10" t="s">
        <v>1</v>
      </c>
      <c r="AN5" s="11" t="s">
        <v>3</v>
      </c>
      <c r="AO5" s="10" t="s">
        <v>1</v>
      </c>
      <c r="AP5" s="11" t="s">
        <v>3</v>
      </c>
      <c r="AQ5" s="10" t="s">
        <v>1</v>
      </c>
      <c r="AR5" s="11" t="s">
        <v>3</v>
      </c>
      <c r="AS5" s="10" t="s">
        <v>1</v>
      </c>
      <c r="AT5" s="11" t="s">
        <v>3</v>
      </c>
      <c r="AU5" s="10" t="s">
        <v>1</v>
      </c>
      <c r="AV5" s="11" t="s">
        <v>3</v>
      </c>
      <c r="AW5" s="10" t="s">
        <v>1</v>
      </c>
      <c r="AX5" s="11" t="s">
        <v>3</v>
      </c>
      <c r="AY5" s="10" t="s">
        <v>1</v>
      </c>
      <c r="AZ5" s="11" t="s">
        <v>3</v>
      </c>
      <c r="BA5" s="10" t="s">
        <v>1</v>
      </c>
      <c r="BB5" s="11" t="s">
        <v>3</v>
      </c>
      <c r="BC5" s="10" t="s">
        <v>1</v>
      </c>
      <c r="BD5" s="11" t="s">
        <v>3</v>
      </c>
      <c r="BE5" s="10" t="s">
        <v>1</v>
      </c>
      <c r="BF5" s="11" t="s">
        <v>3</v>
      </c>
      <c r="BG5" s="10" t="s">
        <v>1</v>
      </c>
    </row>
    <row r="6" spans="1:59" ht="14.25">
      <c r="A6" s="12"/>
      <c r="B6" s="13" t="s">
        <v>6</v>
      </c>
      <c r="C6" s="13"/>
      <c r="D6" s="13" t="s">
        <v>6</v>
      </c>
      <c r="E6" s="13"/>
      <c r="F6" s="13" t="s">
        <v>6</v>
      </c>
      <c r="G6" s="13"/>
      <c r="H6" s="13" t="s">
        <v>6</v>
      </c>
      <c r="I6" s="13"/>
      <c r="J6" s="13" t="s">
        <v>6</v>
      </c>
      <c r="K6" s="13"/>
      <c r="L6" s="13" t="s">
        <v>6</v>
      </c>
      <c r="M6" s="13"/>
      <c r="N6" s="13" t="s">
        <v>6</v>
      </c>
      <c r="O6" s="13"/>
      <c r="P6" s="13" t="s">
        <v>6</v>
      </c>
      <c r="Q6" s="13"/>
      <c r="R6" s="13" t="s">
        <v>6</v>
      </c>
      <c r="S6" s="13"/>
      <c r="T6" s="13" t="s">
        <v>6</v>
      </c>
      <c r="U6" s="12"/>
      <c r="V6" s="13" t="s">
        <v>6</v>
      </c>
      <c r="W6" s="12"/>
      <c r="X6" s="13" t="s">
        <v>6</v>
      </c>
      <c r="Y6" s="12"/>
      <c r="Z6" s="13" t="s">
        <v>6</v>
      </c>
      <c r="AA6" s="12"/>
      <c r="AB6" s="13" t="s">
        <v>6</v>
      </c>
      <c r="AC6" s="12"/>
      <c r="AD6" s="13" t="s">
        <v>6</v>
      </c>
      <c r="AE6" s="12"/>
      <c r="AF6" s="13" t="s">
        <v>6</v>
      </c>
      <c r="AG6" s="12"/>
      <c r="AH6" s="13" t="s">
        <v>6</v>
      </c>
      <c r="AI6" s="12"/>
      <c r="AJ6" s="13" t="s">
        <v>6</v>
      </c>
      <c r="AK6" s="12"/>
      <c r="AL6" s="13" t="s">
        <v>6</v>
      </c>
      <c r="AM6" s="12"/>
      <c r="AN6" s="13" t="s">
        <v>6</v>
      </c>
      <c r="AO6" s="12"/>
      <c r="AP6" s="13" t="s">
        <v>6</v>
      </c>
      <c r="AQ6" s="12"/>
      <c r="AR6" s="13" t="s">
        <v>6</v>
      </c>
      <c r="AS6" s="12"/>
      <c r="AT6" s="13" t="s">
        <v>6</v>
      </c>
      <c r="AU6" s="12"/>
      <c r="AV6" s="13" t="s">
        <v>6</v>
      </c>
      <c r="AW6" s="12"/>
      <c r="AX6" s="13" t="s">
        <v>6</v>
      </c>
      <c r="AY6" s="12"/>
      <c r="AZ6" s="13" t="s">
        <v>6</v>
      </c>
      <c r="BA6" s="12"/>
      <c r="BB6" s="13" t="s">
        <v>6</v>
      </c>
      <c r="BC6" s="12"/>
      <c r="BD6" s="13" t="s">
        <v>6</v>
      </c>
      <c r="BE6" s="12"/>
      <c r="BF6" s="13" t="s">
        <v>6</v>
      </c>
      <c r="BG6" s="12"/>
    </row>
    <row r="7" spans="1:59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ht="14.25">
      <c r="A8" s="15" t="s">
        <v>7</v>
      </c>
      <c r="B8" s="16">
        <f aca="true" t="shared" si="0" ref="B8:W8">SUM(B11+B14+B17+B20+B23+B26+B29+B32+B35+B38+B41+B44+B47)</f>
        <v>764087345208</v>
      </c>
      <c r="C8" s="16">
        <f t="shared" si="0"/>
        <v>1000</v>
      </c>
      <c r="D8" s="16">
        <f t="shared" si="0"/>
        <v>772805716561</v>
      </c>
      <c r="E8" s="16">
        <f t="shared" si="0"/>
        <v>999.9999999999999</v>
      </c>
      <c r="F8" s="16">
        <f t="shared" si="0"/>
        <v>952678107086</v>
      </c>
      <c r="G8" s="16">
        <f t="shared" si="0"/>
        <v>999.9999999999999</v>
      </c>
      <c r="H8" s="16">
        <f t="shared" si="0"/>
        <v>790967978230</v>
      </c>
      <c r="I8" s="16">
        <f t="shared" si="0"/>
        <v>1000</v>
      </c>
      <c r="J8" s="16">
        <f t="shared" si="0"/>
        <v>882947776197</v>
      </c>
      <c r="K8" s="16">
        <f t="shared" si="0"/>
        <v>1000.0000000000001</v>
      </c>
      <c r="L8" s="16">
        <f t="shared" si="0"/>
        <v>878589084109</v>
      </c>
      <c r="M8" s="16">
        <f t="shared" si="0"/>
        <v>1000</v>
      </c>
      <c r="N8" s="16">
        <f t="shared" si="0"/>
        <v>888109939211</v>
      </c>
      <c r="O8" s="16">
        <f t="shared" si="0"/>
        <v>1000.0000000000001</v>
      </c>
      <c r="P8" s="16">
        <f t="shared" si="0"/>
        <v>952529700579</v>
      </c>
      <c r="Q8" s="16">
        <f t="shared" si="0"/>
        <v>1000.0000000000001</v>
      </c>
      <c r="R8" s="16">
        <f t="shared" si="0"/>
        <v>794196575840</v>
      </c>
      <c r="S8" s="16">
        <f t="shared" si="0"/>
        <v>1000.0000000000001</v>
      </c>
      <c r="T8" s="16">
        <f t="shared" si="0"/>
        <v>762687147391</v>
      </c>
      <c r="U8" s="16">
        <f t="shared" si="0"/>
        <v>1000.0000000000001</v>
      </c>
      <c r="V8" s="16">
        <f t="shared" si="0"/>
        <v>734014669719</v>
      </c>
      <c r="W8" s="16">
        <f t="shared" si="0"/>
        <v>1000.0000000000001</v>
      </c>
      <c r="X8" s="16">
        <f aca="true" t="shared" si="1" ref="X8:AC8">SUM(X11+X14+X17+X20+X23+X26+X29+X32+X35+X38+X41+X44+X47)</f>
        <v>698686891331</v>
      </c>
      <c r="Y8" s="16">
        <f t="shared" si="1"/>
        <v>1000</v>
      </c>
      <c r="Z8" s="36">
        <f>SUM(Z11+Z14+Z17+Z20+Z23+Z26+Z29+Z32+Z35+Z38+Z41+Z44+Z47)</f>
        <v>691539606736</v>
      </c>
      <c r="AA8" s="36">
        <f>SUM(AA11+AA14+AA17+AA20+AA23+AA26+AA29+AA32+AA35+AA38+AA41+AA44+AA47)</f>
        <v>1000.0000000000001</v>
      </c>
      <c r="AB8" s="36">
        <f t="shared" si="1"/>
        <v>576644810187</v>
      </c>
      <c r="AC8" s="36">
        <f t="shared" si="1"/>
        <v>1000.0000000000001</v>
      </c>
      <c r="AD8" s="36">
        <f aca="true" t="shared" si="2" ref="AD8:AK8">SUM(AD11+AD14+AD17+AD20+AD23+AD26+AD29+AD32+AD35+AD38+AD41+AD44+AD47)</f>
        <v>747041441370</v>
      </c>
      <c r="AE8" s="36">
        <f t="shared" si="2"/>
        <v>999.9999999999999</v>
      </c>
      <c r="AF8" s="36">
        <f t="shared" si="2"/>
        <v>771950498314</v>
      </c>
      <c r="AG8" s="36">
        <f t="shared" si="2"/>
        <v>999.9999999999999</v>
      </c>
      <c r="AH8" s="36">
        <f>SUM(AH11+AH14+AH17+AH20+AH23+AH26+AH29+AH32+AH35+AH38+AH41+AH44+AH47)</f>
        <v>726598215394</v>
      </c>
      <c r="AI8" s="36">
        <f>SUM(AI11+AI14+AI17+AI20+AI23+AI26+AI29+AI32+AI35+AI38+AI41+AI44+AI47)</f>
        <v>1000</v>
      </c>
      <c r="AJ8" s="36">
        <f t="shared" si="2"/>
        <v>692301210727</v>
      </c>
      <c r="AK8" s="36">
        <f t="shared" si="2"/>
        <v>1000</v>
      </c>
      <c r="AL8" s="36">
        <f aca="true" t="shared" si="3" ref="AL8:AQ8">SUM(AL11+AL14+AL17+AL20+AL23+AL26+AL29+AL32+AL35+AL38+AL41+AL44+AL47)</f>
        <v>683091646898</v>
      </c>
      <c r="AM8" s="36">
        <f t="shared" si="3"/>
        <v>1000.0000000000001</v>
      </c>
      <c r="AN8" s="36">
        <f t="shared" si="3"/>
        <v>691033955998</v>
      </c>
      <c r="AO8" s="36">
        <f t="shared" si="3"/>
        <v>1000.0000000000001</v>
      </c>
      <c r="AP8" s="36">
        <f t="shared" si="3"/>
        <v>683634344799</v>
      </c>
      <c r="AQ8" s="36">
        <f t="shared" si="3"/>
        <v>1000</v>
      </c>
      <c r="AR8" s="36">
        <f aca="true" t="shared" si="4" ref="AR8:AZ8">SUM(AR11+AR14+AR17+AR20+AR23+AR26+AR29+AR32+AR35+AR38+AR41+AR44+AR47)</f>
        <v>689112134602</v>
      </c>
      <c r="AS8" s="36">
        <f t="shared" si="4"/>
        <v>1000</v>
      </c>
      <c r="AT8" s="36">
        <f t="shared" si="4"/>
        <v>696888928555</v>
      </c>
      <c r="AU8" s="36">
        <f t="shared" si="4"/>
        <v>1000</v>
      </c>
      <c r="AV8" s="36">
        <f t="shared" si="4"/>
        <v>712750898778</v>
      </c>
      <c r="AW8" s="36">
        <f t="shared" si="4"/>
        <v>1000</v>
      </c>
      <c r="AX8" s="36">
        <f>SUM(AX11+AX14+AX17+AX20+AX23+AX26+AX29+AX32+AX35+AX38+AX41+AX44+AX47)</f>
        <v>684349376295</v>
      </c>
      <c r="AY8" s="36">
        <f>SUM(AY11+AY14+AY17+AY20+AY23+AY26+AY29+AY32+AY35+AY38+AY41+AY44+AY47)</f>
        <v>1000</v>
      </c>
      <c r="AZ8" s="36">
        <f t="shared" si="4"/>
        <v>695918415036</v>
      </c>
      <c r="BA8" s="36">
        <f>SUM(BA11+BA14+BA17+BA20+BA23+BA26+BA29+BA32+BA35+BA38+BA41+BA44+BA47)</f>
        <v>1000</v>
      </c>
      <c r="BB8" s="36">
        <f>SUM(BB11+BB14+BB17+BB20+BB23+BB26+BB29+BB32+BB35+BB38+BB41+BB44+BB47)</f>
        <v>810257881313</v>
      </c>
      <c r="BC8" s="36">
        <f>SUM(BC11+BC14+BC17+BC20+BC23+BC26+BC29+BC32+BC35+BC38+BC41+BC44+BC47)</f>
        <v>1000</v>
      </c>
      <c r="BD8" s="36">
        <v>837919210435</v>
      </c>
      <c r="BE8" s="36">
        <v>1000</v>
      </c>
      <c r="BF8" s="36">
        <f>SUM(BF11:BF47)</f>
        <v>822811330519</v>
      </c>
      <c r="BG8" s="36">
        <f>SUM(BG11:BG47)</f>
        <v>1000</v>
      </c>
    </row>
    <row r="9" spans="1:59" ht="14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59" ht="14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ht="14.25">
      <c r="A11" s="15" t="s">
        <v>29</v>
      </c>
      <c r="B11" s="16">
        <v>1389119423</v>
      </c>
      <c r="C11" s="16">
        <f>B11/B8*1000</f>
        <v>1.8180112937505248</v>
      </c>
      <c r="D11" s="16">
        <v>1441650399</v>
      </c>
      <c r="E11" s="16">
        <f>D11/D8*1000</f>
        <v>1.8654758474295083</v>
      </c>
      <c r="F11" s="16">
        <v>1511100733</v>
      </c>
      <c r="G11" s="16">
        <f aca="true" t="shared" si="5" ref="G11:U11">F11/F8*1000</f>
        <v>1.5861608677269523</v>
      </c>
      <c r="H11" s="16">
        <v>1523858090</v>
      </c>
      <c r="I11" s="16">
        <f t="shared" si="5"/>
        <v>1.9265736817943444</v>
      </c>
      <c r="J11" s="16">
        <v>1537681679</v>
      </c>
      <c r="K11" s="16">
        <f t="shared" si="5"/>
        <v>1.7415318555113708</v>
      </c>
      <c r="L11" s="16">
        <v>1518647509</v>
      </c>
      <c r="M11" s="16">
        <f t="shared" si="5"/>
        <v>1.7285071445431168</v>
      </c>
      <c r="N11" s="16">
        <v>1534880572</v>
      </c>
      <c r="O11" s="16">
        <f t="shared" si="5"/>
        <v>1.7282551452623007</v>
      </c>
      <c r="P11" s="16">
        <v>1529493298</v>
      </c>
      <c r="Q11" s="16">
        <f t="shared" si="5"/>
        <v>1.6057171729871413</v>
      </c>
      <c r="R11" s="16">
        <v>1492724967</v>
      </c>
      <c r="S11" s="16">
        <f t="shared" si="5"/>
        <v>1.8795409252692705</v>
      </c>
      <c r="T11" s="16">
        <v>1388906168</v>
      </c>
      <c r="U11" s="16">
        <f t="shared" si="5"/>
        <v>1.821069324101199</v>
      </c>
      <c r="V11" s="16">
        <v>1406128496</v>
      </c>
      <c r="W11" s="16">
        <f>V11/V8*1000</f>
        <v>1.9156681112903409</v>
      </c>
      <c r="X11" s="16">
        <v>1358497360</v>
      </c>
      <c r="Y11" s="16">
        <f>X11/X8*1000</f>
        <v>1.9443578759751163</v>
      </c>
      <c r="Z11" s="36">
        <v>1371093599</v>
      </c>
      <c r="AA11" s="36">
        <f>Z11/Z8*1000</f>
        <v>1.9826682168956729</v>
      </c>
      <c r="AB11" s="36">
        <v>1273113401</v>
      </c>
      <c r="AC11" s="36">
        <f>AB11/AB8*1000</f>
        <v>2.2077947785347143</v>
      </c>
      <c r="AD11" s="36">
        <v>1322725113</v>
      </c>
      <c r="AE11" s="36">
        <f>AD11/AD8*1000</f>
        <v>1.770618120695223</v>
      </c>
      <c r="AF11" s="36">
        <v>1247436362</v>
      </c>
      <c r="AG11" s="36">
        <f>AF11/AF8*1000</f>
        <v>1.6159538269934381</v>
      </c>
      <c r="AH11" s="36">
        <v>1216304559</v>
      </c>
      <c r="AI11" s="36">
        <f>AH11/AH8*1000</f>
        <v>1.6739712997236793</v>
      </c>
      <c r="AJ11" s="36">
        <v>1355320094</v>
      </c>
      <c r="AK11" s="36">
        <f>AJ11/AJ8*1000</f>
        <v>1.9577029087913196</v>
      </c>
      <c r="AL11" s="36">
        <v>1255817343</v>
      </c>
      <c r="AM11" s="36">
        <f>AL11/AL8*1000</f>
        <v>1.838431707813754</v>
      </c>
      <c r="AN11" s="36">
        <v>1143415415</v>
      </c>
      <c r="AO11" s="36">
        <f>AN11/AN8*1000</f>
        <v>1.6546443269182987</v>
      </c>
      <c r="AP11" s="36">
        <v>1243159901</v>
      </c>
      <c r="AQ11" s="36">
        <f>AP11/AP8*1000</f>
        <v>1.8184573529077301</v>
      </c>
      <c r="AR11" s="36">
        <v>1207488525</v>
      </c>
      <c r="AS11" s="36">
        <f>ROUND(AR11/$AR$8,3)*1000</f>
        <v>2</v>
      </c>
      <c r="AT11" s="36">
        <v>1190339146</v>
      </c>
      <c r="AU11" s="36">
        <f>ROUND(AT11/$AT$8,3)*1000</f>
        <v>2</v>
      </c>
      <c r="AV11" s="36">
        <v>1203922692</v>
      </c>
      <c r="AW11" s="36">
        <f>ROUND(AV11/$AV$8,3)*1000</f>
        <v>2</v>
      </c>
      <c r="AX11" s="36">
        <v>1236812610</v>
      </c>
      <c r="AY11" s="36">
        <f>ROUND(AX11/$AX$8,3)*1000</f>
        <v>2</v>
      </c>
      <c r="AZ11" s="36">
        <v>1222578515</v>
      </c>
      <c r="BA11" s="36">
        <f>ROUND(AZ11/$AZ$8,3)*1000</f>
        <v>2</v>
      </c>
      <c r="BB11" s="36">
        <v>1173295709</v>
      </c>
      <c r="BC11" s="36">
        <v>2</v>
      </c>
      <c r="BD11" s="36">
        <v>1167648837</v>
      </c>
      <c r="BE11" s="36">
        <v>2</v>
      </c>
      <c r="BF11" s="36">
        <v>1216976982</v>
      </c>
      <c r="BG11" s="36">
        <v>1</v>
      </c>
    </row>
    <row r="12" spans="1:59" ht="14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</row>
    <row r="13" spans="1:59" ht="14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ht="13.5" customHeight="1">
      <c r="A14" s="15" t="s">
        <v>30</v>
      </c>
      <c r="B14" s="16">
        <v>47244804385</v>
      </c>
      <c r="C14" s="16">
        <f>B14/B8*1000</f>
        <v>61.831680214699816</v>
      </c>
      <c r="D14" s="16">
        <v>40343350736</v>
      </c>
      <c r="E14" s="16">
        <f>D14/D8*1000</f>
        <v>52.203742637319856</v>
      </c>
      <c r="F14" s="16">
        <v>140354748169</v>
      </c>
      <c r="G14" s="16">
        <f aca="true" t="shared" si="6" ref="G14:U14">F14/F8*1000</f>
        <v>147.32651787108813</v>
      </c>
      <c r="H14" s="16">
        <v>43329457554</v>
      </c>
      <c r="I14" s="16">
        <f t="shared" si="6"/>
        <v>54.780292940507046</v>
      </c>
      <c r="J14" s="16">
        <v>40754794295</v>
      </c>
      <c r="K14" s="16">
        <f t="shared" si="6"/>
        <v>46.1576498561869</v>
      </c>
      <c r="L14" s="16">
        <v>40790801274</v>
      </c>
      <c r="M14" s="16">
        <f t="shared" si="6"/>
        <v>46.427621298490195</v>
      </c>
      <c r="N14" s="16">
        <v>45639739954</v>
      </c>
      <c r="O14" s="16">
        <f t="shared" si="6"/>
        <v>51.38974122341938</v>
      </c>
      <c r="P14" s="16">
        <v>39481934639</v>
      </c>
      <c r="Q14" s="16">
        <f t="shared" si="6"/>
        <v>41.44955754660532</v>
      </c>
      <c r="R14" s="16">
        <v>41490789505</v>
      </c>
      <c r="S14" s="16">
        <f t="shared" si="6"/>
        <v>52.242468385256295</v>
      </c>
      <c r="T14" s="16">
        <v>44054526451</v>
      </c>
      <c r="U14" s="16">
        <f t="shared" si="6"/>
        <v>57.76225101170475</v>
      </c>
      <c r="V14" s="16">
        <v>44077196235</v>
      </c>
      <c r="W14" s="16">
        <f>V14/V8*1000</f>
        <v>60.04947592106559</v>
      </c>
      <c r="X14" s="16">
        <v>44823039127</v>
      </c>
      <c r="Y14" s="16">
        <f>X14/X8*1000</f>
        <v>64.15325617690067</v>
      </c>
      <c r="Z14" s="36">
        <v>35278975379</v>
      </c>
      <c r="AA14" s="36">
        <f>Z14/Z8*1000</f>
        <v>51.0151190696269</v>
      </c>
      <c r="AB14" s="36">
        <v>42876639019</v>
      </c>
      <c r="AC14" s="36">
        <f>AB14/AB8*1000</f>
        <v>74.35537138554243</v>
      </c>
      <c r="AD14" s="36">
        <v>39105759124</v>
      </c>
      <c r="AE14" s="36">
        <f>AD14/AD8*1000</f>
        <v>52.34750973424435</v>
      </c>
      <c r="AF14" s="36">
        <v>45235646059</v>
      </c>
      <c r="AG14" s="36">
        <f>AF14/AF8*1000</f>
        <v>58.599153906627656</v>
      </c>
      <c r="AH14" s="36">
        <v>40490445729</v>
      </c>
      <c r="AI14" s="36">
        <f>AH14/AH8*1000</f>
        <v>55.72604621254669</v>
      </c>
      <c r="AJ14" s="36">
        <v>38961798486</v>
      </c>
      <c r="AK14" s="36">
        <f>AJ14/AJ8*1000</f>
        <v>56.27868026561068</v>
      </c>
      <c r="AL14" s="36">
        <v>38561628052</v>
      </c>
      <c r="AM14" s="36">
        <f>AL14/AL8*1000</f>
        <v>56.451617037205644</v>
      </c>
      <c r="AN14" s="36">
        <v>53693447012</v>
      </c>
      <c r="AO14" s="36">
        <f>AN14/AN8*1000</f>
        <v>77.7001572006042</v>
      </c>
      <c r="AP14" s="36">
        <v>35949559218</v>
      </c>
      <c r="AQ14" s="36">
        <f>AP14/AP8*1000</f>
        <v>52.585946700161436</v>
      </c>
      <c r="AR14" s="36">
        <v>44569468910</v>
      </c>
      <c r="AS14" s="36">
        <f>ROUND(AR14/$AR$8,3)*1000</f>
        <v>65</v>
      </c>
      <c r="AT14" s="36">
        <v>56980862326</v>
      </c>
      <c r="AU14" s="36">
        <f>ROUND(AT14/$AT$8,3)*1000</f>
        <v>82</v>
      </c>
      <c r="AV14" s="36">
        <v>72611135359</v>
      </c>
      <c r="AW14" s="36">
        <f>ROUND(AV14/$AV$8,3)*1000</f>
        <v>102</v>
      </c>
      <c r="AX14" s="36">
        <v>46479578842</v>
      </c>
      <c r="AY14" s="36">
        <f>ROUND(AX14/$AX$8,3)*1000</f>
        <v>68</v>
      </c>
      <c r="AZ14" s="36">
        <v>50378800704</v>
      </c>
      <c r="BA14" s="36">
        <f>ROUND(AZ14/$AZ$8,3)*1000</f>
        <v>72</v>
      </c>
      <c r="BB14" s="36">
        <v>48868378090</v>
      </c>
      <c r="BC14" s="36">
        <f>ROUND(BB14/$BB$8,3)*1000</f>
        <v>60</v>
      </c>
      <c r="BD14" s="36">
        <v>64692589988</v>
      </c>
      <c r="BE14" s="36">
        <v>77</v>
      </c>
      <c r="BF14" s="36">
        <v>56554564330</v>
      </c>
      <c r="BG14" s="36">
        <v>69</v>
      </c>
    </row>
    <row r="15" spans="1:59" ht="14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  <row r="16" spans="1:59" ht="14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1:59" ht="14.25">
      <c r="A17" s="15" t="s">
        <v>31</v>
      </c>
      <c r="B17" s="16">
        <v>43615439863</v>
      </c>
      <c r="C17" s="16">
        <f>B17/B8*1000</f>
        <v>57.0817461335222</v>
      </c>
      <c r="D17" s="16">
        <v>55487705959</v>
      </c>
      <c r="E17" s="16">
        <f>D17/D8*1000</f>
        <v>71.80033062633301</v>
      </c>
      <c r="F17" s="16">
        <v>59900964570</v>
      </c>
      <c r="G17" s="16">
        <f aca="true" t="shared" si="7" ref="G17:U17">F17/F8*1000</f>
        <v>62.87639458118946</v>
      </c>
      <c r="H17" s="16">
        <v>65211279349</v>
      </c>
      <c r="I17" s="16">
        <f t="shared" si="7"/>
        <v>82.44490440046319</v>
      </c>
      <c r="J17" s="16">
        <v>63664364744</v>
      </c>
      <c r="K17" s="16">
        <f t="shared" si="7"/>
        <v>72.10433783322134</v>
      </c>
      <c r="L17" s="16">
        <v>69858251794</v>
      </c>
      <c r="M17" s="16">
        <f t="shared" si="7"/>
        <v>79.51185947734038</v>
      </c>
      <c r="N17" s="16">
        <v>74163043146</v>
      </c>
      <c r="O17" s="16">
        <f t="shared" si="7"/>
        <v>83.5066019099918</v>
      </c>
      <c r="P17" s="16">
        <v>74271412628</v>
      </c>
      <c r="Q17" s="16">
        <f t="shared" si="7"/>
        <v>77.97280502944291</v>
      </c>
      <c r="R17" s="16">
        <v>72847056384</v>
      </c>
      <c r="S17" s="16">
        <f t="shared" si="7"/>
        <v>91.72421362677328</v>
      </c>
      <c r="T17" s="16">
        <v>66601558080</v>
      </c>
      <c r="U17" s="16">
        <f t="shared" si="7"/>
        <v>87.32487273167064</v>
      </c>
      <c r="V17" s="16">
        <v>67328934432</v>
      </c>
      <c r="W17" s="16">
        <f>V17/V8*1000</f>
        <v>91.7269602496845</v>
      </c>
      <c r="X17" s="16">
        <v>71020347027</v>
      </c>
      <c r="Y17" s="16">
        <f>X17/X8*1000</f>
        <v>101.64831759145515</v>
      </c>
      <c r="Z17" s="36">
        <v>73591723725</v>
      </c>
      <c r="AA17" s="36">
        <f>Z17/Z8*1000</f>
        <v>106.41722181661557</v>
      </c>
      <c r="AB17" s="36">
        <v>74484592947</v>
      </c>
      <c r="AC17" s="36">
        <f>AB17/AB8*1000</f>
        <v>129.16892969668004</v>
      </c>
      <c r="AD17" s="36">
        <v>79910538014</v>
      </c>
      <c r="AE17" s="36">
        <f>AD17/AD8*1000</f>
        <v>106.96935081332569</v>
      </c>
      <c r="AF17" s="36">
        <v>100102967839</v>
      </c>
      <c r="AG17" s="36">
        <f>AF17/AF8*1000</f>
        <v>129.67537174680587</v>
      </c>
      <c r="AH17" s="36">
        <v>90184173400</v>
      </c>
      <c r="AI17" s="36">
        <f>AH17/AH8*1000</f>
        <v>124.11835246677198</v>
      </c>
      <c r="AJ17" s="36">
        <v>94245558907</v>
      </c>
      <c r="AK17" s="36">
        <f>AJ17/AJ8*1000</f>
        <v>136.13374849948735</v>
      </c>
      <c r="AL17" s="36">
        <v>98905032644</v>
      </c>
      <c r="AM17" s="36">
        <f>AL17/AL8*1000</f>
        <v>144.79028267017972</v>
      </c>
      <c r="AN17" s="36">
        <v>94241120019</v>
      </c>
      <c r="AO17" s="36">
        <f>AN17/AN8*1000</f>
        <v>136.37697424419005</v>
      </c>
      <c r="AP17" s="36">
        <v>98135306381</v>
      </c>
      <c r="AQ17" s="36">
        <f>AP17/AP8*1000</f>
        <v>143.54940931157202</v>
      </c>
      <c r="AR17" s="36">
        <v>102632073466</v>
      </c>
      <c r="AS17" s="36">
        <f>ROUND(AR17/$AR$8,3)*1000</f>
        <v>149</v>
      </c>
      <c r="AT17" s="36">
        <v>101896010468</v>
      </c>
      <c r="AU17" s="36">
        <f>ROUND(AT17/$AT$8,3)*1000</f>
        <v>146</v>
      </c>
      <c r="AV17" s="36">
        <v>103830026213</v>
      </c>
      <c r="AW17" s="36">
        <f>ROUND(AV17/$AV$8,3)*1000</f>
        <v>146</v>
      </c>
      <c r="AX17" s="36">
        <v>102503526619</v>
      </c>
      <c r="AY17" s="36">
        <f>ROUND(AX17/$AX$8,3)*1000</f>
        <v>150</v>
      </c>
      <c r="AZ17" s="36">
        <v>105786198956</v>
      </c>
      <c r="BA17" s="36">
        <f>ROUND(AZ17/$AZ$8,3)*1000</f>
        <v>152</v>
      </c>
      <c r="BB17" s="36">
        <v>123780101920</v>
      </c>
      <c r="BC17" s="36">
        <f>ROUND(BB17/$BB$8,3)*1000</f>
        <v>153</v>
      </c>
      <c r="BD17" s="36">
        <v>121894983206</v>
      </c>
      <c r="BE17" s="36">
        <v>145</v>
      </c>
      <c r="BF17" s="36">
        <v>117279505917</v>
      </c>
      <c r="BG17" s="36">
        <v>143</v>
      </c>
    </row>
    <row r="18" spans="1:59" ht="13.5" customHeight="1">
      <c r="A18" s="15"/>
      <c r="B18" s="16" t="s">
        <v>61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1:59" ht="14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 ht="14.25">
      <c r="A20" s="15" t="s">
        <v>32</v>
      </c>
      <c r="B20" s="16">
        <v>41263897324</v>
      </c>
      <c r="C20" s="16">
        <f>B20/B8*1000</f>
        <v>54.004162721432245</v>
      </c>
      <c r="D20" s="16">
        <v>32795173856</v>
      </c>
      <c r="E20" s="16">
        <f>D20/D8*1000</f>
        <v>42.43650526026016</v>
      </c>
      <c r="F20" s="16">
        <v>31832743355</v>
      </c>
      <c r="G20" s="16">
        <f aca="true" t="shared" si="8" ref="G20:U20">F20/F8*1000</f>
        <v>33.413954953125</v>
      </c>
      <c r="H20" s="16">
        <v>31525500428</v>
      </c>
      <c r="I20" s="16">
        <f t="shared" si="8"/>
        <v>39.85686057550224</v>
      </c>
      <c r="J20" s="16">
        <v>31768432633</v>
      </c>
      <c r="K20" s="16">
        <f t="shared" si="8"/>
        <v>35.97996788647208</v>
      </c>
      <c r="L20" s="16">
        <v>32485318559</v>
      </c>
      <c r="M20" s="16">
        <f t="shared" si="8"/>
        <v>36.97441630741885</v>
      </c>
      <c r="N20" s="16">
        <v>30455732160</v>
      </c>
      <c r="O20" s="16">
        <f t="shared" si="8"/>
        <v>34.29275004742879</v>
      </c>
      <c r="P20" s="16">
        <v>33852854287</v>
      </c>
      <c r="Q20" s="16">
        <f t="shared" si="8"/>
        <v>35.53994617325042</v>
      </c>
      <c r="R20" s="16">
        <v>27863988592</v>
      </c>
      <c r="S20" s="16">
        <f t="shared" si="8"/>
        <v>35.08449852296206</v>
      </c>
      <c r="T20" s="16">
        <v>27353696548</v>
      </c>
      <c r="U20" s="16">
        <f t="shared" si="8"/>
        <v>35.8648977389635</v>
      </c>
      <c r="V20" s="16">
        <v>27002274683</v>
      </c>
      <c r="W20" s="16">
        <f>V20/V8*1000</f>
        <v>36.787104940746175</v>
      </c>
      <c r="X20" s="16">
        <v>24156509667</v>
      </c>
      <c r="Y20" s="16">
        <f>X20/X8*1000</f>
        <v>34.574156130197025</v>
      </c>
      <c r="Z20" s="36">
        <v>23353528690</v>
      </c>
      <c r="AA20" s="36">
        <f>Z20/Z8*1000</f>
        <v>33.77034151409837</v>
      </c>
      <c r="AB20" s="36">
        <v>22105847484</v>
      </c>
      <c r="AC20" s="36">
        <f>AB20/AB8*1000</f>
        <v>38.33529252926303</v>
      </c>
      <c r="AD20" s="36">
        <v>23240708429</v>
      </c>
      <c r="AE20" s="36">
        <f>AD20/AD8*1000</f>
        <v>31.11033356647369</v>
      </c>
      <c r="AF20" s="36">
        <v>35055434413</v>
      </c>
      <c r="AG20" s="36">
        <f>AF20/AF8*1000</f>
        <v>45.411505646493914</v>
      </c>
      <c r="AH20" s="36">
        <v>29227270743</v>
      </c>
      <c r="AI20" s="36">
        <f>AH20/AH8*1000</f>
        <v>40.22480392021253</v>
      </c>
      <c r="AJ20" s="36">
        <v>31796526459</v>
      </c>
      <c r="AK20" s="36">
        <f>AJ20/AJ8*1000</f>
        <v>45.92874599426138</v>
      </c>
      <c r="AL20" s="36">
        <v>26962878778</v>
      </c>
      <c r="AM20" s="36">
        <f>AL20/AL8*1000</f>
        <v>39.47183207471739</v>
      </c>
      <c r="AN20" s="36">
        <v>31171897244</v>
      </c>
      <c r="AO20" s="36">
        <f>AN20/AN8*1000</f>
        <v>45.109067323589265</v>
      </c>
      <c r="AP20" s="36">
        <v>29803430613</v>
      </c>
      <c r="AQ20" s="36">
        <f>AP20/AP8*1000</f>
        <v>43.59557245732397</v>
      </c>
      <c r="AR20" s="36">
        <v>24698628966</v>
      </c>
      <c r="AS20" s="36">
        <f>ROUND(AR20/$AR$8,3)*1000</f>
        <v>36</v>
      </c>
      <c r="AT20" s="36">
        <v>24697534071</v>
      </c>
      <c r="AU20" s="36">
        <f>ROUND(AT20/$AT$8,3)*1000</f>
        <v>35</v>
      </c>
      <c r="AV20" s="36">
        <v>25409670201</v>
      </c>
      <c r="AW20" s="36">
        <f>ROUND(AV20/$AV$8,3)*1000</f>
        <v>36</v>
      </c>
      <c r="AX20" s="36">
        <v>23254405383</v>
      </c>
      <c r="AY20" s="36">
        <f>ROUND(AX20/$AX$8,3)*1000</f>
        <v>34</v>
      </c>
      <c r="AZ20" s="36">
        <v>23564460943</v>
      </c>
      <c r="BA20" s="36">
        <f>ROUND(AZ20/$AZ$8,3)*1000</f>
        <v>34</v>
      </c>
      <c r="BB20" s="36">
        <v>54929910847</v>
      </c>
      <c r="BC20" s="36">
        <f>ROUND(BB20/$BB$8,3)*1000</f>
        <v>68</v>
      </c>
      <c r="BD20" s="36">
        <v>61213398621</v>
      </c>
      <c r="BE20" s="36">
        <v>73</v>
      </c>
      <c r="BF20" s="36">
        <v>63455230083</v>
      </c>
      <c r="BG20" s="36">
        <v>77</v>
      </c>
    </row>
    <row r="21" spans="1:59" ht="13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</row>
    <row r="22" spans="1:59" ht="14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</row>
    <row r="23" spans="1:59" ht="14.25">
      <c r="A23" s="15" t="s">
        <v>33</v>
      </c>
      <c r="B23" s="16">
        <v>3455072446</v>
      </c>
      <c r="C23" s="16">
        <f>B23/B8*1000</f>
        <v>4.521829170013881</v>
      </c>
      <c r="D23" s="16">
        <v>3413846013</v>
      </c>
      <c r="E23" s="16">
        <f>D23/D8*1000</f>
        <v>4.417469927877448</v>
      </c>
      <c r="F23" s="16">
        <v>3408934806</v>
      </c>
      <c r="G23" s="16">
        <f aca="true" t="shared" si="9" ref="G23:U23">F23/F8*1000</f>
        <v>3.5782650830793883</v>
      </c>
      <c r="H23" s="16">
        <v>3240014354</v>
      </c>
      <c r="I23" s="16">
        <f t="shared" si="9"/>
        <v>4.096264884515792</v>
      </c>
      <c r="J23" s="16">
        <v>3207760991</v>
      </c>
      <c r="K23" s="16">
        <f t="shared" si="9"/>
        <v>3.633013273804652</v>
      </c>
      <c r="L23" s="16">
        <v>10525732825</v>
      </c>
      <c r="M23" s="16">
        <f t="shared" si="9"/>
        <v>11.980268154224133</v>
      </c>
      <c r="N23" s="16">
        <v>7651754214</v>
      </c>
      <c r="O23" s="16">
        <f t="shared" si="9"/>
        <v>8.615773651624535</v>
      </c>
      <c r="P23" s="16">
        <v>10816355189</v>
      </c>
      <c r="Q23" s="16">
        <f t="shared" si="9"/>
        <v>11.355399398491432</v>
      </c>
      <c r="R23" s="16">
        <v>7781711842</v>
      </c>
      <c r="S23" s="16">
        <f t="shared" si="9"/>
        <v>9.7982188273344</v>
      </c>
      <c r="T23" s="16">
        <v>3974348685</v>
      </c>
      <c r="U23" s="16">
        <f t="shared" si="9"/>
        <v>5.210981591331978</v>
      </c>
      <c r="V23" s="16">
        <v>4349962836</v>
      </c>
      <c r="W23" s="16">
        <f>V23/V8*1000</f>
        <v>5.926261443337746</v>
      </c>
      <c r="X23" s="16">
        <v>2035359592</v>
      </c>
      <c r="Y23" s="16">
        <f>X23/X8*1000</f>
        <v>2.913121195279098</v>
      </c>
      <c r="Z23" s="36">
        <v>1953289421</v>
      </c>
      <c r="AA23" s="36">
        <f>Z23/Z8*1000</f>
        <v>2.8245517711116173</v>
      </c>
      <c r="AB23" s="36">
        <v>1846143220</v>
      </c>
      <c r="AC23" s="36">
        <f>AB23/AB8*1000</f>
        <v>3.201525770085947</v>
      </c>
      <c r="AD23" s="36">
        <v>9940874239</v>
      </c>
      <c r="AE23" s="36">
        <f>AD23/AD8*1000</f>
        <v>13.306991672067646</v>
      </c>
      <c r="AF23" s="36">
        <v>11103930495</v>
      </c>
      <c r="AG23" s="36">
        <f>AF23/AF8*1000</f>
        <v>14.38425199446318</v>
      </c>
      <c r="AH23" s="36">
        <v>10306748399</v>
      </c>
      <c r="AI23" s="36">
        <f>AH23/AH8*1000</f>
        <v>14.184934920891783</v>
      </c>
      <c r="AJ23" s="36">
        <v>12798969959</v>
      </c>
      <c r="AK23" s="36">
        <f>AJ23/AJ8*1000</f>
        <v>18.487574137794056</v>
      </c>
      <c r="AL23" s="36">
        <v>9404425298</v>
      </c>
      <c r="AM23" s="36">
        <f>AL23/AL8*1000</f>
        <v>13.767442978854461</v>
      </c>
      <c r="AN23" s="36">
        <v>6293433602</v>
      </c>
      <c r="AO23" s="36">
        <f>AN23/AN8*1000</f>
        <v>9.107271136786531</v>
      </c>
      <c r="AP23" s="36">
        <v>3622449268</v>
      </c>
      <c r="AQ23" s="36">
        <f>AP23/AP8*1000</f>
        <v>5.2988111196564605</v>
      </c>
      <c r="AR23" s="36">
        <v>3809999533</v>
      </c>
      <c r="AS23" s="36">
        <v>5</v>
      </c>
      <c r="AT23" s="36">
        <v>2017376258</v>
      </c>
      <c r="AU23" s="36">
        <f>ROUND(AT23/$AT$8,3)*1000</f>
        <v>3</v>
      </c>
      <c r="AV23" s="36">
        <v>2082089828</v>
      </c>
      <c r="AW23" s="36">
        <f>ROUND(AV23/$AV$8,3)*1000</f>
        <v>3</v>
      </c>
      <c r="AX23" s="36">
        <v>2184811529</v>
      </c>
      <c r="AY23" s="36">
        <f>ROUND(AX23/$AX$8,3)*1000</f>
        <v>3</v>
      </c>
      <c r="AZ23" s="36">
        <v>2016952586</v>
      </c>
      <c r="BA23" s="36">
        <f>ROUND(AZ23/$AZ$8,3)*1000</f>
        <v>3</v>
      </c>
      <c r="BB23" s="36">
        <v>2514136760</v>
      </c>
      <c r="BC23" s="36">
        <f>ROUND(BB23/$BB$8,3)*1000</f>
        <v>3</v>
      </c>
      <c r="BD23" s="36">
        <v>2608700791</v>
      </c>
      <c r="BE23" s="36">
        <v>3</v>
      </c>
      <c r="BF23" s="36">
        <v>2071252317</v>
      </c>
      <c r="BG23" s="36">
        <v>2</v>
      </c>
    </row>
    <row r="24" spans="1:59" ht="13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</row>
    <row r="25" spans="1:59" ht="13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</row>
    <row r="26" spans="1:59" ht="14.25">
      <c r="A26" s="15" t="s">
        <v>34</v>
      </c>
      <c r="B26" s="16">
        <v>106203305424</v>
      </c>
      <c r="C26" s="16">
        <f>B26/B8*1000</f>
        <v>138.99367145661773</v>
      </c>
      <c r="D26" s="16">
        <v>120165303716</v>
      </c>
      <c r="E26" s="16">
        <f>D26/D8*1000</f>
        <v>155.49225522132247</v>
      </c>
      <c r="F26" s="16">
        <v>117394491501</v>
      </c>
      <c r="G26" s="16">
        <f aca="true" t="shared" si="10" ref="G26:U26">F26/F8*1000</f>
        <v>123.22576810343621</v>
      </c>
      <c r="H26" s="16">
        <v>108193193813</v>
      </c>
      <c r="I26" s="16">
        <f t="shared" si="10"/>
        <v>136.78580775812298</v>
      </c>
      <c r="J26" s="16">
        <v>115112465170</v>
      </c>
      <c r="K26" s="16">
        <f t="shared" si="10"/>
        <v>130.37290344147888</v>
      </c>
      <c r="L26" s="16">
        <v>116350392213</v>
      </c>
      <c r="M26" s="16">
        <f t="shared" si="10"/>
        <v>132.4286794787508</v>
      </c>
      <c r="N26" s="16">
        <v>131160532132</v>
      </c>
      <c r="O26" s="16">
        <f t="shared" si="10"/>
        <v>147.68501774512677</v>
      </c>
      <c r="P26" s="16">
        <v>108648964612</v>
      </c>
      <c r="Q26" s="16">
        <f t="shared" si="10"/>
        <v>114.06359775024042</v>
      </c>
      <c r="R26" s="16">
        <v>100121270804</v>
      </c>
      <c r="S26" s="16">
        <f t="shared" si="10"/>
        <v>126.06610737159684</v>
      </c>
      <c r="T26" s="16">
        <v>88482398503</v>
      </c>
      <c r="U26" s="16">
        <f t="shared" si="10"/>
        <v>116.01401545270636</v>
      </c>
      <c r="V26" s="16">
        <v>75827800308</v>
      </c>
      <c r="W26" s="16">
        <f>V26/V8*1000</f>
        <v>103.30556518308941</v>
      </c>
      <c r="X26" s="16">
        <v>70362290027</v>
      </c>
      <c r="Y26" s="16">
        <f>X26/X8*1000</f>
        <v>100.70646937852189</v>
      </c>
      <c r="Z26" s="36">
        <v>66190010641</v>
      </c>
      <c r="AA26" s="36">
        <f>Z26/Z8*1000</f>
        <v>95.71398369127466</v>
      </c>
      <c r="AB26" s="36">
        <v>62259436089</v>
      </c>
      <c r="AC26" s="36">
        <f>AB26/AB8*1000</f>
        <v>107.96843219452526</v>
      </c>
      <c r="AD26" s="36">
        <v>66373573389</v>
      </c>
      <c r="AE26" s="36">
        <f>AD26/AD8*1000</f>
        <v>88.84858284070216</v>
      </c>
      <c r="AF26" s="36">
        <v>64077807649</v>
      </c>
      <c r="AG26" s="36">
        <f>AF26/AF8*1000</f>
        <v>83.00766407813832</v>
      </c>
      <c r="AH26" s="36">
        <v>54734183311</v>
      </c>
      <c r="AI26" s="36">
        <f>AH26/AH8*1000</f>
        <v>75.3293665623996</v>
      </c>
      <c r="AJ26" s="36">
        <v>52280364626</v>
      </c>
      <c r="AK26" s="36">
        <f>AJ26/AJ8*1000</f>
        <v>75.51678924712452</v>
      </c>
      <c r="AL26" s="36">
        <v>50636184561</v>
      </c>
      <c r="AM26" s="36">
        <f>AL26/AL8*1000</f>
        <v>74.1279516313</v>
      </c>
      <c r="AN26" s="36">
        <v>59442309912</v>
      </c>
      <c r="AO26" s="36">
        <f>AN26/AN8*1000</f>
        <v>86.01937632160588</v>
      </c>
      <c r="AP26" s="36">
        <v>56233111162</v>
      </c>
      <c r="AQ26" s="36">
        <f>AP26/AP8*1000</f>
        <v>82.25612359854958</v>
      </c>
      <c r="AR26" s="36">
        <v>49584789537</v>
      </c>
      <c r="AS26" s="36">
        <f>ROUND(AR26/$AR$8,3)*1000</f>
        <v>72</v>
      </c>
      <c r="AT26" s="36">
        <v>50791956272</v>
      </c>
      <c r="AU26" s="36">
        <f>ROUND(AT26/$AT$8,3)*1000</f>
        <v>73</v>
      </c>
      <c r="AV26" s="36">
        <v>54700955727</v>
      </c>
      <c r="AW26" s="36">
        <f>ROUND(AV26/$AV$8,3)*1000</f>
        <v>77</v>
      </c>
      <c r="AX26" s="36">
        <v>55154498727</v>
      </c>
      <c r="AY26" s="36">
        <f>ROUND(AX26/$AX$8,3)*1000</f>
        <v>81</v>
      </c>
      <c r="AZ26" s="36">
        <v>58412073136</v>
      </c>
      <c r="BA26" s="36">
        <f>ROUND(AZ26/$AZ$8,3)*1000</f>
        <v>84</v>
      </c>
      <c r="BB26" s="36">
        <v>61716928767</v>
      </c>
      <c r="BC26" s="36">
        <f>ROUND(BB26/$BB$8,3)*1000</f>
        <v>76</v>
      </c>
      <c r="BD26" s="36">
        <v>56815066032</v>
      </c>
      <c r="BE26" s="36">
        <v>68</v>
      </c>
      <c r="BF26" s="36">
        <v>56741246020</v>
      </c>
      <c r="BG26" s="36">
        <v>69</v>
      </c>
    </row>
    <row r="27" spans="1:59" ht="14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</row>
    <row r="28" spans="1:59" ht="13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</row>
    <row r="29" spans="1:59" ht="14.25">
      <c r="A29" s="15" t="s">
        <v>35</v>
      </c>
      <c r="B29" s="16">
        <v>40343807591</v>
      </c>
      <c r="C29" s="16">
        <f>B29/B8*1000</f>
        <v>52.79999445615423</v>
      </c>
      <c r="D29" s="16">
        <v>45319000423</v>
      </c>
      <c r="E29" s="16">
        <f>D29/D8*1000</f>
        <v>58.64216510285458</v>
      </c>
      <c r="F29" s="16">
        <v>45348577472</v>
      </c>
      <c r="G29" s="16">
        <f aca="true" t="shared" si="11" ref="G29:U29">F29/F8*1000</f>
        <v>47.60115419331905</v>
      </c>
      <c r="H29" s="16">
        <v>39765862786</v>
      </c>
      <c r="I29" s="16">
        <f t="shared" si="11"/>
        <v>50.27493385381622</v>
      </c>
      <c r="J29" s="16">
        <v>73200201389</v>
      </c>
      <c r="K29" s="16">
        <f t="shared" si="11"/>
        <v>82.90433858306456</v>
      </c>
      <c r="L29" s="16">
        <v>64067403290</v>
      </c>
      <c r="M29" s="16">
        <f t="shared" si="11"/>
        <v>72.92078225052434</v>
      </c>
      <c r="N29" s="16">
        <v>57794973878</v>
      </c>
      <c r="O29" s="16">
        <f t="shared" si="11"/>
        <v>65.07637323521597</v>
      </c>
      <c r="P29" s="16">
        <v>53977817398</v>
      </c>
      <c r="Q29" s="16">
        <f t="shared" si="11"/>
        <v>56.667857564115124</v>
      </c>
      <c r="R29" s="16">
        <v>39969780204</v>
      </c>
      <c r="S29" s="16">
        <f t="shared" si="11"/>
        <v>50.32731369022217</v>
      </c>
      <c r="T29" s="16">
        <v>40968356820</v>
      </c>
      <c r="U29" s="16">
        <f t="shared" si="11"/>
        <v>53.71580858566261</v>
      </c>
      <c r="V29" s="16">
        <v>36277022903</v>
      </c>
      <c r="W29" s="16">
        <f>V29/V8*1000</f>
        <v>49.422749162340025</v>
      </c>
      <c r="X29" s="16">
        <v>32098553179</v>
      </c>
      <c r="Y29" s="16">
        <f>X29/X8*1000</f>
        <v>45.941255771740884</v>
      </c>
      <c r="Z29" s="36">
        <v>32802593021</v>
      </c>
      <c r="AA29" s="36">
        <f>Z29/Z8*1000</f>
        <v>47.434149398651314</v>
      </c>
      <c r="AB29" s="36">
        <v>37552669186</v>
      </c>
      <c r="AC29" s="36">
        <f>AB29/AB8*1000</f>
        <v>65.12270382494565</v>
      </c>
      <c r="AD29" s="36">
        <v>65078981890</v>
      </c>
      <c r="AE29" s="36">
        <f>AD29/AD8*1000</f>
        <v>87.11562476460689</v>
      </c>
      <c r="AF29" s="36">
        <v>65409368591</v>
      </c>
      <c r="AG29" s="36">
        <f>AF29/AF8*1000</f>
        <v>84.7325945560747</v>
      </c>
      <c r="AH29" s="36">
        <v>55666472469</v>
      </c>
      <c r="AI29" s="36">
        <f>AH29/AH8*1000</f>
        <v>76.6124541591596</v>
      </c>
      <c r="AJ29" s="36">
        <v>45715049729</v>
      </c>
      <c r="AK29" s="36">
        <f>AJ29/AJ8*1000</f>
        <v>66.03346783258355</v>
      </c>
      <c r="AL29" s="36">
        <v>43524660825</v>
      </c>
      <c r="AM29" s="36">
        <f>AL29/AL8*1000</f>
        <v>63.717161558995244</v>
      </c>
      <c r="AN29" s="36">
        <v>37081834414</v>
      </c>
      <c r="AO29" s="36">
        <f>AN29/AN8*1000</f>
        <v>53.66137813075472</v>
      </c>
      <c r="AP29" s="36">
        <v>38102689284</v>
      </c>
      <c r="AQ29" s="36">
        <f>AP29/AP8*1000</f>
        <v>55.73548136350995</v>
      </c>
      <c r="AR29" s="36">
        <v>32909675718</v>
      </c>
      <c r="AS29" s="36">
        <f>ROUND(AR29/$AR$8,3)*1000</f>
        <v>48</v>
      </c>
      <c r="AT29" s="36">
        <v>35736410233</v>
      </c>
      <c r="AU29" s="36">
        <f>ROUND(AT29/$AT$8,3)*1000</f>
        <v>51</v>
      </c>
      <c r="AV29" s="36">
        <v>30708171710</v>
      </c>
      <c r="AW29" s="36">
        <f>ROUND(AV29/$AV$8,3)*1000</f>
        <v>43</v>
      </c>
      <c r="AX29" s="36">
        <v>26574984909</v>
      </c>
      <c r="AY29" s="36">
        <f>ROUND(AX29/$AX$8,3)*1000</f>
        <v>39</v>
      </c>
      <c r="AZ29" s="36">
        <v>25157638720</v>
      </c>
      <c r="BA29" s="36">
        <f>ROUND(AZ29/$AZ$8,3)*1000</f>
        <v>36</v>
      </c>
      <c r="BB29" s="36">
        <v>79942425405</v>
      </c>
      <c r="BC29" s="36">
        <f>ROUND(BB29/$BB$8,3)*1000</f>
        <v>99</v>
      </c>
      <c r="BD29" s="36">
        <v>66794365916</v>
      </c>
      <c r="BE29" s="36">
        <v>80</v>
      </c>
      <c r="BF29" s="36">
        <v>68248747374</v>
      </c>
      <c r="BG29" s="36">
        <v>83</v>
      </c>
    </row>
    <row r="30" spans="1:59" ht="14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14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</row>
    <row r="32" spans="1:59" ht="13.5" customHeight="1">
      <c r="A32" s="15" t="s">
        <v>36</v>
      </c>
      <c r="B32" s="16">
        <v>159370355526</v>
      </c>
      <c r="C32" s="16">
        <f>B32/B8*1000</f>
        <v>208.57609607788513</v>
      </c>
      <c r="D32" s="16">
        <v>182319077223</v>
      </c>
      <c r="E32" s="16">
        <f>D32/D8*1000</f>
        <v>235.91838584518155</v>
      </c>
      <c r="F32" s="16">
        <v>175573219716</v>
      </c>
      <c r="G32" s="16">
        <f aca="true" t="shared" si="12" ref="G32:U32">F32/F8*1000</f>
        <v>184.29437856301098</v>
      </c>
      <c r="H32" s="16">
        <v>165089498416</v>
      </c>
      <c r="I32" s="16">
        <f t="shared" si="12"/>
        <v>208.71830840160104</v>
      </c>
      <c r="J32" s="16">
        <v>191278869287</v>
      </c>
      <c r="K32" s="16">
        <f t="shared" si="12"/>
        <v>216.63667370098523</v>
      </c>
      <c r="L32" s="16">
        <v>188168392236</v>
      </c>
      <c r="M32" s="16">
        <f t="shared" si="12"/>
        <v>214.1711018716178</v>
      </c>
      <c r="N32" s="16">
        <v>169956187498</v>
      </c>
      <c r="O32" s="16">
        <f t="shared" si="12"/>
        <v>191.36841059226256</v>
      </c>
      <c r="P32" s="16">
        <v>158600321824</v>
      </c>
      <c r="Q32" s="16">
        <f t="shared" si="12"/>
        <v>166.50433233482798</v>
      </c>
      <c r="R32" s="16">
        <v>149604236565</v>
      </c>
      <c r="S32" s="16">
        <f t="shared" si="12"/>
        <v>188.3717975071445</v>
      </c>
      <c r="T32" s="16">
        <v>133859116747</v>
      </c>
      <c r="U32" s="16">
        <f t="shared" si="12"/>
        <v>175.50986299546966</v>
      </c>
      <c r="V32" s="16">
        <v>121595197777</v>
      </c>
      <c r="W32" s="16">
        <f>V32/V8*1000</f>
        <v>165.65772155963833</v>
      </c>
      <c r="X32" s="16">
        <v>111447667428</v>
      </c>
      <c r="Y32" s="16">
        <f>X32/X8*1000</f>
        <v>159.51017374276475</v>
      </c>
      <c r="Z32" s="36">
        <v>91471478675</v>
      </c>
      <c r="AA32" s="36">
        <f>Z32/Z8*1000</f>
        <v>132.2722195287361</v>
      </c>
      <c r="AB32" s="36">
        <v>93096577467</v>
      </c>
      <c r="AC32" s="36">
        <f>AB32/AB8*1000</f>
        <v>161.44527068024723</v>
      </c>
      <c r="AD32" s="36">
        <v>97533879137</v>
      </c>
      <c r="AE32" s="36">
        <f>AD32/AD8*1000</f>
        <v>130.560198853403</v>
      </c>
      <c r="AF32" s="36">
        <v>98541477959</v>
      </c>
      <c r="AG32" s="36">
        <f>AF32/AF8*1000</f>
        <v>127.65258675811761</v>
      </c>
      <c r="AH32" s="36">
        <v>95275551061</v>
      </c>
      <c r="AI32" s="36">
        <f>AH32/AH8*1000</f>
        <v>131.12549555236183</v>
      </c>
      <c r="AJ32" s="36">
        <v>83221312479</v>
      </c>
      <c r="AK32" s="36">
        <f>AJ32/AJ8*1000</f>
        <v>120.2096879068109</v>
      </c>
      <c r="AL32" s="36">
        <v>85149903595</v>
      </c>
      <c r="AM32" s="36">
        <f>AL32/AL8*1000</f>
        <v>124.65370346962342</v>
      </c>
      <c r="AN32" s="36">
        <v>84796405175</v>
      </c>
      <c r="AO32" s="36">
        <f>AN32/AN8*1000</f>
        <v>122.70946230498319</v>
      </c>
      <c r="AP32" s="36">
        <v>83792585305</v>
      </c>
      <c r="AQ32" s="36">
        <f>AP32/AP8*1000</f>
        <v>122.56930322837485</v>
      </c>
      <c r="AR32" s="36">
        <v>76869551975</v>
      </c>
      <c r="AS32" s="36">
        <v>111</v>
      </c>
      <c r="AT32" s="36">
        <v>80468566830</v>
      </c>
      <c r="AU32" s="36">
        <f>ROUND(AT32/$AT$8,3)*1000</f>
        <v>115</v>
      </c>
      <c r="AV32" s="36">
        <v>76297288662</v>
      </c>
      <c r="AW32" s="36">
        <f>ROUND(AV32/$AV$8,3)*1000</f>
        <v>107</v>
      </c>
      <c r="AX32" s="36">
        <v>77765096371</v>
      </c>
      <c r="AY32" s="36">
        <f>ROUND(AX32/$AX$8,3)*1000</f>
        <v>114</v>
      </c>
      <c r="AZ32" s="36">
        <v>91396129509</v>
      </c>
      <c r="BA32" s="36">
        <f>ROUND(AZ32/$AZ$8,3)*1000</f>
        <v>131</v>
      </c>
      <c r="BB32" s="36">
        <v>88593853362</v>
      </c>
      <c r="BC32" s="36">
        <f>ROUND(BB32/$BB$8,3)*1000</f>
        <v>109</v>
      </c>
      <c r="BD32" s="36">
        <v>108737282663</v>
      </c>
      <c r="BE32" s="36">
        <v>130</v>
      </c>
      <c r="BF32" s="36">
        <v>101173675063</v>
      </c>
      <c r="BG32" s="36">
        <v>123</v>
      </c>
    </row>
    <row r="33" spans="1:59" ht="14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</row>
    <row r="34" spans="1:59" ht="14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</row>
    <row r="35" spans="1:59" ht="14.25">
      <c r="A35" s="15" t="s">
        <v>37</v>
      </c>
      <c r="B35" s="16">
        <v>38376070380</v>
      </c>
      <c r="C35" s="16">
        <f>B35/B8*1000</f>
        <v>50.2247166121476</v>
      </c>
      <c r="D35" s="16">
        <v>40680464631</v>
      </c>
      <c r="E35" s="16">
        <f>D35/D8*1000</f>
        <v>52.63996339471819</v>
      </c>
      <c r="F35" s="16">
        <v>41601380503</v>
      </c>
      <c r="G35" s="16">
        <f>F35/F8*1000</f>
        <v>43.667824623626586</v>
      </c>
      <c r="H35" s="16">
        <v>43337830092</v>
      </c>
      <c r="I35" s="16">
        <f>H35/H8*1000</f>
        <v>54.79087811997125</v>
      </c>
      <c r="J35" s="16">
        <v>44391901033</v>
      </c>
      <c r="K35" s="16">
        <f>J35/J8*1000</f>
        <v>50.27692716346504</v>
      </c>
      <c r="L35" s="16">
        <v>43794451761</v>
      </c>
      <c r="M35" s="16">
        <f>L35/L8*1000</f>
        <v>49.84634176898873</v>
      </c>
      <c r="N35" s="16">
        <v>43688698473</v>
      </c>
      <c r="O35" s="16">
        <f>N35/N8*1000</f>
        <v>49.19289442004578</v>
      </c>
      <c r="P35" s="16">
        <v>43103332691</v>
      </c>
      <c r="Q35" s="16">
        <f>P35/P8*1000</f>
        <v>45.25143170317883</v>
      </c>
      <c r="R35" s="16">
        <v>43102568221</v>
      </c>
      <c r="S35" s="16">
        <f>R35/R8*1000</f>
        <v>54.27191394701191</v>
      </c>
      <c r="T35" s="16">
        <v>43754493352</v>
      </c>
      <c r="U35" s="16">
        <f>T35/T8*1000</f>
        <v>57.36886153342869</v>
      </c>
      <c r="V35" s="16">
        <v>43481718763</v>
      </c>
      <c r="W35" s="16">
        <f>V35/V8*1000</f>
        <v>59.23821492511306</v>
      </c>
      <c r="X35" s="16">
        <v>42826570863</v>
      </c>
      <c r="Y35" s="16">
        <f>X35/X8*1000</f>
        <v>61.29579843900505</v>
      </c>
      <c r="Z35" s="36">
        <v>43557680828</v>
      </c>
      <c r="AA35" s="36">
        <f>Z35/Z8*1000</f>
        <v>62.986530928558146</v>
      </c>
      <c r="AB35" s="36">
        <v>44606222990</v>
      </c>
      <c r="AC35" s="36">
        <f>AB35/AB8*1000</f>
        <v>77.35476362916482</v>
      </c>
      <c r="AD35" s="36">
        <v>42554679061</v>
      </c>
      <c r="AE35" s="36">
        <f>AD35/AD8*1000</f>
        <v>56.96428163738672</v>
      </c>
      <c r="AF35" s="36">
        <v>43265915837</v>
      </c>
      <c r="AG35" s="36">
        <f>AF35/AF8*1000</f>
        <v>56.047526274671924</v>
      </c>
      <c r="AH35" s="36">
        <v>40568966829</v>
      </c>
      <c r="AI35" s="36">
        <f>AH35/AH8*1000</f>
        <v>55.8341129519584</v>
      </c>
      <c r="AJ35" s="36">
        <v>40565773059</v>
      </c>
      <c r="AK35" s="36">
        <f>AJ35/AJ8*1000</f>
        <v>58.595554117839875</v>
      </c>
      <c r="AL35" s="36">
        <v>39564568077</v>
      </c>
      <c r="AM35" s="36">
        <f>AL35/AL8*1000</f>
        <v>57.919853443776375</v>
      </c>
      <c r="AN35" s="36">
        <v>37398440937</v>
      </c>
      <c r="AO35" s="36">
        <f>AN35/AN8*1000</f>
        <v>54.11954161208865</v>
      </c>
      <c r="AP35" s="36">
        <v>38219326205</v>
      </c>
      <c r="AQ35" s="36">
        <f>AP35/AP8*1000</f>
        <v>55.90609438476518</v>
      </c>
      <c r="AR35" s="36">
        <v>39207588652</v>
      </c>
      <c r="AS35" s="36">
        <f>ROUND(AR35/$AR$8,3)*1000</f>
        <v>57</v>
      </c>
      <c r="AT35" s="36">
        <v>37741689300</v>
      </c>
      <c r="AU35" s="36">
        <f>ROUND(AT35/$AT$8,3)*1000</f>
        <v>54</v>
      </c>
      <c r="AV35" s="36">
        <v>38734920367</v>
      </c>
      <c r="AW35" s="36">
        <f>ROUND(AV35/$AV$8,3)*1000</f>
        <v>54</v>
      </c>
      <c r="AX35" s="36">
        <v>38845984995</v>
      </c>
      <c r="AY35" s="36">
        <f>ROUND(AX35/$AX$8,3)*1000</f>
        <v>57</v>
      </c>
      <c r="AZ35" s="36">
        <v>41294415523</v>
      </c>
      <c r="BA35" s="36">
        <f>ROUND(AZ35/$AZ$8,3)*1000</f>
        <v>59</v>
      </c>
      <c r="BB35" s="36">
        <v>38408972112</v>
      </c>
      <c r="BC35" s="36">
        <f>ROUND(BB35/$BB$8,3)*1000</f>
        <v>47</v>
      </c>
      <c r="BD35" s="36">
        <v>37164897547</v>
      </c>
      <c r="BE35" s="36">
        <v>44</v>
      </c>
      <c r="BF35" s="36">
        <v>37790691890</v>
      </c>
      <c r="BG35" s="36">
        <v>46</v>
      </c>
    </row>
    <row r="36" spans="1:59" ht="13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</row>
    <row r="37" spans="1:59" ht="14.25">
      <c r="A37" s="15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</row>
    <row r="38" spans="1:59" ht="14.25">
      <c r="A38" s="15" t="s">
        <v>38</v>
      </c>
      <c r="B38" s="16">
        <v>170523559837</v>
      </c>
      <c r="C38" s="16">
        <f>B38/B8*1000</f>
        <v>223.17286224728673</v>
      </c>
      <c r="D38" s="16">
        <v>175924498704</v>
      </c>
      <c r="E38" s="16">
        <f>D38/D8*1000</f>
        <v>227.64388892834194</v>
      </c>
      <c r="F38" s="16">
        <v>179639315853</v>
      </c>
      <c r="G38" s="16">
        <f aca="true" t="shared" si="13" ref="G38:U38">F38/F8*1000</f>
        <v>188.56244781615794</v>
      </c>
      <c r="H38" s="16">
        <v>188178423178</v>
      </c>
      <c r="I38" s="16">
        <f t="shared" si="13"/>
        <v>237.9090283769755</v>
      </c>
      <c r="J38" s="16">
        <v>185808497468</v>
      </c>
      <c r="K38" s="16">
        <f t="shared" si="13"/>
        <v>210.4410956991222</v>
      </c>
      <c r="L38" s="16">
        <v>176393476662</v>
      </c>
      <c r="M38" s="16">
        <f t="shared" si="13"/>
        <v>200.7690282663655</v>
      </c>
      <c r="N38" s="16">
        <v>176872822330</v>
      </c>
      <c r="O38" s="16">
        <f t="shared" si="13"/>
        <v>199.15644958003108</v>
      </c>
      <c r="P38" s="16">
        <v>176439944435</v>
      </c>
      <c r="Q38" s="16">
        <f t="shared" si="13"/>
        <v>185.23301092632607</v>
      </c>
      <c r="R38" s="16">
        <v>172144137735</v>
      </c>
      <c r="S38" s="16">
        <f t="shared" si="13"/>
        <v>216.75255594363128</v>
      </c>
      <c r="T38" s="16">
        <v>169211721566</v>
      </c>
      <c r="U38" s="16">
        <f t="shared" si="13"/>
        <v>221.86255812077</v>
      </c>
      <c r="V38" s="16">
        <v>165644030183</v>
      </c>
      <c r="W38" s="16">
        <f>V38/V8*1000</f>
        <v>225.6685554342025</v>
      </c>
      <c r="X38" s="16">
        <v>160360227947</v>
      </c>
      <c r="Y38" s="16">
        <f>X38/X8*1000</f>
        <v>229.51658308847533</v>
      </c>
      <c r="Z38" s="36">
        <v>161273213215</v>
      </c>
      <c r="AA38" s="36">
        <f>Z38/Z8*1000</f>
        <v>233.2089321336112</v>
      </c>
      <c r="AB38" s="36">
        <v>160494457339</v>
      </c>
      <c r="AC38" s="36">
        <f>AB38/AB8*1000</f>
        <v>278.3246367672212</v>
      </c>
      <c r="AD38" s="36">
        <v>156945660535</v>
      </c>
      <c r="AE38" s="36">
        <f>AD38/AD8*1000</f>
        <v>210.08963069997455</v>
      </c>
      <c r="AF38" s="36">
        <v>157818442847</v>
      </c>
      <c r="AG38" s="36">
        <f>AF38/AF8*1000</f>
        <v>204.44114381905027</v>
      </c>
      <c r="AH38" s="36">
        <v>156811569945</v>
      </c>
      <c r="AI38" s="36">
        <f>AH38/AH8*1000</f>
        <v>215.8160681140243</v>
      </c>
      <c r="AJ38" s="36">
        <v>156817743990</v>
      </c>
      <c r="AK38" s="36">
        <f>AJ38/AJ8*1000</f>
        <v>226.5166398096031</v>
      </c>
      <c r="AL38" s="36">
        <v>154684460408</v>
      </c>
      <c r="AM38" s="36">
        <f>AL38/AL8*1000</f>
        <v>226.4475947121304</v>
      </c>
      <c r="AN38" s="36">
        <v>148303511211</v>
      </c>
      <c r="AO38" s="36">
        <f>AN38/AN8*1000</f>
        <v>214.61103311025894</v>
      </c>
      <c r="AP38" s="36">
        <v>154540558820</v>
      </c>
      <c r="AQ38" s="36">
        <f>AP38/AP8*1000</f>
        <v>226.0573360535851</v>
      </c>
      <c r="AR38" s="36">
        <v>148773072786</v>
      </c>
      <c r="AS38" s="36">
        <f>ROUND(AR38/$AR$8,3)*1000</f>
        <v>216</v>
      </c>
      <c r="AT38" s="36">
        <v>149751073572</v>
      </c>
      <c r="AU38" s="36">
        <f>ROUND(AT38/$AT$8,3)*1000</f>
        <v>215</v>
      </c>
      <c r="AV38" s="36">
        <v>151342311299</v>
      </c>
      <c r="AW38" s="36">
        <f>ROUND(AV38/$AV$8,3)*1000</f>
        <v>212</v>
      </c>
      <c r="AX38" s="36">
        <v>151599221287</v>
      </c>
      <c r="AY38" s="36">
        <f>ROUND(AX38/$AX$8,3)*1000-1</f>
        <v>221</v>
      </c>
      <c r="AZ38" s="36">
        <v>145689808519</v>
      </c>
      <c r="BA38" s="36">
        <f>ROUND(AZ38/$AZ$8,3)*1000</f>
        <v>209</v>
      </c>
      <c r="BB38" s="36">
        <v>145222479946</v>
      </c>
      <c r="BC38" s="36">
        <f>ROUND(BB38/$BB$8,3)*1000</f>
        <v>179</v>
      </c>
      <c r="BD38" s="36">
        <v>143933236724</v>
      </c>
      <c r="BE38" s="36">
        <v>172</v>
      </c>
      <c r="BF38" s="36">
        <v>142193541361</v>
      </c>
      <c r="BG38" s="36">
        <v>173</v>
      </c>
    </row>
    <row r="39" spans="1:59" ht="14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</row>
    <row r="40" spans="1:59" ht="14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</row>
    <row r="41" spans="1:59" ht="14.25">
      <c r="A41" s="15" t="s">
        <v>39</v>
      </c>
      <c r="B41" s="16">
        <v>6419869140</v>
      </c>
      <c r="C41" s="16">
        <f>B41/B8*1000</f>
        <v>8.402009508811302</v>
      </c>
      <c r="D41" s="16">
        <v>6964527899</v>
      </c>
      <c r="E41" s="16">
        <f>D41/D8*1000</f>
        <v>9.012003599031695</v>
      </c>
      <c r="F41" s="16">
        <v>6851516882</v>
      </c>
      <c r="G41" s="16">
        <f>F41/F8*1000</f>
        <v>7.191848779811942</v>
      </c>
      <c r="H41" s="16">
        <v>6492367912</v>
      </c>
      <c r="I41" s="16">
        <f>H41/H8*1000</f>
        <v>8.20812989993399</v>
      </c>
      <c r="J41" s="16">
        <v>4973085936</v>
      </c>
      <c r="K41" s="16">
        <f>J41/J8*1000</f>
        <v>5.632367021093695</v>
      </c>
      <c r="L41" s="16">
        <v>4612544448</v>
      </c>
      <c r="M41" s="16">
        <f>L41/L8*1000</f>
        <v>5.249945089720413</v>
      </c>
      <c r="N41" s="16">
        <v>5173008483</v>
      </c>
      <c r="O41" s="16">
        <f>N41/N8*1000</f>
        <v>5.82473886914915</v>
      </c>
      <c r="P41" s="16">
        <v>1918616192</v>
      </c>
      <c r="Q41" s="16">
        <f>P41/P8*1000</f>
        <v>2.014232407486884</v>
      </c>
      <c r="R41" s="16">
        <v>1134525229</v>
      </c>
      <c r="S41" s="16">
        <f>R41/R8*1000</f>
        <v>1.4285194163674702</v>
      </c>
      <c r="T41" s="16">
        <v>3730206525</v>
      </c>
      <c r="U41" s="16">
        <f>T41/T8*1000</f>
        <v>4.8908737190082325</v>
      </c>
      <c r="V41" s="16">
        <v>4351057935</v>
      </c>
      <c r="W41" s="16">
        <f>V41/V8*1000</f>
        <v>5.927753374010493</v>
      </c>
      <c r="X41" s="16">
        <v>3095800947</v>
      </c>
      <c r="Y41" s="16">
        <f>X41/X8*1000</f>
        <v>4.430884542720549</v>
      </c>
      <c r="Z41" s="36">
        <v>4269929606</v>
      </c>
      <c r="AA41" s="36">
        <f>Z41/Z8*1000</f>
        <v>6.174526468778345</v>
      </c>
      <c r="AB41" s="36">
        <v>4261593000</v>
      </c>
      <c r="AC41" s="36">
        <f>AB41/AB8*1000</f>
        <v>7.390325768505589</v>
      </c>
      <c r="AD41" s="36">
        <v>666821651</v>
      </c>
      <c r="AE41" s="36">
        <f>AD41/AD8*1000</f>
        <v>0.8926166797080429</v>
      </c>
      <c r="AF41" s="36">
        <v>882570861</v>
      </c>
      <c r="AG41" s="36">
        <f>AF41/AF8*1000</f>
        <v>1.1432998138191548</v>
      </c>
      <c r="AH41" s="36">
        <v>1123294848</v>
      </c>
      <c r="AI41" s="36">
        <f>AH41/AH8*1000</f>
        <v>1.5459642264478863</v>
      </c>
      <c r="AJ41" s="36">
        <v>1084914063</v>
      </c>
      <c r="AK41" s="36">
        <f>AJ41/AJ8*1000</f>
        <v>1.567112762753526</v>
      </c>
      <c r="AL41" s="36">
        <v>1999507429</v>
      </c>
      <c r="AM41" s="36">
        <f>AL41/AL8*1000</f>
        <v>2.9271437267312517</v>
      </c>
      <c r="AN41" s="36">
        <v>1608874205</v>
      </c>
      <c r="AO41" s="36">
        <f>AN41/AN8*1000</f>
        <v>2.32821294964651</v>
      </c>
      <c r="AP41" s="36">
        <v>1380057408</v>
      </c>
      <c r="AQ41" s="36">
        <f>AP41/AP8*1000</f>
        <v>2.0187069571610827</v>
      </c>
      <c r="AR41" s="36">
        <v>1194763926</v>
      </c>
      <c r="AS41" s="36">
        <f>ROUND(AR41/$AR$8,3)*1000</f>
        <v>2</v>
      </c>
      <c r="AT41" s="36">
        <v>1367972417</v>
      </c>
      <c r="AU41" s="36">
        <f>ROUND(AT41/$AT$8,3)*1000</f>
        <v>2</v>
      </c>
      <c r="AV41" s="36">
        <v>1640101688</v>
      </c>
      <c r="AW41" s="36">
        <f>ROUND(AV41/$AV$8,3)*1000</f>
        <v>2</v>
      </c>
      <c r="AX41" s="36">
        <v>1559477612</v>
      </c>
      <c r="AY41" s="36">
        <f>ROUND(AX41/$AX$8,3)*1000</f>
        <v>2</v>
      </c>
      <c r="AZ41" s="36">
        <v>2659467260</v>
      </c>
      <c r="BA41" s="36">
        <f>ROUND(AZ41/$AZ$8,3)*1000</f>
        <v>4</v>
      </c>
      <c r="BB41" s="36">
        <v>5206710257</v>
      </c>
      <c r="BC41" s="36">
        <f>ROUND(BB41/$BB$8,3)*1000</f>
        <v>6</v>
      </c>
      <c r="BD41" s="36">
        <v>6871006011</v>
      </c>
      <c r="BE41" s="36">
        <v>8</v>
      </c>
      <c r="BF41" s="36">
        <v>5626031960</v>
      </c>
      <c r="BG41" s="36">
        <v>7</v>
      </c>
    </row>
    <row r="42" spans="1:59" ht="14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</row>
    <row r="43" spans="1:59" ht="14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</row>
    <row r="44" spans="1:59" ht="14.25">
      <c r="A44" s="15" t="s">
        <v>40</v>
      </c>
      <c r="B44" s="16">
        <v>97407933770</v>
      </c>
      <c r="C44" s="16">
        <f>B44/B8*1000</f>
        <v>127.48272089689378</v>
      </c>
      <c r="D44" s="16">
        <v>60432077616</v>
      </c>
      <c r="E44" s="16">
        <f>D44/D8*1000</f>
        <v>78.19827974995304</v>
      </c>
      <c r="F44" s="16">
        <v>143302468096</v>
      </c>
      <c r="G44" s="16">
        <f aca="true" t="shared" si="14" ref="G44:U44">F44/F8*1000</f>
        <v>150.42065838410605</v>
      </c>
      <c r="H44" s="16">
        <v>82346542402</v>
      </c>
      <c r="I44" s="16">
        <f t="shared" si="14"/>
        <v>104.1085665519256</v>
      </c>
      <c r="J44" s="16">
        <v>92568714552</v>
      </c>
      <c r="K44" s="16">
        <f t="shared" si="14"/>
        <v>104.84053196295316</v>
      </c>
      <c r="L44" s="16">
        <v>96630570179</v>
      </c>
      <c r="M44" s="16">
        <f t="shared" si="14"/>
        <v>109.98380463262366</v>
      </c>
      <c r="N44" s="16">
        <v>106650652968</v>
      </c>
      <c r="O44" s="16">
        <f t="shared" si="14"/>
        <v>120.08721922732767</v>
      </c>
      <c r="P44" s="16">
        <v>212753655364</v>
      </c>
      <c r="Q44" s="16">
        <f t="shared" si="14"/>
        <v>223.3564530687879</v>
      </c>
      <c r="R44" s="16">
        <v>107949338399</v>
      </c>
      <c r="S44" s="16">
        <f t="shared" si="14"/>
        <v>135.922694308805</v>
      </c>
      <c r="T44" s="16">
        <v>109151954650</v>
      </c>
      <c r="U44" s="16">
        <f t="shared" si="14"/>
        <v>143.11497843301407</v>
      </c>
      <c r="V44" s="16">
        <v>109813211014</v>
      </c>
      <c r="W44" s="16">
        <f>V44/V8*1000</f>
        <v>149.60628928034828</v>
      </c>
      <c r="X44" s="16">
        <v>104121501067</v>
      </c>
      <c r="Y44" s="16">
        <f>X44/X8*1000</f>
        <v>149.02455214044207</v>
      </c>
      <c r="Z44" s="36">
        <v>124278279206</v>
      </c>
      <c r="AA44" s="36">
        <f>Z44/Z8*1000</f>
        <v>179.71245319206147</v>
      </c>
      <c r="AB44" s="36"/>
      <c r="AC44" s="36">
        <f>AB44/AB8*1000</f>
        <v>0</v>
      </c>
      <c r="AD44" s="36">
        <v>133873480582</v>
      </c>
      <c r="AE44" s="36">
        <f>AD44/AD8*1000</f>
        <v>179.2048916810951</v>
      </c>
      <c r="AF44" s="36">
        <v>119528373317</v>
      </c>
      <c r="AG44" s="36">
        <f>AF44/AF8*1000</f>
        <v>154.83942762917997</v>
      </c>
      <c r="AH44" s="36">
        <v>121858808439</v>
      </c>
      <c r="AI44" s="36">
        <f>AH44/AH8*1000</f>
        <v>167.71140619017584</v>
      </c>
      <c r="AJ44" s="36">
        <v>103892715172</v>
      </c>
      <c r="AK44" s="36">
        <f>AJ44/AJ8*1000</f>
        <v>150.0686602337443</v>
      </c>
      <c r="AL44" s="36">
        <v>103469327669</v>
      </c>
      <c r="AM44" s="36">
        <f>AL44/AL8*1000</f>
        <v>151.4721020801037</v>
      </c>
      <c r="AN44" s="36">
        <v>107053511093</v>
      </c>
      <c r="AO44" s="36">
        <f>AN44/AN8*1000</f>
        <v>154.91787366424268</v>
      </c>
      <c r="AP44" s="36">
        <v>108937016164</v>
      </c>
      <c r="AQ44" s="36">
        <f>AP44/AP8*1000</f>
        <v>159.3498293243727</v>
      </c>
      <c r="AR44" s="36">
        <v>110424090419</v>
      </c>
      <c r="AS44" s="36">
        <f>ROUND(AR44/$AR$8,3)*1000</f>
        <v>160</v>
      </c>
      <c r="AT44" s="36">
        <v>106451605155</v>
      </c>
      <c r="AU44" s="36">
        <f>ROUND(AT44/$AT$8,3)*1000</f>
        <v>153</v>
      </c>
      <c r="AV44" s="36">
        <v>104663512139</v>
      </c>
      <c r="AW44" s="36">
        <f>ROUND(AV44/$AV$8,3)*1000</f>
        <v>147</v>
      </c>
      <c r="AX44" s="36">
        <v>105105885875</v>
      </c>
      <c r="AY44" s="36">
        <f>ROUND(AX44/$AX$8,3)*1000-1</f>
        <v>153</v>
      </c>
      <c r="AZ44" s="36">
        <v>97786973501</v>
      </c>
      <c r="BA44" s="36">
        <f>ROUND(AZ44/$AZ$8,3)*1000</f>
        <v>141</v>
      </c>
      <c r="BB44" s="36">
        <v>100940453750</v>
      </c>
      <c r="BC44" s="36">
        <f>ROUND(BB44/$BB$8,3)*1000</f>
        <v>125</v>
      </c>
      <c r="BD44" s="36">
        <v>100653736496</v>
      </c>
      <c r="BE44" s="36">
        <v>120</v>
      </c>
      <c r="BF44" s="36">
        <v>96355757242</v>
      </c>
      <c r="BG44" s="36">
        <v>117</v>
      </c>
    </row>
    <row r="45" spans="1:59" ht="14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</row>
    <row r="46" spans="1:59" ht="14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</row>
    <row r="47" spans="1:59" ht="14.25">
      <c r="A47" s="15" t="s">
        <v>41</v>
      </c>
      <c r="B47" s="16">
        <v>8474110099</v>
      </c>
      <c r="C47" s="16">
        <f>B47/B8*1000</f>
        <v>11.09049921078483</v>
      </c>
      <c r="D47" s="16">
        <v>7519039386</v>
      </c>
      <c r="E47" s="16">
        <f>D47/D8*1000</f>
        <v>9.729533859376541</v>
      </c>
      <c r="F47" s="16">
        <v>5958645430</v>
      </c>
      <c r="G47" s="16">
        <f aca="true" t="shared" si="15" ref="G47:U47">F47/F8*1000</f>
        <v>6.2546261803223135</v>
      </c>
      <c r="H47" s="16">
        <v>12734149856</v>
      </c>
      <c r="I47" s="16">
        <f t="shared" si="15"/>
        <v>16.09945055487079</v>
      </c>
      <c r="J47" s="16">
        <v>34681007020</v>
      </c>
      <c r="K47" s="16">
        <f t="shared" si="15"/>
        <v>39.27866172264089</v>
      </c>
      <c r="L47" s="16">
        <v>33393101359</v>
      </c>
      <c r="M47" s="16">
        <f t="shared" si="15"/>
        <v>38.00764425939211</v>
      </c>
      <c r="N47" s="16">
        <v>37367913403</v>
      </c>
      <c r="O47" s="16">
        <f t="shared" si="15"/>
        <v>42.07577435311419</v>
      </c>
      <c r="P47" s="16">
        <v>37134998022</v>
      </c>
      <c r="Q47" s="16">
        <f t="shared" si="15"/>
        <v>38.98565892425958</v>
      </c>
      <c r="R47" s="16">
        <v>28694447393</v>
      </c>
      <c r="S47" s="16">
        <f t="shared" si="15"/>
        <v>36.130157527625535</v>
      </c>
      <c r="T47" s="16">
        <v>30155863296</v>
      </c>
      <c r="U47" s="16">
        <f t="shared" si="15"/>
        <v>39.5389687621683</v>
      </c>
      <c r="V47" s="16">
        <v>32860134154</v>
      </c>
      <c r="W47" s="16">
        <f>V47/V8*1000</f>
        <v>44.767680415133555</v>
      </c>
      <c r="X47" s="16">
        <v>30980527100</v>
      </c>
      <c r="Y47" s="16">
        <f>X47/X8*1000</f>
        <v>44.34107392652241</v>
      </c>
      <c r="Z47" s="36">
        <v>32147810730</v>
      </c>
      <c r="AA47" s="36">
        <f>Z47/Z8*1000</f>
        <v>46.48730226998068</v>
      </c>
      <c r="AB47" s="36">
        <v>31787518045</v>
      </c>
      <c r="AC47" s="36">
        <f>AB47/AB8*1000</f>
        <v>55.1249529752841</v>
      </c>
      <c r="AD47" s="36">
        <v>30493760206</v>
      </c>
      <c r="AE47" s="36">
        <f>AD47/AD8*1000</f>
        <v>40.81936893631693</v>
      </c>
      <c r="AF47" s="36">
        <v>29681126085</v>
      </c>
      <c r="AG47" s="36">
        <f>AF47/AF8*1000</f>
        <v>38.449519949563985</v>
      </c>
      <c r="AH47" s="36">
        <v>29134425662</v>
      </c>
      <c r="AI47" s="36">
        <f>AH47/AH8*1000</f>
        <v>40.09702342332588</v>
      </c>
      <c r="AJ47" s="36">
        <v>29565163704</v>
      </c>
      <c r="AK47" s="36">
        <f>AJ47/AJ8*1000</f>
        <v>42.7056362835954</v>
      </c>
      <c r="AL47" s="36">
        <v>28973252219</v>
      </c>
      <c r="AM47" s="36">
        <f>AL47/AL8*1000</f>
        <v>42.414882908568664</v>
      </c>
      <c r="AN47" s="36">
        <v>28805755759</v>
      </c>
      <c r="AO47" s="36">
        <f>AN47/AN8*1000</f>
        <v>41.68500767433109</v>
      </c>
      <c r="AP47" s="36">
        <v>33675095070</v>
      </c>
      <c r="AQ47" s="36">
        <f>AP47/AP8*1000</f>
        <v>49.25892814805997</v>
      </c>
      <c r="AR47" s="36">
        <v>53230942189</v>
      </c>
      <c r="AS47" s="36">
        <f>ROUND(AR47/$AR$8,3)*1000</f>
        <v>77</v>
      </c>
      <c r="AT47" s="36">
        <v>47797532507</v>
      </c>
      <c r="AU47" s="36">
        <f>ROUND(AT47/$AT$8,3)*1000</f>
        <v>69</v>
      </c>
      <c r="AV47" s="36">
        <v>49526792893</v>
      </c>
      <c r="AW47" s="36">
        <f>ROUND(AV47/$AV$8,3)*1000</f>
        <v>69</v>
      </c>
      <c r="AX47" s="36">
        <v>52085091536</v>
      </c>
      <c r="AY47" s="36">
        <f>ROUND(AX47/$AX$8,3)*1000</f>
        <v>76</v>
      </c>
      <c r="AZ47" s="36">
        <v>50552917164</v>
      </c>
      <c r="BA47" s="36">
        <f>ROUND(AZ47/$AZ$8,3)*1000</f>
        <v>73</v>
      </c>
      <c r="BB47" s="36">
        <v>58960234388</v>
      </c>
      <c r="BC47" s="36">
        <f>ROUND(BB47/$BB$8,3)*1000</f>
        <v>73</v>
      </c>
      <c r="BD47" s="36">
        <v>65372297603</v>
      </c>
      <c r="BE47" s="36">
        <v>78</v>
      </c>
      <c r="BF47" s="36">
        <v>74104109980</v>
      </c>
      <c r="BG47" s="36">
        <v>90</v>
      </c>
    </row>
    <row r="48" spans="1:59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</sheetData>
  <sheetProtection/>
  <mergeCells count="11">
    <mergeCell ref="A1:BB1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.4330708661417323" right="0.15748031496062992" top="0.984251968503937" bottom="0.984251968503937" header="0.5118110236220472" footer="0.5118110236220472"/>
  <pageSetup fitToHeight="1" fitToWidth="1" horizontalDpi="600" verticalDpi="600" orientation="landscape" paperSize="9" scale="44" r:id="rId3"/>
  <headerFooter alignWithMargins="0">
    <oddHeader>&amp;L&amp;"ＭＳ 明朝,標準"&amp;14第一　　徴収に関する調
&amp;C&amp;16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aa0165</dc:creator>
  <cp:keywords/>
  <dc:description/>
  <cp:lastModifiedBy>平出 由香子</cp:lastModifiedBy>
  <cp:lastPrinted>2021-10-04T05:26:14Z</cp:lastPrinted>
  <dcterms:created xsi:type="dcterms:W3CDTF">2004-08-20T08:32:08Z</dcterms:created>
  <dcterms:modified xsi:type="dcterms:W3CDTF">2023-09-27T04:11:01Z</dcterms:modified>
  <cp:category/>
  <cp:version/>
  <cp:contentType/>
  <cp:contentStatus/>
</cp:coreProperties>
</file>