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15" windowHeight="10230" activeTab="0"/>
  </bookViews>
  <sheets>
    <sheet name="R2実績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<sst xmlns="http://schemas.openxmlformats.org/spreadsheetml/2006/main" count="70" uniqueCount="42">
  <si>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事業者数</t>
  </si>
  <si>
    <t>製造業</t>
  </si>
  <si>
    <t>卸売業、小売業</t>
  </si>
  <si>
    <t>金融業、保険業</t>
  </si>
  <si>
    <t>宿泊業、飲食サービス業</t>
  </si>
  <si>
    <t>教育、学習支援業</t>
  </si>
  <si>
    <t>医療、福祉</t>
  </si>
  <si>
    <t>複合サービス業</t>
  </si>
  <si>
    <t>公務</t>
  </si>
  <si>
    <t>計</t>
  </si>
  <si>
    <t>部　門</t>
  </si>
  <si>
    <t>産業部門</t>
  </si>
  <si>
    <t>エネルギー転換部門</t>
  </si>
  <si>
    <t>運輸部門</t>
  </si>
  <si>
    <t>計</t>
  </si>
  <si>
    <t>電気・ガス・熱供給業</t>
  </si>
  <si>
    <t>業種（産業大分類別）</t>
  </si>
  <si>
    <t>その他</t>
  </si>
  <si>
    <t>-</t>
  </si>
  <si>
    <t>民生業務その他部門</t>
  </si>
  <si>
    <t>基準年
構成比
（％）</t>
  </si>
  <si>
    <t>２．業種別</t>
  </si>
  <si>
    <t>１．部門別</t>
  </si>
  <si>
    <t>生活関連サービス業、
娯楽業</t>
  </si>
  <si>
    <t>目標達成
事業者数</t>
  </si>
  <si>
    <t>基準年度比</t>
  </si>
  <si>
    <t>前年度比</t>
  </si>
  <si>
    <t>目標
(ﾄﾝ-CO2)</t>
  </si>
  <si>
    <t>基準年（※）
(ﾄﾝ-CO2)</t>
  </si>
  <si>
    <t>目標
削減率
(%)</t>
  </si>
  <si>
    <t>目標
削減量
(ﾄﾝ-CO2)</t>
  </si>
  <si>
    <t>増減量
(ﾄﾝ-CO2)</t>
  </si>
  <si>
    <t>増減率
(%)</t>
  </si>
  <si>
    <t>運輸業、郵便業</t>
  </si>
  <si>
    <t>情報通信業</t>
  </si>
  <si>
    <t>※「基準年」とは、各事業者の計画書における計画期間（３年間）の開始年度の前年度のことをいい、各事業者ごとに異なる。</t>
  </si>
  <si>
    <t>実績
(H31=R1)
(ﾄﾝ-CO2)</t>
  </si>
  <si>
    <t>実績
(R2)
(ﾄﾝ-CO2)</t>
  </si>
  <si>
    <t>　例えば、計画期間が令和2年度～令和4年度の３年間の場合、基準年は、平成31年度（令和元年度）となる。</t>
  </si>
  <si>
    <t>増減量
（R2-R1）
(ﾄﾝ-CO2)</t>
  </si>
  <si>
    <t>増減率
（R2-R1）
(%)</t>
  </si>
  <si>
    <t>令和2年度二酸化炭素排出削減報告の総括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</si>
</sst>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;&quot;▲ &quot;#,##0"/>
    <numFmt numFmtId="182" formatCode="0.0%"/>
    <numFmt numFmtId="183" formatCode="0_ "/>
    <numFmt numFmtId="184" formatCode="0.00_ "/>
    <numFmt numFmtId="185" formatCode="#,##0.0"/>
    <numFmt numFmtId="186" formatCode="#,##0.000"/>
    <numFmt numFmtId="187" formatCode="0.000_ "/>
    <numFmt numFmtId="188" formatCode="0.0;&quot;▲ &quot;0.0"/>
    <numFmt numFmtId="189" formatCode="#,##0_ "/>
    <numFmt numFmtId="190" formatCode="#,##0_);[Red]\(#,##0\)"/>
    <numFmt numFmtId="191" formatCode="0.0_);[Red]\(0.0\)"/>
    <numFmt numFmtId="192" formatCode="#,##0.0_ "/>
    <numFmt numFmtId="193" formatCode="#,##0.0;&quot;▲ &quot;#,##0.0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0_);[Red]\(0\)"/>
    <numFmt numFmtId="198" formatCode="[$]ggge&quot;年&quot;m&quot;月&quot;d&quot;日&quot;;@"/>
    <numFmt numFmtId="19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ＭＳ ゴシック"/>
      <family val="3"/>
    </font>
    <font>
      <sz val="11"/>
      <color rgb="FF00B05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181" fontId="2" fillId="0" borderId="12" xfId="0" applyNumberFormat="1" applyFont="1" applyBorder="1" applyAlignment="1">
      <alignment horizontal="right" vertical="center" wrapText="1"/>
    </xf>
    <xf numFmtId="180" fontId="2" fillId="0" borderId="12" xfId="42" applyNumberFormat="1" applyFont="1" applyBorder="1" applyAlignment="1">
      <alignment horizontal="right" vertical="center" wrapText="1"/>
    </xf>
    <xf numFmtId="181" fontId="2" fillId="0" borderId="1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189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181" fontId="2" fillId="0" borderId="13" xfId="0" applyNumberFormat="1" applyFont="1" applyBorder="1" applyAlignment="1">
      <alignment horizontal="right" vertical="center" wrapText="1"/>
    </xf>
    <xf numFmtId="0" fontId="2" fillId="0" borderId="13" xfId="42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1" fontId="0" fillId="0" borderId="13" xfId="48" applyNumberFormat="1" applyBorder="1" applyAlignment="1">
      <alignment vertical="center"/>
    </xf>
    <xf numFmtId="181" fontId="0" fillId="0" borderId="13" xfId="0" applyNumberFormat="1" applyBorder="1" applyAlignment="1">
      <alignment horizontal="right" vertical="center"/>
    </xf>
    <xf numFmtId="181" fontId="3" fillId="0" borderId="17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vertical="center" wrapText="1"/>
    </xf>
    <xf numFmtId="181" fontId="5" fillId="33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1" fontId="0" fillId="0" borderId="13" xfId="48" applyNumberFormat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6" fillId="0" borderId="13" xfId="0" applyNumberFormat="1" applyFont="1" applyBorder="1" applyAlignment="1">
      <alignment horizontal="right" vertical="center" wrapText="1"/>
    </xf>
    <xf numFmtId="181" fontId="2" fillId="0" borderId="13" xfId="42" applyNumberFormat="1" applyFont="1" applyBorder="1" applyAlignment="1">
      <alignment horizontal="right" vertical="center" wrapText="1"/>
    </xf>
    <xf numFmtId="181" fontId="0" fillId="0" borderId="12" xfId="0" applyNumberFormat="1" applyBorder="1" applyAlignment="1">
      <alignment horizontal="right" vertical="center"/>
    </xf>
    <xf numFmtId="0" fontId="4" fillId="35" borderId="13" xfId="0" applyFont="1" applyFill="1" applyBorder="1" applyAlignment="1">
      <alignment horizontal="center" vertical="center" wrapText="1"/>
    </xf>
    <xf numFmtId="181" fontId="44" fillId="0" borderId="13" xfId="0" applyNumberFormat="1" applyFont="1" applyBorder="1" applyAlignment="1">
      <alignment horizontal="right" vertical="center" wrapText="1"/>
    </xf>
    <xf numFmtId="188" fontId="44" fillId="0" borderId="13" xfId="42" applyNumberFormat="1" applyFont="1" applyBorder="1" applyAlignment="1">
      <alignment horizontal="right" vertical="center" wrapText="1"/>
    </xf>
    <xf numFmtId="181" fontId="44" fillId="0" borderId="16" xfId="0" applyNumberFormat="1" applyFont="1" applyBorder="1" applyAlignment="1">
      <alignment horizontal="right" vertical="center" wrapText="1"/>
    </xf>
    <xf numFmtId="188" fontId="44" fillId="0" borderId="16" xfId="42" applyNumberFormat="1" applyFont="1" applyBorder="1" applyAlignment="1">
      <alignment horizontal="right" vertical="center" wrapText="1"/>
    </xf>
    <xf numFmtId="181" fontId="44" fillId="0" borderId="15" xfId="48" applyNumberFormat="1" applyFont="1" applyBorder="1" applyAlignment="1">
      <alignment vertical="center"/>
    </xf>
    <xf numFmtId="181" fontId="44" fillId="0" borderId="15" xfId="0" applyNumberFormat="1" applyFont="1" applyBorder="1" applyAlignment="1">
      <alignment horizontal="right" vertical="center" wrapText="1"/>
    </xf>
    <xf numFmtId="188" fontId="44" fillId="0" borderId="15" xfId="42" applyNumberFormat="1" applyFont="1" applyBorder="1" applyAlignment="1">
      <alignment horizontal="right" vertical="center" wrapText="1"/>
    </xf>
    <xf numFmtId="0" fontId="44" fillId="0" borderId="15" xfId="42" applyNumberFormat="1" applyFont="1" applyBorder="1" applyAlignment="1">
      <alignment horizontal="right" vertical="center" wrapText="1"/>
    </xf>
    <xf numFmtId="180" fontId="44" fillId="0" borderId="13" xfId="42" applyNumberFormat="1" applyFont="1" applyBorder="1" applyAlignment="1">
      <alignment horizontal="right" vertical="center" wrapText="1"/>
    </xf>
    <xf numFmtId="181" fontId="44" fillId="0" borderId="10" xfId="0" applyNumberFormat="1" applyFont="1" applyBorder="1" applyAlignment="1">
      <alignment horizontal="right" vertical="center" wrapText="1"/>
    </xf>
    <xf numFmtId="180" fontId="44" fillId="0" borderId="12" xfId="42" applyNumberFormat="1" applyFont="1" applyBorder="1" applyAlignment="1">
      <alignment horizontal="right" vertical="center" wrapText="1"/>
    </xf>
    <xf numFmtId="188" fontId="44" fillId="0" borderId="12" xfId="42" applyNumberFormat="1" applyFont="1" applyBorder="1" applyAlignment="1">
      <alignment horizontal="right" vertical="center" wrapText="1"/>
    </xf>
    <xf numFmtId="181" fontId="44" fillId="0" borderId="12" xfId="0" applyNumberFormat="1" applyFont="1" applyBorder="1" applyAlignment="1">
      <alignment horizontal="right" vertical="center" wrapText="1"/>
    </xf>
    <xf numFmtId="181" fontId="44" fillId="0" borderId="11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44" fillId="0" borderId="12" xfId="42" applyNumberFormat="1" applyFont="1" applyFill="1" applyBorder="1" applyAlignment="1">
      <alignment horizontal="right" vertical="center" wrapText="1"/>
    </xf>
    <xf numFmtId="181" fontId="44" fillId="0" borderId="15" xfId="42" applyNumberFormat="1" applyFont="1" applyBorder="1" applyAlignment="1">
      <alignment horizontal="right" vertical="center" wrapText="1"/>
    </xf>
    <xf numFmtId="38" fontId="44" fillId="0" borderId="15" xfId="48" applyFont="1" applyBorder="1" applyAlignment="1">
      <alignment vertical="center"/>
    </xf>
    <xf numFmtId="181" fontId="6" fillId="0" borderId="16" xfId="0" applyNumberFormat="1" applyFont="1" applyBorder="1" applyAlignment="1">
      <alignment horizontal="right" vertical="center" wrapText="1"/>
    </xf>
    <xf numFmtId="0" fontId="6" fillId="0" borderId="16" xfId="42" applyNumberFormat="1" applyFont="1" applyBorder="1" applyAlignment="1">
      <alignment horizontal="right" vertical="center" wrapText="1"/>
    </xf>
    <xf numFmtId="191" fontId="44" fillId="0" borderId="15" xfId="48" applyNumberFormat="1" applyFont="1" applyBorder="1" applyAlignment="1">
      <alignment horizontal="right" vertical="center"/>
    </xf>
    <xf numFmtId="180" fontId="44" fillId="0" borderId="16" xfId="0" applyNumberFormat="1" applyFont="1" applyBorder="1" applyAlignment="1">
      <alignment horizontal="right" vertical="center"/>
    </xf>
    <xf numFmtId="180" fontId="44" fillId="0" borderId="13" xfId="0" applyNumberFormat="1" applyFont="1" applyBorder="1" applyAlignment="1">
      <alignment horizontal="right" vertical="center"/>
    </xf>
    <xf numFmtId="191" fontId="44" fillId="0" borderId="13" xfId="0" applyNumberFormat="1" applyFont="1" applyBorder="1" applyAlignment="1">
      <alignment horizontal="right" vertical="center"/>
    </xf>
    <xf numFmtId="191" fontId="44" fillId="0" borderId="10" xfId="0" applyNumberFormat="1" applyFont="1" applyBorder="1" applyAlignment="1">
      <alignment horizontal="right" vertical="center"/>
    </xf>
    <xf numFmtId="191" fontId="44" fillId="0" borderId="11" xfId="0" applyNumberFormat="1" applyFont="1" applyBorder="1" applyAlignment="1">
      <alignment horizontal="right" vertical="center"/>
    </xf>
    <xf numFmtId="191" fontId="44" fillId="0" borderId="1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181" fontId="6" fillId="0" borderId="10" xfId="0" applyNumberFormat="1" applyFont="1" applyBorder="1" applyAlignment="1">
      <alignment horizontal="right" vertical="center" wrapText="1"/>
    </xf>
    <xf numFmtId="181" fontId="6" fillId="0" borderId="14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0" fontId="6" fillId="0" borderId="10" xfId="42" applyNumberFormat="1" applyFont="1" applyFill="1" applyBorder="1" applyAlignment="1">
      <alignment horizontal="right" vertical="center" wrapText="1"/>
    </xf>
    <xf numFmtId="181" fontId="2" fillId="0" borderId="12" xfId="0" applyNumberFormat="1" applyFont="1" applyFill="1" applyBorder="1" applyAlignment="1">
      <alignment horizontal="right" vertical="center" wrapText="1"/>
    </xf>
    <xf numFmtId="181" fontId="6" fillId="0" borderId="18" xfId="0" applyNumberFormat="1" applyFont="1" applyFill="1" applyBorder="1" applyAlignment="1">
      <alignment horizontal="right" vertical="center" wrapText="1"/>
    </xf>
    <xf numFmtId="181" fontId="0" fillId="0" borderId="13" xfId="0" applyNumberFormat="1" applyBorder="1" applyAlignment="1">
      <alignment horizontal="center" vertical="center"/>
    </xf>
    <xf numFmtId="191" fontId="4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81" fontId="4" fillId="36" borderId="13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181" fontId="4" fillId="35" borderId="13" xfId="0" applyNumberFormat="1" applyFont="1" applyFill="1" applyBorder="1" applyAlignment="1">
      <alignment horizontal="center" vertical="center" wrapText="1"/>
    </xf>
    <xf numFmtId="181" fontId="4" fillId="34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9"/>
  <sheetViews>
    <sheetView tabSelected="1" zoomScalePageLayoutView="0" workbookViewId="0" topLeftCell="A1">
      <selection activeCell="Q11" sqref="Q11"/>
    </sheetView>
  </sheetViews>
  <sheetFormatPr defaultColWidth="8.625" defaultRowHeight="13.5"/>
  <cols>
    <col min="1" max="1" width="23.25390625" style="1" customWidth="1"/>
    <col min="2" max="2" width="5.375" style="1" customWidth="1"/>
    <col min="3" max="3" width="12.625" style="1" customWidth="1"/>
    <col min="4" max="4" width="8.625" style="1" customWidth="1"/>
    <col min="5" max="5" width="11.625" style="1" customWidth="1"/>
    <col min="6" max="6" width="10.375" style="1" customWidth="1"/>
    <col min="7" max="7" width="9.50390625" style="1" customWidth="1"/>
    <col min="8" max="8" width="11.625" style="1" bestFit="1" customWidth="1"/>
    <col min="9" max="9" width="11.625" style="1" customWidth="1"/>
    <col min="10" max="10" width="13.125" style="1" customWidth="1"/>
    <col min="11" max="11" width="11.25390625" style="1" customWidth="1"/>
    <col min="12" max="12" width="9.625" style="1" customWidth="1"/>
    <col min="13" max="14" width="12.00390625" style="1" customWidth="1"/>
    <col min="15" max="15" width="10.00390625" style="1" customWidth="1"/>
    <col min="16" max="16" width="12.125" style="1" customWidth="1"/>
    <col min="17" max="17" width="11.375" style="1" customWidth="1"/>
    <col min="18" max="18" width="11.625" style="1" customWidth="1"/>
    <col min="19" max="19" width="8.50390625" style="12" customWidth="1"/>
    <col min="20" max="16384" width="8.625" style="1" customWidth="1"/>
  </cols>
  <sheetData>
    <row r="1" spans="1:56" s="6" customFormat="1" ht="21" customHeight="1">
      <c r="A1" s="17" t="s">
        <v>41</v>
      </c>
      <c r="B1" s="17"/>
      <c r="C1" s="17"/>
      <c r="D1" s="17"/>
      <c r="E1" s="17"/>
      <c r="F1" s="17"/>
      <c r="G1" s="15"/>
      <c r="H1" s="15"/>
      <c r="I1" s="15"/>
      <c r="J1" s="11"/>
      <c r="K1" s="1"/>
      <c r="L1" s="1"/>
      <c r="M1" s="1"/>
      <c r="N1" s="1"/>
      <c r="O1" s="1"/>
      <c r="P1" s="1"/>
      <c r="Q1" s="1"/>
      <c r="R1" s="1"/>
      <c r="S1" s="1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ht="15" customHeight="1">
      <c r="J2" s="12"/>
    </row>
    <row r="3" spans="1:14" ht="18" customHeight="1">
      <c r="A3" s="16" t="s">
        <v>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s="12" customFormat="1" ht="18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8" customHeight="1">
      <c r="A5" s="100" t="s">
        <v>10</v>
      </c>
      <c r="B5" s="93" t="s">
        <v>0</v>
      </c>
      <c r="C5" s="93" t="s">
        <v>28</v>
      </c>
      <c r="D5" s="93" t="s">
        <v>20</v>
      </c>
      <c r="E5" s="93" t="s">
        <v>27</v>
      </c>
      <c r="F5" s="93" t="s">
        <v>30</v>
      </c>
      <c r="G5" s="93" t="s">
        <v>29</v>
      </c>
      <c r="H5" s="94" t="s">
        <v>36</v>
      </c>
      <c r="I5" s="95" t="s">
        <v>37</v>
      </c>
      <c r="J5" s="99" t="s">
        <v>25</v>
      </c>
      <c r="K5" s="99"/>
      <c r="L5" s="99"/>
      <c r="M5" s="99" t="s">
        <v>26</v>
      </c>
      <c r="N5" s="99"/>
    </row>
    <row r="6" spans="1:57" s="5" customFormat="1" ht="42.75" customHeight="1">
      <c r="A6" s="100"/>
      <c r="B6" s="93"/>
      <c r="C6" s="93"/>
      <c r="D6" s="93"/>
      <c r="E6" s="93"/>
      <c r="F6" s="93"/>
      <c r="G6" s="93"/>
      <c r="H6" s="94"/>
      <c r="I6" s="95"/>
      <c r="J6" s="19" t="s">
        <v>31</v>
      </c>
      <c r="K6" s="19" t="s">
        <v>32</v>
      </c>
      <c r="L6" s="19" t="s">
        <v>24</v>
      </c>
      <c r="M6" s="53" t="s">
        <v>39</v>
      </c>
      <c r="N6" s="53" t="s">
        <v>40</v>
      </c>
      <c r="O6" s="1"/>
      <c r="P6" s="1"/>
      <c r="Q6" s="1"/>
      <c r="R6" s="1"/>
      <c r="S6" s="1"/>
      <c r="T6" s="1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21" ht="18" customHeight="1">
      <c r="A7" s="32" t="s">
        <v>11</v>
      </c>
      <c r="B7" s="28">
        <f aca="true" t="shared" si="0" ref="B7:C9">B18</f>
        <v>43</v>
      </c>
      <c r="C7" s="40">
        <f t="shared" si="0"/>
        <v>493744.69999999995</v>
      </c>
      <c r="D7" s="76">
        <f>C7/$C$31*100</f>
        <v>20.07355313408649</v>
      </c>
      <c r="E7" s="33">
        <f>E18</f>
        <v>399222.50000000006</v>
      </c>
      <c r="F7" s="54">
        <f>C7-E7</f>
        <v>94522.1999999999</v>
      </c>
      <c r="G7" s="62">
        <f>F7/C7*100</f>
        <v>19.143942203328947</v>
      </c>
      <c r="H7" s="51">
        <f aca="true" t="shared" si="1" ref="H7:I9">H18</f>
        <v>486583.70000000007</v>
      </c>
      <c r="I7" s="41">
        <f>I18</f>
        <v>483109.50000000006</v>
      </c>
      <c r="J7" s="54">
        <f>I7-C7</f>
        <v>-10635.199999999895</v>
      </c>
      <c r="K7" s="55">
        <f>J7/C7*100</f>
        <v>-2.153987678247462</v>
      </c>
      <c r="L7" s="34">
        <f>L18</f>
        <v>19</v>
      </c>
      <c r="M7" s="54">
        <f>I7-H7</f>
        <v>-3474.2000000000116</v>
      </c>
      <c r="N7" s="55">
        <f>M7/H7*100</f>
        <v>-0.7139984343906323</v>
      </c>
      <c r="S7" s="1"/>
      <c r="U7" s="12"/>
    </row>
    <row r="8" spans="1:21" ht="18" customHeight="1">
      <c r="A8" s="32" t="s">
        <v>12</v>
      </c>
      <c r="B8" s="28">
        <f t="shared" si="0"/>
        <v>4</v>
      </c>
      <c r="C8" s="41">
        <f t="shared" si="0"/>
        <v>1254983</v>
      </c>
      <c r="D8" s="76">
        <f>C8/$C$31*100</f>
        <v>51.02225488774922</v>
      </c>
      <c r="E8" s="48">
        <f>E19</f>
        <v>951826</v>
      </c>
      <c r="F8" s="54">
        <f>C8-E8</f>
        <v>303157</v>
      </c>
      <c r="G8" s="62">
        <f>F8/C8*100</f>
        <v>24.15626347129802</v>
      </c>
      <c r="H8" s="51">
        <f t="shared" si="1"/>
        <v>1257540</v>
      </c>
      <c r="I8" s="33">
        <f t="shared" si="1"/>
        <v>1344627</v>
      </c>
      <c r="J8" s="54">
        <f>I8-C8</f>
        <v>89644</v>
      </c>
      <c r="K8" s="55">
        <f>J8/C8*100</f>
        <v>7.143044965549334</v>
      </c>
      <c r="L8" s="34">
        <f>L19</f>
        <v>1</v>
      </c>
      <c r="M8" s="54">
        <f>I8-H8</f>
        <v>87087</v>
      </c>
      <c r="N8" s="55">
        <f>M8/H8*100</f>
        <v>6.925187270385037</v>
      </c>
      <c r="S8" s="1"/>
      <c r="U8" s="12"/>
    </row>
    <row r="9" spans="1:21" ht="18" customHeight="1">
      <c r="A9" s="32" t="s">
        <v>13</v>
      </c>
      <c r="B9" s="28">
        <f t="shared" si="0"/>
        <v>5</v>
      </c>
      <c r="C9" s="41">
        <f t="shared" si="0"/>
        <v>42180.4</v>
      </c>
      <c r="D9" s="76">
        <f>C9/$C$31*100</f>
        <v>1.7148751178838417</v>
      </c>
      <c r="E9" s="33">
        <f>E20</f>
        <v>42144.6</v>
      </c>
      <c r="F9" s="54">
        <f>C9-E9</f>
        <v>35.80000000000291</v>
      </c>
      <c r="G9" s="55">
        <v>-1.253108548913219</v>
      </c>
      <c r="H9" s="51">
        <f t="shared" si="1"/>
        <v>40748.6</v>
      </c>
      <c r="I9" s="33">
        <f t="shared" si="1"/>
        <v>37536.6</v>
      </c>
      <c r="J9" s="54">
        <f>I9-C9</f>
        <v>-4643.800000000003</v>
      </c>
      <c r="K9" s="55">
        <f>J9/C9*100</f>
        <v>-11.009378763596368</v>
      </c>
      <c r="L9" s="34">
        <f>L20</f>
        <v>5</v>
      </c>
      <c r="M9" s="54">
        <f>I9-H9</f>
        <v>-3212</v>
      </c>
      <c r="N9" s="55">
        <f>M9/H9*100</f>
        <v>-7.88247939806521</v>
      </c>
      <c r="S9" s="1"/>
      <c r="U9" s="12"/>
    </row>
    <row r="10" spans="1:21" ht="18" customHeight="1" thickBot="1">
      <c r="A10" s="36" t="s">
        <v>19</v>
      </c>
      <c r="B10" s="37">
        <f>SUM(B21:B30)</f>
        <v>66</v>
      </c>
      <c r="C10" s="72">
        <f>SUM(C21:C30)</f>
        <v>668769.55</v>
      </c>
      <c r="D10" s="75">
        <f>C10/$C$31*100</f>
        <v>27.189316860280456</v>
      </c>
      <c r="E10" s="72">
        <f>SUM(E21:E30)</f>
        <v>552143.74</v>
      </c>
      <c r="F10" s="56">
        <f>SUM(F21:F30)</f>
        <v>109944.81000000001</v>
      </c>
      <c r="G10" s="57">
        <f>F10/C10*100</f>
        <v>16.439864823390955</v>
      </c>
      <c r="H10" s="72">
        <f>SUM(H21:H30)</f>
        <v>610062.466</v>
      </c>
      <c r="I10" s="72">
        <f>SUM(I21:I30)</f>
        <v>573109.11</v>
      </c>
      <c r="J10" s="56">
        <f>I10-C10</f>
        <v>-95660.44000000006</v>
      </c>
      <c r="K10" s="57">
        <f>J10/C10*100</f>
        <v>-14.303946703315074</v>
      </c>
      <c r="L10" s="73">
        <f>SUM(L21:L30)</f>
        <v>26</v>
      </c>
      <c r="M10" s="56">
        <f>I10-H10</f>
        <v>-36953.35600000003</v>
      </c>
      <c r="N10" s="57">
        <f>M10/H10*100</f>
        <v>-6.057306925025614</v>
      </c>
      <c r="S10" s="1"/>
      <c r="U10" s="12"/>
    </row>
    <row r="11" spans="1:21" ht="18" customHeight="1" thickTop="1">
      <c r="A11" s="35" t="s">
        <v>14</v>
      </c>
      <c r="B11" s="71">
        <f>SUM(B7:B10)</f>
        <v>118</v>
      </c>
      <c r="C11" s="58">
        <f>SUM(C7:C10)</f>
        <v>2459677.65</v>
      </c>
      <c r="D11" s="74">
        <f>SUM(D7:D10)</f>
        <v>100</v>
      </c>
      <c r="E11" s="58">
        <f>SUM(E7:E10)</f>
        <v>1945336.84</v>
      </c>
      <c r="F11" s="58">
        <f>C11-E11</f>
        <v>514340.8099999998</v>
      </c>
      <c r="G11" s="60">
        <f>F11/C11*100</f>
        <v>20.91090310146941</v>
      </c>
      <c r="H11" s="70">
        <f>SUM(H7:H10)</f>
        <v>2394934.7660000003</v>
      </c>
      <c r="I11" s="58">
        <f>SUM(I7:I10)</f>
        <v>2438382.21</v>
      </c>
      <c r="J11" s="59">
        <f>I11-C11</f>
        <v>-21295.439999999944</v>
      </c>
      <c r="K11" s="60">
        <f>J11/C11*100</f>
        <v>-0.8657817417660376</v>
      </c>
      <c r="L11" s="61">
        <f>SUM(L7:L10)</f>
        <v>51</v>
      </c>
      <c r="M11" s="59">
        <f>I11-H11</f>
        <v>43447.44399999967</v>
      </c>
      <c r="N11" s="60">
        <f>M11/H11*100</f>
        <v>1.814138932584173</v>
      </c>
      <c r="S11" s="1"/>
      <c r="U11" s="12"/>
    </row>
    <row r="12" spans="2:20" ht="18" customHeight="1">
      <c r="B12" s="38"/>
      <c r="C12" s="42"/>
      <c r="D12" s="38"/>
      <c r="E12" s="49"/>
      <c r="F12" s="49"/>
      <c r="H12" s="49"/>
      <c r="I12" s="49"/>
      <c r="K12" s="14"/>
      <c r="L12" s="14"/>
      <c r="M12" s="49"/>
      <c r="S12" s="1"/>
      <c r="T12" s="12"/>
    </row>
    <row r="13" spans="2:20" ht="18" customHeight="1">
      <c r="B13" s="39"/>
      <c r="C13" s="43"/>
      <c r="D13" s="39"/>
      <c r="E13" s="49"/>
      <c r="F13" s="49"/>
      <c r="H13" s="49"/>
      <c r="I13" s="49"/>
      <c r="K13" s="13"/>
      <c r="L13" s="13"/>
      <c r="M13" s="49"/>
      <c r="S13" s="1"/>
      <c r="T13" s="12"/>
    </row>
    <row r="14" spans="1:20" ht="18" customHeight="1">
      <c r="A14" s="16" t="s">
        <v>21</v>
      </c>
      <c r="B14" s="16"/>
      <c r="C14" s="44"/>
      <c r="D14" s="16"/>
      <c r="E14" s="44"/>
      <c r="F14" s="44"/>
      <c r="G14" s="16"/>
      <c r="H14" s="44"/>
      <c r="I14" s="44"/>
      <c r="J14" s="16"/>
      <c r="K14" s="16"/>
      <c r="L14" s="16"/>
      <c r="M14" s="16"/>
      <c r="N14" s="16"/>
      <c r="S14" s="1"/>
      <c r="T14" s="12"/>
    </row>
    <row r="15" spans="1:14" s="12" customFormat="1" ht="18" customHeight="1">
      <c r="A15" s="24"/>
      <c r="B15" s="24"/>
      <c r="C15" s="45"/>
      <c r="D15" s="24"/>
      <c r="E15" s="45"/>
      <c r="F15" s="45"/>
      <c r="G15" s="24"/>
      <c r="H15" s="45"/>
      <c r="I15" s="45"/>
      <c r="J15" s="24"/>
      <c r="K15" s="24"/>
      <c r="L15" s="24"/>
      <c r="M15" s="24"/>
      <c r="N15" s="24"/>
    </row>
    <row r="16" spans="1:20" ht="18" customHeight="1">
      <c r="A16" s="93" t="s">
        <v>16</v>
      </c>
      <c r="B16" s="93" t="s">
        <v>0</v>
      </c>
      <c r="C16" s="93" t="s">
        <v>28</v>
      </c>
      <c r="D16" s="93" t="s">
        <v>20</v>
      </c>
      <c r="E16" s="92" t="s">
        <v>27</v>
      </c>
      <c r="F16" s="92" t="s">
        <v>30</v>
      </c>
      <c r="G16" s="93" t="s">
        <v>29</v>
      </c>
      <c r="H16" s="94" t="s">
        <v>36</v>
      </c>
      <c r="I16" s="95" t="s">
        <v>37</v>
      </c>
      <c r="J16" s="96" t="s">
        <v>25</v>
      </c>
      <c r="K16" s="97"/>
      <c r="L16" s="98"/>
      <c r="M16" s="96" t="s">
        <v>26</v>
      </c>
      <c r="N16" s="98"/>
      <c r="S16" s="1"/>
      <c r="T16" s="12"/>
    </row>
    <row r="17" spans="1:19" ht="42" customHeight="1">
      <c r="A17" s="93"/>
      <c r="B17" s="93"/>
      <c r="C17" s="93"/>
      <c r="D17" s="93"/>
      <c r="E17" s="92"/>
      <c r="F17" s="92"/>
      <c r="G17" s="93"/>
      <c r="H17" s="94"/>
      <c r="I17" s="95"/>
      <c r="J17" s="19" t="s">
        <v>31</v>
      </c>
      <c r="K17" s="19" t="s">
        <v>32</v>
      </c>
      <c r="L17" s="19" t="s">
        <v>24</v>
      </c>
      <c r="M17" s="53" t="s">
        <v>39</v>
      </c>
      <c r="N17" s="53" t="s">
        <v>40</v>
      </c>
      <c r="R17" s="12"/>
      <c r="S17" s="1"/>
    </row>
    <row r="18" spans="1:19" ht="18" customHeight="1">
      <c r="A18" s="27" t="s">
        <v>1</v>
      </c>
      <c r="B18" s="28">
        <v>43</v>
      </c>
      <c r="C18" s="40">
        <v>493744.69999999995</v>
      </c>
      <c r="D18" s="77">
        <f aca="true" t="shared" si="2" ref="D18:D30">C18/$C$31*100</f>
        <v>20.07355313408649</v>
      </c>
      <c r="E18" s="33">
        <v>399222.50000000006</v>
      </c>
      <c r="F18" s="63">
        <f aca="true" t="shared" si="3" ref="F18:F25">C18-E18</f>
        <v>94522.1999999999</v>
      </c>
      <c r="G18" s="64">
        <f aca="true" t="shared" si="4" ref="G18:G25">F18/C18*100</f>
        <v>19.143942203328947</v>
      </c>
      <c r="H18" s="52">
        <v>486583.70000000007</v>
      </c>
      <c r="I18" s="52">
        <v>483109.50000000006</v>
      </c>
      <c r="J18" s="66">
        <f aca="true" t="shared" si="5" ref="J18:J31">I18-C18</f>
        <v>-10635.199999999895</v>
      </c>
      <c r="K18" s="60">
        <f>J18/C18*100</f>
        <v>-2.153987678247462</v>
      </c>
      <c r="L18" s="29">
        <v>19</v>
      </c>
      <c r="M18" s="63">
        <f aca="true" t="shared" si="6" ref="M18:M31">I18-H18</f>
        <v>-3474.2000000000116</v>
      </c>
      <c r="N18" s="55">
        <f>M18/H18*100</f>
        <v>-0.7139984343906323</v>
      </c>
      <c r="R18" s="12"/>
      <c r="S18" s="1"/>
    </row>
    <row r="19" spans="1:19" ht="18" customHeight="1">
      <c r="A19" s="27" t="s">
        <v>15</v>
      </c>
      <c r="B19" s="28">
        <v>4</v>
      </c>
      <c r="C19" s="41">
        <v>1254983</v>
      </c>
      <c r="D19" s="77">
        <f t="shared" si="2"/>
        <v>51.02225488774922</v>
      </c>
      <c r="E19" s="48">
        <v>951826</v>
      </c>
      <c r="F19" s="63">
        <f t="shared" si="3"/>
        <v>303157</v>
      </c>
      <c r="G19" s="64">
        <f t="shared" si="4"/>
        <v>24.15626347129802</v>
      </c>
      <c r="H19" s="8">
        <v>1257540</v>
      </c>
      <c r="I19" s="8">
        <v>1344627</v>
      </c>
      <c r="J19" s="66">
        <f t="shared" si="5"/>
        <v>89644</v>
      </c>
      <c r="K19" s="60">
        <f aca="true" t="shared" si="7" ref="K19:K31">J19/C19*100</f>
        <v>7.143044965549334</v>
      </c>
      <c r="L19" s="29">
        <v>1</v>
      </c>
      <c r="M19" s="63">
        <f t="shared" si="6"/>
        <v>87087</v>
      </c>
      <c r="N19" s="55">
        <f aca="true" t="shared" si="8" ref="N19:N31">M19/H19*100</f>
        <v>6.925187270385037</v>
      </c>
      <c r="R19" s="12"/>
      <c r="S19" s="1"/>
    </row>
    <row r="20" spans="1:19" ht="18" customHeight="1">
      <c r="A20" s="27" t="s">
        <v>33</v>
      </c>
      <c r="B20" s="28">
        <v>5</v>
      </c>
      <c r="C20" s="41">
        <v>42180.4</v>
      </c>
      <c r="D20" s="77">
        <f t="shared" si="2"/>
        <v>1.7148751178838417</v>
      </c>
      <c r="E20" s="33">
        <v>42144.6</v>
      </c>
      <c r="F20" s="63">
        <f t="shared" si="3"/>
        <v>35.80000000000291</v>
      </c>
      <c r="G20" s="65">
        <f t="shared" si="4"/>
        <v>0.0848735431622339</v>
      </c>
      <c r="H20" s="8">
        <v>40748.6</v>
      </c>
      <c r="I20" s="8">
        <v>37536.6</v>
      </c>
      <c r="J20" s="66">
        <f t="shared" si="5"/>
        <v>-4643.800000000003</v>
      </c>
      <c r="K20" s="60">
        <f t="shared" si="7"/>
        <v>-11.009378763596368</v>
      </c>
      <c r="L20" s="29">
        <v>5</v>
      </c>
      <c r="M20" s="63">
        <f t="shared" si="6"/>
        <v>-3212</v>
      </c>
      <c r="N20" s="55">
        <f t="shared" si="8"/>
        <v>-7.88247939806521</v>
      </c>
      <c r="R20" s="12"/>
      <c r="S20" s="1"/>
    </row>
    <row r="21" spans="1:19" ht="18" customHeight="1">
      <c r="A21" s="27" t="s">
        <v>34</v>
      </c>
      <c r="B21" s="28">
        <v>3</v>
      </c>
      <c r="C21" s="41">
        <v>23625</v>
      </c>
      <c r="D21" s="77">
        <f t="shared" si="2"/>
        <v>0.9604917132129083</v>
      </c>
      <c r="E21" s="33">
        <v>23140</v>
      </c>
      <c r="F21" s="63">
        <f>C21-E21</f>
        <v>485</v>
      </c>
      <c r="G21" s="65">
        <f>F21/C21*100</f>
        <v>2.052910052910053</v>
      </c>
      <c r="H21" s="8">
        <v>18748</v>
      </c>
      <c r="I21" s="8">
        <v>19913</v>
      </c>
      <c r="J21" s="66">
        <f>I21-C21</f>
        <v>-3712</v>
      </c>
      <c r="K21" s="60">
        <f>J21/C21*100</f>
        <v>-15.712169312169314</v>
      </c>
      <c r="L21" s="29">
        <v>0</v>
      </c>
      <c r="M21" s="63">
        <f>I21-H21</f>
        <v>1165</v>
      </c>
      <c r="N21" s="55">
        <f>M21/H21*100</f>
        <v>6.213996159590356</v>
      </c>
      <c r="R21" s="12"/>
      <c r="S21" s="1"/>
    </row>
    <row r="22" spans="1:19" ht="18" customHeight="1">
      <c r="A22" s="27" t="s">
        <v>2</v>
      </c>
      <c r="B22" s="28">
        <v>17</v>
      </c>
      <c r="C22" s="41">
        <v>108795.68000000001</v>
      </c>
      <c r="D22" s="77">
        <f t="shared" si="2"/>
        <v>4.423168214745538</v>
      </c>
      <c r="E22" s="50">
        <v>70941.12</v>
      </c>
      <c r="F22" s="63">
        <f t="shared" si="3"/>
        <v>37854.56000000001</v>
      </c>
      <c r="G22" s="64">
        <f t="shared" si="4"/>
        <v>34.79417565109203</v>
      </c>
      <c r="H22" s="87">
        <v>98181.70000000001</v>
      </c>
      <c r="I22" s="87">
        <v>88902.1</v>
      </c>
      <c r="J22" s="66">
        <f t="shared" si="5"/>
        <v>-19893.58</v>
      </c>
      <c r="K22" s="60">
        <f>J22/C22*100</f>
        <v>-18.285266473815874</v>
      </c>
      <c r="L22" s="29">
        <v>11</v>
      </c>
      <c r="M22" s="63">
        <f t="shared" si="6"/>
        <v>-9279.600000000006</v>
      </c>
      <c r="N22" s="55">
        <f t="shared" si="8"/>
        <v>-9.451455821196825</v>
      </c>
      <c r="R22" s="12"/>
      <c r="S22" s="1"/>
    </row>
    <row r="23" spans="1:19" ht="18" customHeight="1">
      <c r="A23" s="27" t="s">
        <v>3</v>
      </c>
      <c r="B23" s="28">
        <v>1</v>
      </c>
      <c r="C23" s="89" t="s">
        <v>18</v>
      </c>
      <c r="D23" s="90" t="s">
        <v>18</v>
      </c>
      <c r="E23" s="89" t="s">
        <v>18</v>
      </c>
      <c r="F23" s="90" t="s">
        <v>18</v>
      </c>
      <c r="G23" s="90" t="s">
        <v>18</v>
      </c>
      <c r="H23" s="8">
        <v>3515.496</v>
      </c>
      <c r="I23" s="89" t="s">
        <v>18</v>
      </c>
      <c r="J23" s="90" t="s">
        <v>18</v>
      </c>
      <c r="K23" s="90" t="s">
        <v>18</v>
      </c>
      <c r="L23" s="89" t="s">
        <v>18</v>
      </c>
      <c r="M23" s="90" t="s">
        <v>18</v>
      </c>
      <c r="N23" s="90" t="s">
        <v>18</v>
      </c>
      <c r="Q23" s="12"/>
      <c r="S23" s="1"/>
    </row>
    <row r="24" spans="1:19" ht="18" customHeight="1">
      <c r="A24" s="21" t="s">
        <v>4</v>
      </c>
      <c r="B24" s="2">
        <v>3</v>
      </c>
      <c r="C24" s="46">
        <v>9827</v>
      </c>
      <c r="D24" s="78">
        <f t="shared" si="2"/>
        <v>0.3995238969626772</v>
      </c>
      <c r="E24" s="3">
        <v>9626</v>
      </c>
      <c r="F24" s="63">
        <f t="shared" si="3"/>
        <v>201</v>
      </c>
      <c r="G24" s="64">
        <f t="shared" si="4"/>
        <v>2.0453851633255318</v>
      </c>
      <c r="H24" s="8">
        <v>6964</v>
      </c>
      <c r="I24" s="8">
        <v>7589</v>
      </c>
      <c r="J24" s="66">
        <f t="shared" si="5"/>
        <v>-2238</v>
      </c>
      <c r="K24" s="60">
        <f t="shared" si="7"/>
        <v>-22.773990027475325</v>
      </c>
      <c r="L24" s="29">
        <v>1</v>
      </c>
      <c r="M24" s="63">
        <f t="shared" si="6"/>
        <v>625</v>
      </c>
      <c r="N24" s="55">
        <f t="shared" si="8"/>
        <v>8.974727168294084</v>
      </c>
      <c r="Q24" s="12"/>
      <c r="S24" s="1"/>
    </row>
    <row r="25" spans="1:19" ht="28.5" customHeight="1">
      <c r="A25" s="21" t="s">
        <v>23</v>
      </c>
      <c r="B25" s="2">
        <v>5</v>
      </c>
      <c r="C25" s="46">
        <v>33815.369999999995</v>
      </c>
      <c r="D25" s="78">
        <f t="shared" si="2"/>
        <v>1.3747886842001429</v>
      </c>
      <c r="E25" s="3">
        <v>32801.270000000004</v>
      </c>
      <c r="F25" s="63">
        <f t="shared" si="3"/>
        <v>1014.0999999999913</v>
      </c>
      <c r="G25" s="64">
        <f t="shared" si="4"/>
        <v>2.9989321423955775</v>
      </c>
      <c r="H25" s="8">
        <v>41547.369999999995</v>
      </c>
      <c r="I25" s="8">
        <v>30636.21</v>
      </c>
      <c r="J25" s="66">
        <f t="shared" si="5"/>
        <v>-3179.159999999996</v>
      </c>
      <c r="K25" s="60">
        <f t="shared" si="7"/>
        <v>-9.401523626682176</v>
      </c>
      <c r="L25" s="29">
        <v>1</v>
      </c>
      <c r="M25" s="63">
        <f t="shared" si="6"/>
        <v>-10911.159999999996</v>
      </c>
      <c r="N25" s="55">
        <f t="shared" si="8"/>
        <v>-26.26197518639567</v>
      </c>
      <c r="Q25" s="12"/>
      <c r="S25" s="1"/>
    </row>
    <row r="26" spans="1:54" s="5" customFormat="1" ht="18" customHeight="1">
      <c r="A26" s="21" t="s">
        <v>5</v>
      </c>
      <c r="B26" s="2">
        <v>1</v>
      </c>
      <c r="C26" s="3">
        <v>6681</v>
      </c>
      <c r="D26" s="78">
        <f t="shared" si="2"/>
        <v>0.27162095813652654</v>
      </c>
      <c r="E26" s="3" t="s">
        <v>18</v>
      </c>
      <c r="F26" s="3" t="s">
        <v>18</v>
      </c>
      <c r="G26" s="9" t="s">
        <v>18</v>
      </c>
      <c r="H26" s="8">
        <v>6681</v>
      </c>
      <c r="I26" s="8">
        <v>6820</v>
      </c>
      <c r="J26" s="66">
        <f t="shared" si="5"/>
        <v>139</v>
      </c>
      <c r="K26" s="60">
        <f t="shared" si="7"/>
        <v>2.0805268672354438</v>
      </c>
      <c r="L26" s="30">
        <v>0</v>
      </c>
      <c r="M26" s="63">
        <f t="shared" si="6"/>
        <v>139</v>
      </c>
      <c r="N26" s="55">
        <f t="shared" si="8"/>
        <v>2.0805268672354438</v>
      </c>
      <c r="O26" s="1"/>
      <c r="P26" s="1"/>
      <c r="Q26" s="1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s="4" customFormat="1" ht="18" customHeight="1">
      <c r="A27" s="21" t="s">
        <v>6</v>
      </c>
      <c r="B27" s="81">
        <v>12</v>
      </c>
      <c r="C27" s="82">
        <v>62575.7</v>
      </c>
      <c r="D27" s="78">
        <f t="shared" si="2"/>
        <v>2.5440610073437875</v>
      </c>
      <c r="E27" s="83">
        <v>48579.950000000004</v>
      </c>
      <c r="F27" s="63">
        <f>C27-E27</f>
        <v>13995.749999999993</v>
      </c>
      <c r="G27" s="64">
        <f>F27/C27*100</f>
        <v>22.366110167365278</v>
      </c>
      <c r="H27" s="85">
        <v>61195.6</v>
      </c>
      <c r="I27" s="85">
        <v>62570.7</v>
      </c>
      <c r="J27" s="66">
        <f t="shared" si="5"/>
        <v>-5</v>
      </c>
      <c r="K27" s="60">
        <f t="shared" si="7"/>
        <v>-0.00799032212184602</v>
      </c>
      <c r="L27" s="86">
        <v>2</v>
      </c>
      <c r="M27" s="63">
        <f t="shared" si="6"/>
        <v>1375.0999999999985</v>
      </c>
      <c r="N27" s="55">
        <f t="shared" si="8"/>
        <v>2.247056977952661</v>
      </c>
      <c r="O27" s="1"/>
      <c r="P27" s="1"/>
      <c r="Q27" s="1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19" ht="18" customHeight="1">
      <c r="A28" s="21" t="s">
        <v>7</v>
      </c>
      <c r="B28" s="2">
        <v>3</v>
      </c>
      <c r="C28" s="46">
        <v>15762.2</v>
      </c>
      <c r="D28" s="78">
        <f t="shared" si="2"/>
        <v>0.6408238087620954</v>
      </c>
      <c r="E28" s="3">
        <v>15544.6</v>
      </c>
      <c r="F28" s="63">
        <f>C28-E28</f>
        <v>217.60000000000036</v>
      </c>
      <c r="G28" s="64">
        <f>F28/C28*100</f>
        <v>1.3805179480021845</v>
      </c>
      <c r="H28" s="8">
        <v>15762.2</v>
      </c>
      <c r="I28" s="8">
        <v>15239.3</v>
      </c>
      <c r="J28" s="66">
        <f t="shared" si="5"/>
        <v>-522.9000000000015</v>
      </c>
      <c r="K28" s="60">
        <f t="shared" si="7"/>
        <v>-3.3174303079519447</v>
      </c>
      <c r="L28" s="29">
        <v>2</v>
      </c>
      <c r="M28" s="63">
        <f t="shared" si="6"/>
        <v>-522.9000000000015</v>
      </c>
      <c r="N28" s="55">
        <f t="shared" si="8"/>
        <v>-3.3174303079519447</v>
      </c>
      <c r="Q28" s="12"/>
      <c r="S28" s="1"/>
    </row>
    <row r="29" spans="1:19" ht="18" customHeight="1">
      <c r="A29" s="22" t="s">
        <v>8</v>
      </c>
      <c r="B29" s="81">
        <v>20</v>
      </c>
      <c r="C29" s="82">
        <v>399835.2</v>
      </c>
      <c r="D29" s="78">
        <f t="shared" si="2"/>
        <v>16.25559349209845</v>
      </c>
      <c r="E29" s="84">
        <v>344377.8</v>
      </c>
      <c r="F29" s="63">
        <f>C29-E29</f>
        <v>55457.40000000002</v>
      </c>
      <c r="G29" s="64">
        <f>F29/C29*100</f>
        <v>13.870064466560228</v>
      </c>
      <c r="H29" s="88">
        <v>353305.1</v>
      </c>
      <c r="I29" s="88">
        <v>337528.8</v>
      </c>
      <c r="J29" s="66">
        <f t="shared" si="5"/>
        <v>-62306.40000000002</v>
      </c>
      <c r="K29" s="60">
        <f t="shared" si="7"/>
        <v>-15.583020204324185</v>
      </c>
      <c r="L29" s="86">
        <v>8</v>
      </c>
      <c r="M29" s="63">
        <f t="shared" si="6"/>
        <v>-15776.299999999988</v>
      </c>
      <c r="N29" s="55">
        <f t="shared" si="8"/>
        <v>-4.465347372568352</v>
      </c>
      <c r="Q29" s="12"/>
      <c r="S29" s="1"/>
    </row>
    <row r="30" spans="1:19" ht="18" customHeight="1" thickBot="1">
      <c r="A30" s="18" t="s">
        <v>17</v>
      </c>
      <c r="B30" s="7">
        <v>1</v>
      </c>
      <c r="C30" s="47">
        <v>7852.4</v>
      </c>
      <c r="D30" s="79">
        <f t="shared" si="2"/>
        <v>0.31924508481832975</v>
      </c>
      <c r="E30" s="10">
        <v>7133</v>
      </c>
      <c r="F30" s="56">
        <f>C30-E30</f>
        <v>719.3999999999996</v>
      </c>
      <c r="G30" s="57">
        <f>F30/C30*100</f>
        <v>9.161530232795064</v>
      </c>
      <c r="H30" s="10">
        <v>4162</v>
      </c>
      <c r="I30" s="10">
        <v>3910</v>
      </c>
      <c r="J30" s="67">
        <f t="shared" si="5"/>
        <v>-3942.3999999999996</v>
      </c>
      <c r="K30" s="57">
        <f t="shared" si="7"/>
        <v>-50.20630635219805</v>
      </c>
      <c r="L30" s="31">
        <v>1</v>
      </c>
      <c r="M30" s="67">
        <f t="shared" si="6"/>
        <v>-252</v>
      </c>
      <c r="N30" s="57">
        <f t="shared" si="8"/>
        <v>-6.054781355117732</v>
      </c>
      <c r="Q30" s="12"/>
      <c r="S30" s="1"/>
    </row>
    <row r="31" spans="1:19" ht="18" customHeight="1" thickTop="1">
      <c r="A31" s="20" t="s">
        <v>9</v>
      </c>
      <c r="B31" s="68">
        <f>SUM(B18:B30)</f>
        <v>118</v>
      </c>
      <c r="C31" s="66">
        <f>SUM(C18:C30)</f>
        <v>2459677.65</v>
      </c>
      <c r="D31" s="80">
        <f>SUM(D18:D30)</f>
        <v>100</v>
      </c>
      <c r="E31" s="66">
        <f>SUM(E18:E30)</f>
        <v>1945336.8400000003</v>
      </c>
      <c r="F31" s="66">
        <f>C31-E31</f>
        <v>514340.8099999996</v>
      </c>
      <c r="G31" s="64">
        <f>F31/C31*100</f>
        <v>20.910903101469398</v>
      </c>
      <c r="H31" s="66">
        <f>SUM(H18:H30)</f>
        <v>2394934.7660000003</v>
      </c>
      <c r="I31" s="66">
        <f>SUM(I18:I30)</f>
        <v>2438382.21</v>
      </c>
      <c r="J31" s="66">
        <f t="shared" si="5"/>
        <v>-21295.439999999944</v>
      </c>
      <c r="K31" s="60">
        <f t="shared" si="7"/>
        <v>-0.8657817417660376</v>
      </c>
      <c r="L31" s="69">
        <f>SUM(L18:L30)</f>
        <v>51</v>
      </c>
      <c r="M31" s="66">
        <f t="shared" si="6"/>
        <v>43447.44399999967</v>
      </c>
      <c r="N31" s="60">
        <f t="shared" si="8"/>
        <v>1.814138932584173</v>
      </c>
      <c r="Q31" s="12"/>
      <c r="S31" s="1"/>
    </row>
    <row r="32" spans="7:8" ht="18" customHeight="1">
      <c r="G32" s="23"/>
      <c r="H32" s="23"/>
    </row>
    <row r="33" spans="1:19" ht="18" customHeight="1">
      <c r="A33" s="91" t="s">
        <v>35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S33" s="1"/>
    </row>
    <row r="34" spans="1:19" ht="18" customHeight="1">
      <c r="A34" s="1" t="s">
        <v>38</v>
      </c>
      <c r="E34" s="12"/>
      <c r="S34" s="1"/>
    </row>
    <row r="35" spans="3:19" ht="41.25" customHeight="1">
      <c r="C35" s="12"/>
      <c r="S35" s="1"/>
    </row>
    <row r="36" spans="5:19" ht="20.25" customHeight="1">
      <c r="E36" s="12"/>
      <c r="S36" s="1"/>
    </row>
    <row r="37" spans="5:19" ht="41.25" customHeight="1">
      <c r="E37" s="12"/>
      <c r="S37" s="1"/>
    </row>
    <row r="38" spans="3:9" ht="30.75" customHeight="1">
      <c r="C38" s="25"/>
      <c r="D38" s="26"/>
      <c r="E38" s="26"/>
      <c r="F38" s="25"/>
      <c r="G38" s="26"/>
      <c r="H38" s="26"/>
      <c r="I38" s="25"/>
    </row>
    <row r="39" spans="3:9" ht="30.75" customHeight="1">
      <c r="C39" s="25"/>
      <c r="D39" s="25"/>
      <c r="E39" s="26"/>
      <c r="F39" s="25"/>
      <c r="G39" s="25"/>
      <c r="H39" s="25"/>
      <c r="I39" s="25"/>
    </row>
  </sheetData>
  <sheetProtection/>
  <mergeCells count="23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L5"/>
    <mergeCell ref="M5:N5"/>
    <mergeCell ref="A16:A17"/>
    <mergeCell ref="B16:B17"/>
    <mergeCell ref="C16:C17"/>
    <mergeCell ref="D16:D17"/>
    <mergeCell ref="E16:E17"/>
    <mergeCell ref="A33:N33"/>
    <mergeCell ref="F16:F17"/>
    <mergeCell ref="G16:G17"/>
    <mergeCell ref="H16:H17"/>
    <mergeCell ref="I16:I17"/>
    <mergeCell ref="J16:L16"/>
    <mergeCell ref="M16:N16"/>
  </mergeCells>
  <printOptions/>
  <pageMargins left="0.3937007874015748" right="0.3937007874015748" top="0.7874015748031497" bottom="0.7874015748031497" header="0.31496062992125984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水島 晴信</cp:lastModifiedBy>
  <cp:lastPrinted>2022-02-28T07:55:25Z</cp:lastPrinted>
  <dcterms:created xsi:type="dcterms:W3CDTF">2009-04-08T00:52:14Z</dcterms:created>
  <dcterms:modified xsi:type="dcterms:W3CDTF">2022-03-02T07:09:37Z</dcterms:modified>
  <cp:category/>
  <cp:version/>
  <cp:contentType/>
  <cp:contentStatus/>
</cp:coreProperties>
</file>