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ivfs\所属用ファイルサーバ\01040\予算班共有\予算班３席\01 決算統計\019 令和元年度決算統計\12_財政状況資料集\02 資料作成（0312〆）\03 総務省指摘により修正\"/>
    </mc:Choice>
  </mc:AlternateContent>
  <xr:revisionPtr revIDLastSave="0" documentId="13_ncr:1_{187279F4-A6B5-49CB-BF45-A5833E6F6B78}" xr6:coauthVersionLast="45" xr6:coauthVersionMax="45"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3" i="10" l="1"/>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U32" i="10"/>
  <c r="CO31" i="10"/>
  <c r="CO32" i="10" s="1"/>
  <c r="CO33" i="10" s="1"/>
  <c r="CO34" i="10" s="1"/>
  <c r="CO35" i="10" s="1"/>
  <c r="CO36" i="10" s="1"/>
  <c r="CO37" i="10" s="1"/>
  <c r="CO38" i="10" s="1"/>
  <c r="CO39" i="10" s="1"/>
  <c r="CO40" i="10" s="1"/>
  <c r="BW31" i="10"/>
  <c r="BW32" i="10" s="1"/>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C33" i="10"/>
  <c r="C34" i="10" s="1"/>
  <c r="C35" i="10" s="1"/>
  <c r="C36" i="10" s="1"/>
  <c r="C37" i="10" s="1"/>
  <c r="C38" i="10" s="1"/>
  <c r="C39" i="10" s="1"/>
  <c r="C40" i="10" s="1"/>
  <c r="AM31" i="10" l="1"/>
  <c r="AM32" i="10" s="1"/>
  <c r="BE31" i="10" l="1"/>
  <c r="BE32" i="10" s="1"/>
  <c r="BE33" i="10" s="1"/>
</calcChain>
</file>

<file path=xl/sharedStrings.xml><?xml version="1.0" encoding="utf-8"?>
<sst xmlns="http://schemas.openxmlformats.org/spreadsheetml/2006/main" count="1037" uniqueCount="609">
  <si>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</si>
  <si>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</si>
  <si>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</si>
  <si>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</si>
  <si>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</si>
  <si>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</si>
  <si>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</si>
  <si>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</si>
  <si>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</si>
  <si>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</si>
  <si>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</si>
  <si>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</si>
  <si>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</si>
  <si>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</si>
  <si>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</si>
  <si>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</si>
  <si>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</si>
  <si>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</si>
  <si>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</si>
  <si>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</si>
  <si>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</si>
  <si>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</si>
  <si>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</si>
  <si>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</si>
  <si>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</si>
  <si>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</si>
  <si>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</si>
  <si>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</si>
  <si>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</si>
  <si>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</si>
  <si>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</si>
  <si>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</si>
  <si>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</si>
  <si>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</si>
  <si>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</si>
  <si>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</si>
  <si>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</si>
  <si>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</si>
  <si>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</si>
  <si>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</si>
  <si>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</si>
  <si>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</si>
  <si>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</si>
  <si>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</si>
  <si>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</si>
  <si>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</si>
  <si>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</si>
  <si>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</si>
  <si>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</si>
  <si>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</si>
  <si>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</si>
  <si>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</si>
  <si>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</si>
  <si>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</si>
  <si>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</si>
  <si>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</si>
  <si>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</si>
  <si>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</si>
  <si>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</si>
  <si>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</si>
  <si>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</si>
  <si>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</si>
  <si>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</si>
  <si>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</si>
  <si>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</si>
  <si>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</si>
  <si>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</si>
  <si>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</si>
  <si>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</si>
  <si>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</si>
  <si>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</si>
  <si>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</si>
  <si>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</si>
  <si>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</si>
  <si>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</si>
  <si>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</si>
  <si>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</si>
  <si>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</si>
  <si>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</si>
  <si>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</si>
  <si>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</si>
  <si>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</si>
  <si>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</si>
  <si>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</si>
  <si>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</si>
  <si>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</si>
  <si>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</si>
  <si>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</si>
  <si>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</si>
  <si>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</si>
  <si>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</si>
  <si>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</si>
  <si>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</si>
  <si>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</si>
  <si>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</si>
  <si>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</si>
  <si>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</si>
  <si>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</si>
  <si>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</si>
  <si>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</si>
  <si>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</si>
  <si>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</si>
  <si>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</si>
  <si>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</si>
  <si>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</si>
  <si>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</si>
  <si>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</si>
  <si>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</si>
  <si>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</si>
  <si>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</si>
  <si>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</si>
  <si>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</si>
  <si>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</si>
  <si>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</si>
  <si>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</si>
  <si>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</si>
  <si>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</si>
  <si>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</si>
  <si>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</si>
  <si>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</si>
  <si>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</si>
  <si>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</si>
  <si>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</si>
  <si>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</si>
  <si>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</si>
  <si>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</si>
  <si>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</si>
  <si>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</si>
  <si>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</si>
  <si>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</si>
  <si>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</si>
  <si>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</si>
  <si>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</si>
  <si>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</si>
  <si>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</si>
  <si>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</si>
  <si>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</si>
  <si>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</si>
  <si>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</si>
  <si>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</si>
  <si>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</si>
  <si>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</si>
  <si>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</si>
  <si>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</si>
  <si>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</si>
  <si>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</si>
  <si>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</si>
  <si>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</si>
  <si>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</si>
  <si>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</si>
  <si>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</si>
  <si>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</si>
  <si>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</si>
  <si>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</si>
  <si>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</si>
  <si>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</si>
  <si>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</si>
  <si>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</si>
  <si>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</si>
  <si>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</si>
  <si>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</si>
  <si>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</si>
  <si>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</si>
  <si>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</si>
  <si>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</si>
  <si>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</si>
  <si>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</si>
  <si>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</si>
  <si>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</si>
  <si>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</si>
  <si>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</si>
  <si>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</si>
  <si>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</si>
  <si>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</si>
  <si>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</si>
  <si>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</si>
  <si>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</si>
  <si>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</si>
  <si>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</si>
  <si>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</si>
  <si>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</si>
  <si>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</si>
  <si>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</si>
  <si>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</si>
  <si>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</si>
  <si>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</si>
  <si>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長崎県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</si>
  <si>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</si>
  <si>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</si>
  <si>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</si>
  <si>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</si>
  <si>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</si>
  <si>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</si>
  <si>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</si>
  <si>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</si>
  <si>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</si>
  <si>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</si>
  <si>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</si>
  <si>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</si>
  <si>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</si>
  <si>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</si>
  <si>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</si>
  <si>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</si>
  <si>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</si>
  <si>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</si>
  <si>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</si>
  <si>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</si>
  <si>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</si>
  <si>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</si>
  <si>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</si>
  <si>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</si>
  <si>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</si>
  <si>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</si>
  <si>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</si>
  <si>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</si>
  <si>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</si>
  <si>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</si>
  <si>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</si>
  <si>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</si>
  <si>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</si>
  <si>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</si>
  <si>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</si>
  <si>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</si>
  <si>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</si>
  <si>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</si>
  <si>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</si>
  <si>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</si>
  <si>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</si>
  <si>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</si>
  <si>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</si>
  <si>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</si>
  <si>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</si>
  <si>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</si>
  <si>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</si>
  <si>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</si>
  <si>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</si>
  <si>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</si>
  <si>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</si>
  <si>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</si>
  <si>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</si>
  <si>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</si>
  <si>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</si>
  <si>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</si>
  <si>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</si>
  <si>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</si>
  <si>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</si>
  <si>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</si>
  <si>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</si>
  <si>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</si>
  <si>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</si>
  <si>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</si>
  <si>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</si>
  <si>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</si>
  <si>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</si>
  <si>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</si>
  <si>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</si>
  <si>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</si>
  <si>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</si>
  <si>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</si>
  <si>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</si>
  <si>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</si>
  <si>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</si>
  <si>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</si>
  <si>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</si>
  <si>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</si>
  <si>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</si>
  <si>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</si>
  <si>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</si>
  <si>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</si>
  <si>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</si>
  <si>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</si>
  <si>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</si>
  <si>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</si>
  <si>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</si>
  <si>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</si>
  <si>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</si>
  <si>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</si>
  <si>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</si>
  <si>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</si>
  <si>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</si>
  <si>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</si>
  <si>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</si>
  <si>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</si>
  <si>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</si>
  <si>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</si>
  <si>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</si>
  <si>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</si>
  <si>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</si>
  <si>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</si>
  <si>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</si>
  <si>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</si>
  <si>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</si>
  <si>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</si>
  <si>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</si>
  <si>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</si>
  <si>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</si>
  <si>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</si>
  <si>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</si>
  <si>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</si>
  <si>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</si>
  <si>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</si>
  <si>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</si>
  <si>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</si>
  <si>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</si>
  <si>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</si>
  <si>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</si>
  <si>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</si>
  <si>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</si>
  <si>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</si>
  <si>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</si>
  <si>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</si>
  <si>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</si>
  <si>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</si>
  <si>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</si>
  <si>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</si>
  <si>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</si>
  <si>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</si>
  <si>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</si>
  <si>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</si>
  <si>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</si>
  <si>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</si>
  <si>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</si>
  <si>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</si>
  <si>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</si>
  <si>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</si>
  <si>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</si>
  <si>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</si>
  <si>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</si>
  <si>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</si>
  <si>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</si>
  <si>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</si>
  <si>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</si>
  <si>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</si>
  <si>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</si>
  <si>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</si>
  <si>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</si>
  <si>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</si>
  <si>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</si>
  <si>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</si>
  <si>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</si>
  <si>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</si>
  <si>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</si>
  <si>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長崎県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</si>
  <si>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</si>
  <si>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</si>
  <si>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</si>
  <si>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</si>
  <si>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</si>
  <si>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</si>
  <si>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</si>
  <si>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</si>
  <si>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</si>
  <si>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</si>
  <si>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</si>
  <si>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</si>
  <si>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</si>
  <si>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</si>
  <si>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</si>
  <si>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</si>
  <si>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</si>
  <si>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</si>
  <si>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</si>
  <si>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</si>
  <si>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</si>
  <si>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</si>
  <si>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</si>
  <si>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</si>
  <si>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</si>
  <si>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</si>
  <si>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</si>
  <si>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</si>
  <si>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</si>
  <si>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</si>
  <si>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</si>
  <si>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</si>
  <si>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</si>
  <si>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</si>
  <si>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</si>
  <si>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</si>
  <si>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</si>
  <si>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</si>
  <si>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</si>
  <si>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</si>
  <si>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</si>
  <si>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</si>
  <si>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</si>
  <si>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</si>
  <si>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</si>
  <si>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交通事業会計</t>
    <phoneticPr fontId="5"/>
  </si>
  <si>
    <t>法適用企業</t>
    <phoneticPr fontId="5"/>
  </si>
  <si>
    <t>港湾整備事業会計</t>
    <phoneticPr fontId="5"/>
  </si>
  <si>
    <t>法適用企業</t>
    <phoneticPr fontId="5"/>
  </si>
  <si>
    <t>長崎魚市場特別会計</t>
    <phoneticPr fontId="5"/>
  </si>
  <si>
    <t>法非適用企業</t>
    <phoneticPr fontId="5"/>
  </si>
  <si>
    <t>流域下水道特別会計</t>
    <phoneticPr fontId="5"/>
  </si>
  <si>
    <t>法非適用企業</t>
    <phoneticPr fontId="5"/>
  </si>
  <si>
    <t>港湾施設整備特別会計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</si>
  <si>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</si>
  <si>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</si>
  <si>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</si>
  <si>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</si>
  <si>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</si>
  <si>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</si>
  <si>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</si>
  <si>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</si>
  <si>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</si>
  <si>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</si>
  <si>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</si>
  <si>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</si>
  <si>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</si>
  <si>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</si>
  <si>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</si>
  <si>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</si>
  <si>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</si>
  <si>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</si>
  <si>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</si>
  <si>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</si>
  <si>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</si>
  <si>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</si>
  <si>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</si>
  <si>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</si>
  <si>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</si>
  <si>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</si>
  <si>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</si>
  <si>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</si>
  <si>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</si>
  <si>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</si>
  <si>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</si>
  <si>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</si>
  <si>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</si>
  <si>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</si>
  <si>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</si>
  <si>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</si>
  <si>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</si>
  <si>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</si>
  <si>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</si>
  <si>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</si>
  <si>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</si>
  <si>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</si>
  <si>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</si>
  <si>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</si>
  <si>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</si>
  <si>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</si>
  <si>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</si>
  <si>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</si>
  <si>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</si>
  <si>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</si>
  <si>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</si>
  <si>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</si>
  <si>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</si>
  <si>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</si>
  <si>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</si>
  <si>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</si>
  <si>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港湾施設整備特別会計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</si>
  <si>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</si>
  <si>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</si>
  <si>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</si>
  <si>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</si>
  <si>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</si>
  <si>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</si>
  <si>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</si>
  <si>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</si>
  <si>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</si>
  <si>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</si>
  <si>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</si>
  <si>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</si>
  <si>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</si>
  <si>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</si>
  <si>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</si>
  <si>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</si>
  <si>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</si>
  <si>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</si>
  <si>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</si>
  <si>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</si>
  <si>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</si>
  <si>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</si>
  <si>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</si>
  <si>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</si>
  <si>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</si>
  <si>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</si>
  <si>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</si>
  <si>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</si>
  <si>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</si>
  <si>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</si>
  <si>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</si>
  <si>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</si>
  <si>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</si>
  <si>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</si>
  <si>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</si>
  <si>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</si>
  <si>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</si>
  <si>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</si>
  <si>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</si>
  <si>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</si>
  <si>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</si>
  <si>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</si>
  <si>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</si>
  <si>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</si>
  <si>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</si>
  <si>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</si>
  <si>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</si>
  <si>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</si>
  <si>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</si>
  <si>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</si>
  <si>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</si>
  <si>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</si>
  <si>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</si>
  <si>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</si>
  <si>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</si>
  <si>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</si>
  <si>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</si>
  <si>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</si>
  <si>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</si>
  <si>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</si>
  <si>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</si>
  <si>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</si>
  <si>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</si>
  <si>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</si>
  <si>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</si>
  <si>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</si>
  <si>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</si>
  <si>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</si>
  <si>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</si>
  <si>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</si>
  <si>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</si>
  <si>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</si>
  <si>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</si>
  <si>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</si>
  <si>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</si>
  <si>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</si>
  <si>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</si>
  <si>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</si>
  <si>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</si>
  <si>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</si>
  <si>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</si>
  <si>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</si>
  <si>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</si>
  <si>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</si>
  <si>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</si>
  <si>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</si>
  <si>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</si>
  <si>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0.16</t>
  </si>
  <si>
    <t>▲ 0.09</t>
  </si>
  <si>
    <t>港湾整備事業会計</t>
  </si>
  <si>
    <t>港湾施設整備特別会計</t>
  </si>
  <si>
    <t>国民健康保険特別会計</t>
  </si>
  <si>
    <t>一般会計</t>
  </si>
  <si>
    <t>交通事業会計</t>
  </si>
  <si>
    <t>流域下水道特別会計</t>
  </si>
  <si>
    <t>庁用管理特別会計</t>
  </si>
  <si>
    <t>用地特別会計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</si>
  <si>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</si>
  <si>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</si>
  <si>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</si>
  <si>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</si>
  <si>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</si>
  <si>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</si>
  <si>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</si>
  <si>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</si>
  <si>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</si>
  <si>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長崎県病院企業団</t>
    <rPh sb="0" eb="3">
      <t>ナガサキケン</t>
    </rPh>
    <rPh sb="3" eb="5">
      <t>ビョウイン</t>
    </rPh>
    <rPh sb="5" eb="7">
      <t>キギョウ</t>
    </rPh>
    <rPh sb="7" eb="8">
      <t>ダン</t>
    </rPh>
    <phoneticPr fontId="17"/>
  </si>
  <si>
    <t>有明海自動車航送船組合</t>
    <rPh sb="0" eb="3">
      <t>アリアケカイ</t>
    </rPh>
    <rPh sb="3" eb="6">
      <t>ジドウシャ</t>
    </rPh>
    <rPh sb="6" eb="7">
      <t>コウ</t>
    </rPh>
    <rPh sb="7" eb="8">
      <t>ソウ</t>
    </rPh>
    <rPh sb="8" eb="9">
      <t>フネ</t>
    </rPh>
    <rPh sb="9" eb="11">
      <t>クミアイ</t>
    </rPh>
    <phoneticPr fontId="17"/>
  </si>
  <si>
    <t>（公財）ながさき地域政策研究所</t>
    <rPh sb="1" eb="2">
      <t>コウ</t>
    </rPh>
    <rPh sb="2" eb="3">
      <t>ザイ</t>
    </rPh>
    <phoneticPr fontId="36"/>
  </si>
  <si>
    <t>（公財）長崎県私立学校退職金財団</t>
    <rPh sb="1" eb="2">
      <t>コウ</t>
    </rPh>
    <rPh sb="2" eb="3">
      <t>ザイ</t>
    </rPh>
    <phoneticPr fontId="36"/>
  </si>
  <si>
    <t>（公財）長崎県消防協会</t>
    <rPh sb="1" eb="2">
      <t>コウ</t>
    </rPh>
    <rPh sb="2" eb="3">
      <t>ザイ</t>
    </rPh>
    <phoneticPr fontId="36"/>
  </si>
  <si>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</si>
  <si>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</si>
  <si>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</si>
  <si>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</si>
  <si>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</si>
  <si>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6"/>
  </si>
  <si>
    <t>（公財）長崎県食鳥肉衛生協会</t>
    <rPh sb="1" eb="2">
      <t>コウ</t>
    </rPh>
    <rPh sb="2" eb="3">
      <t>ザイ</t>
    </rPh>
    <phoneticPr fontId="36"/>
  </si>
  <si>
    <t>（一財）長崎県浄化槽協会</t>
    <rPh sb="1" eb="2">
      <t>イチ</t>
    </rPh>
    <rPh sb="2" eb="3">
      <t>ザイ</t>
    </rPh>
    <phoneticPr fontId="36"/>
  </si>
  <si>
    <t>（公財）県民ボランティア振興基金</t>
    <rPh sb="1" eb="2">
      <t>コウ</t>
    </rPh>
    <rPh sb="2" eb="3">
      <t>ザイ</t>
    </rPh>
    <phoneticPr fontId="36"/>
  </si>
  <si>
    <t>（公財）長崎県すこやか長寿財団</t>
    <rPh sb="1" eb="2">
      <t>コウ</t>
    </rPh>
    <rPh sb="2" eb="3">
      <t>ザイ</t>
    </rPh>
    <phoneticPr fontId="36"/>
  </si>
  <si>
    <t>（公財）長崎県産炭地域振興財団</t>
    <rPh sb="1" eb="2">
      <t>コウ</t>
    </rPh>
    <rPh sb="2" eb="3">
      <t>ザイ</t>
    </rPh>
    <phoneticPr fontId="36"/>
  </si>
  <si>
    <t>（公財）長崎県産業振興財団</t>
    <rPh sb="1" eb="2">
      <t>コウ</t>
    </rPh>
    <rPh sb="2" eb="3">
      <t>ザイ</t>
    </rPh>
    <phoneticPr fontId="36"/>
  </si>
  <si>
    <t>（公財）壱岐栽培漁業振興公社</t>
    <rPh sb="1" eb="2">
      <t>コウ</t>
    </rPh>
    <rPh sb="2" eb="3">
      <t>ザイ</t>
    </rPh>
    <phoneticPr fontId="36"/>
  </si>
  <si>
    <t>（公財）五島栽培漁業振興公社</t>
    <rPh sb="1" eb="2">
      <t>コウ</t>
    </rPh>
    <rPh sb="2" eb="3">
      <t>ザイ</t>
    </rPh>
    <phoneticPr fontId="36"/>
  </si>
  <si>
    <t>（公財）有明海水産振興基金</t>
    <rPh sb="1" eb="2">
      <t>コウ</t>
    </rPh>
    <rPh sb="2" eb="3">
      <t>ザイ</t>
    </rPh>
    <phoneticPr fontId="36"/>
  </si>
  <si>
    <t>（公財）橘湾栽培漁業推進基金</t>
    <rPh sb="1" eb="2">
      <t>コウ</t>
    </rPh>
    <rPh sb="2" eb="3">
      <t>ザイ</t>
    </rPh>
    <phoneticPr fontId="36"/>
  </si>
  <si>
    <t>（公財）西彼海区栽培漁業推進基金</t>
    <rPh sb="1" eb="2">
      <t>コウ</t>
    </rPh>
    <rPh sb="2" eb="3">
      <t>ザイ</t>
    </rPh>
    <phoneticPr fontId="36"/>
  </si>
  <si>
    <t>㈱長崎県漁業公社</t>
  </si>
  <si>
    <t>（公財）長崎県農業振興公社</t>
    <rPh sb="1" eb="2">
      <t>コウ</t>
    </rPh>
    <rPh sb="2" eb="3">
      <t>ザイ</t>
    </rPh>
    <phoneticPr fontId="36"/>
  </si>
  <si>
    <t>（公財）長崎県農林水産業担い手育成基金</t>
    <rPh sb="1" eb="2">
      <t>コウ</t>
    </rPh>
    <rPh sb="2" eb="3">
      <t>ザイ</t>
    </rPh>
    <phoneticPr fontId="36"/>
  </si>
  <si>
    <t>（一社）長崎県園芸種苗供給センター</t>
    <rPh sb="1" eb="3">
      <t>イッシャ</t>
    </rPh>
    <phoneticPr fontId="36"/>
  </si>
  <si>
    <t>（公財）諫早湾地域振興基金</t>
    <rPh sb="1" eb="2">
      <t>コウ</t>
    </rPh>
    <rPh sb="2" eb="3">
      <t>ザイ</t>
    </rPh>
    <phoneticPr fontId="36"/>
  </si>
  <si>
    <t>（公社）長崎県林業公社</t>
    <rPh sb="1" eb="2">
      <t>コウ</t>
    </rPh>
    <rPh sb="2" eb="3">
      <t>シャ</t>
    </rPh>
    <phoneticPr fontId="36"/>
  </si>
  <si>
    <t>（公財）長崎県建設技術研究センター</t>
    <rPh sb="1" eb="2">
      <t>コウ</t>
    </rPh>
    <rPh sb="2" eb="3">
      <t>ザイ</t>
    </rPh>
    <phoneticPr fontId="36"/>
  </si>
  <si>
    <t>（財）石木ダム地域振興対策基金</t>
    <rPh sb="1" eb="2">
      <t>ザイ</t>
    </rPh>
    <phoneticPr fontId="36"/>
  </si>
  <si>
    <t>（特）長崎県住宅供給公社</t>
    <rPh sb="1" eb="2">
      <t>トク</t>
    </rPh>
    <phoneticPr fontId="36"/>
  </si>
  <si>
    <t>（特）長崎県道路公社</t>
    <rPh sb="1" eb="2">
      <t>トク</t>
    </rPh>
    <phoneticPr fontId="36"/>
  </si>
  <si>
    <t>（特）長崎県土地開発公社</t>
    <rPh sb="1" eb="2">
      <t>トク</t>
    </rPh>
    <phoneticPr fontId="36"/>
  </si>
  <si>
    <t>（公財）長崎県育英会</t>
    <rPh sb="1" eb="2">
      <t>コウ</t>
    </rPh>
    <rPh sb="2" eb="3">
      <t>ザイ</t>
    </rPh>
    <phoneticPr fontId="36"/>
  </si>
  <si>
    <t>（公財）長崎県スポーツ協会</t>
    <rPh sb="1" eb="2">
      <t>コウ</t>
    </rPh>
    <rPh sb="2" eb="3">
      <t>ザイ</t>
    </rPh>
    <phoneticPr fontId="36"/>
  </si>
  <si>
    <t>㈱長崎県営バス観光</t>
  </si>
  <si>
    <t>（公財）長崎県暴力追放運動推進センター</t>
    <rPh sb="1" eb="2">
      <t>コウ</t>
    </rPh>
    <rPh sb="2" eb="3">
      <t>ザイ</t>
    </rPh>
    <phoneticPr fontId="36"/>
  </si>
  <si>
    <t>（公財）長崎ミュージアム振興財団</t>
    <rPh sb="1" eb="2">
      <t>コウ</t>
    </rPh>
    <rPh sb="2" eb="3">
      <t>ザイ</t>
    </rPh>
    <phoneticPr fontId="36"/>
  </si>
  <si>
    <t>（地独）長崎県公立大学法人</t>
    <rPh sb="1" eb="2">
      <t>チ</t>
    </rPh>
    <rPh sb="2" eb="3">
      <t>ドク</t>
    </rPh>
    <phoneticPr fontId="36"/>
  </si>
  <si>
    <t>（公財）長崎県園芸振興基金協会</t>
    <rPh sb="1" eb="2">
      <t>コウ</t>
    </rPh>
    <rPh sb="2" eb="3">
      <t>ザイ</t>
    </rPh>
    <phoneticPr fontId="36"/>
  </si>
  <si>
    <t>㈱長崎県央バス</t>
  </si>
  <si>
    <t>（公財）伊万里湾栽培漁業推進基金</t>
    <rPh sb="1" eb="2">
      <t>コウ</t>
    </rPh>
    <rPh sb="2" eb="3">
      <t>ザイ</t>
    </rPh>
    <phoneticPr fontId="36"/>
  </si>
  <si>
    <t>（公財）対馬栽培漁業振興公社</t>
    <rPh sb="1" eb="2">
      <t>コウ</t>
    </rPh>
    <rPh sb="2" eb="3">
      <t>ザイ</t>
    </rPh>
    <phoneticPr fontId="36"/>
  </si>
  <si>
    <t>㈱長崎五島うどん</t>
    <rPh sb="1" eb="3">
      <t>ナガサキ</t>
    </rPh>
    <rPh sb="3" eb="5">
      <t>ゴトウ</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</si>
  <si>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11"/>
  </si>
  <si>
    <t>災害基金</t>
    <rPh sb="0" eb="2">
      <t>サイガイ</t>
    </rPh>
    <rPh sb="2" eb="4">
      <t>キキン</t>
    </rPh>
    <phoneticPr fontId="11"/>
  </si>
  <si>
    <t>地域医療介護総合確保基金</t>
    <phoneticPr fontId="11"/>
  </si>
  <si>
    <t>産業文化振興基金</t>
    <phoneticPr fontId="11"/>
  </si>
  <si>
    <t>退職基金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</si>
</sst>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color rgb="FFFA7D00"/>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CE95-4A5B-80C1-6C2D961F1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90711</c:v>
                </c:pt>
                <c:pt idx="1">
                  <c:v>107837</c:v>
                </c:pt>
                <c:pt idx="2">
                  <c:v>116322</c:v>
                </c:pt>
                <c:pt idx="3">
                  <c:v>104924</c:v>
                </c:pt>
                <c:pt idx="4">
                  <c:v>117556</c:v>
                </c:pt>
              </c:numCache>
            </c:numRef>
          </c:val>
          <c:smooth val="0"/>
          <c:extLst>
            <c:ext xmlns:c16="http://schemas.microsoft.com/office/drawing/2014/chart" uri="{C3380CC4-5D6E-409C-BE32-E72D297353CC}">
              <c16:uniqueId val="{00000001-CE95-4A5B-80C1-6C2D961F1C5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0.28000000000000003</c:v>
                </c:pt>
                <c:pt idx="1">
                  <c:v>0.16</c:v>
                </c:pt>
                <c:pt idx="2">
                  <c:v>0.23</c:v>
                </c:pt>
                <c:pt idx="3">
                  <c:v>0.16</c:v>
                </c:pt>
                <c:pt idx="4">
                  <c:v>0.24</c:v>
                </c:pt>
              </c:numCache>
            </c:numRef>
          </c:val>
          <c:extLst>
            <c:ext xmlns:c16="http://schemas.microsoft.com/office/drawing/2014/chart" uri="{C3380CC4-5D6E-409C-BE32-E72D297353CC}">
              <c16:uniqueId val="{00000000-EB17-4FFB-8A6E-E7E597F13C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c:v>
                </c:pt>
                <c:pt idx="1">
                  <c:v>1.89</c:v>
                </c:pt>
                <c:pt idx="2">
                  <c:v>1.88</c:v>
                </c:pt>
                <c:pt idx="3">
                  <c:v>1.88</c:v>
                </c:pt>
                <c:pt idx="4">
                  <c:v>1.96</c:v>
                </c:pt>
              </c:numCache>
            </c:numRef>
          </c:val>
          <c:extLst>
            <c:ext xmlns:c16="http://schemas.microsoft.com/office/drawing/2014/chart" uri="{C3380CC4-5D6E-409C-BE32-E72D297353CC}">
              <c16:uniqueId val="{00000001-EB17-4FFB-8A6E-E7E597F13C9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-0.16</c:v>
                </c:pt>
                <c:pt idx="2">
                  <c:v>0.05</c:v>
                </c:pt>
                <c:pt idx="3">
                  <c:v>-0.09</c:v>
                </c:pt>
                <c:pt idx="4">
                  <c:v>0.16</c:v>
                </c:pt>
              </c:numCache>
            </c:numRef>
          </c:val>
          <c:smooth val="0"/>
          <c:extLst>
            <c:ext xmlns:c16="http://schemas.microsoft.com/office/drawing/2014/chart" uri="{C3380CC4-5D6E-409C-BE32-E72D297353CC}">
              <c16:uniqueId val="{00000002-EB17-4FFB-8A6E-E7E597F13C9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558-4B14-981B-0EEF0A23E3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58-4B14-981B-0EEF0A23E334}"/>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58-4B14-981B-0EEF0A23E334}"/>
            </c:ext>
          </c:extLst>
        </c:ser>
        <c:ser>
          <c:idx val="3"/>
          <c:order val="3"/>
          <c:tx>
            <c:strRef>
              <c:f>データシート!$A$30</c:f>
              <c:strCache>
                <c:ptCount val="1"/>
                <c:pt idx="0">
                  <c:v>庁用管理特別会計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3558-4B14-981B-0EEF0A23E334}"/>
            </c:ext>
          </c:extLst>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0.04</c:v>
                </c:pt>
                <c:pt idx="8">
                  <c:v>#N/A</c:v>
                </c:pt>
                <c:pt idx="9">
                  <c:v>0.03</c:v>
                </c:pt>
              </c:numCache>
            </c:numRef>
          </c:val>
          <c:extLst>
            <c:ext xmlns:c16="http://schemas.microsoft.com/office/drawing/2014/chart" uri="{C3380CC4-5D6E-409C-BE32-E72D297353CC}">
              <c16:uniqueId val="{00000004-3558-4B14-981B-0EEF0A23E334}"/>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0.06</c:v>
                </c:pt>
                <c:pt idx="4">
                  <c:v>#N/A</c:v>
                </c:pt>
                <c:pt idx="5">
                  <c:v>0.21</c:v>
                </c:pt>
                <c:pt idx="6">
                  <c:v>#N/A</c:v>
                </c:pt>
                <c:pt idx="7">
                  <c:v>0.15</c:v>
                </c:pt>
                <c:pt idx="8">
                  <c:v>#N/A</c:v>
                </c:pt>
                <c:pt idx="9">
                  <c:v>0.06</c:v>
                </c:pt>
              </c:numCache>
            </c:numRef>
          </c:val>
          <c:extLst>
            <c:ext xmlns:c16="http://schemas.microsoft.com/office/drawing/2014/chart" uri="{C3380CC4-5D6E-409C-BE32-E72D297353CC}">
              <c16:uniqueId val="{00000005-3558-4B14-981B-0EEF0A23E33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0.16</c:v>
                </c:pt>
                <c:pt idx="4">
                  <c:v>#N/A</c:v>
                </c:pt>
                <c:pt idx="5">
                  <c:v>0.23</c:v>
                </c:pt>
                <c:pt idx="6">
                  <c:v>#N/A</c:v>
                </c:pt>
                <c:pt idx="7">
                  <c:v>0.15</c:v>
                </c:pt>
                <c:pt idx="8">
                  <c:v>#N/A</c:v>
                </c:pt>
                <c:pt idx="9">
                  <c:v>0.24</c:v>
                </c:pt>
              </c:numCache>
            </c:numRef>
          </c:val>
          <c:extLst>
            <c:ext xmlns:c16="http://schemas.microsoft.com/office/drawing/2014/chart" uri="{C3380CC4-5D6E-409C-BE32-E72D297353CC}">
              <c16:uniqueId val="{00000006-3558-4B14-981B-0EEF0A23E33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0.49</c:v>
                </c:pt>
                <c:pt idx="8">
                  <c:v>#N/A</c:v>
                </c:pt>
                <c:pt idx="9">
                  <c:v>0.85</c:v>
                </c:pt>
              </c:numCache>
            </c:numRef>
          </c:val>
          <c:extLst>
            <c:ext xmlns:c16="http://schemas.microsoft.com/office/drawing/2014/chart" uri="{C3380CC4-5D6E-409C-BE32-E72D297353CC}">
              <c16:uniqueId val="{00000007-3558-4B14-981B-0EEF0A23E334}"/>
            </c:ext>
          </c:extLst>
        </c:ser>
        <c:ser>
          <c:idx val="8"/>
          <c:order val="8"/>
          <c:tx>
            <c:strRef>
              <c:f>データシート!$A$35</c:f>
              <c:strCache>
                <c:ptCount val="1"/>
                <c:pt idx="0">
                  <c:v>港湾施設整備特別会計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0.98</c:v>
                </c:pt>
                <c:pt idx="2">
                  <c:v>#N/A</c:v>
                </c:pt>
                <c:pt idx="3">
                  <c:v>1.07</c:v>
                </c:pt>
                <c:pt idx="4">
                  <c:v>#N/A</c:v>
                </c:pt>
                <c:pt idx="5">
                  <c:v>1.1100000000000001</c:v>
                </c:pt>
                <c:pt idx="6">
                  <c:v>#N/A</c:v>
                </c:pt>
                <c:pt idx="7">
                  <c:v>1.2</c:v>
                </c:pt>
                <c:pt idx="8">
                  <c:v>#N/A</c:v>
                </c:pt>
                <c:pt idx="9">
                  <c:v>0.98</c:v>
                </c:pt>
              </c:numCache>
            </c:numRef>
          </c:val>
          <c:extLst>
            <c:ext xmlns:c16="http://schemas.microsoft.com/office/drawing/2014/chart" uri="{C3380CC4-5D6E-409C-BE32-E72D297353CC}">
              <c16:uniqueId val="{00000008-3558-4B14-981B-0EEF0A23E334}"/>
            </c:ext>
          </c:extLst>
        </c:ser>
        <c:ser>
          <c:idx val="9"/>
          <c:order val="9"/>
          <c:tx>
            <c:strRef>
              <c:f>データシート!$A$36</c:f>
              <c:strCache>
                <c:ptCount val="1"/>
                <c:pt idx="0">
                  <c:v>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c:v>
                </c:pt>
                <c:pt idx="2">
                  <c:v>#N/A</c:v>
                </c:pt>
                <c:pt idx="3">
                  <c:v>1.33</c:v>
                </c:pt>
                <c:pt idx="4">
                  <c:v>#N/A</c:v>
                </c:pt>
                <c:pt idx="5">
                  <c:v>1.52</c:v>
                </c:pt>
                <c:pt idx="6">
                  <c:v>#N/A</c:v>
                </c:pt>
                <c:pt idx="7">
                  <c:v>1.1599999999999999</c:v>
                </c:pt>
                <c:pt idx="8">
                  <c:v>#N/A</c:v>
                </c:pt>
                <c:pt idx="9">
                  <c:v>1.2</c:v>
                </c:pt>
              </c:numCache>
            </c:numRef>
          </c:val>
          <c:extLst>
            <c:ext xmlns:c16="http://schemas.microsoft.com/office/drawing/2014/chart" uri="{C3380CC4-5D6E-409C-BE32-E72D297353CC}">
              <c16:uniqueId val="{00000009-3558-4B14-981B-0EEF0A23E33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69718</c:v>
                </c:pt>
                <c:pt idx="5">
                  <c:v>69594</c:v>
                </c:pt>
                <c:pt idx="8">
                  <c:v>68573</c:v>
                </c:pt>
                <c:pt idx="11">
                  <c:v>68276</c:v>
                </c:pt>
                <c:pt idx="14">
                  <c:v>68004</c:v>
                </c:pt>
              </c:numCache>
            </c:numRef>
          </c:val>
          <c:extLst>
            <c:ext xmlns:c16="http://schemas.microsoft.com/office/drawing/2014/chart" uri="{C3380CC4-5D6E-409C-BE32-E72D297353CC}">
              <c16:uniqueId val="{00000000-2CAE-45E6-A370-16AB14CB29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AE-45E6-A370-16AB14CB29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700</c:v>
                </c:pt>
                <c:pt idx="3">
                  <c:v>579</c:v>
                </c:pt>
                <c:pt idx="6">
                  <c:v>405</c:v>
                </c:pt>
                <c:pt idx="9">
                  <c:v>371</c:v>
                </c:pt>
                <c:pt idx="12">
                  <c:v>303</c:v>
                </c:pt>
              </c:numCache>
            </c:numRef>
          </c:val>
          <c:extLst>
            <c:ext xmlns:c16="http://schemas.microsoft.com/office/drawing/2014/chart" uri="{C3380CC4-5D6E-409C-BE32-E72D297353CC}">
              <c16:uniqueId val="{00000002-2CAE-45E6-A370-16AB14CB29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858</c:v>
                </c:pt>
                <c:pt idx="3">
                  <c:v>775</c:v>
                </c:pt>
                <c:pt idx="6">
                  <c:v>807</c:v>
                </c:pt>
                <c:pt idx="9">
                  <c:v>877</c:v>
                </c:pt>
                <c:pt idx="12">
                  <c:v>858</c:v>
                </c:pt>
              </c:numCache>
            </c:numRef>
          </c:val>
          <c:extLst>
            <c:ext xmlns:c16="http://schemas.microsoft.com/office/drawing/2014/chart" uri="{C3380CC4-5D6E-409C-BE32-E72D297353CC}">
              <c16:uniqueId val="{00000003-2CAE-45E6-A370-16AB14CB29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487</c:v>
                </c:pt>
                <c:pt idx="3">
                  <c:v>43</c:v>
                </c:pt>
                <c:pt idx="6">
                  <c:v>571</c:v>
                </c:pt>
                <c:pt idx="9">
                  <c:v>656</c:v>
                </c:pt>
                <c:pt idx="12">
                  <c:v>331</c:v>
                </c:pt>
              </c:numCache>
            </c:numRef>
          </c:val>
          <c:extLst>
            <c:ext xmlns:c16="http://schemas.microsoft.com/office/drawing/2014/chart" uri="{C3380CC4-5D6E-409C-BE32-E72D297353CC}">
              <c16:uniqueId val="{00000004-2CAE-45E6-A370-16AB14CB29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1333</c:v>
                </c:pt>
                <c:pt idx="3">
                  <c:v>1667</c:v>
                </c:pt>
                <c:pt idx="6">
                  <c:v>2000</c:v>
                </c:pt>
                <c:pt idx="9">
                  <c:v>2667</c:v>
                </c:pt>
                <c:pt idx="12">
                  <c:v>3333</c:v>
                </c:pt>
              </c:numCache>
            </c:numRef>
          </c:val>
          <c:extLst>
            <c:ext xmlns:c16="http://schemas.microsoft.com/office/drawing/2014/chart" uri="{C3380CC4-5D6E-409C-BE32-E72D297353CC}">
              <c16:uniqueId val="{00000005-2CAE-45E6-A370-16AB14CB29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AE-45E6-A370-16AB14CB29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109406</c:v>
                </c:pt>
                <c:pt idx="3">
                  <c:v>104950</c:v>
                </c:pt>
                <c:pt idx="6">
                  <c:v>102844</c:v>
                </c:pt>
                <c:pt idx="9">
                  <c:v>102663</c:v>
                </c:pt>
                <c:pt idx="12">
                  <c:v>94798</c:v>
                </c:pt>
              </c:numCache>
            </c:numRef>
          </c:val>
          <c:extLst>
            <c:ext xmlns:c16="http://schemas.microsoft.com/office/drawing/2014/chart" uri="{C3380CC4-5D6E-409C-BE32-E72D297353CC}">
              <c16:uniqueId val="{00000007-2CAE-45E6-A370-16AB14CB292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43066</c:v>
                </c:pt>
                <c:pt idx="2">
                  <c:v>#N/A</c:v>
                </c:pt>
                <c:pt idx="3">
                  <c:v>#N/A</c:v>
                </c:pt>
                <c:pt idx="4">
                  <c:v>38420</c:v>
                </c:pt>
                <c:pt idx="5">
                  <c:v>#N/A</c:v>
                </c:pt>
                <c:pt idx="6">
                  <c:v>#N/A</c:v>
                </c:pt>
                <c:pt idx="7">
                  <c:v>38054</c:v>
                </c:pt>
                <c:pt idx="8">
                  <c:v>#N/A</c:v>
                </c:pt>
                <c:pt idx="9">
                  <c:v>#N/A</c:v>
                </c:pt>
                <c:pt idx="10">
                  <c:v>38958</c:v>
                </c:pt>
                <c:pt idx="11">
                  <c:v>#N/A</c:v>
                </c:pt>
                <c:pt idx="12">
                  <c:v>#N/A</c:v>
                </c:pt>
                <c:pt idx="13">
                  <c:v>31619</c:v>
                </c:pt>
                <c:pt idx="14">
                  <c:v>#N/A</c:v>
                </c:pt>
              </c:numCache>
            </c:numRef>
          </c:val>
          <c:smooth val="0"/>
          <c:extLst>
            <c:ext xmlns:c16="http://schemas.microsoft.com/office/drawing/2014/chart" uri="{C3380CC4-5D6E-409C-BE32-E72D297353CC}">
              <c16:uniqueId val="{00000008-2CAE-45E6-A370-16AB14CB292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756326</c:v>
                </c:pt>
                <c:pt idx="5">
                  <c:v>753912</c:v>
                </c:pt>
                <c:pt idx="8">
                  <c:v>755980</c:v>
                </c:pt>
                <c:pt idx="11">
                  <c:v>745750</c:v>
                </c:pt>
                <c:pt idx="14">
                  <c:v>745514</c:v>
                </c:pt>
              </c:numCache>
            </c:numRef>
          </c:val>
          <c:extLst>
            <c:ext xmlns:c16="http://schemas.microsoft.com/office/drawing/2014/chart" uri="{C3380CC4-5D6E-409C-BE32-E72D297353CC}">
              <c16:uniqueId val="{00000000-FCC6-48C4-B97C-B756F31DFA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7298</c:v>
                </c:pt>
                <c:pt idx="5">
                  <c:v>6966</c:v>
                </c:pt>
                <c:pt idx="8">
                  <c:v>9158</c:v>
                </c:pt>
                <c:pt idx="11">
                  <c:v>8828</c:v>
                </c:pt>
                <c:pt idx="14">
                  <c:v>8275</c:v>
                </c:pt>
              </c:numCache>
            </c:numRef>
          </c:val>
          <c:extLst>
            <c:ext xmlns:c16="http://schemas.microsoft.com/office/drawing/2014/chart" uri="{C3380CC4-5D6E-409C-BE32-E72D297353CC}">
              <c16:uniqueId val="{00000001-FCC6-48C4-B97C-B756F31DFA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80507</c:v>
                </c:pt>
                <c:pt idx="5">
                  <c:v>67625</c:v>
                </c:pt>
                <c:pt idx="8">
                  <c:v>47304</c:v>
                </c:pt>
                <c:pt idx="11">
                  <c:v>48466</c:v>
                </c:pt>
                <c:pt idx="14">
                  <c:v>50915</c:v>
                </c:pt>
              </c:numCache>
            </c:numRef>
          </c:val>
          <c:extLst>
            <c:ext xmlns:c16="http://schemas.microsoft.com/office/drawing/2014/chart" uri="{C3380CC4-5D6E-409C-BE32-E72D297353CC}">
              <c16:uniqueId val="{00000002-FCC6-48C4-B97C-B756F31DFA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C6-48C4-B97C-B756F31DFA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C6-48C4-B97C-B756F31DFA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2990</c:v>
                </c:pt>
                <c:pt idx="3">
                  <c:v>2824</c:v>
                </c:pt>
                <c:pt idx="6">
                  <c:v>2147</c:v>
                </c:pt>
                <c:pt idx="9">
                  <c:v>1989</c:v>
                </c:pt>
                <c:pt idx="12">
                  <c:v>1851</c:v>
                </c:pt>
              </c:numCache>
            </c:numRef>
          </c:val>
          <c:extLst>
            <c:ext xmlns:c16="http://schemas.microsoft.com/office/drawing/2014/chart" uri="{C3380CC4-5D6E-409C-BE32-E72D297353CC}">
              <c16:uniqueId val="{00000005-FCC6-48C4-B97C-B756F31DFA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182780</c:v>
                </c:pt>
                <c:pt idx="3">
                  <c:v>181287</c:v>
                </c:pt>
                <c:pt idx="6">
                  <c:v>171851</c:v>
                </c:pt>
                <c:pt idx="9">
                  <c:v>168919</c:v>
                </c:pt>
                <c:pt idx="12">
                  <c:v>165054</c:v>
                </c:pt>
              </c:numCache>
            </c:numRef>
          </c:val>
          <c:extLst>
            <c:ext xmlns:c16="http://schemas.microsoft.com/office/drawing/2014/chart" uri="{C3380CC4-5D6E-409C-BE32-E72D297353CC}">
              <c16:uniqueId val="{00000006-FCC6-48C4-B97C-B756F31DFA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8713</c:v>
                </c:pt>
                <c:pt idx="3">
                  <c:v>8177</c:v>
                </c:pt>
                <c:pt idx="6">
                  <c:v>7607</c:v>
                </c:pt>
                <c:pt idx="9">
                  <c:v>7132</c:v>
                </c:pt>
                <c:pt idx="12">
                  <c:v>6631</c:v>
                </c:pt>
              </c:numCache>
            </c:numRef>
          </c:val>
          <c:extLst>
            <c:ext xmlns:c16="http://schemas.microsoft.com/office/drawing/2014/chart" uri="{C3380CC4-5D6E-409C-BE32-E72D297353CC}">
              <c16:uniqueId val="{00000007-FCC6-48C4-B97C-B756F31DFA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3698</c:v>
                </c:pt>
                <c:pt idx="3">
                  <c:v>2573</c:v>
                </c:pt>
                <c:pt idx="6">
                  <c:v>3614</c:v>
                </c:pt>
                <c:pt idx="9">
                  <c:v>4080</c:v>
                </c:pt>
                <c:pt idx="12">
                  <c:v>4703</c:v>
                </c:pt>
              </c:numCache>
            </c:numRef>
          </c:val>
          <c:extLst>
            <c:ext xmlns:c16="http://schemas.microsoft.com/office/drawing/2014/chart" uri="{C3380CC4-5D6E-409C-BE32-E72D297353CC}">
              <c16:uniqueId val="{00000008-FCC6-48C4-B97C-B756F31DFA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1966</c:v>
                </c:pt>
                <c:pt idx="3">
                  <c:v>1362</c:v>
                </c:pt>
                <c:pt idx="6">
                  <c:v>752</c:v>
                </c:pt>
                <c:pt idx="9">
                  <c:v>386</c:v>
                </c:pt>
                <c:pt idx="12">
                  <c:v>164</c:v>
                </c:pt>
              </c:numCache>
            </c:numRef>
          </c:val>
          <c:extLst>
            <c:ext xmlns:c16="http://schemas.microsoft.com/office/drawing/2014/chart" uri="{C3380CC4-5D6E-409C-BE32-E72D297353CC}">
              <c16:uniqueId val="{00000009-FCC6-48C4-B97C-B756F31DFA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1229593</c:v>
                </c:pt>
                <c:pt idx="3">
                  <c:v>1232905</c:v>
                </c:pt>
                <c:pt idx="6">
                  <c:v>1251342</c:v>
                </c:pt>
                <c:pt idx="9">
                  <c:v>1251039</c:v>
                </c:pt>
                <c:pt idx="12">
                  <c:v>1262643</c:v>
                </c:pt>
              </c:numCache>
            </c:numRef>
          </c:val>
          <c:extLst>
            <c:ext xmlns:c16="http://schemas.microsoft.com/office/drawing/2014/chart" uri="{C3380CC4-5D6E-409C-BE32-E72D297353CC}">
              <c16:uniqueId val="{0000000A-FCC6-48C4-B97C-B756F31DFAF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585609</c:v>
                </c:pt>
                <c:pt idx="2">
                  <c:v>#N/A</c:v>
                </c:pt>
                <c:pt idx="3">
                  <c:v>#N/A</c:v>
                </c:pt>
                <c:pt idx="4">
                  <c:v>600625</c:v>
                </c:pt>
                <c:pt idx="5">
                  <c:v>#N/A</c:v>
                </c:pt>
                <c:pt idx="6">
                  <c:v>#N/A</c:v>
                </c:pt>
                <c:pt idx="7">
                  <c:v>624870</c:v>
                </c:pt>
                <c:pt idx="8">
                  <c:v>#N/A</c:v>
                </c:pt>
                <c:pt idx="9">
                  <c:v>#N/A</c:v>
                </c:pt>
                <c:pt idx="10">
                  <c:v>630502</c:v>
                </c:pt>
                <c:pt idx="11">
                  <c:v>#N/A</c:v>
                </c:pt>
                <c:pt idx="12">
                  <c:v>#N/A</c:v>
                </c:pt>
                <c:pt idx="13">
                  <c:v>636341</c:v>
                </c:pt>
                <c:pt idx="14">
                  <c:v>#N/A</c:v>
                </c:pt>
              </c:numCache>
            </c:numRef>
          </c:val>
          <c:smooth val="0"/>
          <c:extLst>
            <c:ext xmlns:c16="http://schemas.microsoft.com/office/drawing/2014/chart" uri="{C3380CC4-5D6E-409C-BE32-E72D297353CC}">
              <c16:uniqueId val="{0000000B-FCC6-48C4-B97C-B756F31DFAF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7256</c:v>
                </c:pt>
                <c:pt idx="1">
                  <c:v>7212</c:v>
                </c:pt>
                <c:pt idx="2">
                  <c:v>7518</c:v>
                </c:pt>
              </c:numCache>
            </c:numRef>
          </c:val>
          <c:extLst>
            <c:ext xmlns:c16="http://schemas.microsoft.com/office/drawing/2014/chart" uri="{C3380CC4-5D6E-409C-BE32-E72D297353CC}">
              <c16:uniqueId val="{00000000-BF81-4F41-A1EE-4709E498C3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8719</c:v>
                </c:pt>
                <c:pt idx="1">
                  <c:v>7521</c:v>
                </c:pt>
                <c:pt idx="2">
                  <c:v>6924</c:v>
                </c:pt>
              </c:numCache>
            </c:numRef>
          </c:val>
          <c:extLst>
            <c:ext xmlns:c16="http://schemas.microsoft.com/office/drawing/2014/chart" uri="{C3380CC4-5D6E-409C-BE32-E72D297353CC}">
              <c16:uniqueId val="{00000001-BF81-4F41-A1EE-4709E498C3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42292</c:v>
                </c:pt>
                <c:pt idx="1">
                  <c:v>40439</c:v>
                </c:pt>
                <c:pt idx="2">
                  <c:v>39728</c:v>
                </c:pt>
              </c:numCache>
            </c:numRef>
          </c:val>
          <c:extLst>
            <c:ext xmlns:c16="http://schemas.microsoft.com/office/drawing/2014/chart" uri="{C3380CC4-5D6E-409C-BE32-E72D297353CC}">
              <c16:uniqueId val="{00000002-BF81-4F41-A1EE-4709E498C3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～令和２年度）」等に基づき実施している公債費の平準化の取組などにより、前年度から減少した。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・しかしながら、臨時財政対策債の元利償還金の増などにより、依然として高水準で推移しており、今後もその傾向は続く見込み。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については、ほぼ横ばいとなっており、実質公債費比率の分子は減となっている。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今後も同プラン等の着実な実施により、健全な財政運営を進めていく。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・減債基金積立相当額の積立ルールどおり積み立てており不足額は生じていない。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・退職手当支給率の引下げや職員数の減等により、退職手当負担見込額が減少した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ものの、新幹線整備事業や国の防災・減災、国土強靭化のための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か年緊急対策の取組等により、一般会計等に係る地方債現在高は増となっており、将来負担額（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近年は県庁舎建設に伴い、県庁舎建設整備基金を大きく取崩していたが、平成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月に新県庁舎が完成したこと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充当可能基金の残高は対前年度比で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ため、充当可能財源等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・将来負担額（</a:t>
          </a:r>
          <a:r>
            <a:rPr lang="en-US" altLang="ja-JP" sz="1300">
              <a:effectLst/>
              <a:latin typeface="ＭＳ Ｐゴシック" panose="020B0600070205080204" pitchFamily="50" charset="-128"/>
              <a:ea typeface="ＭＳ Ｐゴシック" panose="020B0600070205080204" pitchFamily="50" charset="-128"/>
            </a:rPr>
            <a:t>A</a:t>
          </a:r>
          <a:r>
            <a:rPr lang="ja-JP" altLang="en-US" sz="1300">
              <a:effectLst/>
              <a:latin typeface="ＭＳ Ｐゴシック" panose="020B0600070205080204" pitchFamily="50" charset="-128"/>
              <a:ea typeface="ＭＳ Ｐゴシック" panose="020B0600070205080204" pitchFamily="50" charset="-128"/>
            </a:rPr>
            <a:t>）及び充当可能財源等</a:t>
          </a:r>
          <a:r>
            <a:rPr lang="en-US" altLang="ja-JP" sz="1300">
              <a:effectLst/>
              <a:latin typeface="ＭＳ Ｐゴシック" panose="020B0600070205080204" pitchFamily="50" charset="-128"/>
              <a:ea typeface="ＭＳ Ｐゴシック" panose="020B0600070205080204" pitchFamily="50" charset="-128"/>
            </a:rPr>
            <a:t>(B)</a:t>
          </a:r>
          <a:r>
            <a:rPr lang="ja-JP" altLang="en-US" sz="1300">
              <a:effectLst/>
              <a:latin typeface="ＭＳ Ｐゴシック" panose="020B0600070205080204" pitchFamily="50" charset="-128"/>
              <a:ea typeface="ＭＳ Ｐゴシック" panose="020B0600070205080204" pitchFamily="50" charset="-128"/>
            </a:rPr>
            <a:t>ともに前年度比で増となっているが、将来負担額</a:t>
          </a:r>
          <a:r>
            <a:rPr lang="en-US" altLang="ja-JP" sz="1300">
              <a:effectLst/>
              <a:latin typeface="ＭＳ Ｐゴシック" panose="020B0600070205080204" pitchFamily="50" charset="-128"/>
              <a:ea typeface="ＭＳ Ｐゴシック" panose="020B0600070205080204" pitchFamily="50" charset="-128"/>
            </a:rPr>
            <a:t>(A)</a:t>
          </a:r>
          <a:r>
            <a:rPr lang="ja-JP" altLang="en-US" sz="1300">
              <a:effectLst/>
              <a:latin typeface="ＭＳ Ｐゴシック" panose="020B0600070205080204" pitchFamily="50" charset="-128"/>
              <a:ea typeface="ＭＳ Ｐゴシック" panose="020B0600070205080204" pitchFamily="50" charset="-128"/>
            </a:rPr>
            <a:t>の伸びが大きく上回ったため、将来負担比率（分子）は増となっている。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・引き続き、財政運営の健全性とのバランスを考慮し、事業の選択と集中を図りながら、将来負担額の抑制に努める。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・令和元年度は、今後必要となる医療及び介護の体制整備等に要する財源として、地域医療介護総合確保基金に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億円積み立てた一方、同基金で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億円、地方債償還のために県債管理基金（減債基金）を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億円、工業団地整備事業のために地域産業開発基金を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月の新県庁舎完成に伴い、令和元年度に県庁舎建設整備基金の残額を産業文化振興基金に全額積み立てている。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～令和２年度）」に基づき、歳入・歳出両面からの収支改善を進めることにより、基金規模の確保に努めていく。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・産業文化振興基金：産業文化の振興を図り、その発展に資するための取組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・産業文化振興基金：県庁舎整備の完了（平成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年１月）に伴い、県庁舎建設整備基金の残額を積み立てたため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・県庁舎建設整備基金：県庁舎整備の完了（平成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年１月）に伴う皆減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億円を積み立てたことによる増（取り崩しはなし）。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・財政調整基金については、今般の厳しい財政状況の中最低水準の取崩しに努めており、平成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年度のいずれも年度末残高は減少していたが、令和元年度は取り崩しを行わず、微増となった。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～令和２年度）」に基づき、歳入・歳出両面からの収支改善を進めることにより、基金規模の確保に努めていく。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・新幹線整備事業等の公共事業にかかる将来の地方債償還のための財源として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・近年の新幹線整備事業等の影響もあり、中長期的には地方債償還額は増加することが見込まれるため、計画的な基金執行が求められる。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～令和２年度）」に基づき、歳入･歳出両面からの収支改善を進めることにより、基金規模の確保に努めていく。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・本県は、自主財源の割合が歳入の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％と低く、特に地方税については、県民一人当たりの決算額が全国でも最下位近くにあることから、都道府県平均と比較して厳しい状況で推移している。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年度以降は、緩やかな景気回復が続いていることから、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傾向にあるものの、依然として低い水準にとどまっている。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・引き続き、より一層の事業の選択と集中を図るとともに、歳入確保対策に努める。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歳出のうち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社会保障関係費などの義務的経費が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占める割合が高い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地方税や地方交付税などの一般財源収入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の割合が低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幼児教育・保育の無償化の影響等により地方特例交付金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が伸びた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それ以上に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地方税及び臨時財政対策債が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ことで経常一般財源は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。一方、人件費や公債費が大きく減となった影響により、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・今後も公債費の動向を注視しつつ、「長崎県行財政改革推進プラン（平成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の着実な実施により、効率的な事業執行に努める。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55880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4947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55880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1470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7620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147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67</xdr:row>
      <xdr:rowOff>7620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137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5080</xdr:rowOff>
    </xdr:from>
    <xdr:to>
      <xdr:col>19</xdr:col>
      <xdr:colOff>184150</xdr:colOff>
      <xdr:row>67</xdr:row>
      <xdr:rowOff>106680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91457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・人件費について、本県は離島や半島が多く、行政サービスに対して他県よりコストがかかるため、都道府県平均より高い状況が続いているが、「長崎県行財政改革推進プラン（平成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～令和２年度）」等に基づき、令和２年度末までに職員数を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人程度見直すこととしており、引き続き適正な職員配置に取り組んでいく。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・物件費についても、同プラン等に基づき、電子決裁システムの利用促進等によるペーパーレス化の推進や旅費の見直しを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行うとともに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ＲＰＡの導入など新たな取組を進め、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内部管理経費の適正化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コストの縮減を図っていく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63264</xdr:rowOff>
    </xdr:from>
    <xdr:to>
      <xdr:col>23</xdr:col>
      <xdr:colOff>133350</xdr:colOff>
      <xdr:row>81</xdr:row>
      <xdr:rowOff>111525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5071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63264</xdr:rowOff>
    </xdr:from>
    <xdr:to>
      <xdr:col>19</xdr:col>
      <xdr:colOff>133350</xdr:colOff>
      <xdr:row>81</xdr:row>
      <xdr:rowOff>115064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3950714"/>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13719</xdr:rowOff>
    </xdr:from>
    <xdr:to>
      <xdr:col>15</xdr:col>
      <xdr:colOff>82550</xdr:colOff>
      <xdr:row>81</xdr:row>
      <xdr:rowOff>115064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01169"/>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13436</xdr:rowOff>
    </xdr:from>
    <xdr:to>
      <xdr:col>11</xdr:col>
      <xdr:colOff>31750</xdr:colOff>
      <xdr:row>81</xdr:row>
      <xdr:rowOff>13719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00886"/>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60725</xdr:rowOff>
    </xdr:from>
    <xdr:to>
      <xdr:col>23</xdr:col>
      <xdr:colOff>184150</xdr:colOff>
      <xdr:row>81</xdr:row>
      <xdr:rowOff>162325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77252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7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12464</xdr:rowOff>
    </xdr:from>
    <xdr:to>
      <xdr:col>19</xdr:col>
      <xdr:colOff>184150</xdr:colOff>
      <xdr:row>81</xdr:row>
      <xdr:rowOff>114064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8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124241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6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64264</xdr:rowOff>
    </xdr:from>
    <xdr:to>
      <xdr:col>15</xdr:col>
      <xdr:colOff>133350</xdr:colOff>
      <xdr:row>81</xdr:row>
      <xdr:rowOff>165864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4591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134369</xdr:rowOff>
    </xdr:from>
    <xdr:to>
      <xdr:col>11</xdr:col>
      <xdr:colOff>82550</xdr:colOff>
      <xdr:row>81</xdr:row>
      <xdr:rowOff>64519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8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74696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134086</xdr:rowOff>
    </xdr:from>
    <xdr:to>
      <xdr:col>7</xdr:col>
      <xdr:colOff>31750</xdr:colOff>
      <xdr:row>81</xdr:row>
      <xdr:rowOff>64236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8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74413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・これまでの給与制度の見直しや管理職員の給与カット（２～３％）の実施により、類似団体平均を下回る状況が続いており、引き続き適正な運用に努める。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・職員数については、組織や事業の見直し、事務の効率化などにより、削減を行っているが、人口減少に歯止めがかからない状況が続いており、職員の削減率を人口の減少率が大きく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年３月に策定した「長崎県行財政改革推進プラン（平成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年度から取組を進めている「さらなる収支改善対策」による見直しとあわせて、職員数を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人程度見直すこととしている。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・また、本県の人口減少による影響を見据え、継続して行政運営を行うため、さらなる組織・人員の見直しに取り組み、適正な職員配置に努める。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44155</xdr:rowOff>
    </xdr:from>
    <xdr:to>
      <xdr:col>81</xdr:col>
      <xdr:colOff>44450</xdr:colOff>
      <xdr:row>61</xdr:row>
      <xdr:rowOff>126860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502605"/>
          <a:ext cx="8382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144482</xdr:rowOff>
    </xdr:from>
    <xdr:to>
      <xdr:col>77</xdr:col>
      <xdr:colOff>44450</xdr:colOff>
      <xdr:row>61</xdr:row>
      <xdr:rowOff>44155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431482"/>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105994</xdr:rowOff>
    </xdr:from>
    <xdr:to>
      <xdr:col>72</xdr:col>
      <xdr:colOff>203200</xdr:colOff>
      <xdr:row>60</xdr:row>
      <xdr:rowOff>144482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392994"/>
          <a:ext cx="889000" cy="3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57493</xdr:rowOff>
    </xdr:from>
    <xdr:to>
      <xdr:col>68</xdr:col>
      <xdr:colOff>152400</xdr:colOff>
      <xdr:row>60</xdr:row>
      <xdr:rowOff>105994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44493"/>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76060</xdr:rowOff>
    </xdr:from>
    <xdr:to>
      <xdr:col>81</xdr:col>
      <xdr:colOff>95250</xdr:colOff>
      <xdr:row>62</xdr:row>
      <xdr:rowOff>6210</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5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92587</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37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164805</xdr:rowOff>
    </xdr:from>
    <xdr:to>
      <xdr:col>77</xdr:col>
      <xdr:colOff>95250</xdr:colOff>
      <xdr:row>61</xdr:row>
      <xdr:rowOff>94955</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4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105132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2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93682</xdr:rowOff>
    </xdr:from>
    <xdr:to>
      <xdr:col>73</xdr:col>
      <xdr:colOff>44450</xdr:colOff>
      <xdr:row>61</xdr:row>
      <xdr:rowOff>23832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55194</xdr:rowOff>
    </xdr:from>
    <xdr:to>
      <xdr:col>68</xdr:col>
      <xdr:colOff>203200</xdr:colOff>
      <xdr:row>60</xdr:row>
      <xdr:rowOff>156794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141571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6693</xdr:rowOff>
    </xdr:from>
    <xdr:to>
      <xdr:col>64</xdr:col>
      <xdr:colOff>152400</xdr:colOff>
      <xdr:row>60</xdr:row>
      <xdr:rowOff>108293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2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93070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・国営土地改良事業にかかる負担金の減等により、平成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ており、同グループの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都道府県平均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・今後の実質的な公債費の見込みについて、令和元年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月に策定した「中期財政見通し」における試算では、令和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年度までは減少傾向にあるが、図書館整備等の大型事業の償還が始まることや過去と比較して公債費に係る交付税措置が低くなることから、令和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年度以降は、再び上昇傾向となることが見込まれる。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・このため、財政運営の健全性とのバランスを考慮し、事業の選択と集中を図りながら、引き続き公債費負担の抑制に取り組んでいく。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106892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82413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106892</xdr:rowOff>
    </xdr:from>
    <xdr:to>
      <xdr:col>77</xdr:col>
      <xdr:colOff>44450</xdr:colOff>
      <xdr:row>41</xdr:row>
      <xdr:rowOff>15875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69648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116417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704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146050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714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58860</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142469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・本県の将来負担比率は、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年度は、さらに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ポイントの増と上昇傾向にある。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度の増の主な要因としては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新幹線整備事業や防災・減災対策等により地方債残高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したことに伴い、分子が増加したことが挙げられる。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・また、臨時財政対策債発行可能額の減により標準財政規模が縮小されたことに伴い、分母が減少していることも、将来負担比率を引き上げる要因となっている。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・当該比率が高い団体は、将来財政運営を圧迫する可能性が高くなるため、公債費負担の抑制など、引き続き同比率の低減に努める。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143307</xdr:rowOff>
    </xdr:from>
    <xdr:to>
      <xdr:col>81</xdr:col>
      <xdr:colOff>44450</xdr:colOff>
      <xdr:row>19</xdr:row>
      <xdr:rowOff>150546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340085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129311</xdr:rowOff>
    </xdr:from>
    <xdr:to>
      <xdr:col>77</xdr:col>
      <xdr:colOff>44450</xdr:colOff>
      <xdr:row>19</xdr:row>
      <xdr:rowOff>143307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5290800" y="338686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92634</xdr:rowOff>
    </xdr:from>
    <xdr:to>
      <xdr:col>72</xdr:col>
      <xdr:colOff>203200</xdr:colOff>
      <xdr:row>19</xdr:row>
      <xdr:rowOff>129311</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401800" y="3350184"/>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59334</xdr:rowOff>
    </xdr:from>
    <xdr:to>
      <xdr:col>68</xdr:col>
      <xdr:colOff>152400</xdr:colOff>
      <xdr:row>19</xdr:row>
      <xdr:rowOff>92634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3316884"/>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99746</xdr:rowOff>
    </xdr:from>
    <xdr:to>
      <xdr:col>81</xdr:col>
      <xdr:colOff>95250</xdr:colOff>
      <xdr:row>20</xdr:row>
      <xdr:rowOff>29896</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3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71823</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33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92507</xdr:rowOff>
    </xdr:from>
    <xdr:to>
      <xdr:col>77</xdr:col>
      <xdr:colOff>95250</xdr:colOff>
      <xdr:row>20</xdr:row>
      <xdr:rowOff>22657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7434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4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78511</xdr:rowOff>
    </xdr:from>
    <xdr:to>
      <xdr:col>73</xdr:col>
      <xdr:colOff>44450</xdr:colOff>
      <xdr:row>20</xdr:row>
      <xdr:rowOff>8661</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164888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41834</xdr:rowOff>
    </xdr:from>
    <xdr:to>
      <xdr:col>68</xdr:col>
      <xdr:colOff>203200</xdr:colOff>
      <xdr:row>19</xdr:row>
      <xdr:rowOff>143434</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32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128211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3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8534</xdr:rowOff>
    </xdr:from>
    <xdr:to>
      <xdr:col>64</xdr:col>
      <xdr:colOff>152400</xdr:colOff>
      <xdr:row>19</xdr:row>
      <xdr:rowOff>110134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94911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・本県は、離島や半島が多く、行政サービスに対して他県よりコストがかかるため、都道府県平均より高い状況が続いてい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数次にわたる行財政改革で、職員数の削減や給与見直しの取組を続けているが、給与改定や退職金増等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もあり、近年は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年度は、職員数の減に伴い人件費総額は減少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退職手当債の発行可能額の減少に伴い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、経常経費充当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微減にとどまり、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経常収支比率に占める人件費の割合は、前年度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とほぼ同水準となっている。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756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・経常収支比率に占める物件費の割合は、「長崎県行財政改革推進プラン（平成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～令和２年度）」等に基づき、電子決裁システムの利用促進等によるペーパーレス化の推進や旅費の見直しをはじめ、内部管理経費の適正化に取り組んでいることから、都道府県平均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・現在、ＴＶ会議システムやＲＰＡの導入による業務効率化など、新たな取組も進めているところであり、引き続き、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様々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な手法を検討し、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見直しに取り組んでいく。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・本県の扶助費は、原爆被爆者援護関係費用などで都道府県平均よりも高い状況が続いて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おり、令和元年度も微増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高齢化のさらなる進行等による社会保障関係費の増加により、扶助費の割合は上昇することが予想されるが、これらの多くは法令等により支出が義務付けられており、縮減が容易でない経費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・維持補修費などのその他の経常経費については、都道府県平均と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年度から国民健康保険が都道府県に移管されたことから、従来は補助費等として支出していた経費が繰出金による支出に変更となったため、水準が大幅に高くなっている（全国同様の動き）</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a:extLst>
            <a:ext uri="{FF2B5EF4-FFF2-40B4-BE49-F238E27FC236}">
              <a16:creationId xmlns:a16="http://schemas.microsoft.com/office/drawing/2014/main" id="{00000000-0008-0000-0400-0000E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5" name="その他最小値テキスト">
          <a:extLst>
            <a:ext uri="{FF2B5EF4-FFF2-40B4-BE49-F238E27FC236}">
              <a16:creationId xmlns:a16="http://schemas.microsoft.com/office/drawing/2014/main" id="{00000000-0008-0000-0400-0000EB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7" name="その他最大値テキスト">
          <a:extLst>
            <a:ext uri="{FF2B5EF4-FFF2-40B4-BE49-F238E27FC236}">
              <a16:creationId xmlns:a16="http://schemas.microsoft.com/office/drawing/2014/main" id="{00000000-0008-0000-0400-0000ED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5671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40" name="その他平均値テキスト">
          <a:extLst>
            <a:ext uri="{FF2B5EF4-FFF2-40B4-BE49-F238E27FC236}">
              <a16:creationId xmlns:a16="http://schemas.microsoft.com/office/drawing/2014/main" id="{00000000-0008-0000-0400-0000F0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57</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4782800" y="92710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3893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004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59" name="その他該当値テキスト">
          <a:extLst>
            <a:ext uri="{FF2B5EF4-FFF2-40B4-BE49-F238E27FC236}">
              <a16:creationId xmlns:a16="http://schemas.microsoft.com/office/drawing/2014/main" id="{00000000-0008-0000-0400-000003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・本県は、全国よりも早いペースで高齢化が進んでいることなどから、社会保障関係費が他県と比較して高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国民健康保険が都道府県に移管されたことから、従来は補助費等として支出していた経費が繰出金による支出に変更となったため水準が大幅に低くなっているが、その影響を除くと概ね上昇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・今後も増加傾向が予想されることから、「健康長寿日本一」の長崎県づくりや介護予防・重度化防止の推進等に取り組むことにより、経費の縮減を図ることとしている。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149860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6459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41</xdr:row>
      <xdr:rowOff>1270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645922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104140</xdr:rowOff>
    </xdr:from>
    <xdr:to>
      <xdr:col>73</xdr:col>
      <xdr:colOff>180975</xdr:colOff>
      <xdr:row>41</xdr:row>
      <xdr:rowOff>1270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138430</xdr:rowOff>
    </xdr:from>
    <xdr:to>
      <xdr:col>69</xdr:col>
      <xdr:colOff>92075</xdr:colOff>
      <xdr:row>40</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824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7637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5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121920</xdr:rowOff>
    </xdr:from>
    <xdr:to>
      <xdr:col>74</xdr:col>
      <xdr:colOff>31750</xdr:colOff>
      <xdr:row>41</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・健全な財政運営を維持するため、「長崎県行財政改革推進プラン（平成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～令和２年度）」等に基づき実施している公債費の平準化の取組などにより、経常収支比率に占める公債費の割合は、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年度において、対前年度比で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・しかしながら、都道府県平均よりも高い状況に変わりはなく、今後もその傾向は続く見込み。</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・今後も、地方債償還額の増加が想定されるが、公債費の平準化に努めながら、健全な財政運営に努める。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4674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098800" y="1364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79</xdr:row>
      <xdr:rowOff>162379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56243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70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60070</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51906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・公債費以外の経常収支比率に占める割合は、近年、社会保障関係費の増加に伴って上昇傾向にあり、都道府県平均よりも、また、グループ内でも高い割合となっている。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～令和２年度）」等に基づき、健全な財政運営に努めるとともに、「健康長寿日本一」の長崎県づくりや介護予防・重度化防止の推進等に取り組むことにより、経費の縮減を図ることとしている。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170435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2349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33274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782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14987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140715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0703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165801</xdr:rowOff>
    </xdr:from>
    <xdr:to>
      <xdr:col>29</xdr:col>
      <xdr:colOff>127000</xdr:colOff>
      <xdr:row>15</xdr:row>
      <xdr:rowOff>34173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13726"/>
          <a:ext cx="6477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106291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30058</xdr:rowOff>
    </xdr:from>
    <xdr:to>
      <xdr:col>26</xdr:col>
      <xdr:colOff>50800</xdr:colOff>
      <xdr:row>15</xdr:row>
      <xdr:rowOff>34173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49433"/>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30058</xdr:rowOff>
    </xdr:from>
    <xdr:to>
      <xdr:col>22</xdr:col>
      <xdr:colOff>114300</xdr:colOff>
      <xdr:row>15</xdr:row>
      <xdr:rowOff>81951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49433"/>
          <a:ext cx="698500" cy="5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5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81951</xdr:rowOff>
    </xdr:from>
    <xdr:to>
      <xdr:col>18</xdr:col>
      <xdr:colOff>177800</xdr:colOff>
      <xdr:row>15</xdr:row>
      <xdr:rowOff>94798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01326"/>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115001</xdr:rowOff>
    </xdr:from>
    <xdr:to>
      <xdr:col>29</xdr:col>
      <xdr:colOff>177800</xdr:colOff>
      <xdr:row>15</xdr:row>
      <xdr:rowOff>45151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87078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154823</xdr:rowOff>
    </xdr:from>
    <xdr:to>
      <xdr:col>26</xdr:col>
      <xdr:colOff>101600</xdr:colOff>
      <xdr:row>15</xdr:row>
      <xdr:rowOff>84973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0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69750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8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150708</xdr:rowOff>
    </xdr:from>
    <xdr:to>
      <xdr:col>22</xdr:col>
      <xdr:colOff>165100</xdr:colOff>
      <xdr:row>15</xdr:row>
      <xdr:rowOff>80858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9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31151</xdr:rowOff>
    </xdr:from>
    <xdr:to>
      <xdr:col>19</xdr:col>
      <xdr:colOff>38100</xdr:colOff>
      <xdr:row>15</xdr:row>
      <xdr:rowOff>132751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5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142928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43998</xdr:rowOff>
    </xdr:from>
    <xdr:to>
      <xdr:col>15</xdr:col>
      <xdr:colOff>101600</xdr:colOff>
      <xdr:row>15</xdr:row>
      <xdr:rowOff>145598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155775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3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257988</xdr:rowOff>
    </xdr:from>
    <xdr:to>
      <xdr:col>29</xdr:col>
      <xdr:colOff>127000</xdr:colOff>
      <xdr:row>35</xdr:row>
      <xdr:rowOff>305460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25438"/>
          <a:ext cx="647700" cy="390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257988</xdr:rowOff>
    </xdr:from>
    <xdr:to>
      <xdr:col>26</xdr:col>
      <xdr:colOff>50800</xdr:colOff>
      <xdr:row>34</xdr:row>
      <xdr:rowOff>329387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25438"/>
          <a:ext cx="698500" cy="7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329387</xdr:rowOff>
    </xdr:from>
    <xdr:to>
      <xdr:col>22</xdr:col>
      <xdr:colOff>114300</xdr:colOff>
      <xdr:row>34</xdr:row>
      <xdr:rowOff>330302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96837"/>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94843</xdr:rowOff>
    </xdr:from>
    <xdr:to>
      <xdr:col>18</xdr:col>
      <xdr:colOff>177800</xdr:colOff>
      <xdr:row>34</xdr:row>
      <xdr:rowOff>330302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62293"/>
          <a:ext cx="698500" cy="23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254660</xdr:rowOff>
    </xdr:from>
    <xdr:to>
      <xdr:col>29</xdr:col>
      <xdr:colOff>177800</xdr:colOff>
      <xdr:row>36</xdr:row>
      <xdr:rowOff>13360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226737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207188</xdr:rowOff>
    </xdr:from>
    <xdr:to>
      <xdr:col>26</xdr:col>
      <xdr:colOff>101600</xdr:colOff>
      <xdr:row>34</xdr:row>
      <xdr:rowOff>308787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746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318965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4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278587</xdr:rowOff>
    </xdr:from>
    <xdr:to>
      <xdr:col>22</xdr:col>
      <xdr:colOff>165100</xdr:colOff>
      <xdr:row>35</xdr:row>
      <xdr:rowOff>37287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4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279502</xdr:rowOff>
    </xdr:from>
    <xdr:to>
      <xdr:col>19</xdr:col>
      <xdr:colOff>38100</xdr:colOff>
      <xdr:row>35</xdr:row>
      <xdr:rowOff>38202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46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3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44043</xdr:rowOff>
    </xdr:from>
    <xdr:to>
      <xdr:col>15</xdr:col>
      <xdr:colOff>101600</xdr:colOff>
      <xdr:row>34</xdr:row>
      <xdr:rowOff>145643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1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130420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45517</xdr:rowOff>
    </xdr:from>
    <xdr:to>
      <xdr:col>24</xdr:col>
      <xdr:colOff>63500</xdr:colOff>
      <xdr:row>34</xdr:row>
      <xdr:rowOff>77795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74817"/>
          <a:ext cx="8382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56078</xdr:rowOff>
    </xdr:from>
    <xdr:to>
      <xdr:col>19</xdr:col>
      <xdr:colOff>177800</xdr:colOff>
      <xdr:row>34</xdr:row>
      <xdr:rowOff>77795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853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56078</xdr:rowOff>
    </xdr:from>
    <xdr:to>
      <xdr:col>15</xdr:col>
      <xdr:colOff>50800</xdr:colOff>
      <xdr:row>34</xdr:row>
      <xdr:rowOff>159314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85378"/>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131653</xdr:rowOff>
    </xdr:from>
    <xdr:to>
      <xdr:col>10</xdr:col>
      <xdr:colOff>114300</xdr:colOff>
      <xdr:row>34</xdr:row>
      <xdr:rowOff>159314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6095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166167</xdr:rowOff>
    </xdr:from>
    <xdr:to>
      <xdr:col>24</xdr:col>
      <xdr:colOff>114300</xdr:colOff>
      <xdr:row>34</xdr:row>
      <xdr:rowOff>96317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144594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0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26995</xdr:rowOff>
    </xdr:from>
    <xdr:to>
      <xdr:col>20</xdr:col>
      <xdr:colOff>38100</xdr:colOff>
      <xdr:row>34</xdr:row>
      <xdr:rowOff>128595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119722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94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5278</xdr:rowOff>
    </xdr:from>
    <xdr:to>
      <xdr:col>15</xdr:col>
      <xdr:colOff>101600</xdr:colOff>
      <xdr:row>34</xdr:row>
      <xdr:rowOff>106878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123405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6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108514</xdr:rowOff>
    </xdr:from>
    <xdr:to>
      <xdr:col>10</xdr:col>
      <xdr:colOff>165100</xdr:colOff>
      <xdr:row>35</xdr:row>
      <xdr:rowOff>38664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55191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80853</xdr:rowOff>
    </xdr:from>
    <xdr:to>
      <xdr:col>6</xdr:col>
      <xdr:colOff>38100</xdr:colOff>
      <xdr:row>35</xdr:row>
      <xdr:rowOff>11003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27530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71577</xdr:rowOff>
    </xdr:from>
    <xdr:to>
      <xdr:col>24</xdr:col>
      <xdr:colOff>63500</xdr:colOff>
      <xdr:row>57</xdr:row>
      <xdr:rowOff>89694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844227"/>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13227</xdr:rowOff>
    </xdr:from>
    <xdr:to>
      <xdr:col>19</xdr:col>
      <xdr:colOff>177800</xdr:colOff>
      <xdr:row>57</xdr:row>
      <xdr:rowOff>89694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2908300" y="978587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13227</xdr:rowOff>
    </xdr:from>
    <xdr:to>
      <xdr:col>15</xdr:col>
      <xdr:colOff>50800</xdr:colOff>
      <xdr:row>57</xdr:row>
      <xdr:rowOff>91294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78587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70320</xdr:rowOff>
    </xdr:from>
    <xdr:to>
      <xdr:col>10</xdr:col>
      <xdr:colOff>114300</xdr:colOff>
      <xdr:row>57</xdr:row>
      <xdr:rowOff>91294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130300" y="9842970"/>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20777</xdr:rowOff>
    </xdr:from>
    <xdr:to>
      <xdr:col>24</xdr:col>
      <xdr:colOff>114300</xdr:colOff>
      <xdr:row>57</xdr:row>
      <xdr:rowOff>122377</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107154</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7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38894</xdr:rowOff>
    </xdr:from>
    <xdr:to>
      <xdr:col>20</xdr:col>
      <xdr:colOff>38100</xdr:colOff>
      <xdr:row>57</xdr:row>
      <xdr:rowOff>140494</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131621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133877</xdr:rowOff>
    </xdr:from>
    <xdr:to>
      <xdr:col>15</xdr:col>
      <xdr:colOff>101600</xdr:colOff>
      <xdr:row>57</xdr:row>
      <xdr:rowOff>64027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7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55154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8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40494</xdr:rowOff>
    </xdr:from>
    <xdr:to>
      <xdr:col>10</xdr:col>
      <xdr:colOff>165100</xdr:colOff>
      <xdr:row>57</xdr:row>
      <xdr:rowOff>142094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133221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9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19520</xdr:rowOff>
    </xdr:from>
    <xdr:to>
      <xdr:col>6</xdr:col>
      <xdr:colOff>38100</xdr:colOff>
      <xdr:row>57</xdr:row>
      <xdr:rowOff>121120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112247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8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101981</xdr:rowOff>
    </xdr:from>
    <xdr:to>
      <xdr:col>24</xdr:col>
      <xdr:colOff>63500</xdr:colOff>
      <xdr:row>77</xdr:row>
      <xdr:rowOff>107859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0363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101981</xdr:rowOff>
    </xdr:from>
    <xdr:to>
      <xdr:col>19</xdr:col>
      <xdr:colOff>177800</xdr:colOff>
      <xdr:row>77</xdr:row>
      <xdr:rowOff>120106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03631"/>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120106</xdr:rowOff>
    </xdr:from>
    <xdr:to>
      <xdr:col>15</xdr:col>
      <xdr:colOff>50800</xdr:colOff>
      <xdr:row>77</xdr:row>
      <xdr:rowOff>125005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217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125005</xdr:rowOff>
    </xdr:from>
    <xdr:to>
      <xdr:col>10</xdr:col>
      <xdr:colOff>114300</xdr:colOff>
      <xdr:row>77</xdr:row>
      <xdr:rowOff>140517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2665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57059</xdr:rowOff>
    </xdr:from>
    <xdr:to>
      <xdr:col>24</xdr:col>
      <xdr:colOff>114300</xdr:colOff>
      <xdr:row>77</xdr:row>
      <xdr:rowOff>158659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35486</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51181</xdr:rowOff>
    </xdr:from>
    <xdr:to>
      <xdr:col>20</xdr:col>
      <xdr:colOff>38100</xdr:colOff>
      <xdr:row>77</xdr:row>
      <xdr:rowOff>152781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143908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3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69306</xdr:rowOff>
    </xdr:from>
    <xdr:to>
      <xdr:col>15</xdr:col>
      <xdr:colOff>101600</xdr:colOff>
      <xdr:row>77</xdr:row>
      <xdr:rowOff>170906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162033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74205</xdr:rowOff>
    </xdr:from>
    <xdr:to>
      <xdr:col>10</xdr:col>
      <xdr:colOff>165100</xdr:colOff>
      <xdr:row>78</xdr:row>
      <xdr:rowOff>4355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166932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89717</xdr:rowOff>
    </xdr:from>
    <xdr:to>
      <xdr:col>6</xdr:col>
      <xdr:colOff>38100</xdr:colOff>
      <xdr:row>78</xdr:row>
      <xdr:rowOff>19867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10994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8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51853</xdr:rowOff>
    </xdr:from>
    <xdr:to>
      <xdr:col>24</xdr:col>
      <xdr:colOff>63500</xdr:colOff>
      <xdr:row>92</xdr:row>
      <xdr:rowOff>111179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825253"/>
          <a:ext cx="838200" cy="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111179</xdr:rowOff>
    </xdr:from>
    <xdr:to>
      <xdr:col>19</xdr:col>
      <xdr:colOff>177800</xdr:colOff>
      <xdr:row>92</xdr:row>
      <xdr:rowOff>132406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8845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132406</xdr:rowOff>
    </xdr:from>
    <xdr:to>
      <xdr:col>15</xdr:col>
      <xdr:colOff>50800</xdr:colOff>
      <xdr:row>92</xdr:row>
      <xdr:rowOff>154831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905806"/>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119997</xdr:rowOff>
    </xdr:from>
    <xdr:to>
      <xdr:col>10</xdr:col>
      <xdr:colOff>114300</xdr:colOff>
      <xdr:row>92</xdr:row>
      <xdr:rowOff>154831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5893397"/>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1053</xdr:rowOff>
    </xdr:from>
    <xdr:to>
      <xdr:col>24</xdr:col>
      <xdr:colOff>114300</xdr:colOff>
      <xdr:row>92</xdr:row>
      <xdr:rowOff>102653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7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23930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60379</xdr:rowOff>
    </xdr:from>
    <xdr:to>
      <xdr:col>20</xdr:col>
      <xdr:colOff>38100</xdr:colOff>
      <xdr:row>92</xdr:row>
      <xdr:rowOff>161979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8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7056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6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81606</xdr:rowOff>
    </xdr:from>
    <xdr:to>
      <xdr:col>15</xdr:col>
      <xdr:colOff>101600</xdr:colOff>
      <xdr:row>93</xdr:row>
      <xdr:rowOff>11756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28283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6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104031</xdr:rowOff>
    </xdr:from>
    <xdr:to>
      <xdr:col>10</xdr:col>
      <xdr:colOff>165100</xdr:colOff>
      <xdr:row>93</xdr:row>
      <xdr:rowOff>34181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8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50708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6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69197</xdr:rowOff>
    </xdr:from>
    <xdr:to>
      <xdr:col>6</xdr:col>
      <xdr:colOff>38100</xdr:colOff>
      <xdr:row>92</xdr:row>
      <xdr:rowOff>170797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58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15874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6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86573</xdr:rowOff>
    </xdr:from>
    <xdr:to>
      <xdr:col>55</xdr:col>
      <xdr:colOff>0</xdr:colOff>
      <xdr:row>37</xdr:row>
      <xdr:rowOff>36738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258773"/>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118349</xdr:rowOff>
    </xdr:from>
    <xdr:to>
      <xdr:col>50</xdr:col>
      <xdr:colOff>114300</xdr:colOff>
      <xdr:row>37</xdr:row>
      <xdr:rowOff>36738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119099"/>
          <a:ext cx="889000" cy="2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118349</xdr:rowOff>
    </xdr:from>
    <xdr:to>
      <xdr:col>45</xdr:col>
      <xdr:colOff>177800</xdr:colOff>
      <xdr:row>36</xdr:row>
      <xdr:rowOff>45105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119099"/>
          <a:ext cx="889000" cy="9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160411</xdr:rowOff>
    </xdr:from>
    <xdr:to>
      <xdr:col>41</xdr:col>
      <xdr:colOff>50800</xdr:colOff>
      <xdr:row>36</xdr:row>
      <xdr:rowOff>45105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16116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35773</xdr:rowOff>
    </xdr:from>
    <xdr:to>
      <xdr:col>55</xdr:col>
      <xdr:colOff>50800</xdr:colOff>
      <xdr:row>36</xdr:row>
      <xdr:rowOff>137373</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2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14200</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18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157388</xdr:rowOff>
    </xdr:from>
    <xdr:to>
      <xdr:col>50</xdr:col>
      <xdr:colOff>165100</xdr:colOff>
      <xdr:row>37</xdr:row>
      <xdr:rowOff>87538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78665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42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67549</xdr:rowOff>
    </xdr:from>
    <xdr:to>
      <xdr:col>46</xdr:col>
      <xdr:colOff>38100</xdr:colOff>
      <xdr:row>35</xdr:row>
      <xdr:rowOff>169149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0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160276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1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165755</xdr:rowOff>
    </xdr:from>
    <xdr:to>
      <xdr:col>41</xdr:col>
      <xdr:colOff>101600</xdr:colOff>
      <xdr:row>36</xdr:row>
      <xdr:rowOff>95905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1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87032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2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109611</xdr:rowOff>
    </xdr:from>
    <xdr:to>
      <xdr:col>36</xdr:col>
      <xdr:colOff>165100</xdr:colOff>
      <xdr:row>36</xdr:row>
      <xdr:rowOff>39761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1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30888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20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14808</xdr:rowOff>
    </xdr:from>
    <xdr:to>
      <xdr:col>55</xdr:col>
      <xdr:colOff>0</xdr:colOff>
      <xdr:row>56</xdr:row>
      <xdr:rowOff>83998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444558"/>
          <a:ext cx="8382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56335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6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38316</xdr:rowOff>
    </xdr:from>
    <xdr:to>
      <xdr:col>50</xdr:col>
      <xdr:colOff>114300</xdr:colOff>
      <xdr:row>56</xdr:row>
      <xdr:rowOff>83998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468066"/>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38316</xdr:rowOff>
    </xdr:from>
    <xdr:to>
      <xdr:col>45</xdr:col>
      <xdr:colOff>177800</xdr:colOff>
      <xdr:row>56</xdr:row>
      <xdr:rowOff>28505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468066"/>
          <a:ext cx="889000" cy="16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66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28505</xdr:rowOff>
    </xdr:from>
    <xdr:to>
      <xdr:col>41</xdr:col>
      <xdr:colOff>50800</xdr:colOff>
      <xdr:row>58</xdr:row>
      <xdr:rowOff>11855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629705"/>
          <a:ext cx="889000" cy="3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135458</xdr:rowOff>
    </xdr:from>
    <xdr:to>
      <xdr:col>55</xdr:col>
      <xdr:colOff>50800</xdr:colOff>
      <xdr:row>55</xdr:row>
      <xdr:rowOff>65608</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3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158335</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33198</xdr:rowOff>
    </xdr:from>
    <xdr:to>
      <xdr:col>50</xdr:col>
      <xdr:colOff>165100</xdr:colOff>
      <xdr:row>56</xdr:row>
      <xdr:rowOff>134798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125925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97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158966</xdr:rowOff>
    </xdr:from>
    <xdr:to>
      <xdr:col>46</xdr:col>
      <xdr:colOff>38100</xdr:colOff>
      <xdr:row>55</xdr:row>
      <xdr:rowOff>89116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105643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1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149155</xdr:rowOff>
    </xdr:from>
    <xdr:to>
      <xdr:col>41</xdr:col>
      <xdr:colOff>101600</xdr:colOff>
      <xdr:row>56</xdr:row>
      <xdr:rowOff>79305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5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95832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3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132505</xdr:rowOff>
    </xdr:from>
    <xdr:to>
      <xdr:col>36</xdr:col>
      <xdr:colOff>165100</xdr:colOff>
      <xdr:row>58</xdr:row>
      <xdr:rowOff>62655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9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149118</xdr:rowOff>
    </xdr:from>
    <xdr:to>
      <xdr:col>55</xdr:col>
      <xdr:colOff>0</xdr:colOff>
      <xdr:row>71</xdr:row>
      <xdr:rowOff>137048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9639300" y="12150618"/>
          <a:ext cx="838200" cy="1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137048</xdr:rowOff>
    </xdr:from>
    <xdr:to>
      <xdr:col>50</xdr:col>
      <xdr:colOff>114300</xdr:colOff>
      <xdr:row>72</xdr:row>
      <xdr:rowOff>43437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8750300" y="12309998"/>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110303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7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43437</xdr:rowOff>
    </xdr:from>
    <xdr:to>
      <xdr:col>45</xdr:col>
      <xdr:colOff>177800</xdr:colOff>
      <xdr:row>72</xdr:row>
      <xdr:rowOff>103375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7861300" y="12387837"/>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167887</xdr:rowOff>
    </xdr:from>
    <xdr:to>
      <xdr:col>41</xdr:col>
      <xdr:colOff>50800</xdr:colOff>
      <xdr:row>72</xdr:row>
      <xdr:rowOff>103375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972300" y="12340837"/>
          <a:ext cx="8890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98318</xdr:rowOff>
    </xdr:from>
    <xdr:to>
      <xdr:col>55</xdr:col>
      <xdr:colOff>50800</xdr:colOff>
      <xdr:row>71</xdr:row>
      <xdr:rowOff>28468</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0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13245</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0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86248</xdr:rowOff>
    </xdr:from>
    <xdr:to>
      <xdr:col>50</xdr:col>
      <xdr:colOff>165100</xdr:colOff>
      <xdr:row>72</xdr:row>
      <xdr:rowOff>16398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32925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0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164087</xdr:rowOff>
    </xdr:from>
    <xdr:to>
      <xdr:col>46</xdr:col>
      <xdr:colOff>38100</xdr:colOff>
      <xdr:row>72</xdr:row>
      <xdr:rowOff>94237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3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110764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11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52575</xdr:rowOff>
    </xdr:from>
    <xdr:to>
      <xdr:col>41</xdr:col>
      <xdr:colOff>101600</xdr:colOff>
      <xdr:row>72</xdr:row>
      <xdr:rowOff>154175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3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170702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1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117087</xdr:rowOff>
    </xdr:from>
    <xdr:to>
      <xdr:col>36</xdr:col>
      <xdr:colOff>165100</xdr:colOff>
      <xdr:row>72</xdr:row>
      <xdr:rowOff>47237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63764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0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161280</xdr:rowOff>
    </xdr:from>
    <xdr:to>
      <xdr:col>55</xdr:col>
      <xdr:colOff>0</xdr:colOff>
      <xdr:row>99</xdr:row>
      <xdr:rowOff>37447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6963380"/>
          <a:ext cx="838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150971</xdr:rowOff>
    </xdr:from>
    <xdr:to>
      <xdr:col>50</xdr:col>
      <xdr:colOff>114300</xdr:colOff>
      <xdr:row>99</xdr:row>
      <xdr:rowOff>37447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8750300" y="16610171"/>
          <a:ext cx="889000" cy="4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150971</xdr:rowOff>
    </xdr:from>
    <xdr:to>
      <xdr:col>45</xdr:col>
      <xdr:colOff>177800</xdr:colOff>
      <xdr:row>97</xdr:row>
      <xdr:rowOff>14038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7861300" y="16610171"/>
          <a:ext cx="8890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14038</xdr:rowOff>
    </xdr:from>
    <xdr:to>
      <xdr:col>41</xdr:col>
      <xdr:colOff>50800</xdr:colOff>
      <xdr:row>99</xdr:row>
      <xdr:rowOff>45219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6972300" y="16644688"/>
          <a:ext cx="889000" cy="3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110480</xdr:rowOff>
    </xdr:from>
    <xdr:to>
      <xdr:col>55</xdr:col>
      <xdr:colOff>50800</xdr:colOff>
      <xdr:row>99</xdr:row>
      <xdr:rowOff>40630</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69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25407</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8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158097</xdr:rowOff>
    </xdr:from>
    <xdr:to>
      <xdr:col>50</xdr:col>
      <xdr:colOff>165100</xdr:colOff>
      <xdr:row>99</xdr:row>
      <xdr:rowOff>88247</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6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79374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70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100171</xdr:rowOff>
    </xdr:from>
    <xdr:to>
      <xdr:col>46</xdr:col>
      <xdr:colOff>38100</xdr:colOff>
      <xdr:row>97</xdr:row>
      <xdr:rowOff>30321</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65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21448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134688</xdr:rowOff>
    </xdr:from>
    <xdr:to>
      <xdr:col>41</xdr:col>
      <xdr:colOff>101600</xdr:colOff>
      <xdr:row>97</xdr:row>
      <xdr:rowOff>64838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5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81365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165869</xdr:rowOff>
    </xdr:from>
    <xdr:to>
      <xdr:col>36</xdr:col>
      <xdr:colOff>165100</xdr:colOff>
      <xdr:row>99</xdr:row>
      <xdr:rowOff>96019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69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87146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94689</xdr:rowOff>
    </xdr:from>
    <xdr:to>
      <xdr:col>85</xdr:col>
      <xdr:colOff>127000</xdr:colOff>
      <xdr:row>38</xdr:row>
      <xdr:rowOff>113594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609789"/>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112519</xdr:rowOff>
    </xdr:from>
    <xdr:to>
      <xdr:col>81</xdr:col>
      <xdr:colOff>50800</xdr:colOff>
      <xdr:row>38</xdr:row>
      <xdr:rowOff>113594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2761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112519</xdr:rowOff>
    </xdr:from>
    <xdr:to>
      <xdr:col>76</xdr:col>
      <xdr:colOff>114300</xdr:colOff>
      <xdr:row>38</xdr:row>
      <xdr:rowOff>117252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27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117252</xdr:rowOff>
    </xdr:from>
    <xdr:to>
      <xdr:col>71</xdr:col>
      <xdr:colOff>177800</xdr:colOff>
      <xdr:row>38</xdr:row>
      <xdr:rowOff>120246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663235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43889</xdr:rowOff>
    </xdr:from>
    <xdr:to>
      <xdr:col>85</xdr:col>
      <xdr:colOff>177800</xdr:colOff>
      <xdr:row>38</xdr:row>
      <xdr:rowOff>145489</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5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130266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62794</xdr:rowOff>
    </xdr:from>
    <xdr:to>
      <xdr:col>81</xdr:col>
      <xdr:colOff>101600</xdr:colOff>
      <xdr:row>38</xdr:row>
      <xdr:rowOff>164394</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155521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6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61719</xdr:rowOff>
    </xdr:from>
    <xdr:to>
      <xdr:col>76</xdr:col>
      <xdr:colOff>165100</xdr:colOff>
      <xdr:row>38</xdr:row>
      <xdr:rowOff>163319</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154446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66452</xdr:rowOff>
    </xdr:from>
    <xdr:to>
      <xdr:col>72</xdr:col>
      <xdr:colOff>38100</xdr:colOff>
      <xdr:row>38</xdr:row>
      <xdr:rowOff>168052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69446</xdr:rowOff>
    </xdr:from>
    <xdr:to>
      <xdr:col>67</xdr:col>
      <xdr:colOff>101600</xdr:colOff>
      <xdr:row>38</xdr:row>
      <xdr:rowOff>171046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162173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5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149096</xdr:rowOff>
    </xdr:from>
    <xdr:to>
      <xdr:col>85</xdr:col>
      <xdr:colOff>127000</xdr:colOff>
      <xdr:row>74</xdr:row>
      <xdr:rowOff>80401</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2664946"/>
          <a:ext cx="8382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149096</xdr:rowOff>
    </xdr:from>
    <xdr:to>
      <xdr:col>81</xdr:col>
      <xdr:colOff>50800</xdr:colOff>
      <xdr:row>74</xdr:row>
      <xdr:rowOff>3089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4592300" y="1266494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162812</xdr:rowOff>
    </xdr:from>
    <xdr:to>
      <xdr:col>76</xdr:col>
      <xdr:colOff>114300</xdr:colOff>
      <xdr:row>74</xdr:row>
      <xdr:rowOff>3089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3703300" y="1267866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109571</xdr:rowOff>
    </xdr:from>
    <xdr:to>
      <xdr:col>71</xdr:col>
      <xdr:colOff>177800</xdr:colOff>
      <xdr:row>73</xdr:row>
      <xdr:rowOff>162812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2625421"/>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29601</xdr:rowOff>
    </xdr:from>
    <xdr:to>
      <xdr:col>85</xdr:col>
      <xdr:colOff>177800</xdr:colOff>
      <xdr:row>74</xdr:row>
      <xdr:rowOff>131201</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27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8028</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26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98296</xdr:rowOff>
    </xdr:from>
    <xdr:to>
      <xdr:col>81</xdr:col>
      <xdr:colOff>101600</xdr:colOff>
      <xdr:row>74</xdr:row>
      <xdr:rowOff>28446</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19573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7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123739</xdr:rowOff>
    </xdr:from>
    <xdr:to>
      <xdr:col>76</xdr:col>
      <xdr:colOff>165100</xdr:colOff>
      <xdr:row>74</xdr:row>
      <xdr:rowOff>53889</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45016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7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112012</xdr:rowOff>
    </xdr:from>
    <xdr:to>
      <xdr:col>72</xdr:col>
      <xdr:colOff>38100</xdr:colOff>
      <xdr:row>74</xdr:row>
      <xdr:rowOff>42162</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2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33289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58771</xdr:rowOff>
    </xdr:from>
    <xdr:to>
      <xdr:col>67</xdr:col>
      <xdr:colOff>101600</xdr:colOff>
      <xdr:row>73</xdr:row>
      <xdr:rowOff>160371</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25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6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7" name="積立金グラフ枠">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137795</xdr:rowOff>
    </xdr:from>
    <xdr:to>
      <xdr:col>85</xdr:col>
      <xdr:colOff>126364</xdr:colOff>
      <xdr:row>97</xdr:row>
      <xdr:rowOff>33934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6317595" y="15396845"/>
          <a:ext cx="1269" cy="12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37761</xdr:rowOff>
    </xdr:from>
    <xdr:ext cx="469744" cy="259045"/>
    <xdr:sp macro="" textlink="">
      <xdr:nvSpPr>
        <xdr:cNvPr id="649" name="積立金最小値テキスト">
          <a:extLst>
            <a:ext uri="{FF2B5EF4-FFF2-40B4-BE49-F238E27FC236}">
              <a16:creationId xmlns:a16="http://schemas.microsoft.com/office/drawing/2014/main" id="{00000000-0008-0000-0600-000089020000}"/>
            </a:ext>
          </a:extLst>
        </xdr:cNvPr>
        <xdr:cNvSpPr txBox="1"/>
      </xdr:nvSpPr>
      <xdr:spPr>
        <a:xfrm>
          <a:off x="16370300"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33934</xdr:rowOff>
    </xdr:from>
    <xdr:to>
      <xdr:col>86</xdr:col>
      <xdr:colOff>25400</xdr:colOff>
      <xdr:row>97</xdr:row>
      <xdr:rowOff>33934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6230600" y="1666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84472</xdr:rowOff>
    </xdr:from>
    <xdr:ext cx="534377" cy="259045"/>
    <xdr:sp macro="" textlink="">
      <xdr:nvSpPr>
        <xdr:cNvPr id="651" name="積立金最大値テキスト">
          <a:extLst>
            <a:ext uri="{FF2B5EF4-FFF2-40B4-BE49-F238E27FC236}">
              <a16:creationId xmlns:a16="http://schemas.microsoft.com/office/drawing/2014/main" id="{00000000-0008-0000-0600-00008B020000}"/>
            </a:ext>
          </a:extLst>
        </xdr:cNvPr>
        <xdr:cNvSpPr txBox="1"/>
      </xdr:nvSpPr>
      <xdr:spPr>
        <a:xfrm>
          <a:off x="16370300" y="151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137795</xdr:rowOff>
    </xdr:from>
    <xdr:to>
      <xdr:col>86</xdr:col>
      <xdr:colOff>25400</xdr:colOff>
      <xdr:row>89</xdr:row>
      <xdr:rowOff>137795</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539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33934</xdr:rowOff>
    </xdr:from>
    <xdr:to>
      <xdr:col>85</xdr:col>
      <xdr:colOff>127000</xdr:colOff>
      <xdr:row>98</xdr:row>
      <xdr:rowOff>18390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5481300" y="16664584"/>
          <a:ext cx="838200" cy="1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119930</xdr:rowOff>
    </xdr:from>
    <xdr:ext cx="469744" cy="259045"/>
    <xdr:sp macro="" textlink="">
      <xdr:nvSpPr>
        <xdr:cNvPr id="654" name="積立金平均値テキスト">
          <a:extLst>
            <a:ext uri="{FF2B5EF4-FFF2-40B4-BE49-F238E27FC236}">
              <a16:creationId xmlns:a16="http://schemas.microsoft.com/office/drawing/2014/main" id="{00000000-0008-0000-0600-00008E020000}"/>
            </a:ext>
          </a:extLst>
        </xdr:cNvPr>
        <xdr:cNvSpPr txBox="1"/>
      </xdr:nvSpPr>
      <xdr:spPr>
        <a:xfrm>
          <a:off x="16370300" y="16064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97053</xdr:rowOff>
    </xdr:from>
    <xdr:to>
      <xdr:col>85</xdr:col>
      <xdr:colOff>177800</xdr:colOff>
      <xdr:row>95</xdr:row>
      <xdr:rowOff>27203</xdr:rowOff>
    </xdr:to>
    <xdr:sp macro="" textlink="">
      <xdr:nvSpPr>
        <xdr:cNvPr id="655" name="フローチャート: 判断 654">
          <a:extLst>
            <a:ext uri="{FF2B5EF4-FFF2-40B4-BE49-F238E27FC236}">
              <a16:creationId xmlns:a16="http://schemas.microsoft.com/office/drawing/2014/main" id="{00000000-0008-0000-0600-00008F020000}"/>
            </a:ext>
          </a:extLst>
        </xdr:cNvPr>
        <xdr:cNvSpPr/>
      </xdr:nvSpPr>
      <xdr:spPr>
        <a:xfrm>
          <a:off x="16268700" y="162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159893</xdr:rowOff>
    </xdr:from>
    <xdr:to>
      <xdr:col>81</xdr:col>
      <xdr:colOff>50800</xdr:colOff>
      <xdr:row>98</xdr:row>
      <xdr:rowOff>18390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4592300" y="16619093"/>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42723</xdr:rowOff>
    </xdr:from>
    <xdr:to>
      <xdr:col>81</xdr:col>
      <xdr:colOff>101600</xdr:colOff>
      <xdr:row>94</xdr:row>
      <xdr:rowOff>144323</xdr:rowOff>
    </xdr:to>
    <xdr:sp macro="" textlink="">
      <xdr:nvSpPr>
        <xdr:cNvPr id="657" name="フローチャート: 判断 656">
          <a:extLst>
            <a:ext uri="{FF2B5EF4-FFF2-40B4-BE49-F238E27FC236}">
              <a16:creationId xmlns:a16="http://schemas.microsoft.com/office/drawing/2014/main" id="{00000000-0008-0000-0600-000091020000}"/>
            </a:ext>
          </a:extLst>
        </xdr:cNvPr>
        <xdr:cNvSpPr/>
      </xdr:nvSpPr>
      <xdr:spPr>
        <a:xfrm>
          <a:off x="15430500" y="1615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160850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01411" y="159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159893</xdr:rowOff>
    </xdr:from>
    <xdr:to>
      <xdr:col>76</xdr:col>
      <xdr:colOff>114300</xdr:colOff>
      <xdr:row>97</xdr:row>
      <xdr:rowOff>108534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3703300" y="16619093"/>
          <a:ext cx="8890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97358</xdr:rowOff>
    </xdr:from>
    <xdr:to>
      <xdr:col>76</xdr:col>
      <xdr:colOff>165100</xdr:colOff>
      <xdr:row>94</xdr:row>
      <xdr:rowOff>27508</xdr:rowOff>
    </xdr:to>
    <xdr:sp macro="" textlink="">
      <xdr:nvSpPr>
        <xdr:cNvPr id="660" name="フローチャート: 判断 659">
          <a:extLst>
            <a:ext uri="{FF2B5EF4-FFF2-40B4-BE49-F238E27FC236}">
              <a16:creationId xmlns:a16="http://schemas.microsoft.com/office/drawing/2014/main" id="{00000000-0008-0000-0600-000094020000}"/>
            </a:ext>
          </a:extLst>
        </xdr:cNvPr>
        <xdr:cNvSpPr/>
      </xdr:nvSpPr>
      <xdr:spPr>
        <a:xfrm>
          <a:off x="14541500" y="1604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44035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58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38202</xdr:rowOff>
    </xdr:from>
    <xdr:to>
      <xdr:col>71</xdr:col>
      <xdr:colOff>177800</xdr:colOff>
      <xdr:row>97</xdr:row>
      <xdr:rowOff>108534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814300" y="16668852"/>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49961</xdr:rowOff>
    </xdr:from>
    <xdr:to>
      <xdr:col>72</xdr:col>
      <xdr:colOff>38100</xdr:colOff>
      <xdr:row>92</xdr:row>
      <xdr:rowOff>151561</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3652500" y="158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168088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5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117399</xdr:rowOff>
    </xdr:from>
    <xdr:to>
      <xdr:col>67</xdr:col>
      <xdr:colOff>101600</xdr:colOff>
      <xdr:row>94</xdr:row>
      <xdr:rowOff>47549</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27635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64076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58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154584</xdr:rowOff>
    </xdr:from>
    <xdr:to>
      <xdr:col>85</xdr:col>
      <xdr:colOff>177800</xdr:colOff>
      <xdr:row>97</xdr:row>
      <xdr:rowOff>84734</xdr:rowOff>
    </xdr:to>
    <xdr:sp macro="" textlink="">
      <xdr:nvSpPr>
        <xdr:cNvPr id="672" name="楕円 671">
          <a:extLst>
            <a:ext uri="{FF2B5EF4-FFF2-40B4-BE49-F238E27FC236}">
              <a16:creationId xmlns:a16="http://schemas.microsoft.com/office/drawing/2014/main" id="{00000000-0008-0000-0600-0000A0020000}"/>
            </a:ext>
          </a:extLst>
        </xdr:cNvPr>
        <xdr:cNvSpPr/>
      </xdr:nvSpPr>
      <xdr:spPr>
        <a:xfrm>
          <a:off x="16268700" y="166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69511</xdr:rowOff>
    </xdr:from>
    <xdr:ext cx="469744" cy="259045"/>
    <xdr:sp macro="" textlink="">
      <xdr:nvSpPr>
        <xdr:cNvPr id="673" name="積立金該当値テキスト">
          <a:extLst>
            <a:ext uri="{FF2B5EF4-FFF2-40B4-BE49-F238E27FC236}">
              <a16:creationId xmlns:a16="http://schemas.microsoft.com/office/drawing/2014/main" id="{00000000-0008-0000-0600-0000A1020000}"/>
            </a:ext>
          </a:extLst>
        </xdr:cNvPr>
        <xdr:cNvSpPr txBox="1"/>
      </xdr:nvSpPr>
      <xdr:spPr>
        <a:xfrm>
          <a:off x="16370300" y="1652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139040</xdr:rowOff>
    </xdr:from>
    <xdr:to>
      <xdr:col>81</xdr:col>
      <xdr:colOff>101600</xdr:colOff>
      <xdr:row>98</xdr:row>
      <xdr:rowOff>69190</xdr:rowOff>
    </xdr:to>
    <xdr:sp macro="" textlink="">
      <xdr:nvSpPr>
        <xdr:cNvPr id="674" name="楕円 673">
          <a:extLst>
            <a:ext uri="{FF2B5EF4-FFF2-40B4-BE49-F238E27FC236}">
              <a16:creationId xmlns:a16="http://schemas.microsoft.com/office/drawing/2014/main" id="{00000000-0008-0000-0600-0000A2020000}"/>
            </a:ext>
          </a:extLst>
        </xdr:cNvPr>
        <xdr:cNvSpPr/>
      </xdr:nvSpPr>
      <xdr:spPr>
        <a:xfrm>
          <a:off x="15430500" y="167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60317</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33728" y="1686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109093</xdr:rowOff>
    </xdr:from>
    <xdr:to>
      <xdr:col>76</xdr:col>
      <xdr:colOff>165100</xdr:colOff>
      <xdr:row>97</xdr:row>
      <xdr:rowOff>39243</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4541500" y="1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30370</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57428" y="1666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57734</xdr:rowOff>
    </xdr:from>
    <xdr:to>
      <xdr:col>72</xdr:col>
      <xdr:colOff>38100</xdr:colOff>
      <xdr:row>97</xdr:row>
      <xdr:rowOff>159334</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3652500" y="166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150461</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78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158852</xdr:rowOff>
    </xdr:from>
    <xdr:to>
      <xdr:col>67</xdr:col>
      <xdr:colOff>101600</xdr:colOff>
      <xdr:row>97</xdr:row>
      <xdr:rowOff>89002</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2763500" y="166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80129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79428" y="167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6" name="投資及び出資金最小値テキスト">
          <a:extLst>
            <a:ext uri="{FF2B5EF4-FFF2-40B4-BE49-F238E27FC236}">
              <a16:creationId xmlns:a16="http://schemas.microsoft.com/office/drawing/2014/main" id="{00000000-0008-0000-0600-0000C2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8" name="投資及び出資金最大値テキスト">
          <a:extLst>
            <a:ext uri="{FF2B5EF4-FFF2-40B4-BE49-F238E27FC236}">
              <a16:creationId xmlns:a16="http://schemas.microsoft.com/office/drawing/2014/main" id="{00000000-0008-0000-0600-0000C4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58057</xdr:rowOff>
    </xdr:from>
    <xdr:to>
      <xdr:col>116</xdr:col>
      <xdr:colOff>63500</xdr:colOff>
      <xdr:row>39</xdr:row>
      <xdr:rowOff>62956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1323300" y="5544457"/>
          <a:ext cx="8382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1" name="投資及び出資金平均値テキスト">
          <a:extLst>
            <a:ext uri="{FF2B5EF4-FFF2-40B4-BE49-F238E27FC236}">
              <a16:creationId xmlns:a16="http://schemas.microsoft.com/office/drawing/2014/main" id="{00000000-0008-0000-0600-0000C7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62956</xdr:rowOff>
    </xdr:from>
    <xdr:to>
      <xdr:col>111</xdr:col>
      <xdr:colOff>177800</xdr:colOff>
      <xdr:row>39</xdr:row>
      <xdr:rowOff>66222</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0434300" y="67495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4" name="フローチャート: 判断 713">
          <a:extLst>
            <a:ext uri="{FF2B5EF4-FFF2-40B4-BE49-F238E27FC236}">
              <a16:creationId xmlns:a16="http://schemas.microsoft.com/office/drawing/2014/main" id="{00000000-0008-0000-0600-0000CA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30299</xdr:rowOff>
    </xdr:from>
    <xdr:to>
      <xdr:col>107</xdr:col>
      <xdr:colOff>50800</xdr:colOff>
      <xdr:row>39</xdr:row>
      <xdr:rowOff>66222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9545300" y="67168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30299</xdr:rowOff>
    </xdr:from>
    <xdr:to>
      <xdr:col>102</xdr:col>
      <xdr:colOff>114300</xdr:colOff>
      <xdr:row>39</xdr:row>
      <xdr:rowOff>30299</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656300" y="6716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7257</xdr:rowOff>
    </xdr:from>
    <xdr:to>
      <xdr:col>116</xdr:col>
      <xdr:colOff>114300</xdr:colOff>
      <xdr:row>32</xdr:row>
      <xdr:rowOff>108857</xdr:rowOff>
    </xdr:to>
    <xdr:sp macro="" textlink="">
      <xdr:nvSpPr>
        <xdr:cNvPr id="729" name="楕円 728">
          <a:extLst>
            <a:ext uri="{FF2B5EF4-FFF2-40B4-BE49-F238E27FC236}">
              <a16:creationId xmlns:a16="http://schemas.microsoft.com/office/drawing/2014/main" id="{00000000-0008-0000-0600-0000D9020000}"/>
            </a:ext>
          </a:extLst>
        </xdr:cNvPr>
        <xdr:cNvSpPr/>
      </xdr:nvSpPr>
      <xdr:spPr>
        <a:xfrm>
          <a:off x="22110700" y="54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30134</xdr:rowOff>
    </xdr:from>
    <xdr:ext cx="378565" cy="259045"/>
    <xdr:sp macro="" textlink="">
      <xdr:nvSpPr>
        <xdr:cNvPr id="730" name="投資及び出資金該当値テキスト">
          <a:extLst>
            <a:ext uri="{FF2B5EF4-FFF2-40B4-BE49-F238E27FC236}">
              <a16:creationId xmlns:a16="http://schemas.microsoft.com/office/drawing/2014/main" id="{00000000-0008-0000-0600-0000DA020000}"/>
            </a:ext>
          </a:extLst>
        </xdr:cNvPr>
        <xdr:cNvSpPr txBox="1"/>
      </xdr:nvSpPr>
      <xdr:spPr>
        <a:xfrm>
          <a:off x="22212300" y="534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12156</xdr:rowOff>
    </xdr:from>
    <xdr:to>
      <xdr:col>112</xdr:col>
      <xdr:colOff>38100</xdr:colOff>
      <xdr:row>39</xdr:row>
      <xdr:rowOff>113756</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1272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104883</xdr:rowOff>
    </xdr:from>
    <xdr:ext cx="313932"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53633" y="6791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15422</xdr:rowOff>
    </xdr:from>
    <xdr:to>
      <xdr:col>107</xdr:col>
      <xdr:colOff>101600</xdr:colOff>
      <xdr:row>39</xdr:row>
      <xdr:rowOff>117022</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0383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108149</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77333" y="679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150949</xdr:rowOff>
    </xdr:from>
    <xdr:to>
      <xdr:col>102</xdr:col>
      <xdr:colOff>165100</xdr:colOff>
      <xdr:row>39</xdr:row>
      <xdr:rowOff>81099</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19494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72226</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88333" y="6758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150949</xdr:rowOff>
    </xdr:from>
    <xdr:to>
      <xdr:col>98</xdr:col>
      <xdr:colOff>38100</xdr:colOff>
      <xdr:row>39</xdr:row>
      <xdr:rowOff>81099</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18605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72226</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99333" y="6758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貸付金グラフ枠">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3" name="貸付金最小値テキスト">
          <a:extLst>
            <a:ext uri="{FF2B5EF4-FFF2-40B4-BE49-F238E27FC236}">
              <a16:creationId xmlns:a16="http://schemas.microsoft.com/office/drawing/2014/main" id="{00000000-0008-0000-0600-0000FB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5" name="貸付金最大値テキスト">
          <a:extLst>
            <a:ext uri="{FF2B5EF4-FFF2-40B4-BE49-F238E27FC236}">
              <a16:creationId xmlns:a16="http://schemas.microsoft.com/office/drawing/2014/main" id="{00000000-0008-0000-0600-0000FD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4794</xdr:rowOff>
    </xdr:from>
    <xdr:to>
      <xdr:col>116</xdr:col>
      <xdr:colOff>63500</xdr:colOff>
      <xdr:row>58</xdr:row>
      <xdr:rowOff>25726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1323300" y="9948894"/>
          <a:ext cx="8382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8" name="貸付金平均値テキスト">
          <a:extLst>
            <a:ext uri="{FF2B5EF4-FFF2-40B4-BE49-F238E27FC236}">
              <a16:creationId xmlns:a16="http://schemas.microsoft.com/office/drawing/2014/main" id="{00000000-0008-0000-0600-00000003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128743</xdr:rowOff>
    </xdr:from>
    <xdr:to>
      <xdr:col>111</xdr:col>
      <xdr:colOff>177800</xdr:colOff>
      <xdr:row>58</xdr:row>
      <xdr:rowOff>4794</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0434300" y="9901393"/>
          <a:ext cx="8890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125086</xdr:rowOff>
    </xdr:from>
    <xdr:to>
      <xdr:col>107</xdr:col>
      <xdr:colOff>50800</xdr:colOff>
      <xdr:row>57</xdr:row>
      <xdr:rowOff>128743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9545300" y="98977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124825</xdr:rowOff>
    </xdr:from>
    <xdr:to>
      <xdr:col>102</xdr:col>
      <xdr:colOff>114300</xdr:colOff>
      <xdr:row>57</xdr:row>
      <xdr:rowOff>125086</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656300" y="989747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146376</xdr:rowOff>
    </xdr:from>
    <xdr:to>
      <xdr:col>116</xdr:col>
      <xdr:colOff>114300</xdr:colOff>
      <xdr:row>58</xdr:row>
      <xdr:rowOff>76526</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21107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124803</xdr:rowOff>
    </xdr:from>
    <xdr:ext cx="534377" cy="259045"/>
    <xdr:sp macro="" textlink="">
      <xdr:nvSpPr>
        <xdr:cNvPr id="787" name="貸付金該当値テキスト">
          <a:extLst>
            <a:ext uri="{FF2B5EF4-FFF2-40B4-BE49-F238E27FC236}">
              <a16:creationId xmlns:a16="http://schemas.microsoft.com/office/drawing/2014/main" id="{00000000-0008-0000-0600-000013030000}"/>
            </a:ext>
          </a:extLst>
        </xdr:cNvPr>
        <xdr:cNvSpPr txBox="1"/>
      </xdr:nvSpPr>
      <xdr:spPr>
        <a:xfrm>
          <a:off x="22212300" y="98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125444</xdr:rowOff>
    </xdr:from>
    <xdr:to>
      <xdr:col>112</xdr:col>
      <xdr:colOff>38100</xdr:colOff>
      <xdr:row>58</xdr:row>
      <xdr:rowOff>55594</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12725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46721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43411" y="99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77943</xdr:rowOff>
    </xdr:from>
    <xdr:to>
      <xdr:col>107</xdr:col>
      <xdr:colOff>101600</xdr:colOff>
      <xdr:row>58</xdr:row>
      <xdr:rowOff>8093</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0383500" y="9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170670</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9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74286</xdr:rowOff>
    </xdr:from>
    <xdr:to>
      <xdr:col>102</xdr:col>
      <xdr:colOff>165100</xdr:colOff>
      <xdr:row>58</xdr:row>
      <xdr:rowOff>4436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9494500" y="9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167013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278111" y="99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74025</xdr:rowOff>
    </xdr:from>
    <xdr:to>
      <xdr:col>98</xdr:col>
      <xdr:colOff>38100</xdr:colOff>
      <xdr:row>58</xdr:row>
      <xdr:rowOff>4175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86055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166752</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389111" y="99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106299</xdr:rowOff>
    </xdr:from>
    <xdr:to>
      <xdr:col>116</xdr:col>
      <xdr:colOff>62864</xdr:colOff>
      <xdr:row>74</xdr:row>
      <xdr:rowOff>92202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22159595" y="12279249"/>
          <a:ext cx="1269" cy="50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96029</xdr:rowOff>
    </xdr:from>
    <xdr:ext cx="469744" cy="259045"/>
    <xdr:sp macro="" textlink="">
      <xdr:nvSpPr>
        <xdr:cNvPr id="818" name="繰出金最小値テキスト">
          <a:extLst>
            <a:ext uri="{FF2B5EF4-FFF2-40B4-BE49-F238E27FC236}">
              <a16:creationId xmlns:a16="http://schemas.microsoft.com/office/drawing/2014/main" id="{00000000-0008-0000-0600-000032030000}"/>
            </a:ext>
          </a:extLst>
        </xdr:cNvPr>
        <xdr:cNvSpPr txBox="1"/>
      </xdr:nvSpPr>
      <xdr:spPr>
        <a:xfrm>
          <a:off x="22212300" y="1278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92202</xdr:rowOff>
    </xdr:from>
    <xdr:to>
      <xdr:col>116</xdr:col>
      <xdr:colOff>152400</xdr:colOff>
      <xdr:row>74</xdr:row>
      <xdr:rowOff>92202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277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52976</xdr:rowOff>
    </xdr:from>
    <xdr:ext cx="534377" cy="259045"/>
    <xdr:sp macro="" textlink="">
      <xdr:nvSpPr>
        <xdr:cNvPr id="820" name="繰出金最大値テキスト">
          <a:extLst>
            <a:ext uri="{FF2B5EF4-FFF2-40B4-BE49-F238E27FC236}">
              <a16:creationId xmlns:a16="http://schemas.microsoft.com/office/drawing/2014/main" id="{00000000-0008-0000-0600-000034030000}"/>
            </a:ext>
          </a:extLst>
        </xdr:cNvPr>
        <xdr:cNvSpPr txBox="1"/>
      </xdr:nvSpPr>
      <xdr:spPr>
        <a:xfrm>
          <a:off x="22212300" y="120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106299</xdr:rowOff>
    </xdr:from>
    <xdr:to>
      <xdr:col>116</xdr:col>
      <xdr:colOff>152400</xdr:colOff>
      <xdr:row>71</xdr:row>
      <xdr:rowOff>106299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227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40894</xdr:rowOff>
    </xdr:from>
    <xdr:to>
      <xdr:col>116</xdr:col>
      <xdr:colOff>63500</xdr:colOff>
      <xdr:row>73</xdr:row>
      <xdr:rowOff>70358</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1323300" y="12556744"/>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52722</xdr:rowOff>
    </xdr:from>
    <xdr:ext cx="469744" cy="259045"/>
    <xdr:sp macro="" textlink="">
      <xdr:nvSpPr>
        <xdr:cNvPr id="823" name="繰出金平均値テキスト">
          <a:extLst>
            <a:ext uri="{FF2B5EF4-FFF2-40B4-BE49-F238E27FC236}">
              <a16:creationId xmlns:a16="http://schemas.microsoft.com/office/drawing/2014/main" id="{00000000-0008-0000-0600-000037030000}"/>
            </a:ext>
          </a:extLst>
        </xdr:cNvPr>
        <xdr:cNvSpPr txBox="1"/>
      </xdr:nvSpPr>
      <xdr:spPr>
        <a:xfrm>
          <a:off x="22212300" y="1256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74295</xdr:rowOff>
    </xdr:from>
    <xdr:to>
      <xdr:col>116</xdr:col>
      <xdr:colOff>114300</xdr:colOff>
      <xdr:row>74</xdr:row>
      <xdr:rowOff>4445</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22110700" y="125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40894</xdr:rowOff>
    </xdr:from>
    <xdr:to>
      <xdr:col>111</xdr:col>
      <xdr:colOff>177800</xdr:colOff>
      <xdr:row>78</xdr:row>
      <xdr:rowOff>145669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0434300" y="12556744"/>
          <a:ext cx="889000" cy="9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59309</xdr:rowOff>
    </xdr:from>
    <xdr:to>
      <xdr:col>112</xdr:col>
      <xdr:colOff>38100</xdr:colOff>
      <xdr:row>73</xdr:row>
      <xdr:rowOff>160909</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212725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152036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75728" y="126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145669</xdr:rowOff>
    </xdr:from>
    <xdr:to>
      <xdr:col>107</xdr:col>
      <xdr:colOff>50800</xdr:colOff>
      <xdr:row>79</xdr:row>
      <xdr:rowOff>24385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19545300" y="13518769"/>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0383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154957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150368</xdr:rowOff>
    </xdr:from>
    <xdr:to>
      <xdr:col>102</xdr:col>
      <xdr:colOff>114300</xdr:colOff>
      <xdr:row>79</xdr:row>
      <xdr:rowOff>24385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656300" y="13523468"/>
          <a:ext cx="8890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141115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119524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19558</xdr:rowOff>
    </xdr:from>
    <xdr:to>
      <xdr:col>116</xdr:col>
      <xdr:colOff>114300</xdr:colOff>
      <xdr:row>73</xdr:row>
      <xdr:rowOff>121158</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22110700" y="12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42435</xdr:rowOff>
    </xdr:from>
    <xdr:ext cx="469744" cy="259045"/>
    <xdr:sp macro="" textlink="">
      <xdr:nvSpPr>
        <xdr:cNvPr id="842" name="繰出金該当値テキスト">
          <a:extLst>
            <a:ext uri="{FF2B5EF4-FFF2-40B4-BE49-F238E27FC236}">
              <a16:creationId xmlns:a16="http://schemas.microsoft.com/office/drawing/2014/main" id="{00000000-0008-0000-0600-00004A030000}"/>
            </a:ext>
          </a:extLst>
        </xdr:cNvPr>
        <xdr:cNvSpPr txBox="1"/>
      </xdr:nvSpPr>
      <xdr:spPr>
        <a:xfrm>
          <a:off x="22212300" y="1238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161544</xdr:rowOff>
    </xdr:from>
    <xdr:to>
      <xdr:col>112</xdr:col>
      <xdr:colOff>38100</xdr:colOff>
      <xdr:row>73</xdr:row>
      <xdr:rowOff>91694</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1272500" y="125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108221</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75728" y="1228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94869</xdr:rowOff>
    </xdr:from>
    <xdr:to>
      <xdr:col>107</xdr:col>
      <xdr:colOff>101600</xdr:colOff>
      <xdr:row>79</xdr:row>
      <xdr:rowOff>25019</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0383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16146</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5017" y="1356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145035</xdr:rowOff>
    </xdr:from>
    <xdr:to>
      <xdr:col>102</xdr:col>
      <xdr:colOff>165100</xdr:colOff>
      <xdr:row>79</xdr:row>
      <xdr:rowOff>75185</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19494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66312</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6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99568</xdr:rowOff>
    </xdr:from>
    <xdr:to>
      <xdr:col>98</xdr:col>
      <xdr:colOff>38100</xdr:colOff>
      <xdr:row>79</xdr:row>
      <xdr:rowOff>29718</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18605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20845</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7017" y="13565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a:extLst>
            <a:ext uri="{FF2B5EF4-FFF2-40B4-BE49-F238E27FC236}">
              <a16:creationId xmlns:a16="http://schemas.microsoft.com/office/drawing/2014/main" id="{00000000-0008-0000-0600-00006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a:extLst>
            <a:ext uri="{FF2B5EF4-FFF2-40B4-BE49-F238E27FC236}">
              <a16:creationId xmlns:a16="http://schemas.microsoft.com/office/drawing/2014/main" id="{00000000-0008-0000-0600-00006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a:extLst>
            <a:ext uri="{FF2B5EF4-FFF2-40B4-BE49-F238E27FC236}">
              <a16:creationId xmlns:a16="http://schemas.microsoft.com/office/drawing/2014/main" id="{00000000-0008-0000-0600-00006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a:extLst>
            <a:ext uri="{FF2B5EF4-FFF2-40B4-BE49-F238E27FC236}">
              <a16:creationId xmlns:a16="http://schemas.microsoft.com/office/drawing/2014/main" id="{00000000-0008-0000-0600-00007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給与改定の影響や退職金の増等もあり、近年は横ばい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円となっている。「長崎県行財政改革推進プラン（平成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～令和２年度）」等に基づいて内部管理経費の適正化に取り組んでおり、他県と比較して低い水準となっている。なお、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さらなる業務効率化を図るため、導入を進めている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TV</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会議システムや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などについて、取組の促進を図っていく。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円となっている。原爆被爆者援護関係費用などの影響により、他県と比較して高い水準となっている。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108,662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円となっている。本県は全国よりも早いペースで高齢化が進んでいることや、社会保障関係費の増加等に伴い、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都道府県平均と比較して高い水準となっている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117,556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円となっている。新幹線整備事業負担金の増加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や防災・減災対策の取組推進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に伴い、他県と比較してコストが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高くなる傾向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72,594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円となっている。「長崎県行財政改革推進プラン（平成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～令和２年度）」等に基づき実施している公債費の平準化の取組などにより住民一人当たりのコストは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前年度から減少となっているものの、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高水準で推移しており、今後もその傾向は続く見込みとなっている。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円となっている。本県は他県と比較して低い水準が続いている。なお、令和元年度の増加理由は、主に平成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年１月に新県庁舎が完成したことに伴い、県庁舎建設整備基金の残額を他の基金へ積み立てたことによるものである。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1,350,769
1,340,026
4,131.00
691,436,115
674,611,955
936,590
384,391,339
1,248,828,093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95613</xdr:rowOff>
    </xdr:from>
    <xdr:to>
      <xdr:col>24</xdr:col>
      <xdr:colOff>63500</xdr:colOff>
      <xdr:row>37</xdr:row>
      <xdr:rowOff>121739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926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95613</xdr:rowOff>
    </xdr:from>
    <xdr:to>
      <xdr:col>19</xdr:col>
      <xdr:colOff>177800</xdr:colOff>
      <xdr:row>38</xdr:row>
      <xdr:rowOff>31931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392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31931</xdr:rowOff>
    </xdr:from>
    <xdr:to>
      <xdr:col>15</xdr:col>
      <xdr:colOff>50800</xdr:colOff>
      <xdr:row>38</xdr:row>
      <xdr:rowOff>90715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47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74385</xdr:rowOff>
    </xdr:from>
    <xdr:to>
      <xdr:col>10</xdr:col>
      <xdr:colOff>114300</xdr:colOff>
      <xdr:row>38</xdr:row>
      <xdr:rowOff>90715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89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138447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70939</xdr:rowOff>
    </xdr:from>
    <xdr:to>
      <xdr:col>24</xdr:col>
      <xdr:colOff>114300</xdr:colOff>
      <xdr:row>38</xdr:row>
      <xdr:rowOff>1088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49366</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44813</xdr:rowOff>
    </xdr:from>
    <xdr:to>
      <xdr:col>20</xdr:col>
      <xdr:colOff>38100</xdr:colOff>
      <xdr:row>37</xdr:row>
      <xdr:rowOff>146413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137540</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48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152581</xdr:rowOff>
    </xdr:from>
    <xdr:to>
      <xdr:col>15</xdr:col>
      <xdr:colOff>101600</xdr:colOff>
      <xdr:row>38</xdr:row>
      <xdr:rowOff>82731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73858</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39915</xdr:rowOff>
    </xdr:from>
    <xdr:to>
      <xdr:col>10</xdr:col>
      <xdr:colOff>165100</xdr:colOff>
      <xdr:row>38</xdr:row>
      <xdr:rowOff>141515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132642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23585</xdr:rowOff>
    </xdr:from>
    <xdr:to>
      <xdr:col>6</xdr:col>
      <xdr:colOff>38100</xdr:colOff>
      <xdr:row>38</xdr:row>
      <xdr:rowOff>125185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116312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90597</xdr:rowOff>
    </xdr:from>
    <xdr:to>
      <xdr:col>24</xdr:col>
      <xdr:colOff>63500</xdr:colOff>
      <xdr:row>56</xdr:row>
      <xdr:rowOff>69337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20347"/>
          <a:ext cx="8382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82596</xdr:rowOff>
    </xdr:from>
    <xdr:to>
      <xdr:col>19</xdr:col>
      <xdr:colOff>177800</xdr:colOff>
      <xdr:row>56</xdr:row>
      <xdr:rowOff>69337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6546"/>
          <a:ext cx="889000" cy="8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82596</xdr:rowOff>
    </xdr:from>
    <xdr:to>
      <xdr:col>15</xdr:col>
      <xdr:colOff>50800</xdr:colOff>
      <xdr:row>54</xdr:row>
      <xdr:rowOff>66914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6546"/>
          <a:ext cx="889000" cy="4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154698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66914</xdr:rowOff>
    </xdr:from>
    <xdr:to>
      <xdr:col>10</xdr:col>
      <xdr:colOff>114300</xdr:colOff>
      <xdr:row>56</xdr:row>
      <xdr:rowOff>157851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25214"/>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39797</xdr:rowOff>
    </xdr:from>
    <xdr:to>
      <xdr:col>24</xdr:col>
      <xdr:colOff>114300</xdr:colOff>
      <xdr:row>55</xdr:row>
      <xdr:rowOff>141397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18224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18537</xdr:rowOff>
    </xdr:from>
    <xdr:to>
      <xdr:col>20</xdr:col>
      <xdr:colOff>38100</xdr:colOff>
      <xdr:row>56</xdr:row>
      <xdr:rowOff>120137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111264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7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31796</xdr:rowOff>
    </xdr:from>
    <xdr:to>
      <xdr:col>15</xdr:col>
      <xdr:colOff>101600</xdr:colOff>
      <xdr:row>51</xdr:row>
      <xdr:rowOff>133396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149923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5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16114</xdr:rowOff>
    </xdr:from>
    <xdr:to>
      <xdr:col>10</xdr:col>
      <xdr:colOff>165100</xdr:colOff>
      <xdr:row>54</xdr:row>
      <xdr:rowOff>117714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108841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107051</xdr:rowOff>
    </xdr:from>
    <xdr:to>
      <xdr:col>6</xdr:col>
      <xdr:colOff>38100</xdr:colOff>
      <xdr:row>57</xdr:row>
      <xdr:rowOff>37201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171051</xdr:rowOff>
    </xdr:from>
    <xdr:to>
      <xdr:col>24</xdr:col>
      <xdr:colOff>63500</xdr:colOff>
      <xdr:row>75</xdr:row>
      <xdr:rowOff>109438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86901"/>
          <a:ext cx="838200" cy="2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111668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28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81897</xdr:rowOff>
    </xdr:from>
    <xdr:to>
      <xdr:col>19</xdr:col>
      <xdr:colOff>177800</xdr:colOff>
      <xdr:row>75</xdr:row>
      <xdr:rowOff>109438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769197"/>
          <a:ext cx="889000" cy="19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81897</xdr:rowOff>
    </xdr:from>
    <xdr:to>
      <xdr:col>15</xdr:col>
      <xdr:colOff>50800</xdr:colOff>
      <xdr:row>75</xdr:row>
      <xdr:rowOff>105954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69197"/>
          <a:ext cx="889000" cy="19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34053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3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80590</xdr:rowOff>
    </xdr:from>
    <xdr:to>
      <xdr:col>10</xdr:col>
      <xdr:colOff>114300</xdr:colOff>
      <xdr:row>75</xdr:row>
      <xdr:rowOff>105954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39340"/>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120251</xdr:rowOff>
    </xdr:from>
    <xdr:to>
      <xdr:col>24</xdr:col>
      <xdr:colOff>114300</xdr:colOff>
      <xdr:row>74</xdr:row>
      <xdr:rowOff>50401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98678</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58638</xdr:rowOff>
    </xdr:from>
    <xdr:to>
      <xdr:col>20</xdr:col>
      <xdr:colOff>38100</xdr:colOff>
      <xdr:row>75</xdr:row>
      <xdr:rowOff>160238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151365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31097</xdr:rowOff>
    </xdr:from>
    <xdr:to>
      <xdr:col>15</xdr:col>
      <xdr:colOff>101600</xdr:colOff>
      <xdr:row>74</xdr:row>
      <xdr:rowOff>132697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123824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8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55154</xdr:rowOff>
    </xdr:from>
    <xdr:to>
      <xdr:col>10</xdr:col>
      <xdr:colOff>165100</xdr:colOff>
      <xdr:row>75</xdr:row>
      <xdr:rowOff>156753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13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147882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0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29790</xdr:rowOff>
    </xdr:from>
    <xdr:to>
      <xdr:col>6</xdr:col>
      <xdr:colOff>38100</xdr:colOff>
      <xdr:row>75</xdr:row>
      <xdr:rowOff>131390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147917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13588</xdr:rowOff>
    </xdr:from>
    <xdr:to>
      <xdr:col>24</xdr:col>
      <xdr:colOff>63500</xdr:colOff>
      <xdr:row>98</xdr:row>
      <xdr:rowOff>27381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15688"/>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146596</xdr:rowOff>
    </xdr:from>
    <xdr:to>
      <xdr:col>19</xdr:col>
      <xdr:colOff>177800</xdr:colOff>
      <xdr:row>98</xdr:row>
      <xdr:rowOff>27381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7724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146596</xdr:rowOff>
    </xdr:from>
    <xdr:to>
      <xdr:col>15</xdr:col>
      <xdr:colOff>50800</xdr:colOff>
      <xdr:row>98</xdr:row>
      <xdr:rowOff>1969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724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1969</xdr:rowOff>
    </xdr:from>
    <xdr:to>
      <xdr:col>10</xdr:col>
      <xdr:colOff>114300</xdr:colOff>
      <xdr:row>98</xdr:row>
      <xdr:rowOff>7074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40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134238</xdr:rowOff>
    </xdr:from>
    <xdr:to>
      <xdr:col>24</xdr:col>
      <xdr:colOff>114300</xdr:colOff>
      <xdr:row>98</xdr:row>
      <xdr:rowOff>64388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49165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148031</xdr:rowOff>
    </xdr:from>
    <xdr:to>
      <xdr:col>20</xdr:col>
      <xdr:colOff>38100</xdr:colOff>
      <xdr:row>98</xdr:row>
      <xdr:rowOff>78181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69308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95796</xdr:rowOff>
    </xdr:from>
    <xdr:to>
      <xdr:col>15</xdr:col>
      <xdr:colOff>101600</xdr:colOff>
      <xdr:row>98</xdr:row>
      <xdr:rowOff>25946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122619</xdr:rowOff>
    </xdr:from>
    <xdr:to>
      <xdr:col>10</xdr:col>
      <xdr:colOff>165100</xdr:colOff>
      <xdr:row>98</xdr:row>
      <xdr:rowOff>52769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43896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127724</xdr:rowOff>
    </xdr:from>
    <xdr:to>
      <xdr:col>6</xdr:col>
      <xdr:colOff>38100</xdr:colOff>
      <xdr:row>98</xdr:row>
      <xdr:rowOff>57874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49001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35001</xdr:rowOff>
    </xdr:from>
    <xdr:to>
      <xdr:col>55</xdr:col>
      <xdr:colOff>0</xdr:colOff>
      <xdr:row>37</xdr:row>
      <xdr:rowOff>83464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78651"/>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35001</xdr:rowOff>
    </xdr:from>
    <xdr:to>
      <xdr:col>50</xdr:col>
      <xdr:colOff>114300</xdr:colOff>
      <xdr:row>37</xdr:row>
      <xdr:rowOff>72949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7865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72949</xdr:rowOff>
    </xdr:from>
    <xdr:to>
      <xdr:col>45</xdr:col>
      <xdr:colOff>177800</xdr:colOff>
      <xdr:row>37</xdr:row>
      <xdr:rowOff>102667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165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38202</xdr:rowOff>
    </xdr:from>
    <xdr:to>
      <xdr:col>41</xdr:col>
      <xdr:colOff>50800</xdr:colOff>
      <xdr:row>37</xdr:row>
      <xdr:rowOff>102667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867502"/>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32664</xdr:rowOff>
    </xdr:from>
    <xdr:to>
      <xdr:col>55</xdr:col>
      <xdr:colOff>50800</xdr:colOff>
      <xdr:row>37</xdr:row>
      <xdr:rowOff>134264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11091</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155651</xdr:rowOff>
    </xdr:from>
    <xdr:to>
      <xdr:col>50</xdr:col>
      <xdr:colOff>165100</xdr:colOff>
      <xdr:row>37</xdr:row>
      <xdr:rowOff>85801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76928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22149</xdr:rowOff>
    </xdr:from>
    <xdr:to>
      <xdr:col>46</xdr:col>
      <xdr:colOff>38100</xdr:colOff>
      <xdr:row>37</xdr:row>
      <xdr:rowOff>123749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114876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51867</xdr:rowOff>
    </xdr:from>
    <xdr:to>
      <xdr:col>41</xdr:col>
      <xdr:colOff>101600</xdr:colOff>
      <xdr:row>37</xdr:row>
      <xdr:rowOff>153467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144594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158852</xdr:rowOff>
    </xdr:from>
    <xdr:to>
      <xdr:col>36</xdr:col>
      <xdr:colOff>165100</xdr:colOff>
      <xdr:row>34</xdr:row>
      <xdr:rowOff>89002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80129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13360</xdr:rowOff>
    </xdr:from>
    <xdr:to>
      <xdr:col>55</xdr:col>
      <xdr:colOff>0</xdr:colOff>
      <xdr:row>56</xdr:row>
      <xdr:rowOff>129832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14560"/>
          <a:ext cx="8382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129832</xdr:rowOff>
    </xdr:from>
    <xdr:to>
      <xdr:col>50</xdr:col>
      <xdr:colOff>114300</xdr:colOff>
      <xdr:row>56</xdr:row>
      <xdr:rowOff>158979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3103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158979</xdr:rowOff>
    </xdr:from>
    <xdr:to>
      <xdr:col>45</xdr:col>
      <xdr:colOff>177800</xdr:colOff>
      <xdr:row>57</xdr:row>
      <xdr:rowOff>110592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601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110592</xdr:rowOff>
    </xdr:from>
    <xdr:to>
      <xdr:col>41</xdr:col>
      <xdr:colOff>50800</xdr:colOff>
      <xdr:row>57</xdr:row>
      <xdr:rowOff>154597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324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134010</xdr:rowOff>
    </xdr:from>
    <xdr:to>
      <xdr:col>55</xdr:col>
      <xdr:colOff>50800</xdr:colOff>
      <xdr:row>56</xdr:row>
      <xdr:rowOff>64160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112437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79032</xdr:rowOff>
    </xdr:from>
    <xdr:to>
      <xdr:col>50</xdr:col>
      <xdr:colOff>165100</xdr:colOff>
      <xdr:row>57</xdr:row>
      <xdr:rowOff>9182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7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108179</xdr:rowOff>
    </xdr:from>
    <xdr:to>
      <xdr:col>46</xdr:col>
      <xdr:colOff>38100</xdr:colOff>
      <xdr:row>57</xdr:row>
      <xdr:rowOff>38329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29456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59792</xdr:rowOff>
    </xdr:from>
    <xdr:to>
      <xdr:col>41</xdr:col>
      <xdr:colOff>101600</xdr:colOff>
      <xdr:row>57</xdr:row>
      <xdr:rowOff>161392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152519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103797</xdr:rowOff>
    </xdr:from>
    <xdr:to>
      <xdr:col>36</xdr:col>
      <xdr:colOff>165100</xdr:colOff>
      <xdr:row>58</xdr:row>
      <xdr:rowOff>33947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55037</xdr:rowOff>
    </xdr:from>
    <xdr:to>
      <xdr:col>55</xdr:col>
      <xdr:colOff>0</xdr:colOff>
      <xdr:row>77</xdr:row>
      <xdr:rowOff>72410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6687"/>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17661</xdr:rowOff>
    </xdr:from>
    <xdr:to>
      <xdr:col>50</xdr:col>
      <xdr:colOff>114300</xdr:colOff>
      <xdr:row>77</xdr:row>
      <xdr:rowOff>55037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19311"/>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140940</xdr:rowOff>
    </xdr:from>
    <xdr:to>
      <xdr:col>45</xdr:col>
      <xdr:colOff>177800</xdr:colOff>
      <xdr:row>77</xdr:row>
      <xdr:rowOff>17661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71140"/>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140940</xdr:rowOff>
    </xdr:from>
    <xdr:to>
      <xdr:col>41</xdr:col>
      <xdr:colOff>50800</xdr:colOff>
      <xdr:row>77</xdr:row>
      <xdr:rowOff>5398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71140"/>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21610</xdr:rowOff>
    </xdr:from>
    <xdr:to>
      <xdr:col>55</xdr:col>
      <xdr:colOff>50800</xdr:colOff>
      <xdr:row>77</xdr:row>
      <xdr:rowOff>123210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4237</xdr:rowOff>
    </xdr:from>
    <xdr:to>
      <xdr:col>50</xdr:col>
      <xdr:colOff>165100</xdr:colOff>
      <xdr:row>77</xdr:row>
      <xdr:rowOff>105837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96964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138311</xdr:rowOff>
    </xdr:from>
    <xdr:to>
      <xdr:col>46</xdr:col>
      <xdr:colOff>38100</xdr:colOff>
      <xdr:row>77</xdr:row>
      <xdr:rowOff>68461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59588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90140</xdr:rowOff>
    </xdr:from>
    <xdr:to>
      <xdr:col>41</xdr:col>
      <xdr:colOff>101600</xdr:colOff>
      <xdr:row>77</xdr:row>
      <xdr:rowOff>20290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11417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126048</xdr:rowOff>
    </xdr:from>
    <xdr:to>
      <xdr:col>36</xdr:col>
      <xdr:colOff>165100</xdr:colOff>
      <xdr:row>77</xdr:row>
      <xdr:rowOff>56198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47325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168390</xdr:rowOff>
    </xdr:from>
    <xdr:to>
      <xdr:col>55</xdr:col>
      <xdr:colOff>0</xdr:colOff>
      <xdr:row>97</xdr:row>
      <xdr:rowOff>32125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456140"/>
          <a:ext cx="8382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32125</xdr:rowOff>
    </xdr:from>
    <xdr:to>
      <xdr:col>50</xdr:col>
      <xdr:colOff>114300</xdr:colOff>
      <xdr:row>97</xdr:row>
      <xdr:rowOff>91599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62775"/>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44945</xdr:rowOff>
    </xdr:from>
    <xdr:to>
      <xdr:col>45</xdr:col>
      <xdr:colOff>177800</xdr:colOff>
      <xdr:row>97</xdr:row>
      <xdr:rowOff>91599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75595"/>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44945</xdr:rowOff>
    </xdr:from>
    <xdr:to>
      <xdr:col>41</xdr:col>
      <xdr:colOff>50800</xdr:colOff>
      <xdr:row>97</xdr:row>
      <xdr:rowOff>103200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7559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117590</xdr:rowOff>
    </xdr:from>
    <xdr:to>
      <xdr:col>55</xdr:col>
      <xdr:colOff>50800</xdr:colOff>
      <xdr:row>96</xdr:row>
      <xdr:rowOff>47740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96017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3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152775</xdr:rowOff>
    </xdr:from>
    <xdr:to>
      <xdr:col>50</xdr:col>
      <xdr:colOff>165100</xdr:colOff>
      <xdr:row>97</xdr:row>
      <xdr:rowOff>82925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74052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7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40799</xdr:rowOff>
    </xdr:from>
    <xdr:to>
      <xdr:col>46</xdr:col>
      <xdr:colOff>38100</xdr:colOff>
      <xdr:row>97</xdr:row>
      <xdr:rowOff>142399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165595</xdr:rowOff>
    </xdr:from>
    <xdr:to>
      <xdr:col>41</xdr:col>
      <xdr:colOff>101600</xdr:colOff>
      <xdr:row>97</xdr:row>
      <xdr:rowOff>95745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86872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52400</xdr:rowOff>
    </xdr:from>
    <xdr:to>
      <xdr:col>36</xdr:col>
      <xdr:colOff>165100</xdr:colOff>
      <xdr:row>97</xdr:row>
      <xdr:rowOff>154000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115207</xdr:rowOff>
    </xdr:from>
    <xdr:to>
      <xdr:col>85</xdr:col>
      <xdr:colOff>127000</xdr:colOff>
      <xdr:row>33</xdr:row>
      <xdr:rowOff>116840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430157"/>
          <a:ext cx="8382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116840</xdr:rowOff>
    </xdr:from>
    <xdr:to>
      <xdr:col>81</xdr:col>
      <xdr:colOff>50800</xdr:colOff>
      <xdr:row>34</xdr:row>
      <xdr:rowOff>2540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774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2540</xdr:rowOff>
    </xdr:from>
    <xdr:to>
      <xdr:col>76</xdr:col>
      <xdr:colOff>114300</xdr:colOff>
      <xdr:row>34</xdr:row>
      <xdr:rowOff>163540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831840"/>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26870</xdr:rowOff>
    </xdr:from>
    <xdr:to>
      <xdr:col>71</xdr:col>
      <xdr:colOff>177800</xdr:colOff>
      <xdr:row>34</xdr:row>
      <xdr:rowOff>163540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856170"/>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64407</xdr:rowOff>
    </xdr:from>
    <xdr:to>
      <xdr:col>85</xdr:col>
      <xdr:colOff>177800</xdr:colOff>
      <xdr:row>31</xdr:row>
      <xdr:rowOff>166007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150784</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52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66040</xdr:rowOff>
    </xdr:from>
    <xdr:to>
      <xdr:col>81</xdr:col>
      <xdr:colOff>101600</xdr:colOff>
      <xdr:row>33</xdr:row>
      <xdr:rowOff>167640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12717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123190</xdr:rowOff>
    </xdr:from>
    <xdr:to>
      <xdr:col>76</xdr:col>
      <xdr:colOff>165100</xdr:colOff>
      <xdr:row>34</xdr:row>
      <xdr:rowOff>53340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69867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112740</xdr:rowOff>
    </xdr:from>
    <xdr:to>
      <xdr:col>72</xdr:col>
      <xdr:colOff>38100</xdr:colOff>
      <xdr:row>35</xdr:row>
      <xdr:rowOff>42890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59417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147520</xdr:rowOff>
    </xdr:from>
    <xdr:to>
      <xdr:col>67</xdr:col>
      <xdr:colOff>101600</xdr:colOff>
      <xdr:row>34</xdr:row>
      <xdr:rowOff>77670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8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94197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5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64186</xdr:rowOff>
    </xdr:from>
    <xdr:to>
      <xdr:col>85</xdr:col>
      <xdr:colOff>127000</xdr:colOff>
      <xdr:row>54</xdr:row>
      <xdr:rowOff>80264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151036"/>
          <a:ext cx="8382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64186</xdr:rowOff>
    </xdr:from>
    <xdr:to>
      <xdr:col>81</xdr:col>
      <xdr:colOff>50800</xdr:colOff>
      <xdr:row>54</xdr:row>
      <xdr:rowOff>95123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151036"/>
          <a:ext cx="889000" cy="2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95123</xdr:rowOff>
    </xdr:from>
    <xdr:to>
      <xdr:col>76</xdr:col>
      <xdr:colOff>114300</xdr:colOff>
      <xdr:row>55</xdr:row>
      <xdr:rowOff>116383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353423"/>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116383</xdr:rowOff>
    </xdr:from>
    <xdr:to>
      <xdr:col>71</xdr:col>
      <xdr:colOff>177800</xdr:colOff>
      <xdr:row>56</xdr:row>
      <xdr:rowOff>90322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5461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62399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29464</xdr:rowOff>
    </xdr:from>
    <xdr:to>
      <xdr:col>85</xdr:col>
      <xdr:colOff>177800</xdr:colOff>
      <xdr:row>54</xdr:row>
      <xdr:rowOff>131064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2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52341</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13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13386</xdr:rowOff>
    </xdr:from>
    <xdr:to>
      <xdr:col>81</xdr:col>
      <xdr:colOff>101600</xdr:colOff>
      <xdr:row>53</xdr:row>
      <xdr:rowOff>114986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1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131513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887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44323</xdr:rowOff>
    </xdr:from>
    <xdr:to>
      <xdr:col>76</xdr:col>
      <xdr:colOff>165100</xdr:colOff>
      <xdr:row>54</xdr:row>
      <xdr:rowOff>145923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162450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07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65583</xdr:rowOff>
    </xdr:from>
    <xdr:to>
      <xdr:col>72</xdr:col>
      <xdr:colOff>38100</xdr:colOff>
      <xdr:row>55</xdr:row>
      <xdr:rowOff>167183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4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12260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2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39522</xdr:rowOff>
    </xdr:from>
    <xdr:to>
      <xdr:col>67</xdr:col>
      <xdr:colOff>101600</xdr:colOff>
      <xdr:row>56</xdr:row>
      <xdr:rowOff>141122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132249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7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94689</xdr:rowOff>
    </xdr:from>
    <xdr:to>
      <xdr:col>85</xdr:col>
      <xdr:colOff>127000</xdr:colOff>
      <xdr:row>78</xdr:row>
      <xdr:rowOff>113595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67789"/>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112519</xdr:rowOff>
    </xdr:from>
    <xdr:to>
      <xdr:col>81</xdr:col>
      <xdr:colOff>50800</xdr:colOff>
      <xdr:row>78</xdr:row>
      <xdr:rowOff>113595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85619"/>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112519</xdr:rowOff>
    </xdr:from>
    <xdr:to>
      <xdr:col>76</xdr:col>
      <xdr:colOff>114300</xdr:colOff>
      <xdr:row>78</xdr:row>
      <xdr:rowOff>117252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5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117252</xdr:rowOff>
    </xdr:from>
    <xdr:to>
      <xdr:col>71</xdr:col>
      <xdr:colOff>177800</xdr:colOff>
      <xdr:row>78</xdr:row>
      <xdr:rowOff>120245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035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43889</xdr:rowOff>
    </xdr:from>
    <xdr:to>
      <xdr:col>85</xdr:col>
      <xdr:colOff>177800</xdr:colOff>
      <xdr:row>78</xdr:row>
      <xdr:rowOff>145489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130266</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62795</xdr:rowOff>
    </xdr:from>
    <xdr:to>
      <xdr:col>81</xdr:col>
      <xdr:colOff>101600</xdr:colOff>
      <xdr:row>78</xdr:row>
      <xdr:rowOff>164395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155522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61719</xdr:rowOff>
    </xdr:from>
    <xdr:to>
      <xdr:col>76</xdr:col>
      <xdr:colOff>165100</xdr:colOff>
      <xdr:row>78</xdr:row>
      <xdr:rowOff>163319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154446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66452</xdr:rowOff>
    </xdr:from>
    <xdr:to>
      <xdr:col>72</xdr:col>
      <xdr:colOff>38100</xdr:colOff>
      <xdr:row>78</xdr:row>
      <xdr:rowOff>168052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159179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69445</xdr:rowOff>
    </xdr:from>
    <xdr:to>
      <xdr:col>67</xdr:col>
      <xdr:colOff>101600</xdr:colOff>
      <xdr:row>78</xdr:row>
      <xdr:rowOff>171045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162172</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3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145827</xdr:rowOff>
    </xdr:from>
    <xdr:to>
      <xdr:col>85</xdr:col>
      <xdr:colOff>127000</xdr:colOff>
      <xdr:row>94</xdr:row>
      <xdr:rowOff>76927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090677"/>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145827</xdr:rowOff>
    </xdr:from>
    <xdr:to>
      <xdr:col>81</xdr:col>
      <xdr:colOff>50800</xdr:colOff>
      <xdr:row>94</xdr:row>
      <xdr:rowOff>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90677"/>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162812</xdr:rowOff>
    </xdr:from>
    <xdr:to>
      <xdr:col>76</xdr:col>
      <xdr:colOff>114300</xdr:colOff>
      <xdr:row>94</xdr:row>
      <xdr:rowOff>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107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109570</xdr:rowOff>
    </xdr:from>
    <xdr:to>
      <xdr:col>71</xdr:col>
      <xdr:colOff>177800</xdr:colOff>
      <xdr:row>93</xdr:row>
      <xdr:rowOff>162812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054420"/>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26127</xdr:rowOff>
    </xdr:from>
    <xdr:to>
      <xdr:col>85</xdr:col>
      <xdr:colOff>177800</xdr:colOff>
      <xdr:row>94</xdr:row>
      <xdr:rowOff>127727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1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4554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95027</xdr:rowOff>
    </xdr:from>
    <xdr:to>
      <xdr:col>81</xdr:col>
      <xdr:colOff>101600</xdr:colOff>
      <xdr:row>94</xdr:row>
      <xdr:rowOff>25177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16304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120653</xdr:rowOff>
    </xdr:from>
    <xdr:to>
      <xdr:col>76</xdr:col>
      <xdr:colOff>165100</xdr:colOff>
      <xdr:row>94</xdr:row>
      <xdr:rowOff>50803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0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41930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112012</xdr:rowOff>
    </xdr:from>
    <xdr:to>
      <xdr:col>72</xdr:col>
      <xdr:colOff>38100</xdr:colOff>
      <xdr:row>94</xdr:row>
      <xdr:rowOff>42162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33289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58770</xdr:rowOff>
    </xdr:from>
    <xdr:to>
      <xdr:col>67</xdr:col>
      <xdr:colOff>101600</xdr:colOff>
      <xdr:row>93</xdr:row>
      <xdr:rowOff>160370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151497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130556</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6302756"/>
          <a:ext cx="1269" cy="35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77233</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607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130556</xdr:rowOff>
    </xdr:from>
    <xdr:to>
      <xdr:col>116</xdr:col>
      <xdr:colOff>152400</xdr:colOff>
      <xdr:row>36</xdr:row>
      <xdr:rowOff>130556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3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121412</xdr:rowOff>
    </xdr:from>
    <xdr:to>
      <xdr:col>116</xdr:col>
      <xdr:colOff>63500</xdr:colOff>
      <xdr:row>36</xdr:row>
      <xdr:rowOff>130556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293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30751</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45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139700</xdr:rowOff>
    </xdr:from>
    <xdr:to>
      <xdr:col>111</xdr:col>
      <xdr:colOff>177800</xdr:colOff>
      <xdr:row>36</xdr:row>
      <xdr:rowOff>121412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5454650"/>
          <a:ext cx="8890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145051</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139700</xdr:rowOff>
    </xdr:from>
    <xdr:to>
      <xdr:col>107</xdr:col>
      <xdr:colOff>50800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19545300" y="54546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62755</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148844</xdr:rowOff>
    </xdr:from>
    <xdr:to>
      <xdr:col>102</xdr:col>
      <xdr:colOff>114300</xdr:colOff>
      <xdr:row>32</xdr:row>
      <xdr:rowOff>13970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18656300" y="54637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34036</xdr:rowOff>
    </xdr:from>
    <xdr:to>
      <xdr:col>102</xdr:col>
      <xdr:colOff>165100</xdr:colOff>
      <xdr:row>37</xdr:row>
      <xdr:rowOff>135636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126763</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6470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81043</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6596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79756</xdr:rowOff>
    </xdr:from>
    <xdr:to>
      <xdr:col>116</xdr:col>
      <xdr:colOff>114300</xdr:colOff>
      <xdr:row>37</xdr:row>
      <xdr:rowOff>9906</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32783</xdr:rowOff>
    </xdr:from>
    <xdr:ext cx="378565"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20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70612</xdr:rowOff>
    </xdr:from>
    <xdr:to>
      <xdr:col>112</xdr:col>
      <xdr:colOff>38100</xdr:colOff>
      <xdr:row>37</xdr:row>
      <xdr:rowOff>762</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17289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213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88900</xdr:rowOff>
    </xdr:from>
    <xdr:to>
      <xdr:col>107</xdr:col>
      <xdr:colOff>101600</xdr:colOff>
      <xdr:row>32</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98044</xdr:rowOff>
    </xdr:from>
    <xdr:to>
      <xdr:col>102</xdr:col>
      <xdr:colOff>165100</xdr:colOff>
      <xdr:row>32</xdr:row>
      <xdr:rowOff>28194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44721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8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134620</xdr:rowOff>
    </xdr:from>
    <xdr:to>
      <xdr:col>98</xdr:col>
      <xdr:colOff>38100</xdr:colOff>
      <xdr:row>32</xdr:row>
      <xdr:rowOff>64770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81297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522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円となっている。新幹線整備事業負担金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がピークを迎えている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影響等で他県と比較して一人当たりコストが高い状況となって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いるが、令和４年の開業に向け今後は減少傾向となる見込み。</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円となっている。本県は全国よりも早いペースで高齢化が進んでおり、他県より高い水準となっている。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社会保障関係費の増加等に伴い、全体としては上昇傾向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で推移する見込みである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・土木費は、住民一人当たり</a:t>
          </a:r>
          <a:r>
            <a:rPr lang="en-US" altLang="ja-JP" sz="1100">
              <a:effectLst/>
              <a:latin typeface="ＭＳ Ｐゴシック" panose="020B0600070205080204" pitchFamily="50" charset="-128"/>
              <a:ea typeface="ＭＳ Ｐゴシック" panose="020B0600070205080204" pitchFamily="50" charset="-128"/>
            </a:rPr>
            <a:t>69,494</a:t>
          </a:r>
          <a:r>
            <a:rPr lang="ja-JP" altLang="en-US" sz="1100">
              <a:effectLst/>
              <a:latin typeface="ＭＳ Ｐゴシック" panose="020B0600070205080204" pitchFamily="50" charset="-128"/>
              <a:ea typeface="ＭＳ Ｐゴシック" panose="020B0600070205080204" pitchFamily="50" charset="-128"/>
            </a:rPr>
            <a:t>円となっている。離島や半島が多い本県の地形上の特徴から、他県と比較すると高くなっている。</a:t>
          </a:r>
          <a:r>
            <a:rPr lang="en-US" altLang="ja-JP" sz="1100">
              <a:effectLst/>
              <a:latin typeface="ＭＳ Ｐゴシック" panose="020B0600070205080204" pitchFamily="50" charset="-128"/>
              <a:ea typeface="ＭＳ Ｐゴシック" panose="020B0600070205080204" pitchFamily="50" charset="-128"/>
            </a:rPr>
            <a:t>R</a:t>
          </a:r>
          <a:r>
            <a:rPr lang="ja-JP" altLang="en-US" sz="1100">
              <a:effectLst/>
              <a:latin typeface="ＭＳ Ｐゴシック" panose="020B0600070205080204" pitchFamily="50" charset="-128"/>
              <a:ea typeface="ＭＳ Ｐゴシック" panose="020B0600070205080204" pitchFamily="50" charset="-128"/>
            </a:rPr>
            <a:t>元年度に増加した要因は、主に長崎駅連続立体交差事業の影響等によるものである。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・警察費は、住民一人当たり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円、また、教育費は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110,780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円となっている。本県は、離島や半島が多く、施設や人員の効率的な配置が難しいため、行政サービスに対して他県よりコストがかかり、他県と比較して高い水準で推移している。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円となっている。「長崎県行財政改革推進プラン（平成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グループ内で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高くなっているが、これは、本県の特徴として、長崎県交通局に対する補助金（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）県営としては全国で唯一となる交通事業（県営バス）に対するもの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は前年度比でプラス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実質収支額は継続的に黒字を確保しており、今後とも健全な財政運営に努める。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・財政調整基金については、最低水準の取崩しに努めて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おり、令和元年度は積立を行っているものの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～令和２年度）」や「財政構造改革のための総点検」の着実な実施により、財政健全化の取組を前進していく。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・一般会計および各特別会計について、連結実質赤字額は発生していない。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・今後も「長崎県行財政改革推進プラン（平成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～令和２年度）」等の着実な実施により、徹底した経費の節減と効率的な事業執行に努め、健全な財政運営を進めていく。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691436115</v>
      </c>
      <c r="BO4" s="426"/>
      <c r="BP4" s="426"/>
      <c r="BQ4" s="426"/>
      <c r="BR4" s="426"/>
      <c r="BS4" s="426"/>
      <c r="BT4" s="426"/>
      <c r="BU4" s="427"/>
      <c r="BV4" s="425">
        <v>681195691</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0.2</v>
      </c>
      <c r="CU4" s="588"/>
      <c r="CV4" s="588"/>
      <c r="CW4" s="588"/>
      <c r="CX4" s="588"/>
      <c r="CY4" s="588"/>
      <c r="CZ4" s="588"/>
      <c r="DA4" s="589"/>
      <c r="DB4" s="587">
        <v>0.2</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674611955</v>
      </c>
      <c r="BO5" s="432"/>
      <c r="BP5" s="432"/>
      <c r="BQ5" s="432"/>
      <c r="BR5" s="432"/>
      <c r="BS5" s="432"/>
      <c r="BT5" s="432"/>
      <c r="BU5" s="433"/>
      <c r="BV5" s="431">
        <v>662721875</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97.9</v>
      </c>
      <c r="CU5" s="411"/>
      <c r="CV5" s="411"/>
      <c r="CW5" s="411"/>
      <c r="CX5" s="411"/>
      <c r="CY5" s="411"/>
      <c r="CZ5" s="411"/>
      <c r="DA5" s="412"/>
      <c r="DB5" s="410">
        <v>98.1</v>
      </c>
      <c r="DC5" s="411"/>
      <c r="DD5" s="411"/>
      <c r="DE5" s="411"/>
      <c r="DF5" s="411"/>
      <c r="DG5" s="411"/>
      <c r="DH5" s="411"/>
      <c r="DI5" s="412"/>
      <c r="DJ5" s="158"/>
      <c r="DK5" s="158"/>
      <c r="DL5" s="158"/>
      <c r="DM5" s="158"/>
      <c r="DN5" s="158"/>
      <c r="DO5" s="158"/>
    </row>
    <row r="6" spans="1:119" ht="18.75" customHeight="1" x14ac:dyDescent="0.15">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11340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16824160</v>
      </c>
      <c r="BO6" s="432"/>
      <c r="BP6" s="432"/>
      <c r="BQ6" s="432"/>
      <c r="BR6" s="432"/>
      <c r="BS6" s="432"/>
      <c r="BT6" s="432"/>
      <c r="BU6" s="433"/>
      <c r="BV6" s="431">
        <v>18473816</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104.5</v>
      </c>
      <c r="CU6" s="577"/>
      <c r="CV6" s="577"/>
      <c r="CW6" s="577"/>
      <c r="CX6" s="577"/>
      <c r="CY6" s="577"/>
      <c r="CZ6" s="577"/>
      <c r="DA6" s="578"/>
      <c r="DB6" s="576">
        <v>106</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9207</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15887570</v>
      </c>
      <c r="BO7" s="432"/>
      <c r="BP7" s="432"/>
      <c r="BQ7" s="432"/>
      <c r="BR7" s="432"/>
      <c r="BS7" s="432"/>
      <c r="BT7" s="432"/>
      <c r="BU7" s="433"/>
      <c r="BV7" s="431">
        <v>17864742</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384391339</v>
      </c>
      <c r="CU7" s="432"/>
      <c r="CV7" s="432"/>
      <c r="CW7" s="432"/>
      <c r="CX7" s="432"/>
      <c r="CY7" s="432"/>
      <c r="CZ7" s="432"/>
      <c r="DA7" s="433"/>
      <c r="DB7" s="431">
        <v>384475724</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7315</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936590</v>
      </c>
      <c r="BO8" s="432"/>
      <c r="BP8" s="432"/>
      <c r="BQ8" s="432"/>
      <c r="BR8" s="432"/>
      <c r="BS8" s="432"/>
      <c r="BT8" s="432"/>
      <c r="BU8" s="433"/>
      <c r="BV8" s="431">
        <v>609074</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0.34343000000000001</v>
      </c>
      <c r="CU8" s="574"/>
      <c r="CV8" s="574"/>
      <c r="CW8" s="574"/>
      <c r="CX8" s="574"/>
      <c r="CY8" s="574"/>
      <c r="CZ8" s="574"/>
      <c r="DA8" s="575"/>
      <c r="DB8" s="573">
        <v>0.33751999999999999</v>
      </c>
      <c r="DC8" s="574"/>
      <c r="DD8" s="574"/>
      <c r="DE8" s="574"/>
      <c r="DF8" s="574"/>
      <c r="DG8" s="574"/>
      <c r="DH8" s="574"/>
      <c r="DI8" s="575"/>
      <c r="DJ8" s="158"/>
      <c r="DK8" s="158"/>
      <c r="DL8" s="158"/>
      <c r="DM8" s="158"/>
      <c r="DN8" s="158"/>
      <c r="DO8" s="158"/>
    </row>
    <row r="9" spans="1:119" ht="18.75" customHeight="1" thickBot="1" x14ac:dyDescent="0.2">
      <c r="A9" s="159"/>
      <c r="B9" s="537" t="s">
        <v>104</v>
      </c>
      <c r="C9" s="511"/>
      <c r="D9" s="511"/>
      <c r="E9" s="511"/>
      <c r="F9" s="511"/>
      <c r="G9" s="511"/>
      <c r="H9" s="511"/>
      <c r="I9" s="511"/>
      <c r="J9" s="511"/>
      <c r="K9" s="512"/>
      <c r="L9" s="543" t="s">
        <v>105</v>
      </c>
      <c r="M9" s="544"/>
      <c r="N9" s="544"/>
      <c r="O9" s="544"/>
      <c r="P9" s="544"/>
      <c r="Q9" s="545"/>
      <c r="R9" s="546">
        <v>1377187</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9900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327516</v>
      </c>
      <c r="BO9" s="432"/>
      <c r="BP9" s="432"/>
      <c r="BQ9" s="432"/>
      <c r="BR9" s="432"/>
      <c r="BS9" s="432"/>
      <c r="BT9" s="432"/>
      <c r="BU9" s="433"/>
      <c r="BV9" s="431">
        <v>-298746</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21.5</v>
      </c>
      <c r="CU9" s="411"/>
      <c r="CV9" s="411"/>
      <c r="CW9" s="411"/>
      <c r="CX9" s="411"/>
      <c r="CY9" s="411"/>
      <c r="CZ9" s="411"/>
      <c r="DA9" s="412"/>
      <c r="DB9" s="410">
        <v>23</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109</v>
      </c>
      <c r="M10" s="454"/>
      <c r="N10" s="454"/>
      <c r="O10" s="454"/>
      <c r="P10" s="454"/>
      <c r="Q10" s="455"/>
      <c r="R10" s="456">
        <v>1426779</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8800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306417</v>
      </c>
      <c r="BO10" s="432"/>
      <c r="BP10" s="432"/>
      <c r="BQ10" s="432"/>
      <c r="BR10" s="432"/>
      <c r="BS10" s="432"/>
      <c r="BT10" s="432"/>
      <c r="BU10" s="433"/>
      <c r="BV10" s="431">
        <v>455880</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44</v>
      </c>
      <c r="AJ11" s="457"/>
      <c r="AK11" s="457"/>
      <c r="AL11" s="457"/>
      <c r="AM11" s="457"/>
      <c r="AN11" s="457"/>
      <c r="AO11" s="457"/>
      <c r="AP11" s="458"/>
      <c r="AQ11" s="456">
        <v>8000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15">
      <c r="A12" s="159"/>
      <c r="B12" s="486" t="s">
        <v>120</v>
      </c>
      <c r="C12" s="487"/>
      <c r="D12" s="487"/>
      <c r="E12" s="487"/>
      <c r="F12" s="487"/>
      <c r="G12" s="487"/>
      <c r="H12" s="487"/>
      <c r="I12" s="487"/>
      <c r="J12" s="487"/>
      <c r="K12" s="488"/>
      <c r="L12" s="495" t="s">
        <v>121</v>
      </c>
      <c r="M12" s="496"/>
      <c r="N12" s="496"/>
      <c r="O12" s="496"/>
      <c r="P12" s="496"/>
      <c r="Q12" s="497"/>
      <c r="R12" s="498">
        <v>1350769</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500000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118</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129</v>
      </c>
      <c r="N13" s="473"/>
      <c r="O13" s="473"/>
      <c r="P13" s="473"/>
      <c r="Q13" s="474"/>
      <c r="R13" s="522">
        <v>1340026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633933</v>
      </c>
      <c r="BO13" s="432"/>
      <c r="BP13" s="432"/>
      <c r="BQ13" s="432"/>
      <c r="BR13" s="432"/>
      <c r="BS13" s="432"/>
      <c r="BT13" s="432"/>
      <c r="BU13" s="433"/>
      <c r="BV13" s="431">
        <v>-342866</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11.2</v>
      </c>
      <c r="CU13" s="411"/>
      <c r="CV13" s="411"/>
      <c r="CW13" s="411"/>
      <c r="CX13" s="411"/>
      <c r="CY13" s="411"/>
      <c r="CZ13" s="411"/>
      <c r="DA13" s="412"/>
      <c r="DB13" s="410">
        <v>11.9</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132</v>
      </c>
      <c r="M14" s="484"/>
      <c r="N14" s="484"/>
      <c r="O14" s="484"/>
      <c r="P14" s="484"/>
      <c r="Q14" s="485"/>
      <c r="R14" s="475">
        <v>1365391</v>
      </c>
      <c r="S14" s="476"/>
      <c r="T14" s="476"/>
      <c r="U14" s="476"/>
      <c r="V14" s="477"/>
      <c r="W14" s="504"/>
      <c r="X14" s="505"/>
      <c r="Y14" s="506"/>
      <c r="Z14" s="453" t="s">
        <v>133</v>
      </c>
      <c r="AA14" s="454"/>
      <c r="AB14" s="454"/>
      <c r="AC14" s="454"/>
      <c r="AD14" s="454"/>
      <c r="AE14" s="454"/>
      <c r="AF14" s="454"/>
      <c r="AG14" s="454"/>
      <c r="AH14" s="455"/>
      <c r="AI14" s="456">
        <v>5366</v>
      </c>
      <c r="AJ14" s="457"/>
      <c r="AK14" s="457"/>
      <c r="AL14" s="457"/>
      <c r="AM14" s="458"/>
      <c r="AN14" s="456">
        <v>17541454</v>
      </c>
      <c r="AO14" s="457"/>
      <c r="AP14" s="457"/>
      <c r="AQ14" s="457"/>
      <c r="AR14" s="457"/>
      <c r="AS14" s="458"/>
      <c r="AT14" s="456">
        <v>3269</v>
      </c>
      <c r="AU14" s="457"/>
      <c r="AV14" s="457"/>
      <c r="AW14" s="457"/>
      <c r="AX14" s="457"/>
      <c r="AY14" s="459"/>
      <c r="AZ14" s="422" t="s">
        <v>134</v>
      </c>
      <c r="BA14" s="423"/>
      <c r="BB14" s="423"/>
      <c r="BC14" s="423"/>
      <c r="BD14" s="423"/>
      <c r="BE14" s="423"/>
      <c r="BF14" s="423"/>
      <c r="BG14" s="423"/>
      <c r="BH14" s="423"/>
      <c r="BI14" s="423"/>
      <c r="BJ14" s="423"/>
      <c r="BK14" s="423"/>
      <c r="BL14" s="423"/>
      <c r="BM14" s="424"/>
      <c r="BN14" s="425">
        <v>117155279</v>
      </c>
      <c r="BO14" s="426"/>
      <c r="BP14" s="426"/>
      <c r="BQ14" s="426"/>
      <c r="BR14" s="426"/>
      <c r="BS14" s="426"/>
      <c r="BT14" s="426"/>
      <c r="BU14" s="427"/>
      <c r="BV14" s="425">
        <v>113349113</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198.3</v>
      </c>
      <c r="CU14" s="437"/>
      <c r="CV14" s="437"/>
      <c r="CW14" s="437"/>
      <c r="CX14" s="437"/>
      <c r="CY14" s="437"/>
      <c r="CZ14" s="437"/>
      <c r="DA14" s="438"/>
      <c r="DB14" s="436">
        <v>196.8</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129</v>
      </c>
      <c r="N15" s="473"/>
      <c r="O15" s="473"/>
      <c r="P15" s="473"/>
      <c r="Q15" s="474"/>
      <c r="R15" s="475">
        <v>1355223</v>
      </c>
      <c r="S15" s="476"/>
      <c r="T15" s="476"/>
      <c r="U15" s="476"/>
      <c r="V15" s="477"/>
      <c r="W15" s="504"/>
      <c r="X15" s="505"/>
      <c r="Y15" s="506"/>
      <c r="Z15" s="453" t="s">
        <v>136</v>
      </c>
      <c r="AA15" s="454"/>
      <c r="AB15" s="454"/>
      <c r="AC15" s="454"/>
      <c r="AD15" s="454"/>
      <c r="AE15" s="454"/>
      <c r="AF15" s="454"/>
      <c r="AG15" s="454"/>
      <c r="AH15" s="455"/>
      <c r="AI15" s="456" t="s">
        <v>137</v>
      </c>
      <c r="AJ15" s="457"/>
      <c r="AK15" s="457"/>
      <c r="AL15" s="457"/>
      <c r="AM15" s="458"/>
      <c r="AN15" s="456" t="s">
        <v>137</v>
      </c>
      <c r="AO15" s="457"/>
      <c r="AP15" s="457"/>
      <c r="AQ15" s="457"/>
      <c r="AR15" s="457"/>
      <c r="AS15" s="458"/>
      <c r="AT15" s="456" t="s">
        <v>137</v>
      </c>
      <c r="AU15" s="457"/>
      <c r="AV15" s="457"/>
      <c r="AW15" s="457"/>
      <c r="AX15" s="457"/>
      <c r="AY15" s="459"/>
      <c r="AZ15" s="428" t="s">
        <v>138</v>
      </c>
      <c r="BA15" s="429"/>
      <c r="BB15" s="429"/>
      <c r="BC15" s="429"/>
      <c r="BD15" s="429"/>
      <c r="BE15" s="429"/>
      <c r="BF15" s="429"/>
      <c r="BG15" s="429"/>
      <c r="BH15" s="429"/>
      <c r="BI15" s="429"/>
      <c r="BJ15" s="429"/>
      <c r="BK15" s="429"/>
      <c r="BL15" s="429"/>
      <c r="BM15" s="430"/>
      <c r="BN15" s="431">
        <v>334655496</v>
      </c>
      <c r="BO15" s="432"/>
      <c r="BP15" s="432"/>
      <c r="BQ15" s="432"/>
      <c r="BR15" s="432"/>
      <c r="BS15" s="432"/>
      <c r="BT15" s="432"/>
      <c r="BU15" s="433"/>
      <c r="BV15" s="431">
        <v>329020187</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119</v>
      </c>
      <c r="AJ16" s="457"/>
      <c r="AK16" s="457"/>
      <c r="AL16" s="457"/>
      <c r="AM16" s="458"/>
      <c r="AN16" s="456">
        <v>396151</v>
      </c>
      <c r="AO16" s="457"/>
      <c r="AP16" s="457"/>
      <c r="AQ16" s="457"/>
      <c r="AR16" s="457"/>
      <c r="AS16" s="458"/>
      <c r="AT16" s="456">
        <v>3329</v>
      </c>
      <c r="AU16" s="457"/>
      <c r="AV16" s="457"/>
      <c r="AW16" s="457"/>
      <c r="AX16" s="457"/>
      <c r="AY16" s="459"/>
      <c r="AZ16" s="428" t="s">
        <v>143</v>
      </c>
      <c r="BA16" s="429"/>
      <c r="BB16" s="429"/>
      <c r="BC16" s="429"/>
      <c r="BD16" s="429"/>
      <c r="BE16" s="429"/>
      <c r="BF16" s="429"/>
      <c r="BG16" s="429"/>
      <c r="BH16" s="429"/>
      <c r="BI16" s="429"/>
      <c r="BJ16" s="429"/>
      <c r="BK16" s="429"/>
      <c r="BL16" s="429"/>
      <c r="BM16" s="430"/>
      <c r="BN16" s="431">
        <v>145819059</v>
      </c>
      <c r="BO16" s="432"/>
      <c r="BP16" s="432"/>
      <c r="BQ16" s="432"/>
      <c r="BR16" s="432"/>
      <c r="BS16" s="432"/>
      <c r="BT16" s="432"/>
      <c r="BU16" s="433"/>
      <c r="BV16" s="431">
        <v>141170320</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3097</v>
      </c>
      <c r="AJ17" s="457"/>
      <c r="AK17" s="457"/>
      <c r="AL17" s="457"/>
      <c r="AM17" s="458"/>
      <c r="AN17" s="456">
        <v>9963049</v>
      </c>
      <c r="AO17" s="457"/>
      <c r="AP17" s="457"/>
      <c r="AQ17" s="457"/>
      <c r="AR17" s="457"/>
      <c r="AS17" s="458"/>
      <c r="AT17" s="456">
        <v>3217</v>
      </c>
      <c r="AU17" s="457"/>
      <c r="AV17" s="457"/>
      <c r="AW17" s="457"/>
      <c r="AX17" s="457"/>
      <c r="AY17" s="459"/>
      <c r="AZ17" s="428" t="s">
        <v>147</v>
      </c>
      <c r="BA17" s="429"/>
      <c r="BB17" s="429"/>
      <c r="BC17" s="429"/>
      <c r="BD17" s="429"/>
      <c r="BE17" s="429"/>
      <c r="BF17" s="429"/>
      <c r="BG17" s="429"/>
      <c r="BH17" s="429"/>
      <c r="BI17" s="429"/>
      <c r="BJ17" s="429"/>
      <c r="BK17" s="429"/>
      <c r="BL17" s="429"/>
      <c r="BM17" s="430"/>
      <c r="BN17" s="431">
        <v>376630487</v>
      </c>
      <c r="BO17" s="432"/>
      <c r="BP17" s="432"/>
      <c r="BQ17" s="432"/>
      <c r="BR17" s="432"/>
      <c r="BS17" s="432"/>
      <c r="BT17" s="432"/>
      <c r="BU17" s="433"/>
      <c r="BV17" s="431">
        <v>381495407</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148</v>
      </c>
      <c r="C18" s="449"/>
      <c r="D18" s="449"/>
      <c r="E18" s="449"/>
      <c r="F18" s="449"/>
      <c r="G18" s="449"/>
      <c r="H18" s="449"/>
      <c r="I18" s="449"/>
      <c r="J18" s="449"/>
      <c r="K18" s="450"/>
      <c r="L18" s="451">
        <v>4131</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11329</v>
      </c>
      <c r="AJ18" s="457"/>
      <c r="AK18" s="457"/>
      <c r="AL18" s="457"/>
      <c r="AM18" s="458"/>
      <c r="AN18" s="456">
        <v>42531075</v>
      </c>
      <c r="AO18" s="457"/>
      <c r="AP18" s="457"/>
      <c r="AQ18" s="457"/>
      <c r="AR18" s="457"/>
      <c r="AS18" s="458"/>
      <c r="AT18" s="456">
        <v>3754</v>
      </c>
      <c r="AU18" s="457"/>
      <c r="AV18" s="457"/>
      <c r="AW18" s="457"/>
      <c r="AX18" s="457"/>
      <c r="AY18" s="459"/>
      <c r="AZ18" s="439" t="s">
        <v>150</v>
      </c>
      <c r="BA18" s="440"/>
      <c r="BB18" s="440"/>
      <c r="BC18" s="440"/>
      <c r="BD18" s="440"/>
      <c r="BE18" s="440"/>
      <c r="BF18" s="440"/>
      <c r="BG18" s="440"/>
      <c r="BH18" s="440"/>
      <c r="BI18" s="440"/>
      <c r="BJ18" s="440"/>
      <c r="BK18" s="440"/>
      <c r="BL18" s="440"/>
      <c r="BM18" s="441"/>
      <c r="BN18" s="405">
        <v>436177373</v>
      </c>
      <c r="BO18" s="406"/>
      <c r="BP18" s="406"/>
      <c r="BQ18" s="406"/>
      <c r="BR18" s="406"/>
      <c r="BS18" s="406"/>
      <c r="BT18" s="406"/>
      <c r="BU18" s="407"/>
      <c r="BV18" s="405">
        <v>438802308</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151</v>
      </c>
      <c r="C19" s="449"/>
      <c r="D19" s="449"/>
      <c r="E19" s="449"/>
      <c r="F19" s="449"/>
      <c r="G19" s="449"/>
      <c r="H19" s="449"/>
      <c r="I19" s="449"/>
      <c r="J19" s="449"/>
      <c r="K19" s="450"/>
      <c r="L19" s="451">
        <v>327</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t="s">
        <v>118</v>
      </c>
      <c r="AJ19" s="457"/>
      <c r="AK19" s="457"/>
      <c r="AL19" s="457"/>
      <c r="AM19" s="458"/>
      <c r="AN19" s="456" t="s">
        <v>137</v>
      </c>
      <c r="AO19" s="457"/>
      <c r="AP19" s="457"/>
      <c r="AQ19" s="457"/>
      <c r="AR19" s="457"/>
      <c r="AS19" s="458"/>
      <c r="AT19" s="456" t="s">
        <v>137</v>
      </c>
      <c r="AU19" s="457"/>
      <c r="AV19" s="457"/>
      <c r="AW19" s="457"/>
      <c r="AX19" s="457"/>
      <c r="AY19" s="459"/>
      <c r="AZ19" s="422" t="s">
        <v>153</v>
      </c>
      <c r="BA19" s="423"/>
      <c r="BB19" s="423"/>
      <c r="BC19" s="423"/>
      <c r="BD19" s="423"/>
      <c r="BE19" s="423"/>
      <c r="BF19" s="423"/>
      <c r="BG19" s="423"/>
      <c r="BH19" s="423"/>
      <c r="BI19" s="423"/>
      <c r="BJ19" s="423"/>
      <c r="BK19" s="423"/>
      <c r="BL19" s="423"/>
      <c r="BM19" s="424"/>
      <c r="BN19" s="425">
        <v>1248828093</v>
      </c>
      <c r="BO19" s="426"/>
      <c r="BP19" s="426"/>
      <c r="BQ19" s="426"/>
      <c r="BR19" s="426"/>
      <c r="BS19" s="426"/>
      <c r="BT19" s="426"/>
      <c r="BU19" s="427"/>
      <c r="BV19" s="425">
        <v>1240447338</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154</v>
      </c>
      <c r="C20" s="449"/>
      <c r="D20" s="449"/>
      <c r="E20" s="449"/>
      <c r="F20" s="449"/>
      <c r="G20" s="449"/>
      <c r="H20" s="449"/>
      <c r="I20" s="449"/>
      <c r="J20" s="449"/>
      <c r="K20" s="450"/>
      <c r="L20" s="451">
        <v>560720</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19792</v>
      </c>
      <c r="AJ20" s="457"/>
      <c r="AK20" s="457"/>
      <c r="AL20" s="457"/>
      <c r="AM20" s="458"/>
      <c r="AN20" s="456">
        <v>70035578</v>
      </c>
      <c r="AO20" s="457"/>
      <c r="AP20" s="457"/>
      <c r="AQ20" s="457"/>
      <c r="AR20" s="457"/>
      <c r="AS20" s="458"/>
      <c r="AT20" s="456">
        <v>3539</v>
      </c>
      <c r="AU20" s="457"/>
      <c r="AV20" s="457"/>
      <c r="AW20" s="457"/>
      <c r="AX20" s="457"/>
      <c r="AY20" s="459"/>
      <c r="AZ20" s="439" t="s">
        <v>156</v>
      </c>
      <c r="BA20" s="440"/>
      <c r="BB20" s="440"/>
      <c r="BC20" s="440"/>
      <c r="BD20" s="440"/>
      <c r="BE20" s="440"/>
      <c r="BF20" s="440"/>
      <c r="BG20" s="440"/>
      <c r="BH20" s="440"/>
      <c r="BI20" s="440"/>
      <c r="BJ20" s="440"/>
      <c r="BK20" s="440"/>
      <c r="BL20" s="440"/>
      <c r="BM20" s="441"/>
      <c r="BN20" s="405">
        <v>315398541</v>
      </c>
      <c r="BO20" s="406"/>
      <c r="BP20" s="406"/>
      <c r="BQ20" s="406"/>
      <c r="BR20" s="406"/>
      <c r="BS20" s="406"/>
      <c r="BT20" s="406"/>
      <c r="BU20" s="407"/>
      <c r="BV20" s="405">
        <v>330259411</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98.2</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94728717</v>
      </c>
      <c r="BO21" s="426"/>
      <c r="BP21" s="426"/>
      <c r="BQ21" s="426"/>
      <c r="BR21" s="426"/>
      <c r="BS21" s="426"/>
      <c r="BT21" s="426"/>
      <c r="BU21" s="427"/>
      <c r="BV21" s="425">
        <v>88997551</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3087588</v>
      </c>
      <c r="BO22" s="432"/>
      <c r="BP22" s="432"/>
      <c r="BQ22" s="432"/>
      <c r="BR22" s="432"/>
      <c r="BS22" s="432"/>
      <c r="BT22" s="432"/>
      <c r="BU22" s="433"/>
      <c r="BV22" s="431">
        <v>3071066</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3169687</v>
      </c>
      <c r="BO23" s="432"/>
      <c r="BP23" s="432"/>
      <c r="BQ23" s="432"/>
      <c r="BR23" s="432"/>
      <c r="BS23" s="432"/>
      <c r="BT23" s="432"/>
      <c r="BU23" s="433"/>
      <c r="BV23" s="431">
        <v>3182690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2849687</v>
      </c>
      <c r="BO24" s="406"/>
      <c r="BP24" s="406"/>
      <c r="BQ24" s="406"/>
      <c r="BR24" s="406"/>
      <c r="BS24" s="406"/>
      <c r="BT24" s="406"/>
      <c r="BU24" s="407"/>
      <c r="BV24" s="405">
        <v>2862690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44</v>
      </c>
      <c r="BE25" s="423"/>
      <c r="BF25" s="423"/>
      <c r="BG25" s="423"/>
      <c r="BH25" s="423"/>
      <c r="BI25" s="423"/>
      <c r="BJ25" s="423"/>
      <c r="BK25" s="423"/>
      <c r="BL25" s="423"/>
      <c r="BM25" s="424"/>
      <c r="BN25" s="425">
        <v>7517940</v>
      </c>
      <c r="BO25" s="426"/>
      <c r="BP25" s="426"/>
      <c r="BQ25" s="426"/>
      <c r="BR25" s="426"/>
      <c r="BS25" s="426"/>
      <c r="BT25" s="426"/>
      <c r="BU25" s="427"/>
      <c r="BV25" s="425">
        <v>7211523</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6923686</v>
      </c>
      <c r="BO26" s="432"/>
      <c r="BP26" s="432"/>
      <c r="BQ26" s="432"/>
      <c r="BR26" s="432"/>
      <c r="BS26" s="432"/>
      <c r="BT26" s="432"/>
      <c r="BU26" s="433"/>
      <c r="BV26" s="431">
        <v>7521287</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39727673</v>
      </c>
      <c r="BO27" s="406"/>
      <c r="BP27" s="406"/>
      <c r="BQ27" s="406"/>
      <c r="BR27" s="406"/>
      <c r="BS27" s="406"/>
      <c r="BT27" s="406"/>
      <c r="BU27" s="407"/>
      <c r="BV27" s="405">
        <v>40439473</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172</v>
      </c>
      <c r="V30" s="400"/>
      <c r="W30" s="401" t="s">
        <v>173</v>
      </c>
      <c r="X30" s="401"/>
      <c r="Y30" s="401"/>
      <c r="Z30" s="401"/>
      <c r="AA30" s="401"/>
      <c r="AB30" s="401"/>
      <c r="AC30" s="401"/>
      <c r="AD30" s="401"/>
      <c r="AE30" s="401"/>
      <c r="AF30" s="401"/>
      <c r="AG30" s="401"/>
      <c r="AH30" s="401"/>
      <c r="AI30" s="401"/>
      <c r="AJ30" s="401"/>
      <c r="AK30" s="401"/>
      <c r="AL30" s="176"/>
      <c r="AM30" s="400" t="s">
        <v>170</v>
      </c>
      <c r="AN30" s="400"/>
      <c r="AO30" s="401" t="s">
        <v>174</v>
      </c>
      <c r="AP30" s="401"/>
      <c r="AQ30" s="401"/>
      <c r="AR30" s="401"/>
      <c r="AS30" s="401"/>
      <c r="AT30" s="401"/>
      <c r="AU30" s="401"/>
      <c r="AV30" s="401"/>
      <c r="AW30" s="401"/>
      <c r="AX30" s="401"/>
      <c r="AY30" s="401"/>
      <c r="AZ30" s="401"/>
      <c r="BA30" s="401"/>
      <c r="BB30" s="401"/>
      <c r="BC30" s="401"/>
      <c r="BD30" s="201"/>
      <c r="BE30" s="400" t="s">
        <v>170</v>
      </c>
      <c r="BF30" s="400"/>
      <c r="BG30" s="401" t="s">
        <v>171</v>
      </c>
      <c r="BH30" s="401"/>
      <c r="BI30" s="401"/>
      <c r="BJ30" s="401"/>
      <c r="BK30" s="401"/>
      <c r="BL30" s="401"/>
      <c r="BM30" s="401"/>
      <c r="BN30" s="401"/>
      <c r="BO30" s="401"/>
      <c r="BP30" s="401"/>
      <c r="BQ30" s="401"/>
      <c r="BR30" s="401"/>
      <c r="BS30" s="401"/>
      <c r="BT30" s="401"/>
      <c r="BU30" s="401"/>
      <c r="BV30" s="202"/>
      <c r="BW30" s="400" t="s">
        <v>172</v>
      </c>
      <c r="BX30" s="400"/>
      <c r="BY30" s="401" t="s">
        <v>175</v>
      </c>
      <c r="BZ30" s="401"/>
      <c r="CA30" s="401"/>
      <c r="CB30" s="401"/>
      <c r="CC30" s="401"/>
      <c r="CD30" s="401"/>
      <c r="CE30" s="401"/>
      <c r="CF30" s="401"/>
      <c r="CG30" s="401"/>
      <c r="CH30" s="401"/>
      <c r="CI30" s="401"/>
      <c r="CJ30" s="401"/>
      <c r="CK30" s="401"/>
      <c r="CL30" s="401"/>
      <c r="CM30" s="401"/>
      <c r="CN30" s="176"/>
      <c r="CO30" s="400" t="s">
        <v>172</v>
      </c>
      <c r="CP30" s="400"/>
      <c r="CQ30" s="401" t="s">
        <v>176</v>
      </c>
      <c r="CR30" s="401"/>
      <c r="CS30" s="401"/>
      <c r="CT30" s="401"/>
      <c r="CU30" s="401"/>
      <c r="CV30" s="401"/>
      <c r="CW30" s="401"/>
      <c r="CX30" s="401"/>
      <c r="CY30" s="401"/>
      <c r="CZ30" s="401"/>
      <c r="DA30" s="401"/>
      <c r="DB30" s="401"/>
      <c r="DC30" s="401"/>
      <c r="DD30" s="401"/>
      <c r="DE30" s="401"/>
      <c r="DF30" s="176"/>
      <c r="DG30" s="399" t="s">
        <v>177</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交通事業会計</v>
      </c>
      <c r="AP31" s="396"/>
      <c r="AQ31" s="396"/>
      <c r="AR31" s="396"/>
      <c r="AS31" s="396"/>
      <c r="AT31" s="396"/>
      <c r="AU31" s="396"/>
      <c r="AV31" s="396"/>
      <c r="AW31" s="396"/>
      <c r="AX31" s="396"/>
      <c r="AY31" s="396"/>
      <c r="AZ31" s="396"/>
      <c r="BA31" s="396"/>
      <c r="BB31" s="396"/>
      <c r="BC31" s="396"/>
      <c r="BD31" s="200"/>
      <c r="BE31" s="397">
        <f>IF(BG31="","",MAX(C31:D40,U31:V40,AM31:AN40)+1)</f>
        <v>14</v>
      </c>
      <c r="BF31" s="397"/>
      <c r="BG31" s="396" t="str">
        <f>IF('各会計、関係団体の財政状況及び健全化判断比率'!B31="","",'各会計、関係団体の財政状況及び健全化判断比率'!B31)</f>
        <v>長崎魚市場特別会計</v>
      </c>
      <c r="BH31" s="396"/>
      <c r="BI31" s="396"/>
      <c r="BJ31" s="396"/>
      <c r="BK31" s="396"/>
      <c r="BL31" s="396"/>
      <c r="BM31" s="396"/>
      <c r="BN31" s="396"/>
      <c r="BO31" s="396"/>
      <c r="BP31" s="396"/>
      <c r="BQ31" s="396"/>
      <c r="BR31" s="396"/>
      <c r="BS31" s="396"/>
      <c r="BT31" s="396"/>
      <c r="BU31" s="396"/>
      <c r="BV31" s="200"/>
      <c r="BW31" s="397">
        <f>IF(BY31="","",MAX(C31:D40,U31:V40,AM31:AN40,BE31:BF40)+1)</f>
        <v>17</v>
      </c>
      <c r="BX31" s="397"/>
      <c r="BY31" s="396" t="str">
        <f>IF('各会計、関係団体の財政状況及び健全化判断比率'!B68="","",'各会計、関係団体の財政状況及び健全化判断比率'!B68)</f>
        <v>長崎県病院企業団</v>
      </c>
      <c r="BZ31" s="396"/>
      <c r="CA31" s="396"/>
      <c r="CB31" s="396"/>
      <c r="CC31" s="396"/>
      <c r="CD31" s="396"/>
      <c r="CE31" s="396"/>
      <c r="CF31" s="396"/>
      <c r="CG31" s="396"/>
      <c r="CH31" s="396"/>
      <c r="CI31" s="396"/>
      <c r="CJ31" s="396"/>
      <c r="CK31" s="396"/>
      <c r="CL31" s="396"/>
      <c r="CM31" s="396"/>
      <c r="CN31" s="200"/>
      <c r="CO31" s="397">
        <f>IF(CQ31="","",MAX(C31:D40,U31:V40,AM31:AN40,BE31:BF40,BW31:BX40)+1)</f>
        <v>19</v>
      </c>
      <c r="CP31" s="397"/>
      <c r="CQ31" s="396" t="str">
        <f>IF('各会計、関係団体の財政状況及び健全化判断比率'!BS7="","",'各会計、関係団体の財政状況及び健全化判断比率'!BS7)</f>
        <v>（公財）ながさき地域政策研究所</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母子父子寡婦福祉資金特別会計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港湾整備事業会計</v>
      </c>
      <c r="AP32" s="396"/>
      <c r="AQ32" s="396"/>
      <c r="AR32" s="396"/>
      <c r="AS32" s="396"/>
      <c r="AT32" s="396"/>
      <c r="AU32" s="396"/>
      <c r="AV32" s="396"/>
      <c r="AW32" s="396"/>
      <c r="AX32" s="396"/>
      <c r="AY32" s="396"/>
      <c r="AZ32" s="396"/>
      <c r="BA32" s="396"/>
      <c r="BB32" s="396"/>
      <c r="BC32" s="396"/>
      <c r="BD32" s="200"/>
      <c r="BE32" s="397">
        <f t="shared" ref="BE32:BE40" si="2">IF(BG32="","",BE31+1)</f>
        <v>15</v>
      </c>
      <c r="BF32" s="397"/>
      <c r="BG32" s="396" t="str">
        <f>IF('各会計、関係団体の財政状況及び健全化判断比率'!B32="","",'各会計、関係団体の財政状況及び健全化判断比率'!B32)</f>
        <v>流域下水道特別会計</v>
      </c>
      <c r="BH32" s="396"/>
      <c r="BI32" s="396"/>
      <c r="BJ32" s="396"/>
      <c r="BK32" s="396"/>
      <c r="BL32" s="396"/>
      <c r="BM32" s="396"/>
      <c r="BN32" s="396"/>
      <c r="BO32" s="396"/>
      <c r="BP32" s="396"/>
      <c r="BQ32" s="396"/>
      <c r="BR32" s="396"/>
      <c r="BS32" s="396"/>
      <c r="BT32" s="396"/>
      <c r="BU32" s="396"/>
      <c r="BV32" s="200"/>
      <c r="BW32" s="397">
        <f t="shared" ref="BW32:BW40" si="3">IF(BY32="","",BW31+1)</f>
        <v>18</v>
      </c>
      <c r="BX32" s="397"/>
      <c r="BY32" s="396" t="str">
        <f>IF('各会計、関係団体の財政状況及び健全化判断比率'!B69="","",'各会計、関係団体の財政状況及び健全化判断比率'!B69)</f>
        <v>有明海自動車航送船組合</v>
      </c>
      <c r="BZ32" s="396"/>
      <c r="CA32" s="396"/>
      <c r="CB32" s="396"/>
      <c r="CC32" s="396"/>
      <c r="CD32" s="396"/>
      <c r="CE32" s="396"/>
      <c r="CF32" s="396"/>
      <c r="CG32" s="396"/>
      <c r="CH32" s="396"/>
      <c r="CI32" s="396"/>
      <c r="CJ32" s="396"/>
      <c r="CK32" s="396"/>
      <c r="CL32" s="396"/>
      <c r="CM32" s="396"/>
      <c r="CN32" s="200"/>
      <c r="CO32" s="397">
        <f t="shared" ref="CO32:CO40" si="4">IF(CQ32="","",CO31+1)</f>
        <v>20</v>
      </c>
      <c r="CP32" s="397"/>
      <c r="CQ32" s="396" t="str">
        <f>IF('各会計、関係団体の財政状況及び健全化判断比率'!BS8="","",'各会計、関係団体の財政状況及び健全化判断比率'!BS8)</f>
        <v>（公財）長崎県私立学校退職金財団</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農業改良資金特別会計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t="str">
        <f t="shared" si="1"/>
        <v/>
      </c>
      <c r="AN33" s="397"/>
      <c r="AO33" s="396"/>
      <c r="AP33" s="396"/>
      <c r="AQ33" s="396"/>
      <c r="AR33" s="396"/>
      <c r="AS33" s="396"/>
      <c r="AT33" s="396"/>
      <c r="AU33" s="396"/>
      <c r="AV33" s="396"/>
      <c r="AW33" s="396"/>
      <c r="AX33" s="396"/>
      <c r="AY33" s="396"/>
      <c r="AZ33" s="396"/>
      <c r="BA33" s="396"/>
      <c r="BB33" s="396"/>
      <c r="BC33" s="396"/>
      <c r="BD33" s="200"/>
      <c r="BE33" s="397">
        <f t="shared" si="2"/>
        <v>16</v>
      </c>
      <c r="BF33" s="397"/>
      <c r="BG33" s="396" t="str">
        <f>IF('各会計、関係団体の財政状況及び健全化判断比率'!B33="","",'各会計、関係団体の財政状況及び健全化判断比率'!B33)</f>
        <v>港湾施設整備特別会計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21</v>
      </c>
      <c r="CP33" s="397"/>
      <c r="CQ33" s="396" t="str">
        <f>IF('各会計、関係団体の財政状況及び健全化判断比率'!BS9="","",'各会計、関係団体の財政状況及び健全化判断比率'!BS9)</f>
        <v>（公財）長崎県消防協会</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県営林特別会計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22</v>
      </c>
      <c r="CP34" s="397"/>
      <c r="CQ34" s="396" t="str">
        <f>IF('各会計、関係団体の財政状況及び健全化判断比率'!BS10="","",'各会計、関係団体の財政状況及び健全化判断比率'!BS10)</f>
        <v>オリエンタルエアブリッジ㈱</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小規模企業者等設備導入資金特別会計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23</v>
      </c>
      <c r="CP35" s="397"/>
      <c r="CQ35" s="396" t="str">
        <f>IF('各会計、関係団体の財政状況及び健全化判断比率'!BS11="","",'各会計、関係団体の財政状況及び健全化判断比率'!BS11)</f>
        <v>長崎空港ビルディング㈱</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用地特別会計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24</v>
      </c>
      <c r="CP36" s="397"/>
      <c r="CQ36" s="396" t="str">
        <f>IF('各会計、関係団体の財政状況及び健全化判断比率'!BS12="","",'各会計、関係団体の財政状況及び健全化判断比率'!BS12)</f>
        <v>長崎国際航空貨物ターミナル㈱</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林業改善資金特別会計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25</v>
      </c>
      <c r="CP37" s="397"/>
      <c r="CQ37" s="396" t="str">
        <f>IF('各会計、関係団体の財政状況及び健全化判断比率'!BS13="","",'各会計、関係団体の財政状況及び健全化判断比率'!BS13)</f>
        <v>松浦鉄道㈱</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庁用管理特別会計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26</v>
      </c>
      <c r="CP38" s="397"/>
      <c r="CQ38" s="396" t="str">
        <f>IF('各会計、関係団体の財政状況及び健全化判断比率'!BS14="","",'各会計、関係団体の財政状況及び健全化判断比率'!BS14)</f>
        <v>島原鉄道㈱</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沿岸漁業改善資金特別会計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27</v>
      </c>
      <c r="CP39" s="397"/>
      <c r="CQ39" s="396" t="str">
        <f>IF('各会計、関係団体の財政状況及び健全化判断比率'!BS15="","",'各会計、関係団体の財政状況及び健全化判断比率'!BS15)</f>
        <v>（公財）長崎県国際交流協会　</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公債管理特別会計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28</v>
      </c>
      <c r="CP40" s="397"/>
      <c r="CQ40" s="396" t="str">
        <f>IF('各会計、関係団体の財政状況及び健全化判断比率'!BS16="","",'各会計、関係団体の財政状況及び健全化判断比率'!BS16)</f>
        <v>（公財）長崎県食鳥肉衛生協会</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183</v>
      </c>
    </row>
    <row r="48" spans="1:119" x14ac:dyDescent="0.15">
      <c r="E48" s="160" t="s">
        <v>184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HuIIvQrE75eatASH0Xh3j60acfgIQxjT3O/A5cjf9beWTURC9H7LVNN6q7XlJ9odZXVNTxGxjtinLrTVZeKm6Q==" saltValue="W2iD77/o7XTlLviKHzXEx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51"/>
  <sheetViews>
    <sheetView showGridLines="0" zoomScale="40" zoomScaleNormal="4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536</v>
      </c>
      <c r="G33" s="17" t="s">
        <v>537</v>
      </c>
      <c r="H33" s="17" t="s">
        <v>538</v>
      </c>
      <c r="I33" s="17" t="s">
        <v>539</v>
      </c>
      <c r="J33" s="18" t="s">
        <v>540</v>
      </c>
      <c r="K33" s="10"/>
      <c r="L33" s="10"/>
      <c r="M33" s="10"/>
      <c r="N33" s="10"/>
      <c r="O33" s="10"/>
      <c r="P33" s="10"/>
    </row>
    <row r="34" spans="1:16" ht="39" customHeight="1" x14ac:dyDescent="0.15">
      <c r="A34" s="10"/>
      <c r="B34" s="19"/>
      <c r="C34" s="1165" t="s">
        <v>543</v>
      </c>
      <c r="D34" s="1165"/>
      <c r="E34" s="1166"/>
      <c r="F34" s="20">
        <v>1.31</v>
      </c>
      <c r="G34" s="21">
        <v>1.33</v>
      </c>
      <c r="H34" s="21">
        <v>1.52</v>
      </c>
      <c r="I34" s="21">
        <v>1.1599999999999999</v>
      </c>
      <c r="J34" s="22">
        <v>1.2</v>
      </c>
      <c r="K34" s="10"/>
      <c r="L34" s="10"/>
      <c r="M34" s="10"/>
      <c r="N34" s="10"/>
      <c r="O34" s="10"/>
      <c r="P34" s="10"/>
    </row>
    <row r="35" spans="1:16" ht="39" customHeight="1" x14ac:dyDescent="0.15">
      <c r="A35" s="10"/>
      <c r="B35" s="23"/>
      <c r="C35" s="1159" t="s">
        <v>544</v>
      </c>
      <c r="D35" s="1160"/>
      <c r="E35" s="1161"/>
      <c r="F35" s="24">
        <v>0.98</v>
      </c>
      <c r="G35" s="25">
        <v>1.07</v>
      </c>
      <c r="H35" s="25">
        <v>1.1100000000000001</v>
      </c>
      <c r="I35" s="25">
        <v>1.2</v>
      </c>
      <c r="J35" s="26">
        <v>0.98</v>
      </c>
      <c r="K35" s="10"/>
      <c r="L35" s="10"/>
      <c r="M35" s="10"/>
      <c r="N35" s="10"/>
      <c r="O35" s="10"/>
      <c r="P35" s="10"/>
    </row>
    <row r="36" spans="1:16" ht="39" customHeight="1" x14ac:dyDescent="0.15">
      <c r="A36" s="10"/>
      <c r="B36" s="23"/>
      <c r="C36" s="1159" t="s">
        <v>545</v>
      </c>
      <c r="D36" s="1160"/>
      <c r="E36" s="1161"/>
      <c r="F36" s="24" t="s">
        <v>496</v>
      </c>
      <c r="G36" s="25" t="s">
        <v>496</v>
      </c>
      <c r="H36" s="25" t="s">
        <v>496</v>
      </c>
      <c r="I36" s="25">
        <v>0.49</v>
      </c>
      <c r="J36" s="26">
        <v>0.85</v>
      </c>
      <c r="K36" s="10"/>
      <c r="L36" s="10"/>
      <c r="M36" s="10"/>
      <c r="N36" s="10"/>
      <c r="O36" s="10"/>
      <c r="P36" s="10"/>
    </row>
    <row r="37" spans="1:16" ht="39" customHeight="1" x14ac:dyDescent="0.15">
      <c r="A37" s="10"/>
      <c r="B37" s="23"/>
      <c r="C37" s="1159" t="s">
        <v>546</v>
      </c>
      <c r="D37" s="1160"/>
      <c r="E37" s="1161"/>
      <c r="F37" s="24">
        <v>0.28000000000000003</v>
      </c>
      <c r="G37" s="25">
        <v>0.16</v>
      </c>
      <c r="H37" s="25">
        <v>0.23</v>
      </c>
      <c r="I37" s="25">
        <v>0.15</v>
      </c>
      <c r="J37" s="26">
        <v>0.24</v>
      </c>
      <c r="K37" s="10"/>
      <c r="L37" s="10"/>
      <c r="M37" s="10"/>
      <c r="N37" s="10"/>
      <c r="O37" s="10"/>
      <c r="P37" s="10"/>
    </row>
    <row r="38" spans="1:16" ht="39" customHeight="1" x14ac:dyDescent="0.15">
      <c r="A38" s="10"/>
      <c r="B38" s="23"/>
      <c r="C38" s="1159" t="s">
        <v>547</v>
      </c>
      <c r="D38" s="1160"/>
      <c r="E38" s="1161"/>
      <c r="F38" s="24">
        <v>0.05</v>
      </c>
      <c r="G38" s="25">
        <v>0.06</v>
      </c>
      <c r="H38" s="25">
        <v>0.21</v>
      </c>
      <c r="I38" s="25">
        <v>0.15</v>
      </c>
      <c r="J38" s="26">
        <v>0.06</v>
      </c>
      <c r="K38" s="10"/>
      <c r="L38" s="10"/>
      <c r="M38" s="10"/>
      <c r="N38" s="10"/>
      <c r="O38" s="10"/>
      <c r="P38" s="10"/>
    </row>
    <row r="39" spans="1:16" ht="39" customHeight="1" x14ac:dyDescent="0.15">
      <c r="A39" s="10"/>
      <c r="B39" s="23"/>
      <c r="C39" s="1159" t="s">
        <v>548</v>
      </c>
      <c r="D39" s="1160"/>
      <c r="E39" s="1161"/>
      <c r="F39" s="24">
        <v>0.06</v>
      </c>
      <c r="G39" s="25">
        <v>7.0000000000000007E-2</v>
      </c>
      <c r="H39" s="25">
        <v>0.06</v>
      </c>
      <c r="I39" s="25">
        <v>0.04</v>
      </c>
      <c r="J39" s="26">
        <v>0.03</v>
      </c>
      <c r="K39" s="10"/>
      <c r="L39" s="10"/>
      <c r="M39" s="10"/>
      <c r="N39" s="10"/>
      <c r="O39" s="10"/>
      <c r="P39" s="10"/>
    </row>
    <row r="40" spans="1:16" ht="39" customHeight="1" x14ac:dyDescent="0.15">
      <c r="A40" s="10"/>
      <c r="B40" s="23"/>
      <c r="C40" s="1159" t="s">
        <v>549</v>
      </c>
      <c r="D40" s="1160"/>
      <c r="E40" s="1161"/>
      <c r="F40" s="24">
        <v>0.01</v>
      </c>
      <c r="G40" s="25">
        <v>0.01</v>
      </c>
      <c r="H40" s="25">
        <v>0.01</v>
      </c>
      <c r="I40" s="25">
        <v>0</v>
      </c>
      <c r="J40" s="26">
        <v>0</v>
      </c>
      <c r="K40" s="10"/>
      <c r="L40" s="10"/>
      <c r="M40" s="10"/>
      <c r="N40" s="10"/>
      <c r="O40" s="10"/>
      <c r="P40" s="10"/>
    </row>
    <row r="41" spans="1:16" ht="39" customHeight="1" x14ac:dyDescent="0.15">
      <c r="A41" s="10"/>
      <c r="B41" s="23"/>
      <c r="C41" s="1159" t="s">
        <v>550</v>
      </c>
      <c r="D41" s="1160"/>
      <c r="E41" s="1161"/>
      <c r="F41" s="24">
        <v>0</v>
      </c>
      <c r="G41" s="25">
        <v>0</v>
      </c>
      <c r="H41" s="25">
        <v>0</v>
      </c>
      <c r="I41" s="25">
        <v>0</v>
      </c>
      <c r="J41" s="26">
        <v>0</v>
      </c>
      <c r="K41" s="10"/>
      <c r="L41" s="10"/>
      <c r="M41" s="10"/>
      <c r="N41" s="10"/>
      <c r="O41" s="10"/>
      <c r="P41" s="10"/>
    </row>
    <row r="42" spans="1:16" ht="39" customHeight="1" x14ac:dyDescent="0.15">
      <c r="A42" s="10"/>
      <c r="B42" s="27"/>
      <c r="C42" s="1159" t="s">
        <v>551</v>
      </c>
      <c r="D42" s="1160"/>
      <c r="E42" s="1161"/>
      <c r="F42" s="24" t="s">
        <v>496</v>
      </c>
      <c r="G42" s="25" t="s">
        <v>496</v>
      </c>
      <c r="H42" s="25" t="s">
        <v>496</v>
      </c>
      <c r="I42" s="25" t="s">
        <v>496</v>
      </c>
      <c r="J42" s="26" t="s">
        <v>496</v>
      </c>
      <c r="K42" s="10"/>
      <c r="L42" s="10"/>
      <c r="M42" s="10"/>
      <c r="N42" s="10"/>
      <c r="O42" s="10"/>
      <c r="P42" s="10"/>
    </row>
    <row r="43" spans="1:16" ht="39" customHeight="1" thickBot="1" x14ac:dyDescent="0.2">
      <c r="A43" s="10"/>
      <c r="B43" s="28"/>
      <c r="C43" s="1162" t="s">
        <v>552</v>
      </c>
      <c r="D43" s="1163"/>
      <c r="E43" s="1164"/>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sheetData>
  <sheetProtection algorithmName="SHA-512" hashValue="yXfXmuxunhSNttZvLiUGiEy9e1Po0pMjgmTOJlrK0deSoUusIdKXDnoGVC5h8i1owRm1Z1XGIzEHs7GWQfUy5A==" saltValue="hojs4FDmZnQEBnLbz/B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6"/>
  <sheetViews>
    <sheetView showGridLines="0"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15">
      <c r="A45" s="36"/>
      <c r="B45" s="1185" t="s">
        <v>9</v>
      </c>
      <c r="C45" s="1186"/>
      <c r="D45" s="46"/>
      <c r="E45" s="1191" t="s">
        <v>10</v>
      </c>
      <c r="F45" s="1191"/>
      <c r="G45" s="1191"/>
      <c r="H45" s="1191"/>
      <c r="I45" s="1191"/>
      <c r="J45" s="1192"/>
      <c r="K45" s="47">
        <v>109406</v>
      </c>
      <c r="L45" s="48">
        <v>104950</v>
      </c>
      <c r="M45" s="48">
        <v>102844</v>
      </c>
      <c r="N45" s="48">
        <v>102663</v>
      </c>
      <c r="O45" s="49">
        <v>94798</v>
      </c>
      <c r="P45" s="36"/>
      <c r="Q45" s="36"/>
      <c r="R45" s="36"/>
      <c r="S45" s="36"/>
      <c r="T45" s="36"/>
      <c r="U45" s="36"/>
    </row>
    <row r="46" spans="1:21" ht="30.75" customHeight="1" x14ac:dyDescent="0.15">
      <c r="A46" s="36"/>
      <c r="B46" s="1187"/>
      <c r="C46" s="1188"/>
      <c r="D46" s="50"/>
      <c r="E46" s="1169" t="s">
        <v>11</v>
      </c>
      <c r="F46" s="1169"/>
      <c r="G46" s="1169"/>
      <c r="H46" s="1169"/>
      <c r="I46" s="1169"/>
      <c r="J46" s="1170"/>
      <c r="K46" s="51" t="s">
        <v>496</v>
      </c>
      <c r="L46" s="52" t="s">
        <v>496</v>
      </c>
      <c r="M46" s="52" t="s">
        <v>496</v>
      </c>
      <c r="N46" s="52" t="s">
        <v>496</v>
      </c>
      <c r="O46" s="53" t="s">
        <v>496</v>
      </c>
      <c r="P46" s="36"/>
      <c r="Q46" s="36"/>
      <c r="R46" s="36"/>
      <c r="S46" s="36"/>
      <c r="T46" s="36"/>
      <c r="U46" s="36"/>
    </row>
    <row r="47" spans="1:21" ht="30.75" customHeight="1" x14ac:dyDescent="0.15">
      <c r="A47" s="36"/>
      <c r="B47" s="1187"/>
      <c r="C47" s="1188"/>
      <c r="D47" s="50"/>
      <c r="E47" s="1169" t="s">
        <v>12</v>
      </c>
      <c r="F47" s="1169"/>
      <c r="G47" s="1169"/>
      <c r="H47" s="1169"/>
      <c r="I47" s="1169"/>
      <c r="J47" s="1170"/>
      <c r="K47" s="51">
        <v>1333</v>
      </c>
      <c r="L47" s="52">
        <v>1667</v>
      </c>
      <c r="M47" s="52">
        <v>2000</v>
      </c>
      <c r="N47" s="52">
        <v>2667</v>
      </c>
      <c r="O47" s="53">
        <v>3333</v>
      </c>
      <c r="P47" s="36"/>
      <c r="Q47" s="36"/>
      <c r="R47" s="36"/>
      <c r="S47" s="36"/>
      <c r="T47" s="36"/>
      <c r="U47" s="36"/>
    </row>
    <row r="48" spans="1:21" ht="30.75" customHeight="1" x14ac:dyDescent="0.15">
      <c r="A48" s="36"/>
      <c r="B48" s="1187"/>
      <c r="C48" s="1188"/>
      <c r="D48" s="50"/>
      <c r="E48" s="1169" t="s">
        <v>13</v>
      </c>
      <c r="F48" s="1169"/>
      <c r="G48" s="1169"/>
      <c r="H48" s="1169"/>
      <c r="I48" s="1169"/>
      <c r="J48" s="1170"/>
      <c r="K48" s="51">
        <v>487</v>
      </c>
      <c r="L48" s="52">
        <v>43</v>
      </c>
      <c r="M48" s="52">
        <v>571</v>
      </c>
      <c r="N48" s="52">
        <v>656</v>
      </c>
      <c r="O48" s="53">
        <v>331</v>
      </c>
      <c r="P48" s="36"/>
      <c r="Q48" s="36"/>
      <c r="R48" s="36"/>
      <c r="S48" s="36"/>
      <c r="T48" s="36"/>
      <c r="U48" s="36"/>
    </row>
    <row r="49" spans="1:21" ht="30.75" customHeight="1" x14ac:dyDescent="0.15">
      <c r="A49" s="36"/>
      <c r="B49" s="1187"/>
      <c r="C49" s="1188"/>
      <c r="D49" s="50"/>
      <c r="E49" s="1169" t="s">
        <v>14</v>
      </c>
      <c r="F49" s="1169"/>
      <c r="G49" s="1169"/>
      <c r="H49" s="1169"/>
      <c r="I49" s="1169"/>
      <c r="J49" s="1170"/>
      <c r="K49" s="51">
        <v>858</v>
      </c>
      <c r="L49" s="52">
        <v>775</v>
      </c>
      <c r="M49" s="52">
        <v>807</v>
      </c>
      <c r="N49" s="52">
        <v>877</v>
      </c>
      <c r="O49" s="53">
        <v>858</v>
      </c>
      <c r="P49" s="36"/>
      <c r="Q49" s="36"/>
      <c r="R49" s="36"/>
      <c r="S49" s="36"/>
      <c r="T49" s="36"/>
      <c r="U49" s="36"/>
    </row>
    <row r="50" spans="1:21" ht="30.75" customHeight="1" x14ac:dyDescent="0.15">
      <c r="A50" s="36"/>
      <c r="B50" s="1187"/>
      <c r="C50" s="1188"/>
      <c r="D50" s="50"/>
      <c r="E50" s="1169" t="s">
        <v>15</v>
      </c>
      <c r="F50" s="1169"/>
      <c r="G50" s="1169"/>
      <c r="H50" s="1169"/>
      <c r="I50" s="1169"/>
      <c r="J50" s="1170"/>
      <c r="K50" s="51">
        <v>700</v>
      </c>
      <c r="L50" s="52">
        <v>579</v>
      </c>
      <c r="M50" s="52">
        <v>405</v>
      </c>
      <c r="N50" s="52">
        <v>371</v>
      </c>
      <c r="O50" s="53">
        <v>303</v>
      </c>
      <c r="P50" s="36"/>
      <c r="Q50" s="36"/>
      <c r="R50" s="36"/>
      <c r="S50" s="36"/>
      <c r="T50" s="36"/>
      <c r="U50" s="36"/>
    </row>
    <row r="51" spans="1:21" ht="30.75" customHeight="1" x14ac:dyDescent="0.15">
      <c r="A51" s="36"/>
      <c r="B51" s="1189"/>
      <c r="C51" s="1190"/>
      <c r="D51" s="54"/>
      <c r="E51" s="1169" t="s">
        <v>16</v>
      </c>
      <c r="F51" s="1169"/>
      <c r="G51" s="1169"/>
      <c r="H51" s="1169"/>
      <c r="I51" s="1169"/>
      <c r="J51" s="1170"/>
      <c r="K51" s="51" t="s">
        <v>496</v>
      </c>
      <c r="L51" s="52" t="s">
        <v>496</v>
      </c>
      <c r="M51" s="52" t="s">
        <v>496</v>
      </c>
      <c r="N51" s="52" t="s">
        <v>496</v>
      </c>
      <c r="O51" s="53" t="s">
        <v>496</v>
      </c>
      <c r="P51" s="36"/>
      <c r="Q51" s="36"/>
      <c r="R51" s="36"/>
      <c r="S51" s="36"/>
      <c r="T51" s="36"/>
      <c r="U51" s="36"/>
    </row>
    <row r="52" spans="1:21" ht="30.75" customHeight="1" x14ac:dyDescent="0.15">
      <c r="A52" s="36"/>
      <c r="B52" s="1167" t="s">
        <v>17</v>
      </c>
      <c r="C52" s="1168"/>
      <c r="D52" s="54"/>
      <c r="E52" s="1169" t="s">
        <v>18</v>
      </c>
      <c r="F52" s="1169"/>
      <c r="G52" s="1169"/>
      <c r="H52" s="1169"/>
      <c r="I52" s="1169"/>
      <c r="J52" s="1170"/>
      <c r="K52" s="51">
        <v>69718</v>
      </c>
      <c r="L52" s="52">
        <v>69594</v>
      </c>
      <c r="M52" s="52">
        <v>68573</v>
      </c>
      <c r="N52" s="52">
        <v>68276</v>
      </c>
      <c r="O52" s="53">
        <v>68004</v>
      </c>
      <c r="P52" s="36"/>
      <c r="Q52" s="36"/>
      <c r="R52" s="36"/>
      <c r="S52" s="36"/>
      <c r="T52" s="36"/>
      <c r="U52" s="36"/>
    </row>
    <row r="53" spans="1:21" ht="30.75" customHeight="1" thickBot="1" x14ac:dyDescent="0.2">
      <c r="A53" s="36"/>
      <c r="B53" s="1171" t="s">
        <v>19</v>
      </c>
      <c r="C53" s="1172"/>
      <c r="D53" s="55"/>
      <c r="E53" s="1173" t="s">
        <v>20</v>
      </c>
      <c r="F53" s="1173"/>
      <c r="G53" s="1173"/>
      <c r="H53" s="1173"/>
      <c r="I53" s="1173"/>
      <c r="J53" s="1174"/>
      <c r="K53" s="56">
        <v>43066</v>
      </c>
      <c r="L53" s="57">
        <v>38420</v>
      </c>
      <c r="M53" s="57">
        <v>38054</v>
      </c>
      <c r="N53" s="57">
        <v>38958</v>
      </c>
      <c r="O53" s="58">
        <v>31619</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60" t="s">
        <v>553</v>
      </c>
      <c r="P54" s="36"/>
      <c r="Q54" s="36"/>
      <c r="R54" s="36"/>
      <c r="S54" s="36"/>
      <c r="T54" s="36"/>
      <c r="U54" s="36"/>
    </row>
    <row r="55" spans="1:21" ht="30.75" customHeight="1" thickBot="1" x14ac:dyDescent="0.2">
      <c r="A55" s="36"/>
      <c r="B55" s="61"/>
      <c r="C55" s="62"/>
      <c r="D55" s="62"/>
      <c r="E55" s="63"/>
      <c r="F55" s="63"/>
      <c r="G55" s="63"/>
      <c r="H55" s="63"/>
      <c r="I55" s="63"/>
      <c r="J55" s="64" t="s">
        <v>2</v>
      </c>
      <c r="K55" s="65" t="s">
        <v>554</v>
      </c>
      <c r="L55" s="66" t="s">
        <v>555</v>
      </c>
      <c r="M55" s="66" t="s">
        <v>556</v>
      </c>
      <c r="N55" s="66" t="s">
        <v>557</v>
      </c>
      <c r="O55" s="67" t="s">
        <v>558</v>
      </c>
      <c r="P55" s="36"/>
      <c r="Q55" s="36"/>
      <c r="R55" s="36"/>
      <c r="S55" s="36"/>
      <c r="T55" s="36"/>
      <c r="U55" s="36"/>
    </row>
    <row r="56" spans="1:21" ht="30.75" customHeight="1" x14ac:dyDescent="0.15">
      <c r="A56" s="36"/>
      <c r="B56" s="1175" t="s">
        <v>22</v>
      </c>
      <c r="C56" s="1176"/>
      <c r="D56" s="1179" t="s">
        <v>23</v>
      </c>
      <c r="E56" s="1180"/>
      <c r="F56" s="1180"/>
      <c r="G56" s="1180"/>
      <c r="H56" s="1180"/>
      <c r="I56" s="1180"/>
      <c r="J56" s="1181"/>
      <c r="K56" s="68">
        <v>2000</v>
      </c>
      <c r="L56" s="69">
        <v>3333</v>
      </c>
      <c r="M56" s="69">
        <v>5000</v>
      </c>
      <c r="N56" s="69">
        <v>7000</v>
      </c>
      <c r="O56" s="70">
        <v>9667</v>
      </c>
      <c r="P56" s="36"/>
      <c r="Q56" s="36"/>
      <c r="R56" s="36"/>
      <c r="S56" s="36"/>
      <c r="T56" s="36"/>
      <c r="U56" s="36"/>
    </row>
    <row r="57" spans="1:21" ht="30.75" customHeight="1" thickBot="1" x14ac:dyDescent="0.2">
      <c r="A57" s="36"/>
      <c r="B57" s="1177"/>
      <c r="C57" s="1178"/>
      <c r="D57" s="1182" t="s">
        <v>24</v>
      </c>
      <c r="E57" s="1183"/>
      <c r="F57" s="1183"/>
      <c r="G57" s="1183"/>
      <c r="H57" s="1183"/>
      <c r="I57" s="1183"/>
      <c r="J57" s="1184"/>
      <c r="K57" s="71">
        <v>2000</v>
      </c>
      <c r="L57" s="72">
        <v>3333</v>
      </c>
      <c r="M57" s="72">
        <v>5000</v>
      </c>
      <c r="N57" s="72">
        <v>7000</v>
      </c>
      <c r="O57" s="73">
        <v>9667</v>
      </c>
      <c r="P57" s="36"/>
      <c r="Q57" s="36"/>
      <c r="R57" s="36"/>
      <c r="S57" s="36"/>
      <c r="T57" s="36"/>
      <c r="U57" s="36"/>
    </row>
    <row r="58" spans="1:21" ht="17.25" customHeight="1" x14ac:dyDescent="0.15">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row r="61" spans="1:21" ht="12.6" hidden="1" customHeight="1" x14ac:dyDescent="0.15"/>
    <row r="62" spans="1:21" ht="12.6" hidden="1" customHeight="1" x14ac:dyDescent="0.15"/>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hALA+DDhEx9IYuP4regY1JJlHEKzEcW9sQx0TRGy6okyh01STqFBk524W6nbH3RzSG7QtTVnVljros6ASn7NQg==" saltValue="isw96tGnst1uI0SxVz68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7</v>
      </c>
    </row>
    <row r="40" spans="2:13" ht="27.75" customHeight="1" thickBot="1" x14ac:dyDescent="0.2">
      <c r="B40" s="80" t="s">
        <v>8</v>
      </c>
      <c r="C40" s="81"/>
      <c r="D40" s="81"/>
      <c r="E40" s="82"/>
      <c r="F40" s="82"/>
      <c r="G40" s="82"/>
      <c r="H40" s="83" t="s">
        <v>2</v>
      </c>
      <c r="I40" s="384" t="s">
        <v>536</v>
      </c>
      <c r="J40" s="385" t="s">
        <v>537</v>
      </c>
      <c r="K40" s="385" t="s">
        <v>538</v>
      </c>
      <c r="L40" s="385" t="s">
        <v>539</v>
      </c>
      <c r="M40" s="386" t="s">
        <v>540</v>
      </c>
    </row>
    <row r="41" spans="2:13" ht="27.75" customHeight="1" x14ac:dyDescent="0.15">
      <c r="B41" s="1205" t="s">
        <v>27</v>
      </c>
      <c r="C41" s="1206"/>
      <c r="D41" s="84"/>
      <c r="E41" s="1207" t="s">
        <v>28</v>
      </c>
      <c r="F41" s="1207"/>
      <c r="G41" s="1207"/>
      <c r="H41" s="1208"/>
      <c r="I41" s="387">
        <v>1229593</v>
      </c>
      <c r="J41" s="388">
        <v>1232905</v>
      </c>
      <c r="K41" s="388">
        <v>1251342</v>
      </c>
      <c r="L41" s="388">
        <v>1251039</v>
      </c>
      <c r="M41" s="389">
        <v>1262643</v>
      </c>
    </row>
    <row r="42" spans="2:13" ht="27.75" customHeight="1" x14ac:dyDescent="0.15">
      <c r="B42" s="1195"/>
      <c r="C42" s="1196"/>
      <c r="D42" s="85"/>
      <c r="E42" s="1199" t="s">
        <v>29</v>
      </c>
      <c r="F42" s="1199"/>
      <c r="G42" s="1199"/>
      <c r="H42" s="1200"/>
      <c r="I42" s="390">
        <v>1966</v>
      </c>
      <c r="J42" s="391">
        <v>1362</v>
      </c>
      <c r="K42" s="391">
        <v>752</v>
      </c>
      <c r="L42" s="391">
        <v>386</v>
      </c>
      <c r="M42" s="392">
        <v>164</v>
      </c>
    </row>
    <row r="43" spans="2:13" ht="27.75" customHeight="1" x14ac:dyDescent="0.15">
      <c r="B43" s="1195"/>
      <c r="C43" s="1196"/>
      <c r="D43" s="85"/>
      <c r="E43" s="1199" t="s">
        <v>30</v>
      </c>
      <c r="F43" s="1199"/>
      <c r="G43" s="1199"/>
      <c r="H43" s="1200"/>
      <c r="I43" s="390">
        <v>3698</v>
      </c>
      <c r="J43" s="391">
        <v>2573</v>
      </c>
      <c r="K43" s="391">
        <v>3614</v>
      </c>
      <c r="L43" s="391">
        <v>4080</v>
      </c>
      <c r="M43" s="392">
        <v>4703</v>
      </c>
    </row>
    <row r="44" spans="2:13" ht="27.75" customHeight="1" x14ac:dyDescent="0.15">
      <c r="B44" s="1195"/>
      <c r="C44" s="1196"/>
      <c r="D44" s="85"/>
      <c r="E44" s="1199" t="s">
        <v>31</v>
      </c>
      <c r="F44" s="1199"/>
      <c r="G44" s="1199"/>
      <c r="H44" s="1200"/>
      <c r="I44" s="390">
        <v>8713</v>
      </c>
      <c r="J44" s="391">
        <v>8177</v>
      </c>
      <c r="K44" s="391">
        <v>7607</v>
      </c>
      <c r="L44" s="391">
        <v>7132</v>
      </c>
      <c r="M44" s="392">
        <v>6631</v>
      </c>
    </row>
    <row r="45" spans="2:13" ht="27.75" customHeight="1" x14ac:dyDescent="0.15">
      <c r="B45" s="1195"/>
      <c r="C45" s="1196"/>
      <c r="D45" s="85"/>
      <c r="E45" s="1199" t="s">
        <v>32</v>
      </c>
      <c r="F45" s="1199"/>
      <c r="G45" s="1199"/>
      <c r="H45" s="1200"/>
      <c r="I45" s="390">
        <v>182780</v>
      </c>
      <c r="J45" s="391">
        <v>181287</v>
      </c>
      <c r="K45" s="391">
        <v>171851</v>
      </c>
      <c r="L45" s="391">
        <v>168919</v>
      </c>
      <c r="M45" s="392">
        <v>165054</v>
      </c>
    </row>
    <row r="46" spans="2:13" ht="27.75" customHeight="1" x14ac:dyDescent="0.15">
      <c r="B46" s="1195"/>
      <c r="C46" s="1196"/>
      <c r="D46" s="86"/>
      <c r="E46" s="1209" t="s">
        <v>33</v>
      </c>
      <c r="F46" s="1209"/>
      <c r="G46" s="1209"/>
      <c r="H46" s="1210"/>
      <c r="I46" s="390">
        <v>2990</v>
      </c>
      <c r="J46" s="391">
        <v>2824</v>
      </c>
      <c r="K46" s="391">
        <v>2147</v>
      </c>
      <c r="L46" s="391">
        <v>1989</v>
      </c>
      <c r="M46" s="392">
        <v>1851</v>
      </c>
    </row>
    <row r="47" spans="2:13" ht="27.75" customHeight="1" x14ac:dyDescent="0.15">
      <c r="B47" s="1195"/>
      <c r="C47" s="1196"/>
      <c r="D47" s="87"/>
      <c r="E47" s="1211" t="s">
        <v>34</v>
      </c>
      <c r="F47" s="1212"/>
      <c r="G47" s="1212"/>
      <c r="H47" s="1213"/>
      <c r="I47" s="390" t="s">
        <v>496</v>
      </c>
      <c r="J47" s="391" t="s">
        <v>496</v>
      </c>
      <c r="K47" s="391" t="s">
        <v>496</v>
      </c>
      <c r="L47" s="391" t="s">
        <v>496</v>
      </c>
      <c r="M47" s="392" t="s">
        <v>496</v>
      </c>
    </row>
    <row r="48" spans="2:13" ht="27.75" customHeight="1" x14ac:dyDescent="0.15">
      <c r="B48" s="1195"/>
      <c r="C48" s="1196"/>
      <c r="D48" s="85"/>
      <c r="E48" s="1199" t="s">
        <v>35</v>
      </c>
      <c r="F48" s="1199"/>
      <c r="G48" s="1199"/>
      <c r="H48" s="1200"/>
      <c r="I48" s="390" t="s">
        <v>496</v>
      </c>
      <c r="J48" s="391" t="s">
        <v>496</v>
      </c>
      <c r="K48" s="391" t="s">
        <v>496</v>
      </c>
      <c r="L48" s="391" t="s">
        <v>496</v>
      </c>
      <c r="M48" s="392" t="s">
        <v>496</v>
      </c>
    </row>
    <row r="49" spans="2:13" ht="27.75" customHeight="1" x14ac:dyDescent="0.15">
      <c r="B49" s="1197"/>
      <c r="C49" s="1198"/>
      <c r="D49" s="85"/>
      <c r="E49" s="1199" t="s">
        <v>36</v>
      </c>
      <c r="F49" s="1199"/>
      <c r="G49" s="1199"/>
      <c r="H49" s="1200"/>
      <c r="I49" s="390" t="s">
        <v>496</v>
      </c>
      <c r="J49" s="391" t="s">
        <v>496</v>
      </c>
      <c r="K49" s="391" t="s">
        <v>496</v>
      </c>
      <c r="L49" s="391" t="s">
        <v>496</v>
      </c>
      <c r="M49" s="392" t="s">
        <v>496</v>
      </c>
    </row>
    <row r="50" spans="2:13" ht="27.75" customHeight="1" x14ac:dyDescent="0.15">
      <c r="B50" s="1193" t="s">
        <v>37</v>
      </c>
      <c r="C50" s="1194"/>
      <c r="D50" s="88"/>
      <c r="E50" s="1199" t="s">
        <v>38</v>
      </c>
      <c r="F50" s="1199"/>
      <c r="G50" s="1199"/>
      <c r="H50" s="1200"/>
      <c r="I50" s="390">
        <v>80507</v>
      </c>
      <c r="J50" s="391">
        <v>67625</v>
      </c>
      <c r="K50" s="391">
        <v>47304</v>
      </c>
      <c r="L50" s="391">
        <v>48466</v>
      </c>
      <c r="M50" s="392">
        <v>50915</v>
      </c>
    </row>
    <row r="51" spans="2:13" ht="27.75" customHeight="1" x14ac:dyDescent="0.15">
      <c r="B51" s="1195"/>
      <c r="C51" s="1196"/>
      <c r="D51" s="85"/>
      <c r="E51" s="1199" t="s">
        <v>39</v>
      </c>
      <c r="F51" s="1199"/>
      <c r="G51" s="1199"/>
      <c r="H51" s="1200"/>
      <c r="I51" s="390">
        <v>7298</v>
      </c>
      <c r="J51" s="391">
        <v>6966</v>
      </c>
      <c r="K51" s="391">
        <v>9158</v>
      </c>
      <c r="L51" s="391">
        <v>8828</v>
      </c>
      <c r="M51" s="392">
        <v>8275</v>
      </c>
    </row>
    <row r="52" spans="2:13" ht="27.75" customHeight="1" x14ac:dyDescent="0.15">
      <c r="B52" s="1197"/>
      <c r="C52" s="1198"/>
      <c r="D52" s="85"/>
      <c r="E52" s="1199" t="s">
        <v>40</v>
      </c>
      <c r="F52" s="1199"/>
      <c r="G52" s="1199"/>
      <c r="H52" s="1200"/>
      <c r="I52" s="390">
        <v>756326</v>
      </c>
      <c r="J52" s="391">
        <v>753912</v>
      </c>
      <c r="K52" s="391">
        <v>755980</v>
      </c>
      <c r="L52" s="391">
        <v>745750</v>
      </c>
      <c r="M52" s="392">
        <v>745514</v>
      </c>
    </row>
    <row r="53" spans="2:13" ht="27.75" customHeight="1" thickBot="1" x14ac:dyDescent="0.2">
      <c r="B53" s="1201" t="s">
        <v>41</v>
      </c>
      <c r="C53" s="1202"/>
      <c r="D53" s="89"/>
      <c r="E53" s="1203" t="s">
        <v>42</v>
      </c>
      <c r="F53" s="1203"/>
      <c r="G53" s="1203"/>
      <c r="H53" s="1204"/>
      <c r="I53" s="393">
        <v>585609</v>
      </c>
      <c r="J53" s="394">
        <v>600625</v>
      </c>
      <c r="K53" s="394">
        <v>624870</v>
      </c>
      <c r="L53" s="394">
        <v>630502</v>
      </c>
      <c r="M53" s="395">
        <v>636341</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g/lU5z/3aH14wrTyZHS7w/ev40nraJiXnJ53lylTz2AqpflZEzso8SJ85l7Nf+AF7VH8dgBKyf7dBJ6KHzbYQ==" saltValue="XfHRUlFR3znmSuOuOOMC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43</v>
      </c>
    </row>
    <row r="54" spans="2:8" ht="29.25" customHeight="1" thickBot="1" x14ac:dyDescent="0.25">
      <c r="B54" s="94" t="s">
        <v>1</v>
      </c>
      <c r="C54" s="95"/>
      <c r="D54" s="95"/>
      <c r="E54" s="96" t="s">
        <v>2</v>
      </c>
      <c r="F54" s="97" t="s">
        <v>538</v>
      </c>
      <c r="G54" s="97" t="s">
        <v>539</v>
      </c>
      <c r="H54" s="98" t="s">
        <v>540</v>
      </c>
    </row>
    <row r="55" spans="2:8" ht="52.5" customHeight="1" x14ac:dyDescent="0.15">
      <c r="B55" s="99"/>
      <c r="C55" s="1222" t="s">
        <v>44</v>
      </c>
      <c r="D55" s="1222"/>
      <c r="E55" s="1223"/>
      <c r="F55" s="100">
        <v>7256</v>
      </c>
      <c r="G55" s="100">
        <v>7212</v>
      </c>
      <c r="H55" s="101">
        <v>7518</v>
      </c>
    </row>
    <row r="56" spans="2:8" ht="52.5" customHeight="1" x14ac:dyDescent="0.15">
      <c r="B56" s="102"/>
      <c r="C56" s="1224" t="s">
        <v>45</v>
      </c>
      <c r="D56" s="1224"/>
      <c r="E56" s="1225"/>
      <c r="F56" s="103">
        <v>8719</v>
      </c>
      <c r="G56" s="103">
        <v>7521</v>
      </c>
      <c r="H56" s="104">
        <v>6924</v>
      </c>
    </row>
    <row r="57" spans="2:8" ht="53.25" customHeight="1" x14ac:dyDescent="0.15">
      <c r="B57" s="102"/>
      <c r="C57" s="1226" t="s">
        <v>46</v>
      </c>
      <c r="D57" s="1226"/>
      <c r="E57" s="1227"/>
      <c r="F57" s="105">
        <v>42292</v>
      </c>
      <c r="G57" s="105">
        <v>40439</v>
      </c>
      <c r="H57" s="106">
        <v>39728</v>
      </c>
    </row>
    <row r="58" spans="2:8" ht="45.75" customHeight="1" x14ac:dyDescent="0.15">
      <c r="B58" s="107"/>
      <c r="C58" s="1214" t="s">
        <v>607</v>
      </c>
      <c r="D58" s="1215"/>
      <c r="E58" s="1216"/>
      <c r="F58" s="108">
        <v>7183</v>
      </c>
      <c r="G58" s="108">
        <v>7183</v>
      </c>
      <c r="H58" s="109">
        <v>10087</v>
      </c>
    </row>
    <row r="59" spans="2:8" ht="45.75" customHeight="1" x14ac:dyDescent="0.15">
      <c r="B59" s="107"/>
      <c r="C59" s="1214" t="s">
        <v>608</v>
      </c>
      <c r="D59" s="1215"/>
      <c r="E59" s="1216"/>
      <c r="F59" s="108">
        <v>7980</v>
      </c>
      <c r="G59" s="108">
        <v>7483</v>
      </c>
      <c r="H59" s="109">
        <v>6985</v>
      </c>
    </row>
    <row r="60" spans="2:8" ht="45.75" customHeight="1" x14ac:dyDescent="0.15">
      <c r="B60" s="107"/>
      <c r="C60" s="1214" t="s">
        <v>604</v>
      </c>
      <c r="D60" s="1215"/>
      <c r="E60" s="1216"/>
      <c r="F60" s="108">
        <v>3438</v>
      </c>
      <c r="G60" s="108">
        <v>3439</v>
      </c>
      <c r="H60" s="109">
        <v>3440</v>
      </c>
    </row>
    <row r="61" spans="2:8" ht="45.75" customHeight="1" x14ac:dyDescent="0.15">
      <c r="B61" s="107"/>
      <c r="C61" s="1214" t="s">
        <v>606</v>
      </c>
      <c r="D61" s="1215"/>
      <c r="E61" s="1216"/>
      <c r="F61" s="108">
        <v>2029</v>
      </c>
      <c r="G61" s="108">
        <v>2695</v>
      </c>
      <c r="H61" s="109">
        <v>3046</v>
      </c>
    </row>
    <row r="62" spans="2:8" ht="45.75" customHeight="1" thickBot="1" x14ac:dyDescent="0.2">
      <c r="B62" s="110"/>
      <c r="C62" s="1217" t="s">
        <v>605</v>
      </c>
      <c r="D62" s="1218"/>
      <c r="E62" s="1219"/>
      <c r="F62" s="111">
        <v>3044</v>
      </c>
      <c r="G62" s="111">
        <v>3044</v>
      </c>
      <c r="H62" s="112">
        <v>3003</v>
      </c>
    </row>
    <row r="63" spans="2:8" ht="52.5" customHeight="1" thickBot="1" x14ac:dyDescent="0.2">
      <c r="B63" s="113"/>
      <c r="C63" s="1220" t="s">
        <v>47</v>
      </c>
      <c r="D63" s="1220"/>
      <c r="E63" s="1221"/>
      <c r="F63" s="114">
        <v>58266</v>
      </c>
      <c r="G63" s="114">
        <v>55172</v>
      </c>
      <c r="H63" s="115">
        <v>54169</v>
      </c>
    </row>
    <row r="64" spans="2:8" ht="15" customHeight="1" x14ac:dyDescent="0.15"/>
  </sheetData>
  <sheetProtection algorithmName="SHA-512" hashValue="Piwl5gP8iXtIsD1hSV4MmI2rd9/Wsk8eqYXuI5LE0J8cZ1IPaWTQnosn8KJVutcKaCxA5wRSNdqOjPQ5u+6nMg==" saltValue="1v+ITCEB4rlhE344RJYz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48</v>
      </c>
      <c r="E2" s="127"/>
      <c r="F2" s="128" t="s">
        <v>49</v>
      </c>
      <c r="G2" s="129"/>
      <c r="H2" s="130"/>
    </row>
    <row r="3" spans="1:8" x14ac:dyDescent="0.15">
      <c r="A3" s="126" t="s">
        <v>527</v>
      </c>
      <c r="B3" s="131"/>
      <c r="C3" s="132"/>
      <c r="D3" s="133">
        <v>90711</v>
      </c>
      <c r="E3" s="134"/>
      <c r="F3" s="135">
        <v>97161</v>
      </c>
      <c r="G3" s="136"/>
      <c r="H3" s="137"/>
    </row>
    <row r="4" spans="1:8" x14ac:dyDescent="0.15">
      <c r="A4" s="138"/>
      <c r="B4" s="139"/>
      <c r="C4" s="140"/>
      <c r="D4" s="141">
        <v>33769</v>
      </c>
      <c r="E4" s="142"/>
      <c r="F4" s="143">
        <v>26543</v>
      </c>
      <c r="G4" s="144"/>
      <c r="H4" s="145"/>
    </row>
    <row r="5" spans="1:8" x14ac:dyDescent="0.15">
      <c r="A5" s="126" t="s">
        <v>529</v>
      </c>
      <c r="B5" s="131"/>
      <c r="C5" s="132"/>
      <c r="D5" s="133">
        <v>107837</v>
      </c>
      <c r="E5" s="134"/>
      <c r="F5" s="135">
        <v>101731</v>
      </c>
      <c r="G5" s="136"/>
      <c r="H5" s="137"/>
    </row>
    <row r="6" spans="1:8" x14ac:dyDescent="0.15">
      <c r="A6" s="138"/>
      <c r="B6" s="139"/>
      <c r="C6" s="140"/>
      <c r="D6" s="141">
        <v>39099</v>
      </c>
      <c r="E6" s="142"/>
      <c r="F6" s="143">
        <v>26906</v>
      </c>
      <c r="G6" s="144"/>
      <c r="H6" s="145"/>
    </row>
    <row r="7" spans="1:8" x14ac:dyDescent="0.15">
      <c r="A7" s="126" t="s">
        <v>530</v>
      </c>
      <c r="B7" s="131"/>
      <c r="C7" s="132"/>
      <c r="D7" s="133">
        <v>116322</v>
      </c>
      <c r="E7" s="134"/>
      <c r="F7" s="135">
        <v>108224</v>
      </c>
      <c r="G7" s="136"/>
      <c r="H7" s="137"/>
    </row>
    <row r="8" spans="1:8" x14ac:dyDescent="0.15">
      <c r="A8" s="138"/>
      <c r="B8" s="139"/>
      <c r="C8" s="140"/>
      <c r="D8" s="141">
        <v>44466</v>
      </c>
      <c r="E8" s="142"/>
      <c r="F8" s="143">
        <v>27358</v>
      </c>
      <c r="G8" s="144"/>
      <c r="H8" s="145"/>
    </row>
    <row r="9" spans="1:8" x14ac:dyDescent="0.15">
      <c r="A9" s="126" t="s">
        <v>531</v>
      </c>
      <c r="B9" s="131"/>
      <c r="C9" s="132"/>
      <c r="D9" s="133">
        <v>104924</v>
      </c>
      <c r="E9" s="134"/>
      <c r="F9" s="135">
        <v>105585</v>
      </c>
      <c r="G9" s="136"/>
      <c r="H9" s="137"/>
    </row>
    <row r="10" spans="1:8" x14ac:dyDescent="0.15">
      <c r="A10" s="138"/>
      <c r="B10" s="139"/>
      <c r="C10" s="140"/>
      <c r="D10" s="141">
        <v>32768</v>
      </c>
      <c r="E10" s="142"/>
      <c r="F10" s="143">
        <v>26225</v>
      </c>
      <c r="G10" s="144"/>
      <c r="H10" s="145"/>
    </row>
    <row r="11" spans="1:8" x14ac:dyDescent="0.15">
      <c r="A11" s="126" t="s">
        <v>532</v>
      </c>
      <c r="B11" s="131"/>
      <c r="C11" s="132"/>
      <c r="D11" s="133">
        <v>117556</v>
      </c>
      <c r="E11" s="134"/>
      <c r="F11" s="135">
        <v>111577</v>
      </c>
      <c r="G11" s="136"/>
      <c r="H11" s="137"/>
    </row>
    <row r="12" spans="1:8" x14ac:dyDescent="0.15">
      <c r="A12" s="138"/>
      <c r="B12" s="139"/>
      <c r="C12" s="146"/>
      <c r="D12" s="141">
        <v>30804</v>
      </c>
      <c r="E12" s="142"/>
      <c r="F12" s="143">
        <v>26257</v>
      </c>
      <c r="G12" s="144"/>
      <c r="H12" s="145"/>
    </row>
    <row r="13" spans="1:8" x14ac:dyDescent="0.15">
      <c r="A13" s="126"/>
      <c r="B13" s="131"/>
      <c r="C13" s="147"/>
      <c r="D13" s="148">
        <v>107470</v>
      </c>
      <c r="E13" s="149"/>
      <c r="F13" s="150">
        <v>104856</v>
      </c>
      <c r="G13" s="151"/>
      <c r="H13" s="137"/>
    </row>
    <row r="14" spans="1:8" x14ac:dyDescent="0.15">
      <c r="A14" s="138"/>
      <c r="B14" s="139"/>
      <c r="C14" s="140"/>
      <c r="D14" s="141">
        <v>36181</v>
      </c>
      <c r="E14" s="142"/>
      <c r="F14" s="143">
        <v>26658</v>
      </c>
      <c r="G14" s="144"/>
      <c r="H14" s="145"/>
    </row>
    <row r="17" spans="1:11" x14ac:dyDescent="0.15">
      <c r="A17" s="122" t="s">
        <v>50</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51</v>
      </c>
      <c r="B19" s="152">
        <f>ROUND(VALUE(SUBSTITUTE(実質収支比率等に係る経年分析!F$48,"▲","-")),2)</f>
        <v>0.28000000000000003</v>
      </c>
      <c r="C19" s="152">
        <f>ROUND(VALUE(SUBSTITUTE(実質収支比率等に係る経年分析!G$48,"▲","-")),2)</f>
        <v>0.16</v>
      </c>
      <c r="D19" s="152">
        <f>ROUND(VALUE(SUBSTITUTE(実質収支比率等に係る経年分析!H$48,"▲","-")),2)</f>
        <v>0.23</v>
      </c>
      <c r="E19" s="152">
        <f>ROUND(VALUE(SUBSTITUTE(実質収支比率等に係る経年分析!I$48,"▲","-")),2)</f>
        <v>0.16</v>
      </c>
      <c r="F19" s="152">
        <f>ROUND(VALUE(SUBSTITUTE(実質収支比率等に係る経年分析!J$48,"▲","-")),2)</f>
        <v>0.24</v>
      </c>
    </row>
    <row r="20" spans="1:11" x14ac:dyDescent="0.15">
      <c r="A20" s="152" t="s">
        <v>52</v>
      </c>
      <c r="B20" s="152">
        <f>ROUND(VALUE(SUBSTITUTE(実質収支比率等に係る経年分析!F$47,"▲","-")),2)</f>
        <v>1.91</v>
      </c>
      <c r="C20" s="152">
        <f>ROUND(VALUE(SUBSTITUTE(実質収支比率等に係る経年分析!G$47,"▲","-")),2)</f>
        <v>1.89</v>
      </c>
      <c r="D20" s="152">
        <f>ROUND(VALUE(SUBSTITUTE(実質収支比率等に係る経年分析!H$47,"▲","-")),2)</f>
        <v>1.88</v>
      </c>
      <c r="E20" s="152">
        <f>ROUND(VALUE(SUBSTITUTE(実質収支比率等に係る経年分析!I$47,"▲","-")),2)</f>
        <v>1.88</v>
      </c>
      <c r="F20" s="152">
        <f>ROUND(VALUE(SUBSTITUTE(実質収支比率等に係る経年分析!J$47,"▲","-")),2)</f>
        <v>1.96</v>
      </c>
    </row>
    <row r="21" spans="1:11" x14ac:dyDescent="0.15">
      <c r="A21" s="152" t="s">
        <v>53</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-0.16</v>
      </c>
      <c r="D21" s="152">
        <f>IF(ISNUMBER(VALUE(SUBSTITUTE(実質収支比率等に係る経年分析!H$49,"▲","-"))),ROUND(VALUE(SUBSTITUTE(実質収支比率等に係る経年分析!H$49,"▲","-")),2),NA())</f>
        <v>0.05</v>
      </c>
      <c r="E21" s="152">
        <f>IF(ISNUMBER(VALUE(SUBSTITUTE(実質収支比率等に係る経年分析!I$49,"▲","-"))),ROUND(VALUE(SUBSTITUTE(実質収支比率等に係る経年分析!I$49,"▲","-")),2),NA())</f>
        <v>-0.09</v>
      </c>
      <c r="F21" s="152">
        <f>IF(ISNUMBER(VALUE(SUBSTITUTE(実質収支比率等に係る経年分析!J$49,"▲","-"))),ROUND(VALUE(SUBSTITUTE(実質収支比率等に係る経年分析!J$49,"▲","-")),2),NA())</f>
        <v>0.16</v>
      </c>
    </row>
    <row r="24" spans="1:11" x14ac:dyDescent="0.15">
      <c r="A24" s="122" t="s">
        <v>54</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55</v>
      </c>
      <c r="C26" s="153" t="s">
        <v>56</v>
      </c>
      <c r="D26" s="153" t="s">
        <v>55</v>
      </c>
      <c r="E26" s="153" t="s">
        <v>56</v>
      </c>
      <c r="F26" s="153" t="s">
        <v>55</v>
      </c>
      <c r="G26" s="153" t="s">
        <v>56</v>
      </c>
      <c r="H26" s="153" t="s">
        <v>55</v>
      </c>
      <c r="I26" s="153" t="s">
        <v>56</v>
      </c>
      <c r="J26" s="153" t="s">
        <v>55</v>
      </c>
      <c r="K26" s="153" t="s">
        <v>56</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用地特別会計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庁用管理特別会計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流域下水道特別会計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7.0000000000000007E-2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0.06</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x14ac:dyDescent="0.15">
      <c r="A32" s="153" t="str">
        <f>IF(連結実質赤字比率に係る赤字・黒字の構成分析!C$38="",NA(),連結実質赤字比率に係る赤字・黒字の構成分析!C$38)</f>
        <v>交通事業会計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0.06</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0.28000000000000003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0.16</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0.15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0.24</v>
      </c>
    </row>
    <row r="34" spans="1:16" x14ac:dyDescent="0.15">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0.49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0.85</v>
      </c>
    </row>
    <row r="35" spans="1:16" x14ac:dyDescent="0.15">
      <c r="A35" s="153" t="str">
        <f>IF(連結実質赤字比率に係る赤字・黒字の構成分析!C$35="",NA(),連結実質赤字比率に係る赤字・黒字の構成分析!C$35)</f>
        <v>港湾施設整備特別会計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0.98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1.07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1.1100000000000001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0.98</v>
      </c>
    </row>
    <row r="36" spans="1:16" x14ac:dyDescent="0.15">
      <c r="A36" s="153" t="str">
        <f>IF(連結実質赤字比率に係る赤字・黒字の構成分析!C$34="",NA(),連結実質赤字比率に係る赤字・黒字の構成分析!C$34)</f>
        <v>港湾整備事業会計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1.31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1.33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1.52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1.1599999999999999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1.2</v>
      </c>
    </row>
    <row r="39" spans="1:16" x14ac:dyDescent="0.15">
      <c r="A39" s="122" t="s">
        <v>57</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15">
      <c r="A42" s="154" t="s">
        <v>60</v>
      </c>
      <c r="B42" s="154"/>
      <c r="C42" s="154"/>
      <c r="D42" s="154">
        <f>'実質公債費比率（分子）の構造'!K$52</f>
        <v>69718</v>
      </c>
      <c r="E42" s="154"/>
      <c r="F42" s="154"/>
      <c r="G42" s="154">
        <f>'実質公債費比率（分子）の構造'!L$52</f>
        <v>69594</v>
      </c>
      <c r="H42" s="154"/>
      <c r="I42" s="154"/>
      <c r="J42" s="154">
        <f>'実質公債費比率（分子）の構造'!M$52</f>
        <v>68573</v>
      </c>
      <c r="K42" s="154"/>
      <c r="L42" s="154"/>
      <c r="M42" s="154">
        <f>'実質公債費比率（分子）の構造'!N$52</f>
        <v>68276</v>
      </c>
      <c r="N42" s="154"/>
      <c r="O42" s="154"/>
      <c r="P42" s="154">
        <f>'実質公債費比率（分子）の構造'!O$52</f>
        <v>68004</v>
      </c>
    </row>
    <row r="43" spans="1:16" x14ac:dyDescent="0.15">
      <c r="A43" s="154" t="s">
        <v>61</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62</v>
      </c>
      <c r="B44" s="154">
        <f>'実質公債費比率（分子）の構造'!K$50</f>
        <v>700</v>
      </c>
      <c r="C44" s="154"/>
      <c r="D44" s="154"/>
      <c r="E44" s="154">
        <f>'実質公債費比率（分子）の構造'!L$50</f>
        <v>579</v>
      </c>
      <c r="F44" s="154"/>
      <c r="G44" s="154"/>
      <c r="H44" s="154">
        <f>'実質公債費比率（分子）の構造'!M$50</f>
        <v>405</v>
      </c>
      <c r="I44" s="154"/>
      <c r="J44" s="154"/>
      <c r="K44" s="154">
        <f>'実質公債費比率（分子）の構造'!N$50</f>
        <v>371</v>
      </c>
      <c r="L44" s="154"/>
      <c r="M44" s="154"/>
      <c r="N44" s="154">
        <f>'実質公債費比率（分子）の構造'!O$50</f>
        <v>303</v>
      </c>
      <c r="O44" s="154"/>
      <c r="P44" s="154"/>
    </row>
    <row r="45" spans="1:16" x14ac:dyDescent="0.15">
      <c r="A45" s="154" t="s">
        <v>63</v>
      </c>
      <c r="B45" s="154">
        <f>'実質公債費比率（分子）の構造'!K$49</f>
        <v>858</v>
      </c>
      <c r="C45" s="154"/>
      <c r="D45" s="154"/>
      <c r="E45" s="154">
        <f>'実質公債費比率（分子）の構造'!L$49</f>
        <v>775</v>
      </c>
      <c r="F45" s="154"/>
      <c r="G45" s="154"/>
      <c r="H45" s="154">
        <f>'実質公債費比率（分子）の構造'!M$49</f>
        <v>807</v>
      </c>
      <c r="I45" s="154"/>
      <c r="J45" s="154"/>
      <c r="K45" s="154">
        <f>'実質公債費比率（分子）の構造'!N$49</f>
        <v>877</v>
      </c>
      <c r="L45" s="154"/>
      <c r="M45" s="154"/>
      <c r="N45" s="154">
        <f>'実質公債費比率（分子）の構造'!O$49</f>
        <v>858</v>
      </c>
      <c r="O45" s="154"/>
      <c r="P45" s="154"/>
    </row>
    <row r="46" spans="1:16" x14ac:dyDescent="0.15">
      <c r="A46" s="154" t="s">
        <v>64</v>
      </c>
      <c r="B46" s="154">
        <f>'実質公債費比率（分子）の構造'!K$48</f>
        <v>487</v>
      </c>
      <c r="C46" s="154"/>
      <c r="D46" s="154"/>
      <c r="E46" s="154">
        <f>'実質公債費比率（分子）の構造'!L$48</f>
        <v>43</v>
      </c>
      <c r="F46" s="154"/>
      <c r="G46" s="154"/>
      <c r="H46" s="154">
        <f>'実質公債費比率（分子）の構造'!M$48</f>
        <v>571</v>
      </c>
      <c r="I46" s="154"/>
      <c r="J46" s="154"/>
      <c r="K46" s="154">
        <f>'実質公債費比率（分子）の構造'!N$48</f>
        <v>656</v>
      </c>
      <c r="L46" s="154"/>
      <c r="M46" s="154"/>
      <c r="N46" s="154">
        <f>'実質公債費比率（分子）の構造'!O$48</f>
        <v>331</v>
      </c>
      <c r="O46" s="154"/>
      <c r="P46" s="154"/>
    </row>
    <row r="47" spans="1:16" x14ac:dyDescent="0.15">
      <c r="A47" s="154" t="s">
        <v>65</v>
      </c>
      <c r="B47" s="154">
        <f>'実質公債費比率（分子）の構造'!K$47</f>
        <v>1333</v>
      </c>
      <c r="C47" s="154"/>
      <c r="D47" s="154"/>
      <c r="E47" s="154">
        <f>'実質公債費比率（分子）の構造'!L$47</f>
        <v>1667</v>
      </c>
      <c r="F47" s="154"/>
      <c r="G47" s="154"/>
      <c r="H47" s="154">
        <f>'実質公債費比率（分子）の構造'!M$47</f>
        <v>2000</v>
      </c>
      <c r="I47" s="154"/>
      <c r="J47" s="154"/>
      <c r="K47" s="154">
        <f>'実質公債費比率（分子）の構造'!N$47</f>
        <v>2667</v>
      </c>
      <c r="L47" s="154"/>
      <c r="M47" s="154"/>
      <c r="N47" s="154">
        <f>'実質公債費比率（分子）の構造'!O$47</f>
        <v>3333</v>
      </c>
      <c r="O47" s="154"/>
      <c r="P47" s="154"/>
    </row>
    <row r="48" spans="1:16" x14ac:dyDescent="0.15">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67</v>
      </c>
      <c r="B49" s="154">
        <f>'実質公債費比率（分子）の構造'!K$45</f>
        <v>109406</v>
      </c>
      <c r="C49" s="154"/>
      <c r="D49" s="154"/>
      <c r="E49" s="154">
        <f>'実質公債費比率（分子）の構造'!L$45</f>
        <v>104950</v>
      </c>
      <c r="F49" s="154"/>
      <c r="G49" s="154"/>
      <c r="H49" s="154">
        <f>'実質公債費比率（分子）の構造'!M$45</f>
        <v>102844</v>
      </c>
      <c r="I49" s="154"/>
      <c r="J49" s="154"/>
      <c r="K49" s="154">
        <f>'実質公債費比率（分子）の構造'!N$45</f>
        <v>102663</v>
      </c>
      <c r="L49" s="154"/>
      <c r="M49" s="154"/>
      <c r="N49" s="154">
        <f>'実質公債費比率（分子）の構造'!O$45</f>
        <v>94798</v>
      </c>
      <c r="O49" s="154"/>
      <c r="P49" s="154"/>
    </row>
    <row r="50" spans="1:16" x14ac:dyDescent="0.15">
      <c r="A50" s="154" t="s">
        <v>68</v>
      </c>
      <c r="B50" s="154" t="e">
        <f>NA()</f>
        <v>#N/A</v>
      </c>
      <c r="C50" s="154">
        <f>IF(ISNUMBER('実質公債費比率（分子）の構造'!K$53),'実質公債費比率（分子）の構造'!K$53,NA())</f>
        <v>43066</v>
      </c>
      <c r="D50" s="154" t="e">
        <f>NA()</f>
        <v>#N/A</v>
      </c>
      <c r="E50" s="154" t="e">
        <f>NA()</f>
        <v>#N/A</v>
      </c>
      <c r="F50" s="154">
        <f>IF(ISNUMBER('実質公債費比率（分子）の構造'!L$53),'実質公債費比率（分子）の構造'!L$53,NA())</f>
        <v>38420</v>
      </c>
      <c r="G50" s="154" t="e">
        <f>NA()</f>
        <v>#N/A</v>
      </c>
      <c r="H50" s="154" t="e">
        <f>NA()</f>
        <v>#N/A</v>
      </c>
      <c r="I50" s="154">
        <f>IF(ISNUMBER('実質公債費比率（分子）の構造'!M$53),'実質公債費比率（分子）の構造'!M$53,NA())</f>
        <v>38054</v>
      </c>
      <c r="J50" s="154" t="e">
        <f>NA()</f>
        <v>#N/A</v>
      </c>
      <c r="K50" s="154" t="e">
        <f>NA()</f>
        <v>#N/A</v>
      </c>
      <c r="L50" s="154">
        <f>IF(ISNUMBER('実質公債費比率（分子）の構造'!N$53),'実質公債費比率（分子）の構造'!N$53,NA())</f>
        <v>38958</v>
      </c>
      <c r="M50" s="154" t="e">
        <f>NA()</f>
        <v>#N/A</v>
      </c>
      <c r="N50" s="154" t="e">
        <f>NA()</f>
        <v>#N/A</v>
      </c>
      <c r="O50" s="154">
        <f>IF(ISNUMBER('実質公債費比率（分子）の構造'!O$53),'実質公債費比率（分子）の構造'!O$53,NA())</f>
        <v>31619</v>
      </c>
      <c r="P50" s="154" t="e">
        <f>NA()</f>
        <v>#N/A</v>
      </c>
    </row>
    <row r="53" spans="1:16" x14ac:dyDescent="0.15">
      <c r="A53" s="122" t="s">
        <v>69</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40</v>
      </c>
      <c r="B56" s="153"/>
      <c r="C56" s="153"/>
      <c r="D56" s="153">
        <f>'将来負担比率（分子）の構造'!I$52</f>
        <v>756326</v>
      </c>
      <c r="E56" s="153"/>
      <c r="F56" s="153"/>
      <c r="G56" s="153">
        <f>'将来負担比率（分子）の構造'!J$52</f>
        <v>753912</v>
      </c>
      <c r="H56" s="153"/>
      <c r="I56" s="153"/>
      <c r="J56" s="153">
        <f>'将来負担比率（分子）の構造'!K$52</f>
        <v>755980</v>
      </c>
      <c r="K56" s="153"/>
      <c r="L56" s="153"/>
      <c r="M56" s="153">
        <f>'将来負担比率（分子）の構造'!L$52</f>
        <v>745750</v>
      </c>
      <c r="N56" s="153"/>
      <c r="O56" s="153"/>
      <c r="P56" s="153">
        <f>'将来負担比率（分子）の構造'!M$52</f>
        <v>745514</v>
      </c>
    </row>
    <row r="57" spans="1:16" x14ac:dyDescent="0.15">
      <c r="A57" s="153" t="s">
        <v>39</v>
      </c>
      <c r="B57" s="153"/>
      <c r="C57" s="153"/>
      <c r="D57" s="153">
        <f>'将来負担比率（分子）の構造'!I$51</f>
        <v>7298</v>
      </c>
      <c r="E57" s="153"/>
      <c r="F57" s="153"/>
      <c r="G57" s="153">
        <f>'将来負担比率（分子）の構造'!J$51</f>
        <v>6966</v>
      </c>
      <c r="H57" s="153"/>
      <c r="I57" s="153"/>
      <c r="J57" s="153">
        <f>'将来負担比率（分子）の構造'!K$51</f>
        <v>9158</v>
      </c>
      <c r="K57" s="153"/>
      <c r="L57" s="153"/>
      <c r="M57" s="153">
        <f>'将来負担比率（分子）の構造'!L$51</f>
        <v>8828</v>
      </c>
      <c r="N57" s="153"/>
      <c r="O57" s="153"/>
      <c r="P57" s="153">
        <f>'将来負担比率（分子）の構造'!M$51</f>
        <v>8275</v>
      </c>
    </row>
    <row r="58" spans="1:16" x14ac:dyDescent="0.15">
      <c r="A58" s="153" t="s">
        <v>38</v>
      </c>
      <c r="B58" s="153"/>
      <c r="C58" s="153"/>
      <c r="D58" s="153">
        <f>'将来負担比率（分子）の構造'!I$50</f>
        <v>80507</v>
      </c>
      <c r="E58" s="153"/>
      <c r="F58" s="153"/>
      <c r="G58" s="153">
        <f>'将来負担比率（分子）の構造'!J$50</f>
        <v>67625</v>
      </c>
      <c r="H58" s="153"/>
      <c r="I58" s="153"/>
      <c r="J58" s="153">
        <f>'将来負担比率（分子）の構造'!K$50</f>
        <v>47304</v>
      </c>
      <c r="K58" s="153"/>
      <c r="L58" s="153"/>
      <c r="M58" s="153">
        <f>'将来負担比率（分子）の構造'!L$50</f>
        <v>48466</v>
      </c>
      <c r="N58" s="153"/>
      <c r="O58" s="153"/>
      <c r="P58" s="153">
        <f>'将来負担比率（分子）の構造'!M$50</f>
        <v>50915</v>
      </c>
    </row>
    <row r="59" spans="1:16" x14ac:dyDescent="0.15">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33</v>
      </c>
      <c r="B61" s="153">
        <f>'将来負担比率（分子）の構造'!I$46</f>
        <v>2990</v>
      </c>
      <c r="C61" s="153"/>
      <c r="D61" s="153"/>
      <c r="E61" s="153">
        <f>'将来負担比率（分子）の構造'!J$46</f>
        <v>2824</v>
      </c>
      <c r="F61" s="153"/>
      <c r="G61" s="153"/>
      <c r="H61" s="153">
        <f>'将来負担比率（分子）の構造'!K$46</f>
        <v>2147</v>
      </c>
      <c r="I61" s="153"/>
      <c r="J61" s="153"/>
      <c r="K61" s="153">
        <f>'将来負担比率（分子）の構造'!L$46</f>
        <v>1989</v>
      </c>
      <c r="L61" s="153"/>
      <c r="M61" s="153"/>
      <c r="N61" s="153">
        <f>'将来負担比率（分子）の構造'!M$46</f>
        <v>1851</v>
      </c>
      <c r="O61" s="153"/>
      <c r="P61" s="153"/>
    </row>
    <row r="62" spans="1:16" x14ac:dyDescent="0.15">
      <c r="A62" s="153" t="s">
        <v>32</v>
      </c>
      <c r="B62" s="153">
        <f>'将来負担比率（分子）の構造'!I$45</f>
        <v>182780</v>
      </c>
      <c r="C62" s="153"/>
      <c r="D62" s="153"/>
      <c r="E62" s="153">
        <f>'将来負担比率（分子）の構造'!J$45</f>
        <v>181287</v>
      </c>
      <c r="F62" s="153"/>
      <c r="G62" s="153"/>
      <c r="H62" s="153">
        <f>'将来負担比率（分子）の構造'!K$45</f>
        <v>171851</v>
      </c>
      <c r="I62" s="153"/>
      <c r="J62" s="153"/>
      <c r="K62" s="153">
        <f>'将来負担比率（分子）の構造'!L$45</f>
        <v>168919</v>
      </c>
      <c r="L62" s="153"/>
      <c r="M62" s="153"/>
      <c r="N62" s="153">
        <f>'将来負担比率（分子）の構造'!M$45</f>
        <v>165054</v>
      </c>
      <c r="O62" s="153"/>
      <c r="P62" s="153"/>
    </row>
    <row r="63" spans="1:16" x14ac:dyDescent="0.15">
      <c r="A63" s="153" t="s">
        <v>31</v>
      </c>
      <c r="B63" s="153">
        <f>'将来負担比率（分子）の構造'!I$44</f>
        <v>8713</v>
      </c>
      <c r="C63" s="153"/>
      <c r="D63" s="153"/>
      <c r="E63" s="153">
        <f>'将来負担比率（分子）の構造'!J$44</f>
        <v>8177</v>
      </c>
      <c r="F63" s="153"/>
      <c r="G63" s="153"/>
      <c r="H63" s="153">
        <f>'将来負担比率（分子）の構造'!K$44</f>
        <v>7607</v>
      </c>
      <c r="I63" s="153"/>
      <c r="J63" s="153"/>
      <c r="K63" s="153">
        <f>'将来負担比率（分子）の構造'!L$44</f>
        <v>7132</v>
      </c>
      <c r="L63" s="153"/>
      <c r="M63" s="153"/>
      <c r="N63" s="153">
        <f>'将来負担比率（分子）の構造'!M$44</f>
        <v>6631</v>
      </c>
      <c r="O63" s="153"/>
      <c r="P63" s="153"/>
    </row>
    <row r="64" spans="1:16" x14ac:dyDescent="0.15">
      <c r="A64" s="153" t="s">
        <v>30</v>
      </c>
      <c r="B64" s="153">
        <f>'将来負担比率（分子）の構造'!I$43</f>
        <v>3698</v>
      </c>
      <c r="C64" s="153"/>
      <c r="D64" s="153"/>
      <c r="E64" s="153">
        <f>'将来負担比率（分子）の構造'!J$43</f>
        <v>2573</v>
      </c>
      <c r="F64" s="153"/>
      <c r="G64" s="153"/>
      <c r="H64" s="153">
        <f>'将来負担比率（分子）の構造'!K$43</f>
        <v>3614</v>
      </c>
      <c r="I64" s="153"/>
      <c r="J64" s="153"/>
      <c r="K64" s="153">
        <f>'将来負担比率（分子）の構造'!L$43</f>
        <v>4080</v>
      </c>
      <c r="L64" s="153"/>
      <c r="M64" s="153"/>
      <c r="N64" s="153">
        <f>'将来負担比率（分子）の構造'!M$43</f>
        <v>4703</v>
      </c>
      <c r="O64" s="153"/>
      <c r="P64" s="153"/>
    </row>
    <row r="65" spans="1:16" x14ac:dyDescent="0.15">
      <c r="A65" s="153" t="s">
        <v>29</v>
      </c>
      <c r="B65" s="153">
        <f>'将来負担比率（分子）の構造'!I$42</f>
        <v>1966</v>
      </c>
      <c r="C65" s="153"/>
      <c r="D65" s="153"/>
      <c r="E65" s="153">
        <f>'将来負担比率（分子）の構造'!J$42</f>
        <v>1362</v>
      </c>
      <c r="F65" s="153"/>
      <c r="G65" s="153"/>
      <c r="H65" s="153">
        <f>'将来負担比率（分子）の構造'!K$42</f>
        <v>752</v>
      </c>
      <c r="I65" s="153"/>
      <c r="J65" s="153"/>
      <c r="K65" s="153">
        <f>'将来負担比率（分子）の構造'!L$42</f>
        <v>386</v>
      </c>
      <c r="L65" s="153"/>
      <c r="M65" s="153"/>
      <c r="N65" s="153">
        <f>'将来負担比率（分子）の構造'!M$42</f>
        <v>164</v>
      </c>
      <c r="O65" s="153"/>
      <c r="P65" s="153"/>
    </row>
    <row r="66" spans="1:16" x14ac:dyDescent="0.15">
      <c r="A66" s="153" t="s">
        <v>28</v>
      </c>
      <c r="B66" s="153">
        <f>'将来負担比率（分子）の構造'!I$41</f>
        <v>1229593</v>
      </c>
      <c r="C66" s="153"/>
      <c r="D66" s="153"/>
      <c r="E66" s="153">
        <f>'将来負担比率（分子）の構造'!J$41</f>
        <v>1232905</v>
      </c>
      <c r="F66" s="153"/>
      <c r="G66" s="153"/>
      <c r="H66" s="153">
        <f>'将来負担比率（分子）の構造'!K$41</f>
        <v>1251342</v>
      </c>
      <c r="I66" s="153"/>
      <c r="J66" s="153"/>
      <c r="K66" s="153">
        <f>'将来負担比率（分子）の構造'!L$41</f>
        <v>1251039</v>
      </c>
      <c r="L66" s="153"/>
      <c r="M66" s="153"/>
      <c r="N66" s="153">
        <f>'将来負担比率（分子）の構造'!M$41</f>
        <v>1262643</v>
      </c>
      <c r="O66" s="153"/>
      <c r="P66" s="153"/>
    </row>
    <row r="67" spans="1:16" x14ac:dyDescent="0.15">
      <c r="A67" s="153" t="s">
        <v>72</v>
      </c>
      <c r="B67" s="153" t="e">
        <f>NA()</f>
        <v>#N/A</v>
      </c>
      <c r="C67" s="153">
        <f>IF(ISNUMBER('将来負担比率（分子）の構造'!I$53), IF('将来負担比率（分子）の構造'!I$53 &lt; 0, 0, '将来負担比率（分子）の構造'!I$53), NA())</f>
        <v>585609</v>
      </c>
      <c r="D67" s="153" t="e">
        <f>NA()</f>
        <v>#N/A</v>
      </c>
      <c r="E67" s="153" t="e">
        <f>NA()</f>
        <v>#N/A</v>
      </c>
      <c r="F67" s="153">
        <f>IF(ISNUMBER('将来負担比率（分子）の構造'!J$53), IF('将来負担比率（分子）の構造'!J$53 &lt; 0, 0, '将来負担比率（分子）の構造'!J$53), NA())</f>
        <v>600625</v>
      </c>
      <c r="G67" s="153" t="e">
        <f>NA()</f>
        <v>#N/A</v>
      </c>
      <c r="H67" s="153" t="e">
        <f>NA()</f>
        <v>#N/A</v>
      </c>
      <c r="I67" s="153">
        <f>IF(ISNUMBER('将来負担比率（分子）の構造'!K$53), IF('将来負担比率（分子）の構造'!K$53 &lt; 0, 0, '将来負担比率（分子）の構造'!K$53), NA())</f>
        <v>624870</v>
      </c>
      <c r="J67" s="153" t="e">
        <f>NA()</f>
        <v>#N/A</v>
      </c>
      <c r="K67" s="153" t="e">
        <f>NA()</f>
        <v>#N/A</v>
      </c>
      <c r="L67" s="153">
        <f>IF(ISNUMBER('将来負担比率（分子）の構造'!L$53), IF('将来負担比率（分子）の構造'!L$53 &lt; 0, 0, '将来負担比率（分子）の構造'!L$53), NA())</f>
        <v>630502</v>
      </c>
      <c r="M67" s="153" t="e">
        <f>NA()</f>
        <v>#N/A</v>
      </c>
      <c r="N67" s="153" t="e">
        <f>NA()</f>
        <v>#N/A</v>
      </c>
      <c r="O67" s="153">
        <f>IF(ISNUMBER('将来負担比率（分子）の構造'!M$53), IF('将来負担比率（分子）の構造'!M$53 &lt; 0, 0, '将来負担比率（分子）の構造'!M$53), NA())</f>
        <v>636341</v>
      </c>
      <c r="P67" s="153" t="e">
        <f>NA()</f>
        <v>#N/A</v>
      </c>
    </row>
    <row r="70" spans="1:16" x14ac:dyDescent="0.15">
      <c r="A70" s="155" t="s">
        <v>73</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74</v>
      </c>
      <c r="B72" s="157">
        <f>基金残高に係る経年分析!F55</f>
        <v>7256</v>
      </c>
      <c r="C72" s="157">
        <f>基金残高に係る経年分析!G55</f>
        <v>7212</v>
      </c>
      <c r="D72" s="157">
        <f>基金残高に係る経年分析!H55</f>
        <v>7518</v>
      </c>
    </row>
    <row r="73" spans="1:16" x14ac:dyDescent="0.15">
      <c r="A73" s="156" t="s">
        <v>75</v>
      </c>
      <c r="B73" s="157">
        <f>基金残高に係る経年分析!F56</f>
        <v>8719</v>
      </c>
      <c r="C73" s="157">
        <f>基金残高に係る経年分析!G56</f>
        <v>7521</v>
      </c>
      <c r="D73" s="157">
        <f>基金残高に係る経年分析!H56</f>
        <v>6924</v>
      </c>
    </row>
    <row r="74" spans="1:16" x14ac:dyDescent="0.15">
      <c r="A74" s="156" t="s">
        <v>76</v>
      </c>
      <c r="B74" s="157">
        <f>基金残高に係る経年分析!F57</f>
        <v>42292</v>
      </c>
      <c r="C74" s="157">
        <f>基金残高に係る経年分析!G57</f>
        <v>40439</v>
      </c>
      <c r="D74" s="157">
        <f>基金残高に係る経年分析!H57</f>
        <v>39728</v>
      </c>
    </row>
  </sheetData>
  <sheetProtection algorithmName="SHA-512" hashValue="jwbWU+ZRcwCtcyubevzNMecfWrD3KAZqge/vz7FqeFvIByNXHC5B9kKwRnXGEZmgsj6nk0wdjO1dKftWonhgZA==" saltValue="Ksf5mvLjn/rRurOtL7GY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185</v>
      </c>
      <c r="DD1" s="701"/>
      <c r="DE1" s="701"/>
      <c r="DF1" s="701"/>
      <c r="DG1" s="701"/>
      <c r="DH1" s="701"/>
      <c r="DI1" s="702"/>
      <c r="DK1" s="700" t="s">
        <v>186</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15">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73" t="s">
        <v>188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190</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15">
      <c r="B4" s="673" t="s">
        <v>1</v>
      </c>
      <c r="C4" s="674"/>
      <c r="D4" s="674"/>
      <c r="E4" s="674"/>
      <c r="F4" s="674"/>
      <c r="G4" s="674"/>
      <c r="H4" s="674"/>
      <c r="I4" s="674"/>
      <c r="J4" s="674"/>
      <c r="K4" s="674"/>
      <c r="L4" s="674"/>
      <c r="M4" s="674"/>
      <c r="N4" s="674"/>
      <c r="O4" s="674"/>
      <c r="P4" s="674"/>
      <c r="Q4" s="675"/>
      <c r="R4" s="673" t="s">
        <v>191</v>
      </c>
      <c r="S4" s="674"/>
      <c r="T4" s="674"/>
      <c r="U4" s="674"/>
      <c r="V4" s="674"/>
      <c r="W4" s="674"/>
      <c r="X4" s="674"/>
      <c r="Y4" s="675"/>
      <c r="Z4" s="673" t="s">
        <v>192</v>
      </c>
      <c r="AA4" s="674"/>
      <c r="AB4" s="674"/>
      <c r="AC4" s="675"/>
      <c r="AD4" s="673" t="s">
        <v>193</v>
      </c>
      <c r="AE4" s="674"/>
      <c r="AF4" s="674"/>
      <c r="AG4" s="674"/>
      <c r="AH4" s="674"/>
      <c r="AI4" s="674"/>
      <c r="AJ4" s="674"/>
      <c r="AK4" s="675"/>
      <c r="AL4" s="673" t="s">
        <v>192</v>
      </c>
      <c r="AM4" s="674"/>
      <c r="AN4" s="674"/>
      <c r="AO4" s="675"/>
      <c r="AP4" s="703" t="s">
        <v>194</v>
      </c>
      <c r="AQ4" s="703"/>
      <c r="AR4" s="703"/>
      <c r="AS4" s="703"/>
      <c r="AT4" s="703"/>
      <c r="AU4" s="703"/>
      <c r="AV4" s="703"/>
      <c r="AW4" s="703"/>
      <c r="AX4" s="703"/>
      <c r="AY4" s="703"/>
      <c r="AZ4" s="703"/>
      <c r="BA4" s="703"/>
      <c r="BB4" s="703"/>
      <c r="BC4" s="703"/>
      <c r="BD4" s="703" t="s">
        <v>195</v>
      </c>
      <c r="BE4" s="703"/>
      <c r="BF4" s="703"/>
      <c r="BG4" s="703"/>
      <c r="BH4" s="703"/>
      <c r="BI4" s="703"/>
      <c r="BJ4" s="703"/>
      <c r="BK4" s="703"/>
      <c r="BL4" s="703" t="s">
        <v>192</v>
      </c>
      <c r="BM4" s="703"/>
      <c r="BN4" s="703"/>
      <c r="BO4" s="703"/>
      <c r="BP4" s="703" t="s">
        <v>196</v>
      </c>
      <c r="BQ4" s="703"/>
      <c r="BR4" s="703"/>
      <c r="BS4" s="703"/>
      <c r="BT4" s="703"/>
      <c r="BU4" s="703"/>
      <c r="BV4" s="703"/>
      <c r="BW4" s="703"/>
      <c r="BY4" s="673" t="s">
        <v>197</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15">
      <c r="B5" s="665" t="s">
        <v>198</v>
      </c>
      <c r="C5" s="666"/>
      <c r="D5" s="666"/>
      <c r="E5" s="666"/>
      <c r="F5" s="666"/>
      <c r="G5" s="666"/>
      <c r="H5" s="666"/>
      <c r="I5" s="666"/>
      <c r="J5" s="666"/>
      <c r="K5" s="666"/>
      <c r="L5" s="666"/>
      <c r="M5" s="666"/>
      <c r="N5" s="666"/>
      <c r="O5" s="666"/>
      <c r="P5" s="666"/>
      <c r="Q5" s="667"/>
      <c r="R5" s="686">
        <v>143719335</v>
      </c>
      <c r="S5" s="687"/>
      <c r="T5" s="687"/>
      <c r="U5" s="687"/>
      <c r="V5" s="687"/>
      <c r="W5" s="687"/>
      <c r="X5" s="687"/>
      <c r="Y5" s="688"/>
      <c r="Z5" s="698">
        <v>20.8</v>
      </c>
      <c r="AA5" s="698"/>
      <c r="AB5" s="698"/>
      <c r="AC5" s="698"/>
      <c r="AD5" s="699">
        <v>116929891</v>
      </c>
      <c r="AE5" s="699"/>
      <c r="AF5" s="699"/>
      <c r="AG5" s="699"/>
      <c r="AH5" s="699"/>
      <c r="AI5" s="699"/>
      <c r="AJ5" s="699"/>
      <c r="AK5" s="699"/>
      <c r="AL5" s="683">
        <v>32.4</v>
      </c>
      <c r="AM5" s="684"/>
      <c r="AN5" s="684"/>
      <c r="AO5" s="685"/>
      <c r="AP5" s="665" t="s">
        <v>199</v>
      </c>
      <c r="AQ5" s="666"/>
      <c r="AR5" s="666"/>
      <c r="AS5" s="666"/>
      <c r="AT5" s="666"/>
      <c r="AU5" s="666"/>
      <c r="AV5" s="666"/>
      <c r="AW5" s="666"/>
      <c r="AX5" s="666"/>
      <c r="AY5" s="666"/>
      <c r="AZ5" s="666"/>
      <c r="BA5" s="666"/>
      <c r="BB5" s="666"/>
      <c r="BC5" s="667"/>
      <c r="BD5" s="612">
        <v>143638406</v>
      </c>
      <c r="BE5" s="613"/>
      <c r="BF5" s="613"/>
      <c r="BG5" s="613"/>
      <c r="BH5" s="613"/>
      <c r="BI5" s="613"/>
      <c r="BJ5" s="613"/>
      <c r="BK5" s="614"/>
      <c r="BL5" s="676">
        <v>99.9</v>
      </c>
      <c r="BM5" s="676"/>
      <c r="BN5" s="676"/>
      <c r="BO5" s="676"/>
      <c r="BP5" s="671">
        <v>739791</v>
      </c>
      <c r="BQ5" s="671"/>
      <c r="BR5" s="671"/>
      <c r="BS5" s="671"/>
      <c r="BT5" s="671"/>
      <c r="BU5" s="671"/>
      <c r="BV5" s="671"/>
      <c r="BW5" s="672"/>
      <c r="BY5" s="673" t="s">
        <v>194</v>
      </c>
      <c r="BZ5" s="674"/>
      <c r="CA5" s="674"/>
      <c r="CB5" s="674"/>
      <c r="CC5" s="674"/>
      <c r="CD5" s="674"/>
      <c r="CE5" s="674"/>
      <c r="CF5" s="674"/>
      <c r="CG5" s="674"/>
      <c r="CH5" s="674"/>
      <c r="CI5" s="674"/>
      <c r="CJ5" s="674"/>
      <c r="CK5" s="674"/>
      <c r="CL5" s="675"/>
      <c r="CM5" s="673" t="s">
        <v>200</v>
      </c>
      <c r="CN5" s="674"/>
      <c r="CO5" s="674"/>
      <c r="CP5" s="674"/>
      <c r="CQ5" s="674"/>
      <c r="CR5" s="674"/>
      <c r="CS5" s="674"/>
      <c r="CT5" s="675"/>
      <c r="CU5" s="673" t="s">
        <v>192</v>
      </c>
      <c r="CV5" s="674"/>
      <c r="CW5" s="674"/>
      <c r="CX5" s="675"/>
      <c r="CY5" s="673" t="s">
        <v>201</v>
      </c>
      <c r="CZ5" s="674"/>
      <c r="DA5" s="674"/>
      <c r="DB5" s="674"/>
      <c r="DC5" s="674"/>
      <c r="DD5" s="674"/>
      <c r="DE5" s="674"/>
      <c r="DF5" s="674"/>
      <c r="DG5" s="674"/>
      <c r="DH5" s="674"/>
      <c r="DI5" s="674"/>
      <c r="DJ5" s="674"/>
      <c r="DK5" s="675"/>
      <c r="DL5" s="673" t="s">
        <v>202</v>
      </c>
      <c r="DM5" s="674"/>
      <c r="DN5" s="674"/>
      <c r="DO5" s="674"/>
      <c r="DP5" s="674"/>
      <c r="DQ5" s="674"/>
      <c r="DR5" s="674"/>
      <c r="DS5" s="674"/>
      <c r="DT5" s="674"/>
      <c r="DU5" s="674"/>
      <c r="DV5" s="674"/>
      <c r="DW5" s="674"/>
      <c r="DX5" s="675"/>
    </row>
    <row r="6" spans="2:138" ht="11.25" customHeight="1" x14ac:dyDescent="0.15">
      <c r="B6" s="609" t="s">
        <v>203</v>
      </c>
      <c r="C6" s="610"/>
      <c r="D6" s="610"/>
      <c r="E6" s="610"/>
      <c r="F6" s="610"/>
      <c r="G6" s="610"/>
      <c r="H6" s="610"/>
      <c r="I6" s="610"/>
      <c r="J6" s="610"/>
      <c r="K6" s="610"/>
      <c r="L6" s="610"/>
      <c r="M6" s="610"/>
      <c r="N6" s="610"/>
      <c r="O6" s="610"/>
      <c r="P6" s="610"/>
      <c r="Q6" s="611"/>
      <c r="R6" s="612">
        <v>23245101</v>
      </c>
      <c r="S6" s="613"/>
      <c r="T6" s="613"/>
      <c r="U6" s="613"/>
      <c r="V6" s="613"/>
      <c r="W6" s="613"/>
      <c r="X6" s="613"/>
      <c r="Y6" s="614"/>
      <c r="Z6" s="676">
        <v>3.4</v>
      </c>
      <c r="AA6" s="676"/>
      <c r="AB6" s="676"/>
      <c r="AC6" s="676"/>
      <c r="AD6" s="671">
        <v>23245101</v>
      </c>
      <c r="AE6" s="671"/>
      <c r="AF6" s="671"/>
      <c r="AG6" s="671"/>
      <c r="AH6" s="671"/>
      <c r="AI6" s="671"/>
      <c r="AJ6" s="671"/>
      <c r="AK6" s="671"/>
      <c r="AL6" s="615">
        <v>6.5</v>
      </c>
      <c r="AM6" s="677"/>
      <c r="AN6" s="677"/>
      <c r="AO6" s="678"/>
      <c r="AP6" s="609" t="s">
        <v>204</v>
      </c>
      <c r="AQ6" s="610"/>
      <c r="AR6" s="610"/>
      <c r="AS6" s="610"/>
      <c r="AT6" s="610"/>
      <c r="AU6" s="610"/>
      <c r="AV6" s="610"/>
      <c r="AW6" s="610"/>
      <c r="AX6" s="610"/>
      <c r="AY6" s="610"/>
      <c r="AZ6" s="610"/>
      <c r="BA6" s="610"/>
      <c r="BB6" s="610"/>
      <c r="BC6" s="611"/>
      <c r="BD6" s="612">
        <v>143638406</v>
      </c>
      <c r="BE6" s="613"/>
      <c r="BF6" s="613"/>
      <c r="BG6" s="613"/>
      <c r="BH6" s="613"/>
      <c r="BI6" s="613"/>
      <c r="BJ6" s="613"/>
      <c r="BK6" s="614"/>
      <c r="BL6" s="676">
        <v>99.9</v>
      </c>
      <c r="BM6" s="676"/>
      <c r="BN6" s="676"/>
      <c r="BO6" s="676"/>
      <c r="BP6" s="671">
        <v>739791</v>
      </c>
      <c r="BQ6" s="671"/>
      <c r="BR6" s="671"/>
      <c r="BS6" s="671"/>
      <c r="BT6" s="671"/>
      <c r="BU6" s="671"/>
      <c r="BV6" s="671"/>
      <c r="BW6" s="672"/>
      <c r="BY6" s="665" t="s">
        <v>205</v>
      </c>
      <c r="BZ6" s="666"/>
      <c r="CA6" s="666"/>
      <c r="CB6" s="666"/>
      <c r="CC6" s="666"/>
      <c r="CD6" s="666"/>
      <c r="CE6" s="666"/>
      <c r="CF6" s="666"/>
      <c r="CG6" s="666"/>
      <c r="CH6" s="666"/>
      <c r="CI6" s="666"/>
      <c r="CJ6" s="666"/>
      <c r="CK6" s="666"/>
      <c r="CL6" s="667"/>
      <c r="CM6" s="612">
        <v>1213216</v>
      </c>
      <c r="CN6" s="613"/>
      <c r="CO6" s="613"/>
      <c r="CP6" s="613"/>
      <c r="CQ6" s="613"/>
      <c r="CR6" s="613"/>
      <c r="CS6" s="613"/>
      <c r="CT6" s="614"/>
      <c r="CU6" s="676">
        <v>0.2</v>
      </c>
      <c r="CV6" s="676"/>
      <c r="CW6" s="676"/>
      <c r="CX6" s="676"/>
      <c r="CY6" s="618" t="s">
        <v>118</v>
      </c>
      <c r="CZ6" s="613"/>
      <c r="DA6" s="613"/>
      <c r="DB6" s="613"/>
      <c r="DC6" s="613"/>
      <c r="DD6" s="613"/>
      <c r="DE6" s="613"/>
      <c r="DF6" s="613"/>
      <c r="DG6" s="613"/>
      <c r="DH6" s="613"/>
      <c r="DI6" s="613"/>
      <c r="DJ6" s="613"/>
      <c r="DK6" s="614"/>
      <c r="DL6" s="618">
        <v>1213216</v>
      </c>
      <c r="DM6" s="613"/>
      <c r="DN6" s="613"/>
      <c r="DO6" s="613"/>
      <c r="DP6" s="613"/>
      <c r="DQ6" s="613"/>
      <c r="DR6" s="613"/>
      <c r="DS6" s="613"/>
      <c r="DT6" s="613"/>
      <c r="DU6" s="613"/>
      <c r="DV6" s="613"/>
      <c r="DW6" s="613"/>
      <c r="DX6" s="696"/>
    </row>
    <row r="7" spans="2:138" ht="11.25" customHeight="1" x14ac:dyDescent="0.15">
      <c r="B7" s="609" t="s">
        <v>206</v>
      </c>
      <c r="C7" s="610"/>
      <c r="D7" s="610"/>
      <c r="E7" s="610"/>
      <c r="F7" s="610"/>
      <c r="G7" s="610"/>
      <c r="H7" s="610"/>
      <c r="I7" s="610"/>
      <c r="J7" s="610"/>
      <c r="K7" s="610"/>
      <c r="L7" s="610"/>
      <c r="M7" s="610"/>
      <c r="N7" s="610"/>
      <c r="O7" s="610"/>
      <c r="P7" s="610"/>
      <c r="Q7" s="611"/>
      <c r="R7" s="612">
        <v>1732277</v>
      </c>
      <c r="S7" s="613"/>
      <c r="T7" s="613"/>
      <c r="U7" s="613"/>
      <c r="V7" s="613"/>
      <c r="W7" s="613"/>
      <c r="X7" s="613"/>
      <c r="Y7" s="614"/>
      <c r="Z7" s="676">
        <v>0.3</v>
      </c>
      <c r="AA7" s="676"/>
      <c r="AB7" s="676"/>
      <c r="AC7" s="676"/>
      <c r="AD7" s="671">
        <v>1732277</v>
      </c>
      <c r="AE7" s="671"/>
      <c r="AF7" s="671"/>
      <c r="AG7" s="671"/>
      <c r="AH7" s="671"/>
      <c r="AI7" s="671"/>
      <c r="AJ7" s="671"/>
      <c r="AK7" s="671"/>
      <c r="AL7" s="615">
        <v>0.5</v>
      </c>
      <c r="AM7" s="677"/>
      <c r="AN7" s="677"/>
      <c r="AO7" s="678"/>
      <c r="AP7" s="609" t="s">
        <v>207</v>
      </c>
      <c r="AQ7" s="610"/>
      <c r="AR7" s="610"/>
      <c r="AS7" s="610"/>
      <c r="AT7" s="610"/>
      <c r="AU7" s="610"/>
      <c r="AV7" s="610"/>
      <c r="AW7" s="610"/>
      <c r="AX7" s="610"/>
      <c r="AY7" s="610"/>
      <c r="AZ7" s="610"/>
      <c r="BA7" s="610"/>
      <c r="BB7" s="610"/>
      <c r="BC7" s="611"/>
      <c r="BD7" s="612">
        <v>43798972</v>
      </c>
      <c r="BE7" s="613"/>
      <c r="BF7" s="613"/>
      <c r="BG7" s="613"/>
      <c r="BH7" s="613"/>
      <c r="BI7" s="613"/>
      <c r="BJ7" s="613"/>
      <c r="BK7" s="614"/>
      <c r="BL7" s="676">
        <v>30.5</v>
      </c>
      <c r="BM7" s="676"/>
      <c r="BN7" s="676"/>
      <c r="BO7" s="676"/>
      <c r="BP7" s="671">
        <v>739791</v>
      </c>
      <c r="BQ7" s="671"/>
      <c r="BR7" s="671"/>
      <c r="BS7" s="671"/>
      <c r="BT7" s="671"/>
      <c r="BU7" s="671"/>
      <c r="BV7" s="671"/>
      <c r="BW7" s="672"/>
      <c r="BY7" s="609" t="s">
        <v>208</v>
      </c>
      <c r="BZ7" s="610"/>
      <c r="CA7" s="610"/>
      <c r="CB7" s="610"/>
      <c r="CC7" s="610"/>
      <c r="CD7" s="610"/>
      <c r="CE7" s="610"/>
      <c r="CF7" s="610"/>
      <c r="CG7" s="610"/>
      <c r="CH7" s="610"/>
      <c r="CI7" s="610"/>
      <c r="CJ7" s="610"/>
      <c r="CK7" s="610"/>
      <c r="CL7" s="611"/>
      <c r="CM7" s="612">
        <v>43661745</v>
      </c>
      <c r="CN7" s="613"/>
      <c r="CO7" s="613"/>
      <c r="CP7" s="613"/>
      <c r="CQ7" s="613"/>
      <c r="CR7" s="613"/>
      <c r="CS7" s="613"/>
      <c r="CT7" s="614"/>
      <c r="CU7" s="676">
        <v>6.5</v>
      </c>
      <c r="CV7" s="676"/>
      <c r="CW7" s="676"/>
      <c r="CX7" s="676"/>
      <c r="CY7" s="618">
        <v>17432694</v>
      </c>
      <c r="CZ7" s="613"/>
      <c r="DA7" s="613"/>
      <c r="DB7" s="613"/>
      <c r="DC7" s="613"/>
      <c r="DD7" s="613"/>
      <c r="DE7" s="613"/>
      <c r="DF7" s="613"/>
      <c r="DG7" s="613"/>
      <c r="DH7" s="613"/>
      <c r="DI7" s="613"/>
      <c r="DJ7" s="613"/>
      <c r="DK7" s="614"/>
      <c r="DL7" s="618">
        <v>24198125</v>
      </c>
      <c r="DM7" s="613"/>
      <c r="DN7" s="613"/>
      <c r="DO7" s="613"/>
      <c r="DP7" s="613"/>
      <c r="DQ7" s="613"/>
      <c r="DR7" s="613"/>
      <c r="DS7" s="613"/>
      <c r="DT7" s="613"/>
      <c r="DU7" s="613"/>
      <c r="DV7" s="613"/>
      <c r="DW7" s="613"/>
      <c r="DX7" s="696"/>
    </row>
    <row r="8" spans="2:138" ht="11.25" customHeight="1" x14ac:dyDescent="0.15">
      <c r="B8" s="609" t="s">
        <v>209</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210</v>
      </c>
      <c r="AQ8" s="610"/>
      <c r="AR8" s="610"/>
      <c r="AS8" s="610"/>
      <c r="AT8" s="610"/>
      <c r="AU8" s="610"/>
      <c r="AV8" s="610"/>
      <c r="AW8" s="610"/>
      <c r="AX8" s="610"/>
      <c r="AY8" s="610"/>
      <c r="AZ8" s="610"/>
      <c r="BA8" s="610"/>
      <c r="BB8" s="610"/>
      <c r="BC8" s="611"/>
      <c r="BD8" s="612">
        <v>1259899</v>
      </c>
      <c r="BE8" s="613"/>
      <c r="BF8" s="613"/>
      <c r="BG8" s="613"/>
      <c r="BH8" s="613"/>
      <c r="BI8" s="613"/>
      <c r="BJ8" s="613"/>
      <c r="BK8" s="614"/>
      <c r="BL8" s="676">
        <v>0.9</v>
      </c>
      <c r="BM8" s="676"/>
      <c r="BN8" s="676"/>
      <c r="BO8" s="676"/>
      <c r="BP8" s="671">
        <v>323013</v>
      </c>
      <c r="BQ8" s="671"/>
      <c r="BR8" s="671"/>
      <c r="BS8" s="671"/>
      <c r="BT8" s="671"/>
      <c r="BU8" s="671"/>
      <c r="BV8" s="671"/>
      <c r="BW8" s="672"/>
      <c r="BY8" s="609" t="s">
        <v>211</v>
      </c>
      <c r="BZ8" s="610"/>
      <c r="CA8" s="610"/>
      <c r="CB8" s="610"/>
      <c r="CC8" s="610"/>
      <c r="CD8" s="610"/>
      <c r="CE8" s="610"/>
      <c r="CF8" s="610"/>
      <c r="CG8" s="610"/>
      <c r="CH8" s="610"/>
      <c r="CI8" s="610"/>
      <c r="CJ8" s="610"/>
      <c r="CK8" s="610"/>
      <c r="CL8" s="611"/>
      <c r="CM8" s="612">
        <v>105072178</v>
      </c>
      <c r="CN8" s="613"/>
      <c r="CO8" s="613"/>
      <c r="CP8" s="613"/>
      <c r="CQ8" s="613"/>
      <c r="CR8" s="613"/>
      <c r="CS8" s="613"/>
      <c r="CT8" s="614"/>
      <c r="CU8" s="615">
        <v>15.6</v>
      </c>
      <c r="CV8" s="677"/>
      <c r="CW8" s="677"/>
      <c r="CX8" s="679"/>
      <c r="CY8" s="618">
        <v>1233833</v>
      </c>
      <c r="CZ8" s="613"/>
      <c r="DA8" s="613"/>
      <c r="DB8" s="613"/>
      <c r="DC8" s="613"/>
      <c r="DD8" s="613"/>
      <c r="DE8" s="613"/>
      <c r="DF8" s="613"/>
      <c r="DG8" s="613"/>
      <c r="DH8" s="613"/>
      <c r="DI8" s="613"/>
      <c r="DJ8" s="613"/>
      <c r="DK8" s="614"/>
      <c r="DL8" s="618">
        <v>93984576</v>
      </c>
      <c r="DM8" s="613"/>
      <c r="DN8" s="613"/>
      <c r="DO8" s="613"/>
      <c r="DP8" s="613"/>
      <c r="DQ8" s="613"/>
      <c r="DR8" s="613"/>
      <c r="DS8" s="613"/>
      <c r="DT8" s="613"/>
      <c r="DU8" s="613"/>
      <c r="DV8" s="613"/>
      <c r="DW8" s="613"/>
      <c r="DX8" s="696"/>
    </row>
    <row r="9" spans="2:138" ht="11.25" customHeight="1" x14ac:dyDescent="0.15">
      <c r="B9" s="609" t="s">
        <v>212</v>
      </c>
      <c r="C9" s="610"/>
      <c r="D9" s="610"/>
      <c r="E9" s="610"/>
      <c r="F9" s="610"/>
      <c r="G9" s="610"/>
      <c r="H9" s="610"/>
      <c r="I9" s="610"/>
      <c r="J9" s="610"/>
      <c r="K9" s="610"/>
      <c r="L9" s="610"/>
      <c r="M9" s="610"/>
      <c r="N9" s="610"/>
      <c r="O9" s="610"/>
      <c r="P9" s="610"/>
      <c r="Q9" s="611"/>
      <c r="R9" s="612" t="s">
        <v>213</v>
      </c>
      <c r="S9" s="613"/>
      <c r="T9" s="613"/>
      <c r="U9" s="613"/>
      <c r="V9" s="613"/>
      <c r="W9" s="613"/>
      <c r="X9" s="613"/>
      <c r="Y9" s="614"/>
      <c r="Z9" s="676" t="s">
        <v>213</v>
      </c>
      <c r="AA9" s="676"/>
      <c r="AB9" s="676"/>
      <c r="AC9" s="676"/>
      <c r="AD9" s="671" t="s">
        <v>137</v>
      </c>
      <c r="AE9" s="671"/>
      <c r="AF9" s="671"/>
      <c r="AG9" s="671"/>
      <c r="AH9" s="671"/>
      <c r="AI9" s="671"/>
      <c r="AJ9" s="671"/>
      <c r="AK9" s="671"/>
      <c r="AL9" s="615" t="s">
        <v>118</v>
      </c>
      <c r="AM9" s="677"/>
      <c r="AN9" s="677"/>
      <c r="AO9" s="678"/>
      <c r="AP9" s="609" t="s">
        <v>214</v>
      </c>
      <c r="AQ9" s="610"/>
      <c r="AR9" s="610"/>
      <c r="AS9" s="610"/>
      <c r="AT9" s="610"/>
      <c r="AU9" s="610"/>
      <c r="AV9" s="610"/>
      <c r="AW9" s="610"/>
      <c r="AX9" s="610"/>
      <c r="AY9" s="610"/>
      <c r="AZ9" s="610"/>
      <c r="BA9" s="610"/>
      <c r="BB9" s="610"/>
      <c r="BC9" s="611"/>
      <c r="BD9" s="612">
        <v>36708468</v>
      </c>
      <c r="BE9" s="613"/>
      <c r="BF9" s="613"/>
      <c r="BG9" s="613"/>
      <c r="BH9" s="613"/>
      <c r="BI9" s="613"/>
      <c r="BJ9" s="613"/>
      <c r="BK9" s="614"/>
      <c r="BL9" s="676">
        <v>25.5</v>
      </c>
      <c r="BM9" s="676"/>
      <c r="BN9" s="676"/>
      <c r="BO9" s="676"/>
      <c r="BP9" s="671" t="s">
        <v>118</v>
      </c>
      <c r="BQ9" s="671"/>
      <c r="BR9" s="671"/>
      <c r="BS9" s="671"/>
      <c r="BT9" s="671"/>
      <c r="BU9" s="671"/>
      <c r="BV9" s="671"/>
      <c r="BW9" s="672"/>
      <c r="BY9" s="609" t="s">
        <v>215</v>
      </c>
      <c r="BZ9" s="610"/>
      <c r="CA9" s="610"/>
      <c r="CB9" s="610"/>
      <c r="CC9" s="610"/>
      <c r="CD9" s="610"/>
      <c r="CE9" s="610"/>
      <c r="CF9" s="610"/>
      <c r="CG9" s="610"/>
      <c r="CH9" s="610"/>
      <c r="CI9" s="610"/>
      <c r="CJ9" s="610"/>
      <c r="CK9" s="610"/>
      <c r="CL9" s="611"/>
      <c r="CM9" s="612">
        <v>20680799</v>
      </c>
      <c r="CN9" s="613"/>
      <c r="CO9" s="613"/>
      <c r="CP9" s="613"/>
      <c r="CQ9" s="613"/>
      <c r="CR9" s="613"/>
      <c r="CS9" s="613"/>
      <c r="CT9" s="614"/>
      <c r="CU9" s="615">
        <v>3.1</v>
      </c>
      <c r="CV9" s="677"/>
      <c r="CW9" s="677"/>
      <c r="CX9" s="679"/>
      <c r="CY9" s="618">
        <v>1136382</v>
      </c>
      <c r="CZ9" s="613"/>
      <c r="DA9" s="613"/>
      <c r="DB9" s="613"/>
      <c r="DC9" s="613"/>
      <c r="DD9" s="613"/>
      <c r="DE9" s="613"/>
      <c r="DF9" s="613"/>
      <c r="DG9" s="613"/>
      <c r="DH9" s="613"/>
      <c r="DI9" s="613"/>
      <c r="DJ9" s="613"/>
      <c r="DK9" s="614"/>
      <c r="DL9" s="618">
        <v>9204659</v>
      </c>
      <c r="DM9" s="613"/>
      <c r="DN9" s="613"/>
      <c r="DO9" s="613"/>
      <c r="DP9" s="613"/>
      <c r="DQ9" s="613"/>
      <c r="DR9" s="613"/>
      <c r="DS9" s="613"/>
      <c r="DT9" s="613"/>
      <c r="DU9" s="613"/>
      <c r="DV9" s="613"/>
      <c r="DW9" s="613"/>
      <c r="DX9" s="696"/>
    </row>
    <row r="10" spans="2:138" ht="11.25" customHeight="1" x14ac:dyDescent="0.15">
      <c r="B10" s="609" t="s">
        <v>216</v>
      </c>
      <c r="C10" s="610"/>
      <c r="D10" s="610"/>
      <c r="E10" s="610"/>
      <c r="F10" s="610"/>
      <c r="G10" s="610"/>
      <c r="H10" s="610"/>
      <c r="I10" s="610"/>
      <c r="J10" s="610"/>
      <c r="K10" s="610"/>
      <c r="L10" s="610"/>
      <c r="M10" s="610"/>
      <c r="N10" s="610"/>
      <c r="O10" s="610"/>
      <c r="P10" s="610"/>
      <c r="Q10" s="611"/>
      <c r="R10" s="612">
        <v>81411</v>
      </c>
      <c r="S10" s="613"/>
      <c r="T10" s="613"/>
      <c r="U10" s="613"/>
      <c r="V10" s="613"/>
      <c r="W10" s="613"/>
      <c r="X10" s="613"/>
      <c r="Y10" s="614"/>
      <c r="Z10" s="676">
        <v>0</v>
      </c>
      <c r="AA10" s="676"/>
      <c r="AB10" s="676"/>
      <c r="AC10" s="676"/>
      <c r="AD10" s="671">
        <v>81411</v>
      </c>
      <c r="AE10" s="671"/>
      <c r="AF10" s="671"/>
      <c r="AG10" s="671"/>
      <c r="AH10" s="671"/>
      <c r="AI10" s="671"/>
      <c r="AJ10" s="671"/>
      <c r="AK10" s="671"/>
      <c r="AL10" s="615">
        <v>0</v>
      </c>
      <c r="AM10" s="677"/>
      <c r="AN10" s="677"/>
      <c r="AO10" s="678"/>
      <c r="AP10" s="609" t="s">
        <v>217</v>
      </c>
      <c r="AQ10" s="610"/>
      <c r="AR10" s="610"/>
      <c r="AS10" s="610"/>
      <c r="AT10" s="610"/>
      <c r="AU10" s="610"/>
      <c r="AV10" s="610"/>
      <c r="AW10" s="610"/>
      <c r="AX10" s="610"/>
      <c r="AY10" s="610"/>
      <c r="AZ10" s="610"/>
      <c r="BA10" s="610"/>
      <c r="BB10" s="610"/>
      <c r="BC10" s="611"/>
      <c r="BD10" s="612">
        <v>1387454</v>
      </c>
      <c r="BE10" s="613"/>
      <c r="BF10" s="613"/>
      <c r="BG10" s="613"/>
      <c r="BH10" s="613"/>
      <c r="BI10" s="613"/>
      <c r="BJ10" s="613"/>
      <c r="BK10" s="614"/>
      <c r="BL10" s="676">
        <v>1</v>
      </c>
      <c r="BM10" s="676"/>
      <c r="BN10" s="676"/>
      <c r="BO10" s="676"/>
      <c r="BP10" s="671">
        <v>65999</v>
      </c>
      <c r="BQ10" s="671"/>
      <c r="BR10" s="671"/>
      <c r="BS10" s="671"/>
      <c r="BT10" s="671"/>
      <c r="BU10" s="671"/>
      <c r="BV10" s="671"/>
      <c r="BW10" s="672"/>
      <c r="BY10" s="609" t="s">
        <v>218</v>
      </c>
      <c r="BZ10" s="610"/>
      <c r="CA10" s="610"/>
      <c r="CB10" s="610"/>
      <c r="CC10" s="610"/>
      <c r="CD10" s="610"/>
      <c r="CE10" s="610"/>
      <c r="CF10" s="610"/>
      <c r="CG10" s="610"/>
      <c r="CH10" s="610"/>
      <c r="CI10" s="610"/>
      <c r="CJ10" s="610"/>
      <c r="CK10" s="610"/>
      <c r="CL10" s="611"/>
      <c r="CM10" s="612">
        <v>2023543</v>
      </c>
      <c r="CN10" s="613"/>
      <c r="CO10" s="613"/>
      <c r="CP10" s="613"/>
      <c r="CQ10" s="613"/>
      <c r="CR10" s="613"/>
      <c r="CS10" s="613"/>
      <c r="CT10" s="614"/>
      <c r="CU10" s="615">
        <v>0.3</v>
      </c>
      <c r="CV10" s="677"/>
      <c r="CW10" s="677"/>
      <c r="CX10" s="679"/>
      <c r="CY10" s="618">
        <v>123795</v>
      </c>
      <c r="CZ10" s="613"/>
      <c r="DA10" s="613"/>
      <c r="DB10" s="613"/>
      <c r="DC10" s="613"/>
      <c r="DD10" s="613"/>
      <c r="DE10" s="613"/>
      <c r="DF10" s="613"/>
      <c r="DG10" s="613"/>
      <c r="DH10" s="613"/>
      <c r="DI10" s="613"/>
      <c r="DJ10" s="613"/>
      <c r="DK10" s="614"/>
      <c r="DL10" s="618">
        <v>1126957</v>
      </c>
      <c r="DM10" s="613"/>
      <c r="DN10" s="613"/>
      <c r="DO10" s="613"/>
      <c r="DP10" s="613"/>
      <c r="DQ10" s="613"/>
      <c r="DR10" s="613"/>
      <c r="DS10" s="613"/>
      <c r="DT10" s="613"/>
      <c r="DU10" s="613"/>
      <c r="DV10" s="613"/>
      <c r="DW10" s="613"/>
      <c r="DX10" s="696"/>
    </row>
    <row r="11" spans="2:138" ht="11.25" customHeight="1" x14ac:dyDescent="0.15">
      <c r="B11" s="609" t="s">
        <v>219</v>
      </c>
      <c r="C11" s="610"/>
      <c r="D11" s="610"/>
      <c r="E11" s="610"/>
      <c r="F11" s="610"/>
      <c r="G11" s="610"/>
      <c r="H11" s="610"/>
      <c r="I11" s="610"/>
      <c r="J11" s="610"/>
      <c r="K11" s="610"/>
      <c r="L11" s="610"/>
      <c r="M11" s="610"/>
      <c r="N11" s="610"/>
      <c r="O11" s="610"/>
      <c r="P11" s="610"/>
      <c r="Q11" s="611"/>
      <c r="R11" s="612">
        <v>71018</v>
      </c>
      <c r="S11" s="613"/>
      <c r="T11" s="613"/>
      <c r="U11" s="613"/>
      <c r="V11" s="613"/>
      <c r="W11" s="613"/>
      <c r="X11" s="613"/>
      <c r="Y11" s="614"/>
      <c r="Z11" s="676">
        <v>0</v>
      </c>
      <c r="AA11" s="676"/>
      <c r="AB11" s="676"/>
      <c r="AC11" s="676"/>
      <c r="AD11" s="671">
        <v>71018</v>
      </c>
      <c r="AE11" s="671"/>
      <c r="AF11" s="671"/>
      <c r="AG11" s="671"/>
      <c r="AH11" s="671"/>
      <c r="AI11" s="671"/>
      <c r="AJ11" s="671"/>
      <c r="AK11" s="671"/>
      <c r="AL11" s="615">
        <v>0</v>
      </c>
      <c r="AM11" s="677"/>
      <c r="AN11" s="677"/>
      <c r="AO11" s="678"/>
      <c r="AP11" s="609" t="s">
        <v>220</v>
      </c>
      <c r="AQ11" s="610"/>
      <c r="AR11" s="610"/>
      <c r="AS11" s="610"/>
      <c r="AT11" s="610"/>
      <c r="AU11" s="610"/>
      <c r="AV11" s="610"/>
      <c r="AW11" s="610"/>
      <c r="AX11" s="610"/>
      <c r="AY11" s="610"/>
      <c r="AZ11" s="610"/>
      <c r="BA11" s="610"/>
      <c r="BB11" s="610"/>
      <c r="BC11" s="611"/>
      <c r="BD11" s="612">
        <v>3252614</v>
      </c>
      <c r="BE11" s="613"/>
      <c r="BF11" s="613"/>
      <c r="BG11" s="613"/>
      <c r="BH11" s="613"/>
      <c r="BI11" s="613"/>
      <c r="BJ11" s="613"/>
      <c r="BK11" s="614"/>
      <c r="BL11" s="676">
        <v>2.2999999999999998</v>
      </c>
      <c r="BM11" s="676"/>
      <c r="BN11" s="676"/>
      <c r="BO11" s="676"/>
      <c r="BP11" s="671">
        <v>350779</v>
      </c>
      <c r="BQ11" s="671"/>
      <c r="BR11" s="671"/>
      <c r="BS11" s="671"/>
      <c r="BT11" s="671"/>
      <c r="BU11" s="671"/>
      <c r="BV11" s="671"/>
      <c r="BW11" s="672"/>
      <c r="BY11" s="609" t="s">
        <v>221</v>
      </c>
      <c r="BZ11" s="610"/>
      <c r="CA11" s="610"/>
      <c r="CB11" s="610"/>
      <c r="CC11" s="610"/>
      <c r="CD11" s="610"/>
      <c r="CE11" s="610"/>
      <c r="CF11" s="610"/>
      <c r="CG11" s="610"/>
      <c r="CH11" s="610"/>
      <c r="CI11" s="610"/>
      <c r="CJ11" s="610"/>
      <c r="CK11" s="610"/>
      <c r="CL11" s="611"/>
      <c r="CM11" s="612">
        <v>59860060</v>
      </c>
      <c r="CN11" s="613"/>
      <c r="CO11" s="613"/>
      <c r="CP11" s="613"/>
      <c r="CQ11" s="613"/>
      <c r="CR11" s="613"/>
      <c r="CS11" s="613"/>
      <c r="CT11" s="614"/>
      <c r="CU11" s="615">
        <v>8.9</v>
      </c>
      <c r="CV11" s="677"/>
      <c r="CW11" s="677"/>
      <c r="CX11" s="679"/>
      <c r="CY11" s="618">
        <v>41320633</v>
      </c>
      <c r="CZ11" s="613"/>
      <c r="DA11" s="613"/>
      <c r="DB11" s="613"/>
      <c r="DC11" s="613"/>
      <c r="DD11" s="613"/>
      <c r="DE11" s="613"/>
      <c r="DF11" s="613"/>
      <c r="DG11" s="613"/>
      <c r="DH11" s="613"/>
      <c r="DI11" s="613"/>
      <c r="DJ11" s="613"/>
      <c r="DK11" s="614"/>
      <c r="DL11" s="618">
        <v>13749690</v>
      </c>
      <c r="DM11" s="613"/>
      <c r="DN11" s="613"/>
      <c r="DO11" s="613"/>
      <c r="DP11" s="613"/>
      <c r="DQ11" s="613"/>
      <c r="DR11" s="613"/>
      <c r="DS11" s="613"/>
      <c r="DT11" s="613"/>
      <c r="DU11" s="613"/>
      <c r="DV11" s="613"/>
      <c r="DW11" s="613"/>
      <c r="DX11" s="696"/>
    </row>
    <row r="12" spans="2:138" ht="11.25" customHeight="1" x14ac:dyDescent="0.15">
      <c r="B12" s="609" t="s">
        <v>222</v>
      </c>
      <c r="C12" s="610"/>
      <c r="D12" s="610"/>
      <c r="E12" s="610"/>
      <c r="F12" s="610"/>
      <c r="G12" s="610"/>
      <c r="H12" s="610"/>
      <c r="I12" s="610"/>
      <c r="J12" s="610"/>
      <c r="K12" s="610"/>
      <c r="L12" s="610"/>
      <c r="M12" s="610"/>
      <c r="N12" s="610"/>
      <c r="O12" s="610"/>
      <c r="P12" s="610"/>
      <c r="Q12" s="611"/>
      <c r="R12" s="612">
        <v>15918</v>
      </c>
      <c r="S12" s="613"/>
      <c r="T12" s="613"/>
      <c r="U12" s="613"/>
      <c r="V12" s="613"/>
      <c r="W12" s="613"/>
      <c r="X12" s="613"/>
      <c r="Y12" s="614"/>
      <c r="Z12" s="676">
        <v>0</v>
      </c>
      <c r="AA12" s="676"/>
      <c r="AB12" s="676"/>
      <c r="AC12" s="676"/>
      <c r="AD12" s="671">
        <v>15918</v>
      </c>
      <c r="AE12" s="671"/>
      <c r="AF12" s="671"/>
      <c r="AG12" s="671"/>
      <c r="AH12" s="671"/>
      <c r="AI12" s="671"/>
      <c r="AJ12" s="671"/>
      <c r="AK12" s="671"/>
      <c r="AL12" s="615">
        <v>0</v>
      </c>
      <c r="AM12" s="677"/>
      <c r="AN12" s="677"/>
      <c r="AO12" s="678"/>
      <c r="AP12" s="609" t="s">
        <v>223</v>
      </c>
      <c r="AQ12" s="610"/>
      <c r="AR12" s="610"/>
      <c r="AS12" s="610"/>
      <c r="AT12" s="610"/>
      <c r="AU12" s="610"/>
      <c r="AV12" s="610"/>
      <c r="AW12" s="610"/>
      <c r="AX12" s="610"/>
      <c r="AY12" s="610"/>
      <c r="AZ12" s="610"/>
      <c r="BA12" s="610"/>
      <c r="BB12" s="610"/>
      <c r="BC12" s="611"/>
      <c r="BD12" s="612">
        <v>144124</v>
      </c>
      <c r="BE12" s="613"/>
      <c r="BF12" s="613"/>
      <c r="BG12" s="613"/>
      <c r="BH12" s="613"/>
      <c r="BI12" s="613"/>
      <c r="BJ12" s="613"/>
      <c r="BK12" s="614"/>
      <c r="BL12" s="676">
        <v>0.1</v>
      </c>
      <c r="BM12" s="676"/>
      <c r="BN12" s="676"/>
      <c r="BO12" s="676"/>
      <c r="BP12" s="671" t="s">
        <v>137</v>
      </c>
      <c r="BQ12" s="671"/>
      <c r="BR12" s="671"/>
      <c r="BS12" s="671"/>
      <c r="BT12" s="671"/>
      <c r="BU12" s="671"/>
      <c r="BV12" s="671"/>
      <c r="BW12" s="672"/>
      <c r="BY12" s="609" t="s">
        <v>224</v>
      </c>
      <c r="BZ12" s="610"/>
      <c r="CA12" s="610"/>
      <c r="CB12" s="610"/>
      <c r="CC12" s="610"/>
      <c r="CD12" s="610"/>
      <c r="CE12" s="610"/>
      <c r="CF12" s="610"/>
      <c r="CG12" s="610"/>
      <c r="CH12" s="610"/>
      <c r="CI12" s="610"/>
      <c r="CJ12" s="610"/>
      <c r="CK12" s="610"/>
      <c r="CL12" s="611"/>
      <c r="CM12" s="612">
        <v>30555382</v>
      </c>
      <c r="CN12" s="613"/>
      <c r="CO12" s="613"/>
      <c r="CP12" s="613"/>
      <c r="CQ12" s="613"/>
      <c r="CR12" s="613"/>
      <c r="CS12" s="613"/>
      <c r="CT12" s="614"/>
      <c r="CU12" s="615">
        <v>4.5</v>
      </c>
      <c r="CV12" s="677"/>
      <c r="CW12" s="677"/>
      <c r="CX12" s="679"/>
      <c r="CY12" s="618">
        <v>3039483</v>
      </c>
      <c r="CZ12" s="613"/>
      <c r="DA12" s="613"/>
      <c r="DB12" s="613"/>
      <c r="DC12" s="613"/>
      <c r="DD12" s="613"/>
      <c r="DE12" s="613"/>
      <c r="DF12" s="613"/>
      <c r="DG12" s="613"/>
      <c r="DH12" s="613"/>
      <c r="DI12" s="613"/>
      <c r="DJ12" s="613"/>
      <c r="DK12" s="614"/>
      <c r="DL12" s="618">
        <v>9654995</v>
      </c>
      <c r="DM12" s="613"/>
      <c r="DN12" s="613"/>
      <c r="DO12" s="613"/>
      <c r="DP12" s="613"/>
      <c r="DQ12" s="613"/>
      <c r="DR12" s="613"/>
      <c r="DS12" s="613"/>
      <c r="DT12" s="613"/>
      <c r="DU12" s="613"/>
      <c r="DV12" s="613"/>
      <c r="DW12" s="613"/>
      <c r="DX12" s="696"/>
    </row>
    <row r="13" spans="2:138" ht="11.25" customHeight="1" x14ac:dyDescent="0.15">
      <c r="B13" s="609" t="s">
        <v>225</v>
      </c>
      <c r="C13" s="610"/>
      <c r="D13" s="610"/>
      <c r="E13" s="610"/>
      <c r="F13" s="610"/>
      <c r="G13" s="610"/>
      <c r="H13" s="610"/>
      <c r="I13" s="610"/>
      <c r="J13" s="610"/>
      <c r="K13" s="610"/>
      <c r="L13" s="610"/>
      <c r="M13" s="610"/>
      <c r="N13" s="610"/>
      <c r="O13" s="610"/>
      <c r="P13" s="610"/>
      <c r="Q13" s="611"/>
      <c r="R13" s="612">
        <v>21304124</v>
      </c>
      <c r="S13" s="613"/>
      <c r="T13" s="613"/>
      <c r="U13" s="613"/>
      <c r="V13" s="613"/>
      <c r="W13" s="613"/>
      <c r="X13" s="613"/>
      <c r="Y13" s="614"/>
      <c r="Z13" s="676">
        <v>3.1</v>
      </c>
      <c r="AA13" s="676"/>
      <c r="AB13" s="676"/>
      <c r="AC13" s="676"/>
      <c r="AD13" s="671">
        <v>21304124</v>
      </c>
      <c r="AE13" s="671"/>
      <c r="AF13" s="671"/>
      <c r="AG13" s="671"/>
      <c r="AH13" s="671"/>
      <c r="AI13" s="671"/>
      <c r="AJ13" s="671"/>
      <c r="AK13" s="671"/>
      <c r="AL13" s="615">
        <v>5.9</v>
      </c>
      <c r="AM13" s="677"/>
      <c r="AN13" s="677"/>
      <c r="AO13" s="678"/>
      <c r="AP13" s="609" t="s">
        <v>226</v>
      </c>
      <c r="AQ13" s="610"/>
      <c r="AR13" s="610"/>
      <c r="AS13" s="610"/>
      <c r="AT13" s="610"/>
      <c r="AU13" s="610"/>
      <c r="AV13" s="610"/>
      <c r="AW13" s="610"/>
      <c r="AX13" s="610"/>
      <c r="AY13" s="610"/>
      <c r="AZ13" s="610"/>
      <c r="BA13" s="610"/>
      <c r="BB13" s="610"/>
      <c r="BC13" s="611"/>
      <c r="BD13" s="612">
        <v>675651</v>
      </c>
      <c r="BE13" s="613"/>
      <c r="BF13" s="613"/>
      <c r="BG13" s="613"/>
      <c r="BH13" s="613"/>
      <c r="BI13" s="613"/>
      <c r="BJ13" s="613"/>
      <c r="BK13" s="614"/>
      <c r="BL13" s="676">
        <v>0.5</v>
      </c>
      <c r="BM13" s="676"/>
      <c r="BN13" s="676"/>
      <c r="BO13" s="676"/>
      <c r="BP13" s="671" t="s">
        <v>118</v>
      </c>
      <c r="BQ13" s="671"/>
      <c r="BR13" s="671"/>
      <c r="BS13" s="671"/>
      <c r="BT13" s="671"/>
      <c r="BU13" s="671"/>
      <c r="BV13" s="671"/>
      <c r="BW13" s="672"/>
      <c r="BY13" s="609" t="s">
        <v>227</v>
      </c>
      <c r="BZ13" s="610"/>
      <c r="CA13" s="610"/>
      <c r="CB13" s="610"/>
      <c r="CC13" s="610"/>
      <c r="CD13" s="610"/>
      <c r="CE13" s="610"/>
      <c r="CF13" s="610"/>
      <c r="CG13" s="610"/>
      <c r="CH13" s="610"/>
      <c r="CI13" s="610"/>
      <c r="CJ13" s="610"/>
      <c r="CK13" s="610"/>
      <c r="CL13" s="611"/>
      <c r="CM13" s="612">
        <v>93870284</v>
      </c>
      <c r="CN13" s="613"/>
      <c r="CO13" s="613"/>
      <c r="CP13" s="613"/>
      <c r="CQ13" s="613"/>
      <c r="CR13" s="613"/>
      <c r="CS13" s="613"/>
      <c r="CT13" s="614"/>
      <c r="CU13" s="615">
        <v>13.9</v>
      </c>
      <c r="CV13" s="677"/>
      <c r="CW13" s="677"/>
      <c r="CX13" s="679"/>
      <c r="CY13" s="618">
        <v>85335795</v>
      </c>
      <c r="CZ13" s="613"/>
      <c r="DA13" s="613"/>
      <c r="DB13" s="613"/>
      <c r="DC13" s="613"/>
      <c r="DD13" s="613"/>
      <c r="DE13" s="613"/>
      <c r="DF13" s="613"/>
      <c r="DG13" s="613"/>
      <c r="DH13" s="613"/>
      <c r="DI13" s="613"/>
      <c r="DJ13" s="613"/>
      <c r="DK13" s="614"/>
      <c r="DL13" s="618">
        <v>8427000</v>
      </c>
      <c r="DM13" s="613"/>
      <c r="DN13" s="613"/>
      <c r="DO13" s="613"/>
      <c r="DP13" s="613"/>
      <c r="DQ13" s="613"/>
      <c r="DR13" s="613"/>
      <c r="DS13" s="613"/>
      <c r="DT13" s="613"/>
      <c r="DU13" s="613"/>
      <c r="DV13" s="613"/>
      <c r="DW13" s="613"/>
      <c r="DX13" s="696"/>
    </row>
    <row r="14" spans="2:138" ht="11.25" customHeight="1" x14ac:dyDescent="0.15">
      <c r="B14" s="609" t="s">
        <v>228</v>
      </c>
      <c r="C14" s="610"/>
      <c r="D14" s="610"/>
      <c r="E14" s="610"/>
      <c r="F14" s="610"/>
      <c r="G14" s="610"/>
      <c r="H14" s="610"/>
      <c r="I14" s="610"/>
      <c r="J14" s="610"/>
      <c r="K14" s="610"/>
      <c r="L14" s="610"/>
      <c r="M14" s="610"/>
      <c r="N14" s="610"/>
      <c r="O14" s="610"/>
      <c r="P14" s="610"/>
      <c r="Q14" s="611"/>
      <c r="R14" s="612">
        <v>40352</v>
      </c>
      <c r="S14" s="613"/>
      <c r="T14" s="613"/>
      <c r="U14" s="613"/>
      <c r="V14" s="613"/>
      <c r="W14" s="613"/>
      <c r="X14" s="613"/>
      <c r="Y14" s="614"/>
      <c r="Z14" s="676">
        <v>0</v>
      </c>
      <c r="AA14" s="676"/>
      <c r="AB14" s="676"/>
      <c r="AC14" s="676"/>
      <c r="AD14" s="671">
        <v>40352</v>
      </c>
      <c r="AE14" s="671"/>
      <c r="AF14" s="671"/>
      <c r="AG14" s="671"/>
      <c r="AH14" s="671"/>
      <c r="AI14" s="671"/>
      <c r="AJ14" s="671"/>
      <c r="AK14" s="671"/>
      <c r="AL14" s="615">
        <v>0</v>
      </c>
      <c r="AM14" s="677"/>
      <c r="AN14" s="677"/>
      <c r="AO14" s="678"/>
      <c r="AP14" s="609" t="s">
        <v>229</v>
      </c>
      <c r="AQ14" s="610"/>
      <c r="AR14" s="610"/>
      <c r="AS14" s="610"/>
      <c r="AT14" s="610"/>
      <c r="AU14" s="610"/>
      <c r="AV14" s="610"/>
      <c r="AW14" s="610"/>
      <c r="AX14" s="610"/>
      <c r="AY14" s="610"/>
      <c r="AZ14" s="610"/>
      <c r="BA14" s="610"/>
      <c r="BB14" s="610"/>
      <c r="BC14" s="611"/>
      <c r="BD14" s="612">
        <v>370762</v>
      </c>
      <c r="BE14" s="613"/>
      <c r="BF14" s="613"/>
      <c r="BG14" s="613"/>
      <c r="BH14" s="613"/>
      <c r="BI14" s="613"/>
      <c r="BJ14" s="613"/>
      <c r="BK14" s="614"/>
      <c r="BL14" s="676">
        <v>0.3</v>
      </c>
      <c r="BM14" s="676"/>
      <c r="BN14" s="676"/>
      <c r="BO14" s="676"/>
      <c r="BP14" s="671" t="s">
        <v>137</v>
      </c>
      <c r="BQ14" s="671"/>
      <c r="BR14" s="671"/>
      <c r="BS14" s="671"/>
      <c r="BT14" s="671"/>
      <c r="BU14" s="671"/>
      <c r="BV14" s="671"/>
      <c r="BW14" s="672"/>
      <c r="BY14" s="609" t="s">
        <v>230</v>
      </c>
      <c r="BZ14" s="610"/>
      <c r="CA14" s="610"/>
      <c r="CB14" s="610"/>
      <c r="CC14" s="610"/>
      <c r="CD14" s="610"/>
      <c r="CE14" s="610"/>
      <c r="CF14" s="610"/>
      <c r="CG14" s="610"/>
      <c r="CH14" s="610"/>
      <c r="CI14" s="610"/>
      <c r="CJ14" s="610"/>
      <c r="CK14" s="610"/>
      <c r="CL14" s="611"/>
      <c r="CM14" s="612">
        <v>40927836</v>
      </c>
      <c r="CN14" s="613"/>
      <c r="CO14" s="613"/>
      <c r="CP14" s="613"/>
      <c r="CQ14" s="613"/>
      <c r="CR14" s="613"/>
      <c r="CS14" s="613"/>
      <c r="CT14" s="614"/>
      <c r="CU14" s="615">
        <v>6.1</v>
      </c>
      <c r="CV14" s="677"/>
      <c r="CW14" s="677"/>
      <c r="CX14" s="679"/>
      <c r="CY14" s="618">
        <v>4646949</v>
      </c>
      <c r="CZ14" s="613"/>
      <c r="DA14" s="613"/>
      <c r="DB14" s="613"/>
      <c r="DC14" s="613"/>
      <c r="DD14" s="613"/>
      <c r="DE14" s="613"/>
      <c r="DF14" s="613"/>
      <c r="DG14" s="613"/>
      <c r="DH14" s="613"/>
      <c r="DI14" s="613"/>
      <c r="DJ14" s="613"/>
      <c r="DK14" s="614"/>
      <c r="DL14" s="618">
        <v>35116227</v>
      </c>
      <c r="DM14" s="613"/>
      <c r="DN14" s="613"/>
      <c r="DO14" s="613"/>
      <c r="DP14" s="613"/>
      <c r="DQ14" s="613"/>
      <c r="DR14" s="613"/>
      <c r="DS14" s="613"/>
      <c r="DT14" s="613"/>
      <c r="DU14" s="613"/>
      <c r="DV14" s="613"/>
      <c r="DW14" s="613"/>
      <c r="DX14" s="696"/>
    </row>
    <row r="15" spans="2:138" ht="11.25" customHeight="1" x14ac:dyDescent="0.15">
      <c r="B15" s="609" t="s">
        <v>231</v>
      </c>
      <c r="C15" s="610"/>
      <c r="D15" s="610"/>
      <c r="E15" s="610"/>
      <c r="F15" s="610"/>
      <c r="G15" s="610"/>
      <c r="H15" s="610"/>
      <c r="I15" s="610"/>
      <c r="J15" s="610"/>
      <c r="K15" s="610"/>
      <c r="L15" s="610"/>
      <c r="M15" s="610"/>
      <c r="N15" s="610"/>
      <c r="O15" s="610"/>
      <c r="P15" s="610"/>
      <c r="Q15" s="611"/>
      <c r="R15" s="612" t="s">
        <v>213</v>
      </c>
      <c r="S15" s="613"/>
      <c r="T15" s="613"/>
      <c r="U15" s="613"/>
      <c r="V15" s="613"/>
      <c r="W15" s="613"/>
      <c r="X15" s="613"/>
      <c r="Y15" s="614"/>
      <c r="Z15" s="676" t="s">
        <v>118</v>
      </c>
      <c r="AA15" s="676"/>
      <c r="AB15" s="676"/>
      <c r="AC15" s="676"/>
      <c r="AD15" s="671" t="s">
        <v>213</v>
      </c>
      <c r="AE15" s="671"/>
      <c r="AF15" s="671"/>
      <c r="AG15" s="671"/>
      <c r="AH15" s="671"/>
      <c r="AI15" s="671"/>
      <c r="AJ15" s="671"/>
      <c r="AK15" s="671"/>
      <c r="AL15" s="615" t="s">
        <v>213</v>
      </c>
      <c r="AM15" s="677"/>
      <c r="AN15" s="677"/>
      <c r="AO15" s="678"/>
      <c r="AP15" s="609" t="s">
        <v>232</v>
      </c>
      <c r="AQ15" s="610"/>
      <c r="AR15" s="610"/>
      <c r="AS15" s="610"/>
      <c r="AT15" s="610"/>
      <c r="AU15" s="610"/>
      <c r="AV15" s="610"/>
      <c r="AW15" s="610"/>
      <c r="AX15" s="610"/>
      <c r="AY15" s="610"/>
      <c r="AZ15" s="610"/>
      <c r="BA15" s="610"/>
      <c r="BB15" s="610"/>
      <c r="BC15" s="611"/>
      <c r="BD15" s="612">
        <v>24935899</v>
      </c>
      <c r="BE15" s="613"/>
      <c r="BF15" s="613"/>
      <c r="BG15" s="613"/>
      <c r="BH15" s="613"/>
      <c r="BI15" s="613"/>
      <c r="BJ15" s="613"/>
      <c r="BK15" s="614"/>
      <c r="BL15" s="676">
        <v>17.399999999999999</v>
      </c>
      <c r="BM15" s="676"/>
      <c r="BN15" s="676"/>
      <c r="BO15" s="676"/>
      <c r="BP15" s="671" t="s">
        <v>213</v>
      </c>
      <c r="BQ15" s="671"/>
      <c r="BR15" s="671"/>
      <c r="BS15" s="671"/>
      <c r="BT15" s="671"/>
      <c r="BU15" s="671"/>
      <c r="BV15" s="671"/>
      <c r="BW15" s="672"/>
      <c r="BY15" s="609" t="s">
        <v>233</v>
      </c>
      <c r="BZ15" s="610"/>
      <c r="CA15" s="610"/>
      <c r="CB15" s="610"/>
      <c r="CC15" s="610"/>
      <c r="CD15" s="610"/>
      <c r="CE15" s="610"/>
      <c r="CF15" s="610"/>
      <c r="CG15" s="610"/>
      <c r="CH15" s="610"/>
      <c r="CI15" s="610"/>
      <c r="CJ15" s="610"/>
      <c r="CK15" s="610"/>
      <c r="CL15" s="611"/>
      <c r="CM15" s="612" t="s">
        <v>213</v>
      </c>
      <c r="CN15" s="613"/>
      <c r="CO15" s="613"/>
      <c r="CP15" s="613"/>
      <c r="CQ15" s="613"/>
      <c r="CR15" s="613"/>
      <c r="CS15" s="613"/>
      <c r="CT15" s="614"/>
      <c r="CU15" s="615" t="s">
        <v>137</v>
      </c>
      <c r="CV15" s="677"/>
      <c r="CW15" s="677"/>
      <c r="CX15" s="679"/>
      <c r="CY15" s="618" t="s">
        <v>213</v>
      </c>
      <c r="CZ15" s="613"/>
      <c r="DA15" s="613"/>
      <c r="DB15" s="613"/>
      <c r="DC15" s="613"/>
      <c r="DD15" s="613"/>
      <c r="DE15" s="613"/>
      <c r="DF15" s="613"/>
      <c r="DG15" s="613"/>
      <c r="DH15" s="613"/>
      <c r="DI15" s="613"/>
      <c r="DJ15" s="613"/>
      <c r="DK15" s="614"/>
      <c r="DL15" s="618" t="s">
        <v>213</v>
      </c>
      <c r="DM15" s="613"/>
      <c r="DN15" s="613"/>
      <c r="DO15" s="613"/>
      <c r="DP15" s="613"/>
      <c r="DQ15" s="613"/>
      <c r="DR15" s="613"/>
      <c r="DS15" s="613"/>
      <c r="DT15" s="613"/>
      <c r="DU15" s="613"/>
      <c r="DV15" s="613"/>
      <c r="DW15" s="613"/>
      <c r="DX15" s="696"/>
    </row>
    <row r="16" spans="2:138" ht="11.25" customHeight="1" x14ac:dyDescent="0.15">
      <c r="B16" s="609" t="s">
        <v>234</v>
      </c>
      <c r="C16" s="610"/>
      <c r="D16" s="610"/>
      <c r="E16" s="610"/>
      <c r="F16" s="610"/>
      <c r="G16" s="610"/>
      <c r="H16" s="610"/>
      <c r="I16" s="610"/>
      <c r="J16" s="610"/>
      <c r="K16" s="610"/>
      <c r="L16" s="610"/>
      <c r="M16" s="610"/>
      <c r="N16" s="610"/>
      <c r="O16" s="610"/>
      <c r="P16" s="610"/>
      <c r="Q16" s="611"/>
      <c r="R16" s="612">
        <v>1689203</v>
      </c>
      <c r="S16" s="613"/>
      <c r="T16" s="613"/>
      <c r="U16" s="613"/>
      <c r="V16" s="613"/>
      <c r="W16" s="613"/>
      <c r="X16" s="613"/>
      <c r="Y16" s="614"/>
      <c r="Z16" s="676">
        <v>0.2</v>
      </c>
      <c r="AA16" s="676"/>
      <c r="AB16" s="676"/>
      <c r="AC16" s="676"/>
      <c r="AD16" s="671">
        <v>1689203</v>
      </c>
      <c r="AE16" s="671"/>
      <c r="AF16" s="671"/>
      <c r="AG16" s="671"/>
      <c r="AH16" s="671"/>
      <c r="AI16" s="671"/>
      <c r="AJ16" s="671"/>
      <c r="AK16" s="671"/>
      <c r="AL16" s="615">
        <v>0.5</v>
      </c>
      <c r="AM16" s="677"/>
      <c r="AN16" s="677"/>
      <c r="AO16" s="678"/>
      <c r="AP16" s="609" t="s">
        <v>235</v>
      </c>
      <c r="AQ16" s="610"/>
      <c r="AR16" s="610"/>
      <c r="AS16" s="610"/>
      <c r="AT16" s="610"/>
      <c r="AU16" s="610"/>
      <c r="AV16" s="610"/>
      <c r="AW16" s="610"/>
      <c r="AX16" s="610"/>
      <c r="AY16" s="610"/>
      <c r="AZ16" s="610"/>
      <c r="BA16" s="610"/>
      <c r="BB16" s="610"/>
      <c r="BC16" s="611"/>
      <c r="BD16" s="612">
        <v>1352329</v>
      </c>
      <c r="BE16" s="613"/>
      <c r="BF16" s="613"/>
      <c r="BG16" s="613"/>
      <c r="BH16" s="613"/>
      <c r="BI16" s="613"/>
      <c r="BJ16" s="613"/>
      <c r="BK16" s="614"/>
      <c r="BL16" s="676">
        <v>0.9</v>
      </c>
      <c r="BM16" s="676"/>
      <c r="BN16" s="676"/>
      <c r="BO16" s="676"/>
      <c r="BP16" s="671" t="s">
        <v>213</v>
      </c>
      <c r="BQ16" s="671"/>
      <c r="BR16" s="671"/>
      <c r="BS16" s="671"/>
      <c r="BT16" s="671"/>
      <c r="BU16" s="671"/>
      <c r="BV16" s="671"/>
      <c r="BW16" s="672"/>
      <c r="BY16" s="609" t="s">
        <v>236</v>
      </c>
      <c r="BZ16" s="610"/>
      <c r="CA16" s="610"/>
      <c r="CB16" s="610"/>
      <c r="CC16" s="610"/>
      <c r="CD16" s="610"/>
      <c r="CE16" s="610"/>
      <c r="CF16" s="610"/>
      <c r="CG16" s="610"/>
      <c r="CH16" s="610"/>
      <c r="CI16" s="610"/>
      <c r="CJ16" s="610"/>
      <c r="CK16" s="610"/>
      <c r="CL16" s="611"/>
      <c r="CM16" s="612">
        <v>149638832</v>
      </c>
      <c r="CN16" s="613"/>
      <c r="CO16" s="613"/>
      <c r="CP16" s="613"/>
      <c r="CQ16" s="613"/>
      <c r="CR16" s="613"/>
      <c r="CS16" s="613"/>
      <c r="CT16" s="614"/>
      <c r="CU16" s="615">
        <v>22.2</v>
      </c>
      <c r="CV16" s="677"/>
      <c r="CW16" s="677"/>
      <c r="CX16" s="679"/>
      <c r="CY16" s="618">
        <v>4521341</v>
      </c>
      <c r="CZ16" s="613"/>
      <c r="DA16" s="613"/>
      <c r="DB16" s="613"/>
      <c r="DC16" s="613"/>
      <c r="DD16" s="613"/>
      <c r="DE16" s="613"/>
      <c r="DF16" s="613"/>
      <c r="DG16" s="613"/>
      <c r="DH16" s="613"/>
      <c r="DI16" s="613"/>
      <c r="DJ16" s="613"/>
      <c r="DK16" s="614"/>
      <c r="DL16" s="618">
        <v>114455031</v>
      </c>
      <c r="DM16" s="613"/>
      <c r="DN16" s="613"/>
      <c r="DO16" s="613"/>
      <c r="DP16" s="613"/>
      <c r="DQ16" s="613"/>
      <c r="DR16" s="613"/>
      <c r="DS16" s="613"/>
      <c r="DT16" s="613"/>
      <c r="DU16" s="613"/>
      <c r="DV16" s="613"/>
      <c r="DW16" s="613"/>
      <c r="DX16" s="696"/>
    </row>
    <row r="17" spans="2:128" ht="11.25" customHeight="1" x14ac:dyDescent="0.15">
      <c r="B17" s="609" t="s">
        <v>237</v>
      </c>
      <c r="C17" s="610"/>
      <c r="D17" s="610"/>
      <c r="E17" s="610"/>
      <c r="F17" s="610"/>
      <c r="G17" s="610"/>
      <c r="H17" s="610"/>
      <c r="I17" s="610"/>
      <c r="J17" s="610"/>
      <c r="K17" s="610"/>
      <c r="L17" s="610"/>
      <c r="M17" s="610"/>
      <c r="N17" s="610"/>
      <c r="O17" s="610"/>
      <c r="P17" s="610"/>
      <c r="Q17" s="611"/>
      <c r="R17" s="612">
        <v>533692</v>
      </c>
      <c r="S17" s="613"/>
      <c r="T17" s="613"/>
      <c r="U17" s="613"/>
      <c r="V17" s="613"/>
      <c r="W17" s="613"/>
      <c r="X17" s="613"/>
      <c r="Y17" s="614"/>
      <c r="Z17" s="676">
        <v>0.1</v>
      </c>
      <c r="AA17" s="676"/>
      <c r="AB17" s="676"/>
      <c r="AC17" s="676"/>
      <c r="AD17" s="671">
        <v>533692</v>
      </c>
      <c r="AE17" s="671"/>
      <c r="AF17" s="671"/>
      <c r="AG17" s="671"/>
      <c r="AH17" s="671"/>
      <c r="AI17" s="671"/>
      <c r="AJ17" s="671"/>
      <c r="AK17" s="671"/>
      <c r="AL17" s="615">
        <v>0.1</v>
      </c>
      <c r="AM17" s="677"/>
      <c r="AN17" s="677"/>
      <c r="AO17" s="678"/>
      <c r="AP17" s="609" t="s">
        <v>238</v>
      </c>
      <c r="AQ17" s="610"/>
      <c r="AR17" s="610"/>
      <c r="AS17" s="610"/>
      <c r="AT17" s="610"/>
      <c r="AU17" s="610"/>
      <c r="AV17" s="610"/>
      <c r="AW17" s="610"/>
      <c r="AX17" s="610"/>
      <c r="AY17" s="610"/>
      <c r="AZ17" s="610"/>
      <c r="BA17" s="610"/>
      <c r="BB17" s="610"/>
      <c r="BC17" s="611"/>
      <c r="BD17" s="612">
        <v>23583570</v>
      </c>
      <c r="BE17" s="613"/>
      <c r="BF17" s="613"/>
      <c r="BG17" s="613"/>
      <c r="BH17" s="613"/>
      <c r="BI17" s="613"/>
      <c r="BJ17" s="613"/>
      <c r="BK17" s="614"/>
      <c r="BL17" s="676">
        <v>16.399999999999999</v>
      </c>
      <c r="BM17" s="676"/>
      <c r="BN17" s="676"/>
      <c r="BO17" s="676"/>
      <c r="BP17" s="671" t="s">
        <v>118</v>
      </c>
      <c r="BQ17" s="671"/>
      <c r="BR17" s="671"/>
      <c r="BS17" s="671"/>
      <c r="BT17" s="671"/>
      <c r="BU17" s="671"/>
      <c r="BV17" s="671"/>
      <c r="BW17" s="672"/>
      <c r="BY17" s="609" t="s">
        <v>239</v>
      </c>
      <c r="BZ17" s="610"/>
      <c r="CA17" s="610"/>
      <c r="CB17" s="610"/>
      <c r="CC17" s="610"/>
      <c r="CD17" s="610"/>
      <c r="CE17" s="610"/>
      <c r="CF17" s="610"/>
      <c r="CG17" s="610"/>
      <c r="CH17" s="610"/>
      <c r="CI17" s="610"/>
      <c r="CJ17" s="610"/>
      <c r="CK17" s="610"/>
      <c r="CL17" s="611"/>
      <c r="CM17" s="612">
        <v>2659467</v>
      </c>
      <c r="CN17" s="613"/>
      <c r="CO17" s="613"/>
      <c r="CP17" s="613"/>
      <c r="CQ17" s="613"/>
      <c r="CR17" s="613"/>
      <c r="CS17" s="613"/>
      <c r="CT17" s="614"/>
      <c r="CU17" s="615">
        <v>0.4</v>
      </c>
      <c r="CV17" s="677"/>
      <c r="CW17" s="677"/>
      <c r="CX17" s="679"/>
      <c r="CY17" s="618" t="s">
        <v>118</v>
      </c>
      <c r="CZ17" s="613"/>
      <c r="DA17" s="613"/>
      <c r="DB17" s="613"/>
      <c r="DC17" s="613"/>
      <c r="DD17" s="613"/>
      <c r="DE17" s="613"/>
      <c r="DF17" s="613"/>
      <c r="DG17" s="613"/>
      <c r="DH17" s="613"/>
      <c r="DI17" s="613"/>
      <c r="DJ17" s="613"/>
      <c r="DK17" s="614"/>
      <c r="DL17" s="618">
        <v>14101</v>
      </c>
      <c r="DM17" s="613"/>
      <c r="DN17" s="613"/>
      <c r="DO17" s="613"/>
      <c r="DP17" s="613"/>
      <c r="DQ17" s="613"/>
      <c r="DR17" s="613"/>
      <c r="DS17" s="613"/>
      <c r="DT17" s="613"/>
      <c r="DU17" s="613"/>
      <c r="DV17" s="613"/>
      <c r="DW17" s="613"/>
      <c r="DX17" s="696"/>
    </row>
    <row r="18" spans="2:128" ht="11.25" customHeight="1" x14ac:dyDescent="0.15">
      <c r="B18" s="609" t="s">
        <v>240</v>
      </c>
      <c r="C18" s="610"/>
      <c r="D18" s="610"/>
      <c r="E18" s="610"/>
      <c r="F18" s="610"/>
      <c r="G18" s="610"/>
      <c r="H18" s="610"/>
      <c r="I18" s="610"/>
      <c r="J18" s="610"/>
      <c r="K18" s="610"/>
      <c r="L18" s="610"/>
      <c r="M18" s="610"/>
      <c r="N18" s="610"/>
      <c r="O18" s="610"/>
      <c r="P18" s="610"/>
      <c r="Q18" s="611"/>
      <c r="R18" s="612">
        <v>81990</v>
      </c>
      <c r="S18" s="613"/>
      <c r="T18" s="613"/>
      <c r="U18" s="613"/>
      <c r="V18" s="613"/>
      <c r="W18" s="613"/>
      <c r="X18" s="613"/>
      <c r="Y18" s="614"/>
      <c r="Z18" s="676">
        <v>0</v>
      </c>
      <c r="AA18" s="676"/>
      <c r="AB18" s="676"/>
      <c r="AC18" s="676"/>
      <c r="AD18" s="671">
        <v>81990</v>
      </c>
      <c r="AE18" s="671"/>
      <c r="AF18" s="671"/>
      <c r="AG18" s="671"/>
      <c r="AH18" s="671"/>
      <c r="AI18" s="671"/>
      <c r="AJ18" s="671"/>
      <c r="AK18" s="671"/>
      <c r="AL18" s="615">
        <v>0</v>
      </c>
      <c r="AM18" s="677"/>
      <c r="AN18" s="677"/>
      <c r="AO18" s="678"/>
      <c r="AP18" s="609" t="s">
        <v>241</v>
      </c>
      <c r="AQ18" s="610"/>
      <c r="AR18" s="610"/>
      <c r="AS18" s="610"/>
      <c r="AT18" s="610"/>
      <c r="AU18" s="610"/>
      <c r="AV18" s="610"/>
      <c r="AW18" s="610"/>
      <c r="AX18" s="610"/>
      <c r="AY18" s="610"/>
      <c r="AZ18" s="610"/>
      <c r="BA18" s="610"/>
      <c r="BB18" s="610"/>
      <c r="BC18" s="611"/>
      <c r="BD18" s="612">
        <v>49420175</v>
      </c>
      <c r="BE18" s="613"/>
      <c r="BF18" s="613"/>
      <c r="BG18" s="613"/>
      <c r="BH18" s="613"/>
      <c r="BI18" s="613"/>
      <c r="BJ18" s="613"/>
      <c r="BK18" s="614"/>
      <c r="BL18" s="676">
        <v>34.4</v>
      </c>
      <c r="BM18" s="676"/>
      <c r="BN18" s="676"/>
      <c r="BO18" s="676"/>
      <c r="BP18" s="671" t="s">
        <v>118</v>
      </c>
      <c r="BQ18" s="671"/>
      <c r="BR18" s="671"/>
      <c r="BS18" s="671"/>
      <c r="BT18" s="671"/>
      <c r="BU18" s="671"/>
      <c r="BV18" s="671"/>
      <c r="BW18" s="672"/>
      <c r="BY18" s="609" t="s">
        <v>242</v>
      </c>
      <c r="BZ18" s="610"/>
      <c r="CA18" s="610"/>
      <c r="CB18" s="610"/>
      <c r="CC18" s="610"/>
      <c r="CD18" s="610"/>
      <c r="CE18" s="610"/>
      <c r="CF18" s="610"/>
      <c r="CG18" s="610"/>
      <c r="CH18" s="610"/>
      <c r="CI18" s="610"/>
      <c r="CJ18" s="610"/>
      <c r="CK18" s="610"/>
      <c r="CL18" s="611"/>
      <c r="CM18" s="612">
        <v>98263271</v>
      </c>
      <c r="CN18" s="613"/>
      <c r="CO18" s="613"/>
      <c r="CP18" s="613"/>
      <c r="CQ18" s="613"/>
      <c r="CR18" s="613"/>
      <c r="CS18" s="613"/>
      <c r="CT18" s="614"/>
      <c r="CU18" s="615">
        <v>14.6</v>
      </c>
      <c r="CV18" s="677"/>
      <c r="CW18" s="677"/>
      <c r="CX18" s="679"/>
      <c r="CY18" s="618" t="s">
        <v>137</v>
      </c>
      <c r="CZ18" s="613"/>
      <c r="DA18" s="613"/>
      <c r="DB18" s="613"/>
      <c r="DC18" s="613"/>
      <c r="DD18" s="613"/>
      <c r="DE18" s="613"/>
      <c r="DF18" s="613"/>
      <c r="DG18" s="613"/>
      <c r="DH18" s="613"/>
      <c r="DI18" s="613"/>
      <c r="DJ18" s="613"/>
      <c r="DK18" s="614"/>
      <c r="DL18" s="618">
        <v>93837646</v>
      </c>
      <c r="DM18" s="613"/>
      <c r="DN18" s="613"/>
      <c r="DO18" s="613"/>
      <c r="DP18" s="613"/>
      <c r="DQ18" s="613"/>
      <c r="DR18" s="613"/>
      <c r="DS18" s="613"/>
      <c r="DT18" s="613"/>
      <c r="DU18" s="613"/>
      <c r="DV18" s="613"/>
      <c r="DW18" s="613"/>
      <c r="DX18" s="696"/>
    </row>
    <row r="19" spans="2:128" ht="11.25" customHeight="1" x14ac:dyDescent="0.15">
      <c r="B19" s="609" t="s">
        <v>243</v>
      </c>
      <c r="C19" s="610"/>
      <c r="D19" s="610"/>
      <c r="E19" s="610"/>
      <c r="F19" s="610"/>
      <c r="G19" s="610"/>
      <c r="H19" s="610"/>
      <c r="I19" s="610"/>
      <c r="J19" s="610"/>
      <c r="K19" s="610"/>
      <c r="L19" s="610"/>
      <c r="M19" s="610"/>
      <c r="N19" s="610"/>
      <c r="O19" s="610"/>
      <c r="P19" s="610"/>
      <c r="Q19" s="611"/>
      <c r="R19" s="612">
        <v>1073521</v>
      </c>
      <c r="S19" s="613"/>
      <c r="T19" s="613"/>
      <c r="U19" s="613"/>
      <c r="V19" s="613"/>
      <c r="W19" s="613"/>
      <c r="X19" s="613"/>
      <c r="Y19" s="614"/>
      <c r="Z19" s="676">
        <v>0.2</v>
      </c>
      <c r="AA19" s="676"/>
      <c r="AB19" s="676"/>
      <c r="AC19" s="676"/>
      <c r="AD19" s="671">
        <v>1073521</v>
      </c>
      <c r="AE19" s="671"/>
      <c r="AF19" s="671"/>
      <c r="AG19" s="671"/>
      <c r="AH19" s="671"/>
      <c r="AI19" s="671"/>
      <c r="AJ19" s="671"/>
      <c r="AK19" s="671"/>
      <c r="AL19" s="615">
        <v>0.3</v>
      </c>
      <c r="AM19" s="677"/>
      <c r="AN19" s="677"/>
      <c r="AO19" s="678"/>
      <c r="AP19" s="609" t="s">
        <v>244</v>
      </c>
      <c r="AQ19" s="610"/>
      <c r="AR19" s="610"/>
      <c r="AS19" s="610"/>
      <c r="AT19" s="610"/>
      <c r="AU19" s="610"/>
      <c r="AV19" s="610"/>
      <c r="AW19" s="610"/>
      <c r="AX19" s="610"/>
      <c r="AY19" s="610"/>
      <c r="AZ19" s="610"/>
      <c r="BA19" s="610"/>
      <c r="BB19" s="610"/>
      <c r="BC19" s="611"/>
      <c r="BD19" s="612">
        <v>2554134</v>
      </c>
      <c r="BE19" s="613"/>
      <c r="BF19" s="613"/>
      <c r="BG19" s="613"/>
      <c r="BH19" s="613"/>
      <c r="BI19" s="613"/>
      <c r="BJ19" s="613"/>
      <c r="BK19" s="614"/>
      <c r="BL19" s="676">
        <v>1.8</v>
      </c>
      <c r="BM19" s="676"/>
      <c r="BN19" s="676"/>
      <c r="BO19" s="676"/>
      <c r="BP19" s="671" t="s">
        <v>137</v>
      </c>
      <c r="BQ19" s="671"/>
      <c r="BR19" s="671"/>
      <c r="BS19" s="671"/>
      <c r="BT19" s="671"/>
      <c r="BU19" s="671"/>
      <c r="BV19" s="671"/>
      <c r="BW19" s="672"/>
      <c r="BY19" s="609" t="s">
        <v>245</v>
      </c>
      <c r="BZ19" s="610"/>
      <c r="CA19" s="610"/>
      <c r="CB19" s="610"/>
      <c r="CC19" s="610"/>
      <c r="CD19" s="610"/>
      <c r="CE19" s="610"/>
      <c r="CF19" s="610"/>
      <c r="CG19" s="610"/>
      <c r="CH19" s="610"/>
      <c r="CI19" s="610"/>
      <c r="CJ19" s="610"/>
      <c r="CK19" s="610"/>
      <c r="CL19" s="611"/>
      <c r="CM19" s="612">
        <v>207859</v>
      </c>
      <c r="CN19" s="613"/>
      <c r="CO19" s="613"/>
      <c r="CP19" s="613"/>
      <c r="CQ19" s="613"/>
      <c r="CR19" s="613"/>
      <c r="CS19" s="613"/>
      <c r="CT19" s="614"/>
      <c r="CU19" s="615">
        <v>0</v>
      </c>
      <c r="CV19" s="677"/>
      <c r="CW19" s="677"/>
      <c r="CX19" s="679"/>
      <c r="CY19" s="618" t="s">
        <v>118</v>
      </c>
      <c r="CZ19" s="613"/>
      <c r="DA19" s="613"/>
      <c r="DB19" s="613"/>
      <c r="DC19" s="613"/>
      <c r="DD19" s="613"/>
      <c r="DE19" s="613"/>
      <c r="DF19" s="613"/>
      <c r="DG19" s="613"/>
      <c r="DH19" s="613"/>
      <c r="DI19" s="613"/>
      <c r="DJ19" s="613"/>
      <c r="DK19" s="614"/>
      <c r="DL19" s="618">
        <v>207859</v>
      </c>
      <c r="DM19" s="613"/>
      <c r="DN19" s="613"/>
      <c r="DO19" s="613"/>
      <c r="DP19" s="613"/>
      <c r="DQ19" s="613"/>
      <c r="DR19" s="613"/>
      <c r="DS19" s="613"/>
      <c r="DT19" s="613"/>
      <c r="DU19" s="613"/>
      <c r="DV19" s="613"/>
      <c r="DW19" s="613"/>
      <c r="DX19" s="696"/>
    </row>
    <row r="20" spans="2:128" ht="11.25" customHeight="1" x14ac:dyDescent="0.15">
      <c r="B20" s="609" t="s">
        <v>246</v>
      </c>
      <c r="C20" s="610"/>
      <c r="D20" s="610"/>
      <c r="E20" s="610"/>
      <c r="F20" s="610"/>
      <c r="G20" s="610"/>
      <c r="H20" s="610"/>
      <c r="I20" s="610"/>
      <c r="J20" s="610"/>
      <c r="K20" s="610"/>
      <c r="L20" s="610"/>
      <c r="M20" s="610"/>
      <c r="N20" s="610"/>
      <c r="O20" s="610"/>
      <c r="P20" s="610"/>
      <c r="Q20" s="611"/>
      <c r="R20" s="612">
        <v>220702521</v>
      </c>
      <c r="S20" s="613"/>
      <c r="T20" s="613"/>
      <c r="U20" s="613"/>
      <c r="V20" s="613"/>
      <c r="W20" s="613"/>
      <c r="X20" s="613"/>
      <c r="Y20" s="614"/>
      <c r="Z20" s="676">
        <v>31.9</v>
      </c>
      <c r="AA20" s="676"/>
      <c r="AB20" s="676"/>
      <c r="AC20" s="676"/>
      <c r="AD20" s="671">
        <v>217282734</v>
      </c>
      <c r="AE20" s="671"/>
      <c r="AF20" s="671"/>
      <c r="AG20" s="671"/>
      <c r="AH20" s="671"/>
      <c r="AI20" s="671"/>
      <c r="AJ20" s="671"/>
      <c r="AK20" s="671"/>
      <c r="AL20" s="615">
        <v>60.3</v>
      </c>
      <c r="AM20" s="677"/>
      <c r="AN20" s="677"/>
      <c r="AO20" s="678"/>
      <c r="AP20" s="680" t="s">
        <v>247</v>
      </c>
      <c r="AQ20" s="681"/>
      <c r="AR20" s="681"/>
      <c r="AS20" s="681"/>
      <c r="AT20" s="681"/>
      <c r="AU20" s="681"/>
      <c r="AV20" s="681"/>
      <c r="AW20" s="681"/>
      <c r="AX20" s="681"/>
      <c r="AY20" s="681"/>
      <c r="AZ20" s="681"/>
      <c r="BA20" s="681"/>
      <c r="BB20" s="681"/>
      <c r="BC20" s="682"/>
      <c r="BD20" s="612">
        <v>1506567</v>
      </c>
      <c r="BE20" s="613"/>
      <c r="BF20" s="613"/>
      <c r="BG20" s="613"/>
      <c r="BH20" s="613"/>
      <c r="BI20" s="613"/>
      <c r="BJ20" s="613"/>
      <c r="BK20" s="614"/>
      <c r="BL20" s="676">
        <v>1</v>
      </c>
      <c r="BM20" s="676"/>
      <c r="BN20" s="676"/>
      <c r="BO20" s="676"/>
      <c r="BP20" s="671" t="s">
        <v>118</v>
      </c>
      <c r="BQ20" s="671"/>
      <c r="BR20" s="671"/>
      <c r="BS20" s="671"/>
      <c r="BT20" s="671"/>
      <c r="BU20" s="671"/>
      <c r="BV20" s="671"/>
      <c r="BW20" s="672"/>
      <c r="BY20" s="680" t="s">
        <v>248</v>
      </c>
      <c r="BZ20" s="681"/>
      <c r="CA20" s="681"/>
      <c r="CB20" s="681"/>
      <c r="CC20" s="681"/>
      <c r="CD20" s="681"/>
      <c r="CE20" s="681"/>
      <c r="CF20" s="681"/>
      <c r="CG20" s="681"/>
      <c r="CH20" s="681"/>
      <c r="CI20" s="681"/>
      <c r="CJ20" s="681"/>
      <c r="CK20" s="681"/>
      <c r="CL20" s="682"/>
      <c r="CM20" s="612" t="s">
        <v>118</v>
      </c>
      <c r="CN20" s="613"/>
      <c r="CO20" s="613"/>
      <c r="CP20" s="613"/>
      <c r="CQ20" s="613"/>
      <c r="CR20" s="613"/>
      <c r="CS20" s="613"/>
      <c r="CT20" s="614"/>
      <c r="CU20" s="615" t="s">
        <v>118</v>
      </c>
      <c r="CV20" s="677"/>
      <c r="CW20" s="677"/>
      <c r="CX20" s="679"/>
      <c r="CY20" s="618" t="s">
        <v>137</v>
      </c>
      <c r="CZ20" s="613"/>
      <c r="DA20" s="613"/>
      <c r="DB20" s="613"/>
      <c r="DC20" s="613"/>
      <c r="DD20" s="613"/>
      <c r="DE20" s="613"/>
      <c r="DF20" s="613"/>
      <c r="DG20" s="613"/>
      <c r="DH20" s="613"/>
      <c r="DI20" s="613"/>
      <c r="DJ20" s="613"/>
      <c r="DK20" s="614"/>
      <c r="DL20" s="618" t="s">
        <v>213</v>
      </c>
      <c r="DM20" s="613"/>
      <c r="DN20" s="613"/>
      <c r="DO20" s="613"/>
      <c r="DP20" s="613"/>
      <c r="DQ20" s="613"/>
      <c r="DR20" s="613"/>
      <c r="DS20" s="613"/>
      <c r="DT20" s="613"/>
      <c r="DU20" s="613"/>
      <c r="DV20" s="613"/>
      <c r="DW20" s="613"/>
      <c r="DX20" s="696"/>
    </row>
    <row r="21" spans="2:128" ht="11.25" customHeight="1" x14ac:dyDescent="0.15">
      <c r="B21" s="609" t="s">
        <v>249</v>
      </c>
      <c r="C21" s="610"/>
      <c r="D21" s="610"/>
      <c r="E21" s="610"/>
      <c r="F21" s="610"/>
      <c r="G21" s="610"/>
      <c r="H21" s="610"/>
      <c r="I21" s="610"/>
      <c r="J21" s="610"/>
      <c r="K21" s="610"/>
      <c r="L21" s="610"/>
      <c r="M21" s="610"/>
      <c r="N21" s="610"/>
      <c r="O21" s="610"/>
      <c r="P21" s="610"/>
      <c r="Q21" s="611"/>
      <c r="R21" s="612">
        <v>217282734</v>
      </c>
      <c r="S21" s="613"/>
      <c r="T21" s="613"/>
      <c r="U21" s="613"/>
      <c r="V21" s="613"/>
      <c r="W21" s="613"/>
      <c r="X21" s="613"/>
      <c r="Y21" s="614"/>
      <c r="Z21" s="615">
        <v>31.4</v>
      </c>
      <c r="AA21" s="677"/>
      <c r="AB21" s="677"/>
      <c r="AC21" s="679"/>
      <c r="AD21" s="618">
        <v>217282734</v>
      </c>
      <c r="AE21" s="613"/>
      <c r="AF21" s="613"/>
      <c r="AG21" s="613"/>
      <c r="AH21" s="613"/>
      <c r="AI21" s="613"/>
      <c r="AJ21" s="613"/>
      <c r="AK21" s="614"/>
      <c r="AL21" s="615">
        <v>60.3</v>
      </c>
      <c r="AM21" s="677"/>
      <c r="AN21" s="677"/>
      <c r="AO21" s="678"/>
      <c r="AP21" s="680" t="s">
        <v>250</v>
      </c>
      <c r="AQ21" s="681"/>
      <c r="AR21" s="681"/>
      <c r="AS21" s="681"/>
      <c r="AT21" s="681"/>
      <c r="AU21" s="681"/>
      <c r="AV21" s="681"/>
      <c r="AW21" s="681"/>
      <c r="AX21" s="681"/>
      <c r="AY21" s="681"/>
      <c r="AZ21" s="681"/>
      <c r="BA21" s="681"/>
      <c r="BB21" s="681"/>
      <c r="BC21" s="682"/>
      <c r="BD21" s="612">
        <v>280006</v>
      </c>
      <c r="BE21" s="613"/>
      <c r="BF21" s="613"/>
      <c r="BG21" s="613"/>
      <c r="BH21" s="613"/>
      <c r="BI21" s="613"/>
      <c r="BJ21" s="613"/>
      <c r="BK21" s="614"/>
      <c r="BL21" s="676">
        <v>0.2</v>
      </c>
      <c r="BM21" s="676"/>
      <c r="BN21" s="676"/>
      <c r="BO21" s="676"/>
      <c r="BP21" s="671" t="s">
        <v>118</v>
      </c>
      <c r="BQ21" s="671"/>
      <c r="BR21" s="671"/>
      <c r="BS21" s="671"/>
      <c r="BT21" s="671"/>
      <c r="BU21" s="671"/>
      <c r="BV21" s="671"/>
      <c r="BW21" s="672"/>
      <c r="BY21" s="680" t="s">
        <v>251</v>
      </c>
      <c r="BZ21" s="681"/>
      <c r="CA21" s="681"/>
      <c r="CB21" s="681"/>
      <c r="CC21" s="681"/>
      <c r="CD21" s="681"/>
      <c r="CE21" s="681"/>
      <c r="CF21" s="681"/>
      <c r="CG21" s="681"/>
      <c r="CH21" s="681"/>
      <c r="CI21" s="681"/>
      <c r="CJ21" s="681"/>
      <c r="CK21" s="681"/>
      <c r="CL21" s="682"/>
      <c r="CM21" s="612">
        <v>88022</v>
      </c>
      <c r="CN21" s="613"/>
      <c r="CO21" s="613"/>
      <c r="CP21" s="613"/>
      <c r="CQ21" s="613"/>
      <c r="CR21" s="613"/>
      <c r="CS21" s="613"/>
      <c r="CT21" s="614"/>
      <c r="CU21" s="615">
        <v>0</v>
      </c>
      <c r="CV21" s="677"/>
      <c r="CW21" s="677"/>
      <c r="CX21" s="679"/>
      <c r="CY21" s="618" t="s">
        <v>213</v>
      </c>
      <c r="CZ21" s="613"/>
      <c r="DA21" s="613"/>
      <c r="DB21" s="613"/>
      <c r="DC21" s="613"/>
      <c r="DD21" s="613"/>
      <c r="DE21" s="613"/>
      <c r="DF21" s="613"/>
      <c r="DG21" s="613"/>
      <c r="DH21" s="613"/>
      <c r="DI21" s="613"/>
      <c r="DJ21" s="613"/>
      <c r="DK21" s="614"/>
      <c r="DL21" s="618">
        <v>88022</v>
      </c>
      <c r="DM21" s="613"/>
      <c r="DN21" s="613"/>
      <c r="DO21" s="613"/>
      <c r="DP21" s="613"/>
      <c r="DQ21" s="613"/>
      <c r="DR21" s="613"/>
      <c r="DS21" s="613"/>
      <c r="DT21" s="613"/>
      <c r="DU21" s="613"/>
      <c r="DV21" s="613"/>
      <c r="DW21" s="613"/>
      <c r="DX21" s="696"/>
    </row>
    <row r="22" spans="2:128" ht="11.25" customHeight="1" x14ac:dyDescent="0.15">
      <c r="B22" s="609" t="s">
        <v>252</v>
      </c>
      <c r="C22" s="610"/>
      <c r="D22" s="610"/>
      <c r="E22" s="610"/>
      <c r="F22" s="610"/>
      <c r="G22" s="610"/>
      <c r="H22" s="610"/>
      <c r="I22" s="610"/>
      <c r="J22" s="610"/>
      <c r="K22" s="610"/>
      <c r="L22" s="610"/>
      <c r="M22" s="610"/>
      <c r="N22" s="610"/>
      <c r="O22" s="610"/>
      <c r="P22" s="610"/>
      <c r="Q22" s="611"/>
      <c r="R22" s="612">
        <v>3408295</v>
      </c>
      <c r="S22" s="613"/>
      <c r="T22" s="613"/>
      <c r="U22" s="613"/>
      <c r="V22" s="613"/>
      <c r="W22" s="613"/>
      <c r="X22" s="613"/>
      <c r="Y22" s="614"/>
      <c r="Z22" s="615">
        <v>0.5</v>
      </c>
      <c r="AA22" s="677"/>
      <c r="AB22" s="677"/>
      <c r="AC22" s="679"/>
      <c r="AD22" s="618" t="s">
        <v>118</v>
      </c>
      <c r="AE22" s="613"/>
      <c r="AF22" s="613"/>
      <c r="AG22" s="613"/>
      <c r="AH22" s="613"/>
      <c r="AI22" s="613"/>
      <c r="AJ22" s="613"/>
      <c r="AK22" s="614"/>
      <c r="AL22" s="615" t="s">
        <v>213</v>
      </c>
      <c r="AM22" s="677"/>
      <c r="AN22" s="677"/>
      <c r="AO22" s="678"/>
      <c r="AP22" s="680" t="s">
        <v>253</v>
      </c>
      <c r="AQ22" s="681"/>
      <c r="AR22" s="681"/>
      <c r="AS22" s="681"/>
      <c r="AT22" s="681"/>
      <c r="AU22" s="681"/>
      <c r="AV22" s="681"/>
      <c r="AW22" s="681"/>
      <c r="AX22" s="681"/>
      <c r="AY22" s="681"/>
      <c r="AZ22" s="681"/>
      <c r="BA22" s="681"/>
      <c r="BB22" s="681"/>
      <c r="BC22" s="682"/>
      <c r="BD22" s="612">
        <v>770295</v>
      </c>
      <c r="BE22" s="613"/>
      <c r="BF22" s="613"/>
      <c r="BG22" s="613"/>
      <c r="BH22" s="613"/>
      <c r="BI22" s="613"/>
      <c r="BJ22" s="613"/>
      <c r="BK22" s="614"/>
      <c r="BL22" s="676">
        <v>0.5</v>
      </c>
      <c r="BM22" s="676"/>
      <c r="BN22" s="676"/>
      <c r="BO22" s="676"/>
      <c r="BP22" s="671" t="s">
        <v>213</v>
      </c>
      <c r="BQ22" s="671"/>
      <c r="BR22" s="671"/>
      <c r="BS22" s="671"/>
      <c r="BT22" s="671"/>
      <c r="BU22" s="671"/>
      <c r="BV22" s="671"/>
      <c r="BW22" s="672"/>
      <c r="BY22" s="680" t="s">
        <v>254</v>
      </c>
      <c r="BZ22" s="681"/>
      <c r="CA22" s="681"/>
      <c r="CB22" s="681"/>
      <c r="CC22" s="681"/>
      <c r="CD22" s="681"/>
      <c r="CE22" s="681"/>
      <c r="CF22" s="681"/>
      <c r="CG22" s="681"/>
      <c r="CH22" s="681"/>
      <c r="CI22" s="681"/>
      <c r="CJ22" s="681"/>
      <c r="CK22" s="681"/>
      <c r="CL22" s="682"/>
      <c r="CM22" s="612">
        <v>401378</v>
      </c>
      <c r="CN22" s="613"/>
      <c r="CO22" s="613"/>
      <c r="CP22" s="613"/>
      <c r="CQ22" s="613"/>
      <c r="CR22" s="613"/>
      <c r="CS22" s="613"/>
      <c r="CT22" s="614"/>
      <c r="CU22" s="615">
        <v>0.1</v>
      </c>
      <c r="CV22" s="677"/>
      <c r="CW22" s="677"/>
      <c r="CX22" s="679"/>
      <c r="CY22" s="618" t="s">
        <v>118</v>
      </c>
      <c r="CZ22" s="613"/>
      <c r="DA22" s="613"/>
      <c r="DB22" s="613"/>
      <c r="DC22" s="613"/>
      <c r="DD22" s="613"/>
      <c r="DE22" s="613"/>
      <c r="DF22" s="613"/>
      <c r="DG22" s="613"/>
      <c r="DH22" s="613"/>
      <c r="DI22" s="613"/>
      <c r="DJ22" s="613"/>
      <c r="DK22" s="614"/>
      <c r="DL22" s="618">
        <v>401378</v>
      </c>
      <c r="DM22" s="613"/>
      <c r="DN22" s="613"/>
      <c r="DO22" s="613"/>
      <c r="DP22" s="613"/>
      <c r="DQ22" s="613"/>
      <c r="DR22" s="613"/>
      <c r="DS22" s="613"/>
      <c r="DT22" s="613"/>
      <c r="DU22" s="613"/>
      <c r="DV22" s="613"/>
      <c r="DW22" s="613"/>
      <c r="DX22" s="696"/>
    </row>
    <row r="23" spans="2:128" ht="11.25" customHeight="1" x14ac:dyDescent="0.15">
      <c r="B23" s="609" t="s">
        <v>255</v>
      </c>
      <c r="C23" s="610"/>
      <c r="D23" s="610"/>
      <c r="E23" s="610"/>
      <c r="F23" s="610"/>
      <c r="G23" s="610"/>
      <c r="H23" s="610"/>
      <c r="I23" s="610"/>
      <c r="J23" s="610"/>
      <c r="K23" s="610"/>
      <c r="L23" s="610"/>
      <c r="M23" s="610"/>
      <c r="N23" s="610"/>
      <c r="O23" s="610"/>
      <c r="P23" s="610"/>
      <c r="Q23" s="611"/>
      <c r="R23" s="612">
        <v>11492</v>
      </c>
      <c r="S23" s="613"/>
      <c r="T23" s="613"/>
      <c r="U23" s="613"/>
      <c r="V23" s="613"/>
      <c r="W23" s="613"/>
      <c r="X23" s="613"/>
      <c r="Y23" s="614"/>
      <c r="Z23" s="615">
        <v>0</v>
      </c>
      <c r="AA23" s="677"/>
      <c r="AB23" s="677"/>
      <c r="AC23" s="679"/>
      <c r="AD23" s="618" t="s">
        <v>118</v>
      </c>
      <c r="AE23" s="613"/>
      <c r="AF23" s="613"/>
      <c r="AG23" s="613"/>
      <c r="AH23" s="613"/>
      <c r="AI23" s="613"/>
      <c r="AJ23" s="613"/>
      <c r="AK23" s="614"/>
      <c r="AL23" s="615" t="s">
        <v>213</v>
      </c>
      <c r="AM23" s="677"/>
      <c r="AN23" s="677"/>
      <c r="AO23" s="678"/>
      <c r="AP23" s="680" t="s">
        <v>256</v>
      </c>
      <c r="AQ23" s="681"/>
      <c r="AR23" s="681"/>
      <c r="AS23" s="681"/>
      <c r="AT23" s="681"/>
      <c r="AU23" s="681"/>
      <c r="AV23" s="681"/>
      <c r="AW23" s="681"/>
      <c r="AX23" s="681"/>
      <c r="AY23" s="681"/>
      <c r="AZ23" s="681"/>
      <c r="BA23" s="681"/>
      <c r="BB23" s="681"/>
      <c r="BC23" s="682"/>
      <c r="BD23" s="612">
        <v>7175870</v>
      </c>
      <c r="BE23" s="613"/>
      <c r="BF23" s="613"/>
      <c r="BG23" s="613"/>
      <c r="BH23" s="613"/>
      <c r="BI23" s="613"/>
      <c r="BJ23" s="613"/>
      <c r="BK23" s="614"/>
      <c r="BL23" s="676">
        <v>5</v>
      </c>
      <c r="BM23" s="676"/>
      <c r="BN23" s="676"/>
      <c r="BO23" s="676"/>
      <c r="BP23" s="671" t="s">
        <v>118</v>
      </c>
      <c r="BQ23" s="671"/>
      <c r="BR23" s="671"/>
      <c r="BS23" s="671"/>
      <c r="BT23" s="671"/>
      <c r="BU23" s="671"/>
      <c r="BV23" s="671"/>
      <c r="BW23" s="672"/>
      <c r="BY23" s="680" t="s">
        <v>257</v>
      </c>
      <c r="BZ23" s="681"/>
      <c r="CA23" s="681"/>
      <c r="CB23" s="681"/>
      <c r="CC23" s="681"/>
      <c r="CD23" s="681"/>
      <c r="CE23" s="681"/>
      <c r="CF23" s="681"/>
      <c r="CG23" s="681"/>
      <c r="CH23" s="681"/>
      <c r="CI23" s="681"/>
      <c r="CJ23" s="681"/>
      <c r="CK23" s="681"/>
      <c r="CL23" s="682"/>
      <c r="CM23" s="612">
        <v>219971</v>
      </c>
      <c r="CN23" s="613"/>
      <c r="CO23" s="613"/>
      <c r="CP23" s="613"/>
      <c r="CQ23" s="613"/>
      <c r="CR23" s="613"/>
      <c r="CS23" s="613"/>
      <c r="CT23" s="614"/>
      <c r="CU23" s="615">
        <v>0</v>
      </c>
      <c r="CV23" s="677"/>
      <c r="CW23" s="677"/>
      <c r="CX23" s="679"/>
      <c r="CY23" s="618" t="s">
        <v>213</v>
      </c>
      <c r="CZ23" s="613"/>
      <c r="DA23" s="613"/>
      <c r="DB23" s="613"/>
      <c r="DC23" s="613"/>
      <c r="DD23" s="613"/>
      <c r="DE23" s="613"/>
      <c r="DF23" s="613"/>
      <c r="DG23" s="613"/>
      <c r="DH23" s="613"/>
      <c r="DI23" s="613"/>
      <c r="DJ23" s="613"/>
      <c r="DK23" s="614"/>
      <c r="DL23" s="618">
        <v>219971</v>
      </c>
      <c r="DM23" s="613"/>
      <c r="DN23" s="613"/>
      <c r="DO23" s="613"/>
      <c r="DP23" s="613"/>
      <c r="DQ23" s="613"/>
      <c r="DR23" s="613"/>
      <c r="DS23" s="613"/>
      <c r="DT23" s="613"/>
      <c r="DU23" s="613"/>
      <c r="DV23" s="613"/>
      <c r="DW23" s="613"/>
      <c r="DX23" s="696"/>
    </row>
    <row r="24" spans="2:128" ht="11.25" customHeight="1" x14ac:dyDescent="0.15">
      <c r="B24" s="609" t="s">
        <v>258</v>
      </c>
      <c r="C24" s="610"/>
      <c r="D24" s="610"/>
      <c r="E24" s="610"/>
      <c r="F24" s="610"/>
      <c r="G24" s="610"/>
      <c r="H24" s="610"/>
      <c r="I24" s="610"/>
      <c r="J24" s="610"/>
      <c r="K24" s="610"/>
      <c r="L24" s="610"/>
      <c r="M24" s="610"/>
      <c r="N24" s="610"/>
      <c r="O24" s="610"/>
      <c r="P24" s="610"/>
      <c r="Q24" s="611"/>
      <c r="R24" s="612">
        <v>389356160</v>
      </c>
      <c r="S24" s="613"/>
      <c r="T24" s="613"/>
      <c r="U24" s="613"/>
      <c r="V24" s="613"/>
      <c r="W24" s="613"/>
      <c r="X24" s="613"/>
      <c r="Y24" s="614"/>
      <c r="Z24" s="615">
        <v>56.3</v>
      </c>
      <c r="AA24" s="677"/>
      <c r="AB24" s="677"/>
      <c r="AC24" s="679"/>
      <c r="AD24" s="618">
        <v>359146929</v>
      </c>
      <c r="AE24" s="613"/>
      <c r="AF24" s="613"/>
      <c r="AG24" s="613"/>
      <c r="AH24" s="613"/>
      <c r="AI24" s="613"/>
      <c r="AJ24" s="613"/>
      <c r="AK24" s="614"/>
      <c r="AL24" s="615">
        <v>99.7</v>
      </c>
      <c r="AM24" s="677"/>
      <c r="AN24" s="677"/>
      <c r="AO24" s="678"/>
      <c r="AP24" s="680" t="s">
        <v>259</v>
      </c>
      <c r="AQ24" s="681"/>
      <c r="AR24" s="681"/>
      <c r="AS24" s="681"/>
      <c r="AT24" s="681"/>
      <c r="AU24" s="681"/>
      <c r="AV24" s="681"/>
      <c r="AW24" s="681"/>
      <c r="AX24" s="681"/>
      <c r="AY24" s="681"/>
      <c r="AZ24" s="681"/>
      <c r="BA24" s="681"/>
      <c r="BB24" s="681"/>
      <c r="BC24" s="682"/>
      <c r="BD24" s="612">
        <v>13192768</v>
      </c>
      <c r="BE24" s="613"/>
      <c r="BF24" s="613"/>
      <c r="BG24" s="613"/>
      <c r="BH24" s="613"/>
      <c r="BI24" s="613"/>
      <c r="BJ24" s="613"/>
      <c r="BK24" s="614"/>
      <c r="BL24" s="676">
        <v>9.1999999999999993</v>
      </c>
      <c r="BM24" s="676"/>
      <c r="BN24" s="676"/>
      <c r="BO24" s="676"/>
      <c r="BP24" s="671" t="s">
        <v>213</v>
      </c>
      <c r="BQ24" s="671"/>
      <c r="BR24" s="671"/>
      <c r="BS24" s="671"/>
      <c r="BT24" s="671"/>
      <c r="BU24" s="671"/>
      <c r="BV24" s="671"/>
      <c r="BW24" s="672"/>
      <c r="BY24" s="680" t="s">
        <v>260</v>
      </c>
      <c r="BZ24" s="681"/>
      <c r="CA24" s="681"/>
      <c r="CB24" s="681"/>
      <c r="CC24" s="681"/>
      <c r="CD24" s="681"/>
      <c r="CE24" s="681"/>
      <c r="CF24" s="681"/>
      <c r="CG24" s="681"/>
      <c r="CH24" s="681"/>
      <c r="CI24" s="681"/>
      <c r="CJ24" s="681"/>
      <c r="CK24" s="681"/>
      <c r="CL24" s="682"/>
      <c r="CM24" s="612" t="s">
        <v>213</v>
      </c>
      <c r="CN24" s="613"/>
      <c r="CO24" s="613"/>
      <c r="CP24" s="613"/>
      <c r="CQ24" s="613"/>
      <c r="CR24" s="613"/>
      <c r="CS24" s="613"/>
      <c r="CT24" s="614"/>
      <c r="CU24" s="615" t="s">
        <v>118</v>
      </c>
      <c r="CV24" s="677"/>
      <c r="CW24" s="677"/>
      <c r="CX24" s="679"/>
      <c r="CY24" s="618" t="s">
        <v>213</v>
      </c>
      <c r="CZ24" s="613"/>
      <c r="DA24" s="613"/>
      <c r="DB24" s="613"/>
      <c r="DC24" s="613"/>
      <c r="DD24" s="613"/>
      <c r="DE24" s="613"/>
      <c r="DF24" s="613"/>
      <c r="DG24" s="613"/>
      <c r="DH24" s="613"/>
      <c r="DI24" s="613"/>
      <c r="DJ24" s="613"/>
      <c r="DK24" s="614"/>
      <c r="DL24" s="618" t="s">
        <v>118</v>
      </c>
      <c r="DM24" s="613"/>
      <c r="DN24" s="613"/>
      <c r="DO24" s="613"/>
      <c r="DP24" s="613"/>
      <c r="DQ24" s="613"/>
      <c r="DR24" s="613"/>
      <c r="DS24" s="613"/>
      <c r="DT24" s="613"/>
      <c r="DU24" s="613"/>
      <c r="DV24" s="613"/>
      <c r="DW24" s="613"/>
      <c r="DX24" s="696"/>
    </row>
    <row r="25" spans="2:128" ht="11.25" customHeight="1" x14ac:dyDescent="0.15">
      <c r="B25" s="609" t="s">
        <v>261</v>
      </c>
      <c r="C25" s="610"/>
      <c r="D25" s="610"/>
      <c r="E25" s="610"/>
      <c r="F25" s="610"/>
      <c r="G25" s="610"/>
      <c r="H25" s="610"/>
      <c r="I25" s="610"/>
      <c r="J25" s="610"/>
      <c r="K25" s="610"/>
      <c r="L25" s="610"/>
      <c r="M25" s="610"/>
      <c r="N25" s="610"/>
      <c r="O25" s="610"/>
      <c r="P25" s="610"/>
      <c r="Q25" s="611"/>
      <c r="R25" s="612">
        <v>348366</v>
      </c>
      <c r="S25" s="613"/>
      <c r="T25" s="613"/>
      <c r="U25" s="613"/>
      <c r="V25" s="613"/>
      <c r="W25" s="613"/>
      <c r="X25" s="613"/>
      <c r="Y25" s="614"/>
      <c r="Z25" s="615">
        <v>0.1</v>
      </c>
      <c r="AA25" s="677"/>
      <c r="AB25" s="677"/>
      <c r="AC25" s="679"/>
      <c r="AD25" s="618">
        <v>348366</v>
      </c>
      <c r="AE25" s="613"/>
      <c r="AF25" s="613"/>
      <c r="AG25" s="613"/>
      <c r="AH25" s="613"/>
      <c r="AI25" s="613"/>
      <c r="AJ25" s="613"/>
      <c r="AK25" s="614"/>
      <c r="AL25" s="615">
        <v>0.1</v>
      </c>
      <c r="AM25" s="677"/>
      <c r="AN25" s="677"/>
      <c r="AO25" s="678"/>
      <c r="AP25" s="680" t="s">
        <v>262</v>
      </c>
      <c r="AQ25" s="681"/>
      <c r="AR25" s="681"/>
      <c r="AS25" s="681"/>
      <c r="AT25" s="681"/>
      <c r="AU25" s="681"/>
      <c r="AV25" s="681"/>
      <c r="AW25" s="681"/>
      <c r="AX25" s="681"/>
      <c r="AY25" s="681"/>
      <c r="AZ25" s="681"/>
      <c r="BA25" s="681"/>
      <c r="BB25" s="681"/>
      <c r="BC25" s="682"/>
      <c r="BD25" s="612">
        <v>3720</v>
      </c>
      <c r="BE25" s="613"/>
      <c r="BF25" s="613"/>
      <c r="BG25" s="613"/>
      <c r="BH25" s="613"/>
      <c r="BI25" s="613"/>
      <c r="BJ25" s="613"/>
      <c r="BK25" s="614"/>
      <c r="BL25" s="676">
        <v>0</v>
      </c>
      <c r="BM25" s="676"/>
      <c r="BN25" s="676"/>
      <c r="BO25" s="676"/>
      <c r="BP25" s="671" t="s">
        <v>118</v>
      </c>
      <c r="BQ25" s="671"/>
      <c r="BR25" s="671"/>
      <c r="BS25" s="671"/>
      <c r="BT25" s="671"/>
      <c r="BU25" s="671"/>
      <c r="BV25" s="671"/>
      <c r="BW25" s="672"/>
      <c r="BY25" s="680" t="s">
        <v>263</v>
      </c>
      <c r="BZ25" s="681"/>
      <c r="CA25" s="681"/>
      <c r="CB25" s="681"/>
      <c r="CC25" s="681"/>
      <c r="CD25" s="681"/>
      <c r="CE25" s="681"/>
      <c r="CF25" s="681"/>
      <c r="CG25" s="681"/>
      <c r="CH25" s="681"/>
      <c r="CI25" s="681"/>
      <c r="CJ25" s="681"/>
      <c r="CK25" s="681"/>
      <c r="CL25" s="682"/>
      <c r="CM25" s="612">
        <v>24456346</v>
      </c>
      <c r="CN25" s="613"/>
      <c r="CO25" s="613"/>
      <c r="CP25" s="613"/>
      <c r="CQ25" s="613"/>
      <c r="CR25" s="613"/>
      <c r="CS25" s="613"/>
      <c r="CT25" s="614"/>
      <c r="CU25" s="615">
        <v>3.6</v>
      </c>
      <c r="CV25" s="677"/>
      <c r="CW25" s="677"/>
      <c r="CX25" s="679"/>
      <c r="CY25" s="618" t="s">
        <v>137</v>
      </c>
      <c r="CZ25" s="613"/>
      <c r="DA25" s="613"/>
      <c r="DB25" s="613"/>
      <c r="DC25" s="613"/>
      <c r="DD25" s="613"/>
      <c r="DE25" s="613"/>
      <c r="DF25" s="613"/>
      <c r="DG25" s="613"/>
      <c r="DH25" s="613"/>
      <c r="DI25" s="613"/>
      <c r="DJ25" s="613"/>
      <c r="DK25" s="614"/>
      <c r="DL25" s="618">
        <v>24456346</v>
      </c>
      <c r="DM25" s="613"/>
      <c r="DN25" s="613"/>
      <c r="DO25" s="613"/>
      <c r="DP25" s="613"/>
      <c r="DQ25" s="613"/>
      <c r="DR25" s="613"/>
      <c r="DS25" s="613"/>
      <c r="DT25" s="613"/>
      <c r="DU25" s="613"/>
      <c r="DV25" s="613"/>
      <c r="DW25" s="613"/>
      <c r="DX25" s="696"/>
    </row>
    <row r="26" spans="2:128" ht="11.25" customHeight="1" x14ac:dyDescent="0.15">
      <c r="B26" s="609" t="s">
        <v>264</v>
      </c>
      <c r="C26" s="610"/>
      <c r="D26" s="610"/>
      <c r="E26" s="610"/>
      <c r="F26" s="610"/>
      <c r="G26" s="610"/>
      <c r="H26" s="610"/>
      <c r="I26" s="610"/>
      <c r="J26" s="610"/>
      <c r="K26" s="610"/>
      <c r="L26" s="610"/>
      <c r="M26" s="610"/>
      <c r="N26" s="610"/>
      <c r="O26" s="610"/>
      <c r="P26" s="610"/>
      <c r="Q26" s="611"/>
      <c r="R26" s="612">
        <v>6025095</v>
      </c>
      <c r="S26" s="613"/>
      <c r="T26" s="613"/>
      <c r="U26" s="613"/>
      <c r="V26" s="613"/>
      <c r="W26" s="613"/>
      <c r="X26" s="613"/>
      <c r="Y26" s="614"/>
      <c r="Z26" s="615">
        <v>0.9</v>
      </c>
      <c r="AA26" s="677"/>
      <c r="AB26" s="677"/>
      <c r="AC26" s="679"/>
      <c r="AD26" s="618" t="s">
        <v>137</v>
      </c>
      <c r="AE26" s="613"/>
      <c r="AF26" s="613"/>
      <c r="AG26" s="613"/>
      <c r="AH26" s="613"/>
      <c r="AI26" s="613"/>
      <c r="AJ26" s="613"/>
      <c r="AK26" s="614"/>
      <c r="AL26" s="615" t="s">
        <v>213</v>
      </c>
      <c r="AM26" s="677"/>
      <c r="AN26" s="677"/>
      <c r="AO26" s="678"/>
      <c r="AP26" s="680" t="s">
        <v>265</v>
      </c>
      <c r="AQ26" s="681"/>
      <c r="AR26" s="681"/>
      <c r="AS26" s="681"/>
      <c r="AT26" s="681"/>
      <c r="AU26" s="681"/>
      <c r="AV26" s="681"/>
      <c r="AW26" s="681"/>
      <c r="AX26" s="681"/>
      <c r="AY26" s="681"/>
      <c r="AZ26" s="681"/>
      <c r="BA26" s="681"/>
      <c r="BB26" s="681"/>
      <c r="BC26" s="682"/>
      <c r="BD26" s="612" t="s">
        <v>213</v>
      </c>
      <c r="BE26" s="613"/>
      <c r="BF26" s="613"/>
      <c r="BG26" s="613"/>
      <c r="BH26" s="613"/>
      <c r="BI26" s="613"/>
      <c r="BJ26" s="613"/>
      <c r="BK26" s="614"/>
      <c r="BL26" s="676" t="s">
        <v>213</v>
      </c>
      <c r="BM26" s="676"/>
      <c r="BN26" s="676"/>
      <c r="BO26" s="676"/>
      <c r="BP26" s="671" t="s">
        <v>118</v>
      </c>
      <c r="BQ26" s="671"/>
      <c r="BR26" s="671"/>
      <c r="BS26" s="671"/>
      <c r="BT26" s="671"/>
      <c r="BU26" s="671"/>
      <c r="BV26" s="671"/>
      <c r="BW26" s="672"/>
      <c r="BY26" s="680" t="s">
        <v>266</v>
      </c>
      <c r="BZ26" s="681"/>
      <c r="CA26" s="681"/>
      <c r="CB26" s="681"/>
      <c r="CC26" s="681"/>
      <c r="CD26" s="681"/>
      <c r="CE26" s="681"/>
      <c r="CF26" s="681"/>
      <c r="CG26" s="681"/>
      <c r="CH26" s="681"/>
      <c r="CI26" s="681"/>
      <c r="CJ26" s="681"/>
      <c r="CK26" s="681"/>
      <c r="CL26" s="682"/>
      <c r="CM26" s="612">
        <v>195936</v>
      </c>
      <c r="CN26" s="613"/>
      <c r="CO26" s="613"/>
      <c r="CP26" s="613"/>
      <c r="CQ26" s="613"/>
      <c r="CR26" s="613"/>
      <c r="CS26" s="613"/>
      <c r="CT26" s="614"/>
      <c r="CU26" s="615">
        <v>0</v>
      </c>
      <c r="CV26" s="677"/>
      <c r="CW26" s="677"/>
      <c r="CX26" s="679"/>
      <c r="CY26" s="618" t="s">
        <v>213</v>
      </c>
      <c r="CZ26" s="613"/>
      <c r="DA26" s="613"/>
      <c r="DB26" s="613"/>
      <c r="DC26" s="613"/>
      <c r="DD26" s="613"/>
      <c r="DE26" s="613"/>
      <c r="DF26" s="613"/>
      <c r="DG26" s="613"/>
      <c r="DH26" s="613"/>
      <c r="DI26" s="613"/>
      <c r="DJ26" s="613"/>
      <c r="DK26" s="614"/>
      <c r="DL26" s="618">
        <v>195936</v>
      </c>
      <c r="DM26" s="613"/>
      <c r="DN26" s="613"/>
      <c r="DO26" s="613"/>
      <c r="DP26" s="613"/>
      <c r="DQ26" s="613"/>
      <c r="DR26" s="613"/>
      <c r="DS26" s="613"/>
      <c r="DT26" s="613"/>
      <c r="DU26" s="613"/>
      <c r="DV26" s="613"/>
      <c r="DW26" s="613"/>
      <c r="DX26" s="696"/>
    </row>
    <row r="27" spans="2:128" ht="11.25" customHeight="1" x14ac:dyDescent="0.15">
      <c r="B27" s="609" t="s">
        <v>267</v>
      </c>
      <c r="C27" s="610"/>
      <c r="D27" s="610"/>
      <c r="E27" s="610"/>
      <c r="F27" s="610"/>
      <c r="G27" s="610"/>
      <c r="H27" s="610"/>
      <c r="I27" s="610"/>
      <c r="J27" s="610"/>
      <c r="K27" s="610"/>
      <c r="L27" s="610"/>
      <c r="M27" s="610"/>
      <c r="N27" s="610"/>
      <c r="O27" s="610"/>
      <c r="P27" s="610"/>
      <c r="Q27" s="611"/>
      <c r="R27" s="612">
        <v>8742618</v>
      </c>
      <c r="S27" s="613"/>
      <c r="T27" s="613"/>
      <c r="U27" s="613"/>
      <c r="V27" s="613"/>
      <c r="W27" s="613"/>
      <c r="X27" s="613"/>
      <c r="Y27" s="614"/>
      <c r="Z27" s="615">
        <v>1.3</v>
      </c>
      <c r="AA27" s="677"/>
      <c r="AB27" s="677"/>
      <c r="AC27" s="679"/>
      <c r="AD27" s="618">
        <v>520678</v>
      </c>
      <c r="AE27" s="613"/>
      <c r="AF27" s="613"/>
      <c r="AG27" s="613"/>
      <c r="AH27" s="613"/>
      <c r="AI27" s="613"/>
      <c r="AJ27" s="613"/>
      <c r="AK27" s="614"/>
      <c r="AL27" s="615">
        <v>0.1</v>
      </c>
      <c r="AM27" s="677"/>
      <c r="AN27" s="677"/>
      <c r="AO27" s="678"/>
      <c r="AP27" s="680" t="s">
        <v>268</v>
      </c>
      <c r="AQ27" s="681"/>
      <c r="AR27" s="681"/>
      <c r="AS27" s="681"/>
      <c r="AT27" s="681"/>
      <c r="AU27" s="681"/>
      <c r="AV27" s="681"/>
      <c r="AW27" s="681"/>
      <c r="AX27" s="681"/>
      <c r="AY27" s="681"/>
      <c r="AZ27" s="681"/>
      <c r="BA27" s="681"/>
      <c r="BB27" s="681"/>
      <c r="BC27" s="682"/>
      <c r="BD27" s="612" t="s">
        <v>118</v>
      </c>
      <c r="BE27" s="613"/>
      <c r="BF27" s="613"/>
      <c r="BG27" s="613"/>
      <c r="BH27" s="613"/>
      <c r="BI27" s="613"/>
      <c r="BJ27" s="613"/>
      <c r="BK27" s="614"/>
      <c r="BL27" s="676" t="s">
        <v>118</v>
      </c>
      <c r="BM27" s="676"/>
      <c r="BN27" s="676"/>
      <c r="BO27" s="676"/>
      <c r="BP27" s="671" t="s">
        <v>213</v>
      </c>
      <c r="BQ27" s="671"/>
      <c r="BR27" s="671"/>
      <c r="BS27" s="671"/>
      <c r="BT27" s="671"/>
      <c r="BU27" s="671"/>
      <c r="BV27" s="671"/>
      <c r="BW27" s="672"/>
      <c r="BY27" s="680" t="s">
        <v>269</v>
      </c>
      <c r="BZ27" s="681"/>
      <c r="CA27" s="681"/>
      <c r="CB27" s="681"/>
      <c r="CC27" s="681"/>
      <c r="CD27" s="681"/>
      <c r="CE27" s="681"/>
      <c r="CF27" s="681"/>
      <c r="CG27" s="681"/>
      <c r="CH27" s="681"/>
      <c r="CI27" s="681"/>
      <c r="CJ27" s="681"/>
      <c r="CK27" s="681"/>
      <c r="CL27" s="682"/>
      <c r="CM27" s="612" t="s">
        <v>118</v>
      </c>
      <c r="CN27" s="613"/>
      <c r="CO27" s="613"/>
      <c r="CP27" s="613"/>
      <c r="CQ27" s="613"/>
      <c r="CR27" s="613"/>
      <c r="CS27" s="613"/>
      <c r="CT27" s="614"/>
      <c r="CU27" s="615" t="s">
        <v>213</v>
      </c>
      <c r="CV27" s="677"/>
      <c r="CW27" s="677"/>
      <c r="CX27" s="679"/>
      <c r="CY27" s="618" t="s">
        <v>213</v>
      </c>
      <c r="CZ27" s="613"/>
      <c r="DA27" s="613"/>
      <c r="DB27" s="613"/>
      <c r="DC27" s="613"/>
      <c r="DD27" s="613"/>
      <c r="DE27" s="613"/>
      <c r="DF27" s="613"/>
      <c r="DG27" s="613"/>
      <c r="DH27" s="613"/>
      <c r="DI27" s="613"/>
      <c r="DJ27" s="613"/>
      <c r="DK27" s="614"/>
      <c r="DL27" s="618" t="s">
        <v>137</v>
      </c>
      <c r="DM27" s="613"/>
      <c r="DN27" s="613"/>
      <c r="DO27" s="613"/>
      <c r="DP27" s="613"/>
      <c r="DQ27" s="613"/>
      <c r="DR27" s="613"/>
      <c r="DS27" s="613"/>
      <c r="DT27" s="613"/>
      <c r="DU27" s="613"/>
      <c r="DV27" s="613"/>
      <c r="DW27" s="613"/>
      <c r="DX27" s="696"/>
    </row>
    <row r="28" spans="2:128" ht="11.25" customHeight="1" x14ac:dyDescent="0.15">
      <c r="B28" s="609" t="s">
        <v>270</v>
      </c>
      <c r="C28" s="610"/>
      <c r="D28" s="610"/>
      <c r="E28" s="610"/>
      <c r="F28" s="610"/>
      <c r="G28" s="610"/>
      <c r="H28" s="610"/>
      <c r="I28" s="610"/>
      <c r="J28" s="610"/>
      <c r="K28" s="610"/>
      <c r="L28" s="610"/>
      <c r="M28" s="610"/>
      <c r="N28" s="610"/>
      <c r="O28" s="610"/>
      <c r="P28" s="610"/>
      <c r="Q28" s="611"/>
      <c r="R28" s="612">
        <v>2204135</v>
      </c>
      <c r="S28" s="613"/>
      <c r="T28" s="613"/>
      <c r="U28" s="613"/>
      <c r="V28" s="613"/>
      <c r="W28" s="613"/>
      <c r="X28" s="613"/>
      <c r="Y28" s="614"/>
      <c r="Z28" s="615">
        <v>0.3</v>
      </c>
      <c r="AA28" s="677"/>
      <c r="AB28" s="677"/>
      <c r="AC28" s="679"/>
      <c r="AD28" s="618">
        <v>31840</v>
      </c>
      <c r="AE28" s="613"/>
      <c r="AF28" s="613"/>
      <c r="AG28" s="613"/>
      <c r="AH28" s="613"/>
      <c r="AI28" s="613"/>
      <c r="AJ28" s="613"/>
      <c r="AK28" s="614"/>
      <c r="AL28" s="615">
        <v>0</v>
      </c>
      <c r="AM28" s="677"/>
      <c r="AN28" s="677"/>
      <c r="AO28" s="678"/>
      <c r="AP28" s="680" t="s">
        <v>271</v>
      </c>
      <c r="AQ28" s="681"/>
      <c r="AR28" s="681"/>
      <c r="AS28" s="681"/>
      <c r="AT28" s="681"/>
      <c r="AU28" s="681"/>
      <c r="AV28" s="681"/>
      <c r="AW28" s="681"/>
      <c r="AX28" s="681"/>
      <c r="AY28" s="681"/>
      <c r="AZ28" s="681"/>
      <c r="BA28" s="681"/>
      <c r="BB28" s="681"/>
      <c r="BC28" s="682"/>
      <c r="BD28" s="612">
        <v>80929</v>
      </c>
      <c r="BE28" s="613"/>
      <c r="BF28" s="613"/>
      <c r="BG28" s="613"/>
      <c r="BH28" s="613"/>
      <c r="BI28" s="613"/>
      <c r="BJ28" s="613"/>
      <c r="BK28" s="614"/>
      <c r="BL28" s="676">
        <v>0.1</v>
      </c>
      <c r="BM28" s="676"/>
      <c r="BN28" s="676"/>
      <c r="BO28" s="676"/>
      <c r="BP28" s="671" t="s">
        <v>118</v>
      </c>
      <c r="BQ28" s="671"/>
      <c r="BR28" s="671"/>
      <c r="BS28" s="671"/>
      <c r="BT28" s="671"/>
      <c r="BU28" s="671"/>
      <c r="BV28" s="671"/>
      <c r="BW28" s="672"/>
      <c r="BY28" s="680" t="s">
        <v>272</v>
      </c>
      <c r="BZ28" s="681"/>
      <c r="CA28" s="681"/>
      <c r="CB28" s="681"/>
      <c r="CC28" s="681"/>
      <c r="CD28" s="681"/>
      <c r="CE28" s="681"/>
      <c r="CF28" s="681"/>
      <c r="CG28" s="681"/>
      <c r="CH28" s="681"/>
      <c r="CI28" s="681"/>
      <c r="CJ28" s="681"/>
      <c r="CK28" s="681"/>
      <c r="CL28" s="682"/>
      <c r="CM28" s="612">
        <v>505832</v>
      </c>
      <c r="CN28" s="613"/>
      <c r="CO28" s="613"/>
      <c r="CP28" s="613"/>
      <c r="CQ28" s="613"/>
      <c r="CR28" s="613"/>
      <c r="CS28" s="613"/>
      <c r="CT28" s="614"/>
      <c r="CU28" s="615">
        <v>0.1</v>
      </c>
      <c r="CV28" s="677"/>
      <c r="CW28" s="677"/>
      <c r="CX28" s="679"/>
      <c r="CY28" s="618" t="s">
        <v>118</v>
      </c>
      <c r="CZ28" s="613"/>
      <c r="DA28" s="613"/>
      <c r="DB28" s="613"/>
      <c r="DC28" s="613"/>
      <c r="DD28" s="613"/>
      <c r="DE28" s="613"/>
      <c r="DF28" s="613"/>
      <c r="DG28" s="613"/>
      <c r="DH28" s="613"/>
      <c r="DI28" s="613"/>
      <c r="DJ28" s="613"/>
      <c r="DK28" s="614"/>
      <c r="DL28" s="618">
        <v>505832</v>
      </c>
      <c r="DM28" s="613"/>
      <c r="DN28" s="613"/>
      <c r="DO28" s="613"/>
      <c r="DP28" s="613"/>
      <c r="DQ28" s="613"/>
      <c r="DR28" s="613"/>
      <c r="DS28" s="613"/>
      <c r="DT28" s="613"/>
      <c r="DU28" s="613"/>
      <c r="DV28" s="613"/>
      <c r="DW28" s="613"/>
      <c r="DX28" s="696"/>
    </row>
    <row r="29" spans="2:128" ht="11.25" customHeight="1" x14ac:dyDescent="0.15">
      <c r="B29" s="609" t="s">
        <v>273</v>
      </c>
      <c r="C29" s="610"/>
      <c r="D29" s="610"/>
      <c r="E29" s="610"/>
      <c r="F29" s="610"/>
      <c r="G29" s="610"/>
      <c r="H29" s="610"/>
      <c r="I29" s="610"/>
      <c r="J29" s="610"/>
      <c r="K29" s="610"/>
      <c r="L29" s="610"/>
      <c r="M29" s="610"/>
      <c r="N29" s="610"/>
      <c r="O29" s="610"/>
      <c r="P29" s="610"/>
      <c r="Q29" s="611"/>
      <c r="R29" s="612">
        <v>123268383</v>
      </c>
      <c r="S29" s="613"/>
      <c r="T29" s="613"/>
      <c r="U29" s="613"/>
      <c r="V29" s="613"/>
      <c r="W29" s="613"/>
      <c r="X29" s="613"/>
      <c r="Y29" s="614"/>
      <c r="Z29" s="615">
        <v>17.8</v>
      </c>
      <c r="AA29" s="677"/>
      <c r="AB29" s="677"/>
      <c r="AC29" s="679"/>
      <c r="AD29" s="618" t="s">
        <v>213</v>
      </c>
      <c r="AE29" s="613"/>
      <c r="AF29" s="613"/>
      <c r="AG29" s="613"/>
      <c r="AH29" s="613"/>
      <c r="AI29" s="613"/>
      <c r="AJ29" s="613"/>
      <c r="AK29" s="614"/>
      <c r="AL29" s="615" t="s">
        <v>213</v>
      </c>
      <c r="AM29" s="677"/>
      <c r="AN29" s="677"/>
      <c r="AO29" s="678"/>
      <c r="AP29" s="680" t="s">
        <v>274</v>
      </c>
      <c r="AQ29" s="681"/>
      <c r="AR29" s="681"/>
      <c r="AS29" s="681"/>
      <c r="AT29" s="681"/>
      <c r="AU29" s="681"/>
      <c r="AV29" s="681"/>
      <c r="AW29" s="681"/>
      <c r="AX29" s="681"/>
      <c r="AY29" s="681"/>
      <c r="AZ29" s="681"/>
      <c r="BA29" s="681"/>
      <c r="BB29" s="681"/>
      <c r="BC29" s="682"/>
      <c r="BD29" s="612">
        <v>8759</v>
      </c>
      <c r="BE29" s="613"/>
      <c r="BF29" s="613"/>
      <c r="BG29" s="613"/>
      <c r="BH29" s="613"/>
      <c r="BI29" s="613"/>
      <c r="BJ29" s="613"/>
      <c r="BK29" s="614"/>
      <c r="BL29" s="676">
        <v>0</v>
      </c>
      <c r="BM29" s="676"/>
      <c r="BN29" s="676"/>
      <c r="BO29" s="676"/>
      <c r="BP29" s="671" t="s">
        <v>213</v>
      </c>
      <c r="BQ29" s="671"/>
      <c r="BR29" s="671"/>
      <c r="BS29" s="671"/>
      <c r="BT29" s="671"/>
      <c r="BU29" s="671"/>
      <c r="BV29" s="671"/>
      <c r="BW29" s="672"/>
      <c r="BY29" s="680" t="s">
        <v>275</v>
      </c>
      <c r="BZ29" s="697"/>
      <c r="CA29" s="697"/>
      <c r="CB29" s="697"/>
      <c r="CC29" s="697"/>
      <c r="CD29" s="697"/>
      <c r="CE29" s="697"/>
      <c r="CF29" s="697"/>
      <c r="CG29" s="697"/>
      <c r="CH29" s="697"/>
      <c r="CI29" s="697"/>
      <c r="CJ29" s="697"/>
      <c r="CK29" s="697"/>
      <c r="CL29" s="682"/>
      <c r="CM29" s="612" t="s">
        <v>213</v>
      </c>
      <c r="CN29" s="613"/>
      <c r="CO29" s="613"/>
      <c r="CP29" s="613"/>
      <c r="CQ29" s="613"/>
      <c r="CR29" s="613"/>
      <c r="CS29" s="613"/>
      <c r="CT29" s="614"/>
      <c r="CU29" s="615" t="s">
        <v>137</v>
      </c>
      <c r="CV29" s="677"/>
      <c r="CW29" s="677"/>
      <c r="CX29" s="679"/>
      <c r="CY29" s="618" t="s">
        <v>213</v>
      </c>
      <c r="CZ29" s="613"/>
      <c r="DA29" s="613"/>
      <c r="DB29" s="613"/>
      <c r="DC29" s="613"/>
      <c r="DD29" s="613"/>
      <c r="DE29" s="613"/>
      <c r="DF29" s="613"/>
      <c r="DG29" s="613"/>
      <c r="DH29" s="613"/>
      <c r="DI29" s="613"/>
      <c r="DJ29" s="613"/>
      <c r="DK29" s="614"/>
      <c r="DL29" s="618" t="s">
        <v>213</v>
      </c>
      <c r="DM29" s="613"/>
      <c r="DN29" s="613"/>
      <c r="DO29" s="613"/>
      <c r="DP29" s="613"/>
      <c r="DQ29" s="613"/>
      <c r="DR29" s="613"/>
      <c r="DS29" s="613"/>
      <c r="DT29" s="613"/>
      <c r="DU29" s="613"/>
      <c r="DV29" s="613"/>
      <c r="DW29" s="613"/>
      <c r="DX29" s="696"/>
    </row>
    <row r="30" spans="2:128" ht="11.25" customHeight="1" x14ac:dyDescent="0.15">
      <c r="B30" s="609" t="s">
        <v>276</v>
      </c>
      <c r="C30" s="610"/>
      <c r="D30" s="610"/>
      <c r="E30" s="610"/>
      <c r="F30" s="610"/>
      <c r="G30" s="610"/>
      <c r="H30" s="610"/>
      <c r="I30" s="610"/>
      <c r="J30" s="610"/>
      <c r="K30" s="610"/>
      <c r="L30" s="610"/>
      <c r="M30" s="610"/>
      <c r="N30" s="610"/>
      <c r="O30" s="610"/>
      <c r="P30" s="610"/>
      <c r="Q30" s="611"/>
      <c r="R30" s="612" t="s">
        <v>137</v>
      </c>
      <c r="S30" s="613"/>
      <c r="T30" s="613"/>
      <c r="U30" s="613"/>
      <c r="V30" s="613"/>
      <c r="W30" s="613"/>
      <c r="X30" s="613"/>
      <c r="Y30" s="614"/>
      <c r="Z30" s="615" t="s">
        <v>213</v>
      </c>
      <c r="AA30" s="677"/>
      <c r="AB30" s="677"/>
      <c r="AC30" s="679"/>
      <c r="AD30" s="618" t="s">
        <v>137</v>
      </c>
      <c r="AE30" s="613"/>
      <c r="AF30" s="613"/>
      <c r="AG30" s="613"/>
      <c r="AH30" s="613"/>
      <c r="AI30" s="613"/>
      <c r="AJ30" s="613"/>
      <c r="AK30" s="614"/>
      <c r="AL30" s="615" t="s">
        <v>118</v>
      </c>
      <c r="AM30" s="677"/>
      <c r="AN30" s="677"/>
      <c r="AO30" s="678"/>
      <c r="AP30" s="680" t="s">
        <v>277</v>
      </c>
      <c r="AQ30" s="681"/>
      <c r="AR30" s="681"/>
      <c r="AS30" s="681"/>
      <c r="AT30" s="681"/>
      <c r="AU30" s="681"/>
      <c r="AV30" s="681"/>
      <c r="AW30" s="681"/>
      <c r="AX30" s="681"/>
      <c r="AY30" s="681"/>
      <c r="AZ30" s="681"/>
      <c r="BA30" s="681"/>
      <c r="BB30" s="681"/>
      <c r="BC30" s="682"/>
      <c r="BD30" s="612">
        <v>8759</v>
      </c>
      <c r="BE30" s="613"/>
      <c r="BF30" s="613"/>
      <c r="BG30" s="613"/>
      <c r="BH30" s="613"/>
      <c r="BI30" s="613"/>
      <c r="BJ30" s="613"/>
      <c r="BK30" s="614"/>
      <c r="BL30" s="676">
        <v>0</v>
      </c>
      <c r="BM30" s="676"/>
      <c r="BN30" s="676"/>
      <c r="BO30" s="676"/>
      <c r="BP30" s="671" t="s">
        <v>213</v>
      </c>
      <c r="BQ30" s="671"/>
      <c r="BR30" s="671"/>
      <c r="BS30" s="671"/>
      <c r="BT30" s="671"/>
      <c r="BU30" s="671"/>
      <c r="BV30" s="671"/>
      <c r="BW30" s="672"/>
      <c r="BY30" s="680" t="s">
        <v>278</v>
      </c>
      <c r="BZ30" s="697"/>
      <c r="CA30" s="697"/>
      <c r="CB30" s="697"/>
      <c r="CC30" s="697"/>
      <c r="CD30" s="697"/>
      <c r="CE30" s="697"/>
      <c r="CF30" s="697"/>
      <c r="CG30" s="697"/>
      <c r="CH30" s="697"/>
      <c r="CI30" s="697"/>
      <c r="CJ30" s="697"/>
      <c r="CK30" s="697"/>
      <c r="CL30" s="682"/>
      <c r="CM30" s="612">
        <v>109998</v>
      </c>
      <c r="CN30" s="613"/>
      <c r="CO30" s="613"/>
      <c r="CP30" s="613"/>
      <c r="CQ30" s="613"/>
      <c r="CR30" s="613"/>
      <c r="CS30" s="613"/>
      <c r="CT30" s="614"/>
      <c r="CU30" s="615">
        <v>0</v>
      </c>
      <c r="CV30" s="677"/>
      <c r="CW30" s="677"/>
      <c r="CX30" s="679"/>
      <c r="CY30" s="618" t="s">
        <v>213</v>
      </c>
      <c r="CZ30" s="613"/>
      <c r="DA30" s="613"/>
      <c r="DB30" s="613"/>
      <c r="DC30" s="613"/>
      <c r="DD30" s="613"/>
      <c r="DE30" s="613"/>
      <c r="DF30" s="613"/>
      <c r="DG30" s="613"/>
      <c r="DH30" s="613"/>
      <c r="DI30" s="613"/>
      <c r="DJ30" s="613"/>
      <c r="DK30" s="614"/>
      <c r="DL30" s="618">
        <v>109998</v>
      </c>
      <c r="DM30" s="613"/>
      <c r="DN30" s="613"/>
      <c r="DO30" s="613"/>
      <c r="DP30" s="613"/>
      <c r="DQ30" s="613"/>
      <c r="DR30" s="613"/>
      <c r="DS30" s="613"/>
      <c r="DT30" s="613"/>
      <c r="DU30" s="613"/>
      <c r="DV30" s="613"/>
      <c r="DW30" s="613"/>
      <c r="DX30" s="696"/>
    </row>
    <row r="31" spans="2:128" ht="11.25" customHeight="1" x14ac:dyDescent="0.15">
      <c r="B31" s="609" t="s">
        <v>279</v>
      </c>
      <c r="C31" s="610"/>
      <c r="D31" s="610"/>
      <c r="E31" s="610"/>
      <c r="F31" s="610"/>
      <c r="G31" s="610"/>
      <c r="H31" s="610"/>
      <c r="I31" s="610"/>
      <c r="J31" s="610"/>
      <c r="K31" s="610"/>
      <c r="L31" s="610"/>
      <c r="M31" s="610"/>
      <c r="N31" s="610"/>
      <c r="O31" s="610"/>
      <c r="P31" s="610"/>
      <c r="Q31" s="611"/>
      <c r="R31" s="612">
        <v>4836628</v>
      </c>
      <c r="S31" s="613"/>
      <c r="T31" s="613"/>
      <c r="U31" s="613"/>
      <c r="V31" s="613"/>
      <c r="W31" s="613"/>
      <c r="X31" s="613"/>
      <c r="Y31" s="614"/>
      <c r="Z31" s="615">
        <v>0.7</v>
      </c>
      <c r="AA31" s="677"/>
      <c r="AB31" s="677"/>
      <c r="AC31" s="679"/>
      <c r="AD31" s="618">
        <v>199856</v>
      </c>
      <c r="AE31" s="613"/>
      <c r="AF31" s="613"/>
      <c r="AG31" s="613"/>
      <c r="AH31" s="613"/>
      <c r="AI31" s="613"/>
      <c r="AJ31" s="613"/>
      <c r="AK31" s="614"/>
      <c r="AL31" s="615">
        <v>0.1</v>
      </c>
      <c r="AM31" s="677"/>
      <c r="AN31" s="677"/>
      <c r="AO31" s="678"/>
      <c r="AP31" s="680" t="s">
        <v>280</v>
      </c>
      <c r="AQ31" s="681"/>
      <c r="AR31" s="681"/>
      <c r="AS31" s="681"/>
      <c r="AT31" s="681"/>
      <c r="AU31" s="681"/>
      <c r="AV31" s="681"/>
      <c r="AW31" s="681"/>
      <c r="AX31" s="681"/>
      <c r="AY31" s="681"/>
      <c r="AZ31" s="681"/>
      <c r="BA31" s="681"/>
      <c r="BB31" s="681"/>
      <c r="BC31" s="682"/>
      <c r="BD31" s="612">
        <v>72170</v>
      </c>
      <c r="BE31" s="613"/>
      <c r="BF31" s="613"/>
      <c r="BG31" s="613"/>
      <c r="BH31" s="613"/>
      <c r="BI31" s="613"/>
      <c r="BJ31" s="613"/>
      <c r="BK31" s="614"/>
      <c r="BL31" s="676">
        <v>0.1</v>
      </c>
      <c r="BM31" s="676"/>
      <c r="BN31" s="676"/>
      <c r="BO31" s="676"/>
      <c r="BP31" s="671" t="s">
        <v>118</v>
      </c>
      <c r="BQ31" s="671"/>
      <c r="BR31" s="671"/>
      <c r="BS31" s="671"/>
      <c r="BT31" s="671"/>
      <c r="BU31" s="671"/>
      <c r="BV31" s="671"/>
      <c r="BW31" s="672"/>
      <c r="BY31" s="609" t="s">
        <v>281</v>
      </c>
      <c r="BZ31" s="610"/>
      <c r="CA31" s="610"/>
      <c r="CB31" s="610"/>
      <c r="CC31" s="610"/>
      <c r="CD31" s="610"/>
      <c r="CE31" s="610"/>
      <c r="CF31" s="610"/>
      <c r="CG31" s="610"/>
      <c r="CH31" s="610"/>
      <c r="CI31" s="610"/>
      <c r="CJ31" s="610"/>
      <c r="CK31" s="610"/>
      <c r="CL31" s="611"/>
      <c r="CM31" s="612" t="s">
        <v>213</v>
      </c>
      <c r="CN31" s="613"/>
      <c r="CO31" s="613"/>
      <c r="CP31" s="613"/>
      <c r="CQ31" s="613"/>
      <c r="CR31" s="613"/>
      <c r="CS31" s="613"/>
      <c r="CT31" s="614"/>
      <c r="CU31" s="615" t="s">
        <v>213</v>
      </c>
      <c r="CV31" s="677"/>
      <c r="CW31" s="677"/>
      <c r="CX31" s="679"/>
      <c r="CY31" s="618" t="s">
        <v>213</v>
      </c>
      <c r="CZ31" s="613"/>
      <c r="DA31" s="613"/>
      <c r="DB31" s="613"/>
      <c r="DC31" s="613"/>
      <c r="DD31" s="613"/>
      <c r="DE31" s="613"/>
      <c r="DF31" s="613"/>
      <c r="DG31" s="613"/>
      <c r="DH31" s="613"/>
      <c r="DI31" s="613"/>
      <c r="DJ31" s="613"/>
      <c r="DK31" s="614"/>
      <c r="DL31" s="618" t="s">
        <v>118</v>
      </c>
      <c r="DM31" s="613"/>
      <c r="DN31" s="613"/>
      <c r="DO31" s="613"/>
      <c r="DP31" s="613"/>
      <c r="DQ31" s="613"/>
      <c r="DR31" s="613"/>
      <c r="DS31" s="613"/>
      <c r="DT31" s="613"/>
      <c r="DU31" s="613"/>
      <c r="DV31" s="613"/>
      <c r="DW31" s="613"/>
      <c r="DX31" s="696"/>
    </row>
    <row r="32" spans="2:128" ht="11.25" customHeight="1" x14ac:dyDescent="0.15">
      <c r="B32" s="609" t="s">
        <v>282</v>
      </c>
      <c r="C32" s="610"/>
      <c r="D32" s="610"/>
      <c r="E32" s="610"/>
      <c r="F32" s="610"/>
      <c r="G32" s="610"/>
      <c r="H32" s="610"/>
      <c r="I32" s="610"/>
      <c r="J32" s="610"/>
      <c r="K32" s="610"/>
      <c r="L32" s="610"/>
      <c r="M32" s="610"/>
      <c r="N32" s="610"/>
      <c r="O32" s="610"/>
      <c r="P32" s="610"/>
      <c r="Q32" s="611"/>
      <c r="R32" s="612">
        <v>394323</v>
      </c>
      <c r="S32" s="613"/>
      <c r="T32" s="613"/>
      <c r="U32" s="613"/>
      <c r="V32" s="613"/>
      <c r="W32" s="613"/>
      <c r="X32" s="613"/>
      <c r="Y32" s="614"/>
      <c r="Z32" s="615">
        <v>0.1</v>
      </c>
      <c r="AA32" s="677"/>
      <c r="AB32" s="677"/>
      <c r="AC32" s="679"/>
      <c r="AD32" s="618" t="s">
        <v>137</v>
      </c>
      <c r="AE32" s="613"/>
      <c r="AF32" s="613"/>
      <c r="AG32" s="613"/>
      <c r="AH32" s="613"/>
      <c r="AI32" s="613"/>
      <c r="AJ32" s="613"/>
      <c r="AK32" s="614"/>
      <c r="AL32" s="615" t="s">
        <v>118</v>
      </c>
      <c r="AM32" s="677"/>
      <c r="AN32" s="677"/>
      <c r="AO32" s="678"/>
      <c r="AP32" s="680" t="s">
        <v>283</v>
      </c>
      <c r="AQ32" s="681"/>
      <c r="AR32" s="681"/>
      <c r="AS32" s="681"/>
      <c r="AT32" s="681"/>
      <c r="AU32" s="681"/>
      <c r="AV32" s="681"/>
      <c r="AW32" s="681"/>
      <c r="AX32" s="681"/>
      <c r="AY32" s="681"/>
      <c r="AZ32" s="681"/>
      <c r="BA32" s="681"/>
      <c r="BB32" s="681"/>
      <c r="BC32" s="682"/>
      <c r="BD32" s="612" t="s">
        <v>118</v>
      </c>
      <c r="BE32" s="613"/>
      <c r="BF32" s="613"/>
      <c r="BG32" s="613"/>
      <c r="BH32" s="613"/>
      <c r="BI32" s="613"/>
      <c r="BJ32" s="613"/>
      <c r="BK32" s="614"/>
      <c r="BL32" s="676" t="s">
        <v>118</v>
      </c>
      <c r="BM32" s="676"/>
      <c r="BN32" s="676"/>
      <c r="BO32" s="676"/>
      <c r="BP32" s="671" t="s">
        <v>137</v>
      </c>
      <c r="BQ32" s="671"/>
      <c r="BR32" s="671"/>
      <c r="BS32" s="671"/>
      <c r="BT32" s="671"/>
      <c r="BU32" s="671"/>
      <c r="BV32" s="671"/>
      <c r="BW32" s="672"/>
      <c r="BY32" s="591" t="s">
        <v>284</v>
      </c>
      <c r="BZ32" s="592"/>
      <c r="CA32" s="592"/>
      <c r="CB32" s="592"/>
      <c r="CC32" s="592"/>
      <c r="CD32" s="592"/>
      <c r="CE32" s="592"/>
      <c r="CF32" s="592"/>
      <c r="CG32" s="592"/>
      <c r="CH32" s="592"/>
      <c r="CI32" s="592"/>
      <c r="CJ32" s="592"/>
      <c r="CK32" s="592"/>
      <c r="CL32" s="593"/>
      <c r="CM32" s="612">
        <v>674611955</v>
      </c>
      <c r="CN32" s="613"/>
      <c r="CO32" s="613"/>
      <c r="CP32" s="613"/>
      <c r="CQ32" s="613"/>
      <c r="CR32" s="613"/>
      <c r="CS32" s="613"/>
      <c r="CT32" s="614"/>
      <c r="CU32" s="597">
        <v>100</v>
      </c>
      <c r="CV32" s="694"/>
      <c r="CW32" s="694"/>
      <c r="CX32" s="695"/>
      <c r="CY32" s="618">
        <v>158790905</v>
      </c>
      <c r="CZ32" s="613"/>
      <c r="DA32" s="613"/>
      <c r="DB32" s="613"/>
      <c r="DC32" s="613"/>
      <c r="DD32" s="613"/>
      <c r="DE32" s="613"/>
      <c r="DF32" s="613"/>
      <c r="DG32" s="613"/>
      <c r="DH32" s="613"/>
      <c r="DI32" s="613"/>
      <c r="DJ32" s="613"/>
      <c r="DK32" s="614"/>
      <c r="DL32" s="618">
        <v>431167565</v>
      </c>
      <c r="DM32" s="613"/>
      <c r="DN32" s="613"/>
      <c r="DO32" s="613"/>
      <c r="DP32" s="613"/>
      <c r="DQ32" s="613"/>
      <c r="DR32" s="613"/>
      <c r="DS32" s="613"/>
      <c r="DT32" s="613"/>
      <c r="DU32" s="613"/>
      <c r="DV32" s="613"/>
      <c r="DW32" s="613"/>
      <c r="DX32" s="696"/>
    </row>
    <row r="33" spans="2:128" ht="11.25" customHeight="1" x14ac:dyDescent="0.15">
      <c r="B33" s="609" t="s">
        <v>285</v>
      </c>
      <c r="C33" s="610"/>
      <c r="D33" s="610"/>
      <c r="E33" s="610"/>
      <c r="F33" s="610"/>
      <c r="G33" s="610"/>
      <c r="H33" s="610"/>
      <c r="I33" s="610"/>
      <c r="J33" s="610"/>
      <c r="K33" s="610"/>
      <c r="L33" s="610"/>
      <c r="M33" s="610"/>
      <c r="N33" s="610"/>
      <c r="O33" s="610"/>
      <c r="P33" s="610"/>
      <c r="Q33" s="611"/>
      <c r="R33" s="612">
        <v>7294296</v>
      </c>
      <c r="S33" s="613"/>
      <c r="T33" s="613"/>
      <c r="U33" s="613"/>
      <c r="V33" s="613"/>
      <c r="W33" s="613"/>
      <c r="X33" s="613"/>
      <c r="Y33" s="614"/>
      <c r="Z33" s="615">
        <v>1.1000000000000001</v>
      </c>
      <c r="AA33" s="677"/>
      <c r="AB33" s="677"/>
      <c r="AC33" s="679"/>
      <c r="AD33" s="618" t="s">
        <v>118</v>
      </c>
      <c r="AE33" s="613"/>
      <c r="AF33" s="613"/>
      <c r="AG33" s="613"/>
      <c r="AH33" s="613"/>
      <c r="AI33" s="613"/>
      <c r="AJ33" s="613"/>
      <c r="AK33" s="614"/>
      <c r="AL33" s="615" t="s">
        <v>137</v>
      </c>
      <c r="AM33" s="677"/>
      <c r="AN33" s="677"/>
      <c r="AO33" s="678"/>
      <c r="AP33" s="609" t="s">
        <v>155</v>
      </c>
      <c r="AQ33" s="610"/>
      <c r="AR33" s="610"/>
      <c r="AS33" s="610"/>
      <c r="AT33" s="610"/>
      <c r="AU33" s="610"/>
      <c r="AV33" s="610"/>
      <c r="AW33" s="610"/>
      <c r="AX33" s="610"/>
      <c r="AY33" s="610"/>
      <c r="AZ33" s="610"/>
      <c r="BA33" s="610"/>
      <c r="BB33" s="610"/>
      <c r="BC33" s="611"/>
      <c r="BD33" s="612">
        <v>143719335</v>
      </c>
      <c r="BE33" s="613"/>
      <c r="BF33" s="613"/>
      <c r="BG33" s="613"/>
      <c r="BH33" s="613"/>
      <c r="BI33" s="613"/>
      <c r="BJ33" s="613"/>
      <c r="BK33" s="614"/>
      <c r="BL33" s="676">
        <v>100</v>
      </c>
      <c r="BM33" s="676"/>
      <c r="BN33" s="676"/>
      <c r="BO33" s="676"/>
      <c r="BP33" s="671">
        <v>739791</v>
      </c>
      <c r="BQ33" s="671"/>
      <c r="BR33" s="671"/>
      <c r="BS33" s="671"/>
      <c r="BT33" s="671"/>
      <c r="BU33" s="671"/>
      <c r="BV33" s="671"/>
      <c r="BW33" s="672"/>
      <c r="BY33" s="673" t="s">
        <v>286</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15">
      <c r="B34" s="609" t="s">
        <v>287</v>
      </c>
      <c r="C34" s="610"/>
      <c r="D34" s="610"/>
      <c r="E34" s="610"/>
      <c r="F34" s="610"/>
      <c r="G34" s="610"/>
      <c r="H34" s="610"/>
      <c r="I34" s="610"/>
      <c r="J34" s="610"/>
      <c r="K34" s="610"/>
      <c r="L34" s="610"/>
      <c r="M34" s="610"/>
      <c r="N34" s="610"/>
      <c r="O34" s="610"/>
      <c r="P34" s="610"/>
      <c r="Q34" s="611"/>
      <c r="R34" s="612">
        <v>18473816</v>
      </c>
      <c r="S34" s="613"/>
      <c r="T34" s="613"/>
      <c r="U34" s="613"/>
      <c r="V34" s="613"/>
      <c r="W34" s="613"/>
      <c r="X34" s="613"/>
      <c r="Y34" s="614"/>
      <c r="Z34" s="615">
        <v>2.7</v>
      </c>
      <c r="AA34" s="677"/>
      <c r="AB34" s="677"/>
      <c r="AC34" s="679"/>
      <c r="AD34" s="618" t="s">
        <v>213</v>
      </c>
      <c r="AE34" s="613"/>
      <c r="AF34" s="613"/>
      <c r="AG34" s="613"/>
      <c r="AH34" s="613"/>
      <c r="AI34" s="613"/>
      <c r="AJ34" s="613"/>
      <c r="AK34" s="614"/>
      <c r="AL34" s="615" t="s">
        <v>213</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194</v>
      </c>
      <c r="BZ34" s="674"/>
      <c r="CA34" s="674"/>
      <c r="CB34" s="674"/>
      <c r="CC34" s="674"/>
      <c r="CD34" s="674"/>
      <c r="CE34" s="674"/>
      <c r="CF34" s="674"/>
      <c r="CG34" s="674"/>
      <c r="CH34" s="674"/>
      <c r="CI34" s="674"/>
      <c r="CJ34" s="674"/>
      <c r="CK34" s="674"/>
      <c r="CL34" s="675"/>
      <c r="CM34" s="673" t="s">
        <v>288</v>
      </c>
      <c r="CN34" s="674"/>
      <c r="CO34" s="674"/>
      <c r="CP34" s="674"/>
      <c r="CQ34" s="674"/>
      <c r="CR34" s="674"/>
      <c r="CS34" s="674"/>
      <c r="CT34" s="675"/>
      <c r="CU34" s="673" t="s">
        <v>289</v>
      </c>
      <c r="CV34" s="674"/>
      <c r="CW34" s="674"/>
      <c r="CX34" s="675"/>
      <c r="CY34" s="673" t="s">
        <v>290</v>
      </c>
      <c r="CZ34" s="674"/>
      <c r="DA34" s="674"/>
      <c r="DB34" s="674"/>
      <c r="DC34" s="674"/>
      <c r="DD34" s="674"/>
      <c r="DE34" s="674"/>
      <c r="DF34" s="675"/>
      <c r="DG34" s="691" t="s">
        <v>291</v>
      </c>
      <c r="DH34" s="692"/>
      <c r="DI34" s="692"/>
      <c r="DJ34" s="692"/>
      <c r="DK34" s="692"/>
      <c r="DL34" s="692"/>
      <c r="DM34" s="692"/>
      <c r="DN34" s="692"/>
      <c r="DO34" s="692"/>
      <c r="DP34" s="692"/>
      <c r="DQ34" s="693"/>
      <c r="DR34" s="673" t="s">
        <v>292</v>
      </c>
      <c r="DS34" s="674"/>
      <c r="DT34" s="674"/>
      <c r="DU34" s="674"/>
      <c r="DV34" s="674"/>
      <c r="DW34" s="674"/>
      <c r="DX34" s="675"/>
    </row>
    <row r="35" spans="2:128" ht="11.25" customHeight="1" x14ac:dyDescent="0.15">
      <c r="B35" s="609" t="s">
        <v>293</v>
      </c>
      <c r="C35" s="610"/>
      <c r="D35" s="610"/>
      <c r="E35" s="610"/>
      <c r="F35" s="610"/>
      <c r="G35" s="610"/>
      <c r="H35" s="610"/>
      <c r="I35" s="610"/>
      <c r="J35" s="610"/>
      <c r="K35" s="610"/>
      <c r="L35" s="610"/>
      <c r="M35" s="610"/>
      <c r="N35" s="610"/>
      <c r="O35" s="610"/>
      <c r="P35" s="610"/>
      <c r="Q35" s="611"/>
      <c r="R35" s="612">
        <v>31647449</v>
      </c>
      <c r="S35" s="613"/>
      <c r="T35" s="613"/>
      <c r="U35" s="613"/>
      <c r="V35" s="613"/>
      <c r="W35" s="613"/>
      <c r="X35" s="613"/>
      <c r="Y35" s="614"/>
      <c r="Z35" s="615">
        <v>4.5999999999999996</v>
      </c>
      <c r="AA35" s="677"/>
      <c r="AB35" s="677"/>
      <c r="AC35" s="679"/>
      <c r="AD35" s="618">
        <v>125482</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294</v>
      </c>
      <c r="BZ35" s="666"/>
      <c r="CA35" s="666"/>
      <c r="CB35" s="666"/>
      <c r="CC35" s="666"/>
      <c r="CD35" s="666"/>
      <c r="CE35" s="666"/>
      <c r="CF35" s="666"/>
      <c r="CG35" s="666"/>
      <c r="CH35" s="666"/>
      <c r="CI35" s="666"/>
      <c r="CJ35" s="666"/>
      <c r="CK35" s="666"/>
      <c r="CL35" s="667"/>
      <c r="CM35" s="686">
        <v>306773783</v>
      </c>
      <c r="CN35" s="687"/>
      <c r="CO35" s="687"/>
      <c r="CP35" s="687"/>
      <c r="CQ35" s="687"/>
      <c r="CR35" s="687"/>
      <c r="CS35" s="687"/>
      <c r="CT35" s="688"/>
      <c r="CU35" s="683">
        <v>45.5</v>
      </c>
      <c r="CV35" s="684"/>
      <c r="CW35" s="684"/>
      <c r="CX35" s="689"/>
      <c r="CY35" s="690">
        <v>260947083</v>
      </c>
      <c r="CZ35" s="687"/>
      <c r="DA35" s="687"/>
      <c r="DB35" s="687"/>
      <c r="DC35" s="687"/>
      <c r="DD35" s="687"/>
      <c r="DE35" s="687"/>
      <c r="DF35" s="688"/>
      <c r="DG35" s="690">
        <v>258293081</v>
      </c>
      <c r="DH35" s="687"/>
      <c r="DI35" s="687"/>
      <c r="DJ35" s="687"/>
      <c r="DK35" s="687"/>
      <c r="DL35" s="687"/>
      <c r="DM35" s="687"/>
      <c r="DN35" s="687"/>
      <c r="DO35" s="687"/>
      <c r="DP35" s="687"/>
      <c r="DQ35" s="688"/>
      <c r="DR35" s="683">
        <v>67.099999999999994</v>
      </c>
      <c r="DS35" s="684"/>
      <c r="DT35" s="684"/>
      <c r="DU35" s="684"/>
      <c r="DV35" s="684"/>
      <c r="DW35" s="684"/>
      <c r="DX35" s="685"/>
    </row>
    <row r="36" spans="2:128" ht="11.25" customHeight="1" x14ac:dyDescent="0.15">
      <c r="B36" s="609" t="s">
        <v>295</v>
      </c>
      <c r="C36" s="610"/>
      <c r="D36" s="610"/>
      <c r="E36" s="610"/>
      <c r="F36" s="610"/>
      <c r="G36" s="610"/>
      <c r="H36" s="610"/>
      <c r="I36" s="610"/>
      <c r="J36" s="610"/>
      <c r="K36" s="610"/>
      <c r="L36" s="610"/>
      <c r="M36" s="610"/>
      <c r="N36" s="610"/>
      <c r="O36" s="610"/>
      <c r="P36" s="610"/>
      <c r="Q36" s="611"/>
      <c r="R36" s="612">
        <v>98844846</v>
      </c>
      <c r="S36" s="613"/>
      <c r="T36" s="613"/>
      <c r="U36" s="613"/>
      <c r="V36" s="613"/>
      <c r="W36" s="613"/>
      <c r="X36" s="613"/>
      <c r="Y36" s="614"/>
      <c r="Z36" s="615">
        <v>14.3</v>
      </c>
      <c r="AA36" s="677"/>
      <c r="AB36" s="677"/>
      <c r="AC36" s="679"/>
      <c r="AD36" s="618" t="s">
        <v>118</v>
      </c>
      <c r="AE36" s="613"/>
      <c r="AF36" s="613"/>
      <c r="AG36" s="613"/>
      <c r="AH36" s="613"/>
      <c r="AI36" s="613"/>
      <c r="AJ36" s="613"/>
      <c r="AK36" s="614"/>
      <c r="AL36" s="615" t="s">
        <v>213</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296</v>
      </c>
      <c r="BZ36" s="610"/>
      <c r="CA36" s="610"/>
      <c r="CB36" s="610"/>
      <c r="CC36" s="610"/>
      <c r="CD36" s="610"/>
      <c r="CE36" s="610"/>
      <c r="CF36" s="610"/>
      <c r="CG36" s="610"/>
      <c r="CH36" s="610"/>
      <c r="CI36" s="610"/>
      <c r="CJ36" s="610"/>
      <c r="CK36" s="610"/>
      <c r="CL36" s="611"/>
      <c r="CM36" s="612">
        <v>185136485</v>
      </c>
      <c r="CN36" s="619"/>
      <c r="CO36" s="619"/>
      <c r="CP36" s="619"/>
      <c r="CQ36" s="619"/>
      <c r="CR36" s="619"/>
      <c r="CS36" s="619"/>
      <c r="CT36" s="620"/>
      <c r="CU36" s="615">
        <v>27.4</v>
      </c>
      <c r="CV36" s="616"/>
      <c r="CW36" s="616"/>
      <c r="CX36" s="617"/>
      <c r="CY36" s="618">
        <v>157015904</v>
      </c>
      <c r="CZ36" s="619"/>
      <c r="DA36" s="619"/>
      <c r="DB36" s="619"/>
      <c r="DC36" s="619"/>
      <c r="DD36" s="619"/>
      <c r="DE36" s="619"/>
      <c r="DF36" s="620"/>
      <c r="DG36" s="618">
        <v>154361902</v>
      </c>
      <c r="DH36" s="619"/>
      <c r="DI36" s="619"/>
      <c r="DJ36" s="619"/>
      <c r="DK36" s="619"/>
      <c r="DL36" s="619"/>
      <c r="DM36" s="619"/>
      <c r="DN36" s="619"/>
      <c r="DO36" s="619"/>
      <c r="DP36" s="619"/>
      <c r="DQ36" s="620"/>
      <c r="DR36" s="615">
        <v>40.1</v>
      </c>
      <c r="DS36" s="616"/>
      <c r="DT36" s="616"/>
      <c r="DU36" s="616"/>
      <c r="DV36" s="616"/>
      <c r="DW36" s="616"/>
      <c r="DX36" s="636"/>
    </row>
    <row r="37" spans="2:128" ht="11.25" customHeight="1" x14ac:dyDescent="0.15">
      <c r="B37" s="609" t="s">
        <v>297</v>
      </c>
      <c r="C37" s="610"/>
      <c r="D37" s="610"/>
      <c r="E37" s="610"/>
      <c r="F37" s="610"/>
      <c r="G37" s="610"/>
      <c r="H37" s="610"/>
      <c r="I37" s="610"/>
      <c r="J37" s="610"/>
      <c r="K37" s="610"/>
      <c r="L37" s="610"/>
      <c r="M37" s="610"/>
      <c r="N37" s="610"/>
      <c r="O37" s="610"/>
      <c r="P37" s="610"/>
      <c r="Q37" s="611"/>
      <c r="R37" s="612">
        <v>3058900</v>
      </c>
      <c r="S37" s="613"/>
      <c r="T37" s="613"/>
      <c r="U37" s="613"/>
      <c r="V37" s="613"/>
      <c r="W37" s="613"/>
      <c r="X37" s="613"/>
      <c r="Y37" s="614"/>
      <c r="Z37" s="615">
        <v>0.4</v>
      </c>
      <c r="AA37" s="677"/>
      <c r="AB37" s="677"/>
      <c r="AC37" s="679"/>
      <c r="AD37" s="618" t="s">
        <v>118</v>
      </c>
      <c r="AE37" s="613"/>
      <c r="AF37" s="613"/>
      <c r="AG37" s="613"/>
      <c r="AH37" s="613"/>
      <c r="AI37" s="613"/>
      <c r="AJ37" s="613"/>
      <c r="AK37" s="614"/>
      <c r="AL37" s="615" t="s">
        <v>137</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298</v>
      </c>
      <c r="BZ37" s="610"/>
      <c r="CA37" s="610"/>
      <c r="CB37" s="610"/>
      <c r="CC37" s="610"/>
      <c r="CD37" s="610"/>
      <c r="CE37" s="610"/>
      <c r="CF37" s="610"/>
      <c r="CG37" s="610"/>
      <c r="CH37" s="610"/>
      <c r="CI37" s="610"/>
      <c r="CJ37" s="610"/>
      <c r="CK37" s="610"/>
      <c r="CL37" s="611"/>
      <c r="CM37" s="612">
        <v>136072239</v>
      </c>
      <c r="CN37" s="613"/>
      <c r="CO37" s="613"/>
      <c r="CP37" s="613"/>
      <c r="CQ37" s="613"/>
      <c r="CR37" s="613"/>
      <c r="CS37" s="613"/>
      <c r="CT37" s="614"/>
      <c r="CU37" s="615">
        <v>20.2</v>
      </c>
      <c r="CV37" s="616"/>
      <c r="CW37" s="616"/>
      <c r="CX37" s="617"/>
      <c r="CY37" s="618">
        <v>109085439</v>
      </c>
      <c r="CZ37" s="619"/>
      <c r="DA37" s="619"/>
      <c r="DB37" s="619"/>
      <c r="DC37" s="619"/>
      <c r="DD37" s="619"/>
      <c r="DE37" s="619"/>
      <c r="DF37" s="620"/>
      <c r="DG37" s="618">
        <v>109007587</v>
      </c>
      <c r="DH37" s="619"/>
      <c r="DI37" s="619"/>
      <c r="DJ37" s="619"/>
      <c r="DK37" s="619"/>
      <c r="DL37" s="619"/>
      <c r="DM37" s="619"/>
      <c r="DN37" s="619"/>
      <c r="DO37" s="619"/>
      <c r="DP37" s="619"/>
      <c r="DQ37" s="620"/>
      <c r="DR37" s="615">
        <v>28.3</v>
      </c>
      <c r="DS37" s="616"/>
      <c r="DT37" s="616"/>
      <c r="DU37" s="616"/>
      <c r="DV37" s="616"/>
      <c r="DW37" s="616"/>
      <c r="DX37" s="636"/>
    </row>
    <row r="38" spans="2:128" ht="11.25" customHeight="1" x14ac:dyDescent="0.15">
      <c r="B38" s="609" t="s">
        <v>299</v>
      </c>
      <c r="C38" s="610"/>
      <c r="D38" s="610"/>
      <c r="E38" s="610"/>
      <c r="F38" s="610"/>
      <c r="G38" s="610"/>
      <c r="H38" s="610"/>
      <c r="I38" s="610"/>
      <c r="J38" s="610"/>
      <c r="K38" s="610"/>
      <c r="L38" s="610"/>
      <c r="M38" s="610"/>
      <c r="N38" s="610"/>
      <c r="O38" s="610"/>
      <c r="P38" s="610"/>
      <c r="Q38" s="611"/>
      <c r="R38" s="612">
        <v>21289546</v>
      </c>
      <c r="S38" s="613"/>
      <c r="T38" s="613"/>
      <c r="U38" s="613"/>
      <c r="V38" s="613"/>
      <c r="W38" s="613"/>
      <c r="X38" s="613"/>
      <c r="Y38" s="614"/>
      <c r="Z38" s="615">
        <v>3.1</v>
      </c>
      <c r="AA38" s="677"/>
      <c r="AB38" s="677"/>
      <c r="AC38" s="679"/>
      <c r="AD38" s="618" t="s">
        <v>213</v>
      </c>
      <c r="AE38" s="613"/>
      <c r="AF38" s="613"/>
      <c r="AG38" s="613"/>
      <c r="AH38" s="613"/>
      <c r="AI38" s="613"/>
      <c r="AJ38" s="613"/>
      <c r="AK38" s="614"/>
      <c r="AL38" s="615" t="s">
        <v>213</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300</v>
      </c>
      <c r="BZ38" s="610"/>
      <c r="CA38" s="610"/>
      <c r="CB38" s="610"/>
      <c r="CC38" s="610"/>
      <c r="CD38" s="610"/>
      <c r="CE38" s="610"/>
      <c r="CF38" s="610"/>
      <c r="CG38" s="610"/>
      <c r="CH38" s="610"/>
      <c r="CI38" s="610"/>
      <c r="CJ38" s="610"/>
      <c r="CK38" s="610"/>
      <c r="CL38" s="611"/>
      <c r="CM38" s="612">
        <v>23579965</v>
      </c>
      <c r="CN38" s="619"/>
      <c r="CO38" s="619"/>
      <c r="CP38" s="619"/>
      <c r="CQ38" s="619"/>
      <c r="CR38" s="619"/>
      <c r="CS38" s="619"/>
      <c r="CT38" s="620"/>
      <c r="CU38" s="615">
        <v>3.5</v>
      </c>
      <c r="CV38" s="616"/>
      <c r="CW38" s="616"/>
      <c r="CX38" s="617"/>
      <c r="CY38" s="618">
        <v>10299471</v>
      </c>
      <c r="CZ38" s="619"/>
      <c r="DA38" s="619"/>
      <c r="DB38" s="619"/>
      <c r="DC38" s="619"/>
      <c r="DD38" s="619"/>
      <c r="DE38" s="619"/>
      <c r="DF38" s="620"/>
      <c r="DG38" s="618">
        <v>10299471</v>
      </c>
      <c r="DH38" s="619"/>
      <c r="DI38" s="619"/>
      <c r="DJ38" s="619"/>
      <c r="DK38" s="619"/>
      <c r="DL38" s="619"/>
      <c r="DM38" s="619"/>
      <c r="DN38" s="619"/>
      <c r="DO38" s="619"/>
      <c r="DP38" s="619"/>
      <c r="DQ38" s="620"/>
      <c r="DR38" s="615">
        <v>2.7</v>
      </c>
      <c r="DS38" s="616"/>
      <c r="DT38" s="616"/>
      <c r="DU38" s="616"/>
      <c r="DV38" s="616"/>
      <c r="DW38" s="616"/>
      <c r="DX38" s="636"/>
    </row>
    <row r="39" spans="2:128" ht="11.25" customHeight="1" x14ac:dyDescent="0.15">
      <c r="B39" s="591" t="s">
        <v>301</v>
      </c>
      <c r="C39" s="592"/>
      <c r="D39" s="592"/>
      <c r="E39" s="592"/>
      <c r="F39" s="592"/>
      <c r="G39" s="592"/>
      <c r="H39" s="592"/>
      <c r="I39" s="592"/>
      <c r="J39" s="592"/>
      <c r="K39" s="592"/>
      <c r="L39" s="592"/>
      <c r="M39" s="592"/>
      <c r="N39" s="592"/>
      <c r="O39" s="592"/>
      <c r="P39" s="592"/>
      <c r="Q39" s="593"/>
      <c r="R39" s="612">
        <v>691436115</v>
      </c>
      <c r="S39" s="613"/>
      <c r="T39" s="613"/>
      <c r="U39" s="613"/>
      <c r="V39" s="613"/>
      <c r="W39" s="613"/>
      <c r="X39" s="613"/>
      <c r="Y39" s="614"/>
      <c r="Z39" s="676">
        <v>100</v>
      </c>
      <c r="AA39" s="676"/>
      <c r="AB39" s="676"/>
      <c r="AC39" s="676"/>
      <c r="AD39" s="671">
        <v>360373151</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302</v>
      </c>
      <c r="BZ39" s="610"/>
      <c r="CA39" s="610"/>
      <c r="CB39" s="610"/>
      <c r="CC39" s="610"/>
      <c r="CD39" s="610"/>
      <c r="CE39" s="610"/>
      <c r="CF39" s="610"/>
      <c r="CG39" s="610"/>
      <c r="CH39" s="610"/>
      <c r="CI39" s="610"/>
      <c r="CJ39" s="610"/>
      <c r="CK39" s="610"/>
      <c r="CL39" s="611"/>
      <c r="CM39" s="612">
        <v>98057333</v>
      </c>
      <c r="CN39" s="613"/>
      <c r="CO39" s="613"/>
      <c r="CP39" s="613"/>
      <c r="CQ39" s="613"/>
      <c r="CR39" s="613"/>
      <c r="CS39" s="613"/>
      <c r="CT39" s="614"/>
      <c r="CU39" s="615">
        <v>14.5</v>
      </c>
      <c r="CV39" s="616"/>
      <c r="CW39" s="616"/>
      <c r="CX39" s="617"/>
      <c r="CY39" s="618">
        <v>93631708</v>
      </c>
      <c r="CZ39" s="619"/>
      <c r="DA39" s="619"/>
      <c r="DB39" s="619"/>
      <c r="DC39" s="619"/>
      <c r="DD39" s="619"/>
      <c r="DE39" s="619"/>
      <c r="DF39" s="620"/>
      <c r="DG39" s="618">
        <v>93631708</v>
      </c>
      <c r="DH39" s="619"/>
      <c r="DI39" s="619"/>
      <c r="DJ39" s="619"/>
      <c r="DK39" s="619"/>
      <c r="DL39" s="619"/>
      <c r="DM39" s="619"/>
      <c r="DN39" s="619"/>
      <c r="DO39" s="619"/>
      <c r="DP39" s="619"/>
      <c r="DQ39" s="620"/>
      <c r="DR39" s="615">
        <v>24.3</v>
      </c>
      <c r="DS39" s="616"/>
      <c r="DT39" s="616"/>
      <c r="DU39" s="616"/>
      <c r="DV39" s="616"/>
      <c r="DW39" s="616"/>
      <c r="DX39" s="636"/>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303</v>
      </c>
      <c r="BZ40" s="630"/>
      <c r="CA40" s="609" t="s">
        <v>304</v>
      </c>
      <c r="CB40" s="610"/>
      <c r="CC40" s="610"/>
      <c r="CD40" s="610"/>
      <c r="CE40" s="610"/>
      <c r="CF40" s="610"/>
      <c r="CG40" s="610"/>
      <c r="CH40" s="610"/>
      <c r="CI40" s="610"/>
      <c r="CJ40" s="610"/>
      <c r="CK40" s="610"/>
      <c r="CL40" s="611"/>
      <c r="CM40" s="612">
        <v>98057333</v>
      </c>
      <c r="CN40" s="619"/>
      <c r="CO40" s="619"/>
      <c r="CP40" s="619"/>
      <c r="CQ40" s="619"/>
      <c r="CR40" s="619"/>
      <c r="CS40" s="619"/>
      <c r="CT40" s="620"/>
      <c r="CU40" s="615">
        <v>14.5</v>
      </c>
      <c r="CV40" s="616"/>
      <c r="CW40" s="616"/>
      <c r="CX40" s="617"/>
      <c r="CY40" s="618">
        <v>93631708</v>
      </c>
      <c r="CZ40" s="619"/>
      <c r="DA40" s="619"/>
      <c r="DB40" s="619"/>
      <c r="DC40" s="619"/>
      <c r="DD40" s="619"/>
      <c r="DE40" s="619"/>
      <c r="DF40" s="620"/>
      <c r="DG40" s="618">
        <v>93631708</v>
      </c>
      <c r="DH40" s="619"/>
      <c r="DI40" s="619"/>
      <c r="DJ40" s="619"/>
      <c r="DK40" s="619"/>
      <c r="DL40" s="619"/>
      <c r="DM40" s="619"/>
      <c r="DN40" s="619"/>
      <c r="DO40" s="619"/>
      <c r="DP40" s="619"/>
      <c r="DQ40" s="620"/>
      <c r="DR40" s="615">
        <v>24.3</v>
      </c>
      <c r="DS40" s="616"/>
      <c r="DT40" s="616"/>
      <c r="DU40" s="616"/>
      <c r="DV40" s="616"/>
      <c r="DW40" s="616"/>
      <c r="DX40" s="636"/>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305</v>
      </c>
      <c r="CB41" s="610"/>
      <c r="CC41" s="610"/>
      <c r="CD41" s="610"/>
      <c r="CE41" s="610"/>
      <c r="CF41" s="610"/>
      <c r="CG41" s="610"/>
      <c r="CH41" s="610"/>
      <c r="CI41" s="610"/>
      <c r="CJ41" s="610"/>
      <c r="CK41" s="610"/>
      <c r="CL41" s="611"/>
      <c r="CM41" s="612">
        <v>90464091</v>
      </c>
      <c r="CN41" s="613"/>
      <c r="CO41" s="613"/>
      <c r="CP41" s="613"/>
      <c r="CQ41" s="613"/>
      <c r="CR41" s="613"/>
      <c r="CS41" s="613"/>
      <c r="CT41" s="614"/>
      <c r="CU41" s="615">
        <v>13.4</v>
      </c>
      <c r="CV41" s="616"/>
      <c r="CW41" s="616"/>
      <c r="CX41" s="617"/>
      <c r="CY41" s="618">
        <v>89315117</v>
      </c>
      <c r="CZ41" s="619"/>
      <c r="DA41" s="619"/>
      <c r="DB41" s="619"/>
      <c r="DC41" s="619"/>
      <c r="DD41" s="619"/>
      <c r="DE41" s="619"/>
      <c r="DF41" s="620"/>
      <c r="DG41" s="618">
        <v>89315117</v>
      </c>
      <c r="DH41" s="619"/>
      <c r="DI41" s="619"/>
      <c r="DJ41" s="619"/>
      <c r="DK41" s="619"/>
      <c r="DL41" s="619"/>
      <c r="DM41" s="619"/>
      <c r="DN41" s="619"/>
      <c r="DO41" s="619"/>
      <c r="DP41" s="619"/>
      <c r="DQ41" s="620"/>
      <c r="DR41" s="615">
        <v>23.2</v>
      </c>
      <c r="DS41" s="616"/>
      <c r="DT41" s="616"/>
      <c r="DU41" s="616"/>
      <c r="DV41" s="616"/>
      <c r="DW41" s="616"/>
      <c r="DX41" s="636"/>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306</v>
      </c>
      <c r="AQ42" s="674"/>
      <c r="AR42" s="674"/>
      <c r="AS42" s="674"/>
      <c r="AT42" s="674"/>
      <c r="AU42" s="674"/>
      <c r="AV42" s="674"/>
      <c r="AW42" s="674"/>
      <c r="AX42" s="674"/>
      <c r="AY42" s="674"/>
      <c r="AZ42" s="674"/>
      <c r="BA42" s="674"/>
      <c r="BB42" s="674"/>
      <c r="BC42" s="675"/>
      <c r="BD42" s="673" t="s">
        <v>307</v>
      </c>
      <c r="BE42" s="674"/>
      <c r="BF42" s="674"/>
      <c r="BG42" s="674"/>
      <c r="BH42" s="674"/>
      <c r="BI42" s="674"/>
      <c r="BJ42" s="674"/>
      <c r="BK42" s="674"/>
      <c r="BL42" s="674"/>
      <c r="BM42" s="675"/>
      <c r="BN42" s="673" t="s">
        <v>308</v>
      </c>
      <c r="BO42" s="674"/>
      <c r="BP42" s="674"/>
      <c r="BQ42" s="674"/>
      <c r="BR42" s="674"/>
      <c r="BS42" s="674"/>
      <c r="BT42" s="674"/>
      <c r="BU42" s="674"/>
      <c r="BV42" s="674"/>
      <c r="BW42" s="675"/>
      <c r="BY42" s="631"/>
      <c r="BZ42" s="632"/>
      <c r="CA42" s="609" t="s">
        <v>309</v>
      </c>
      <c r="CB42" s="610"/>
      <c r="CC42" s="610"/>
      <c r="CD42" s="610"/>
      <c r="CE42" s="610"/>
      <c r="CF42" s="610"/>
      <c r="CG42" s="610"/>
      <c r="CH42" s="610"/>
      <c r="CI42" s="610"/>
      <c r="CJ42" s="610"/>
      <c r="CK42" s="610"/>
      <c r="CL42" s="611"/>
      <c r="CM42" s="612">
        <v>7593242</v>
      </c>
      <c r="CN42" s="619"/>
      <c r="CO42" s="619"/>
      <c r="CP42" s="619"/>
      <c r="CQ42" s="619"/>
      <c r="CR42" s="619"/>
      <c r="CS42" s="619"/>
      <c r="CT42" s="620"/>
      <c r="CU42" s="615">
        <v>1.1000000000000001</v>
      </c>
      <c r="CV42" s="616"/>
      <c r="CW42" s="616"/>
      <c r="CX42" s="617"/>
      <c r="CY42" s="618">
        <v>4316591</v>
      </c>
      <c r="CZ42" s="619"/>
      <c r="DA42" s="619"/>
      <c r="DB42" s="619"/>
      <c r="DC42" s="619"/>
      <c r="DD42" s="619"/>
      <c r="DE42" s="619"/>
      <c r="DF42" s="620"/>
      <c r="DG42" s="618">
        <v>4316591</v>
      </c>
      <c r="DH42" s="619"/>
      <c r="DI42" s="619"/>
      <c r="DJ42" s="619"/>
      <c r="DK42" s="619"/>
      <c r="DL42" s="619"/>
      <c r="DM42" s="619"/>
      <c r="DN42" s="619"/>
      <c r="DO42" s="619"/>
      <c r="DP42" s="619"/>
      <c r="DQ42" s="620"/>
      <c r="DR42" s="615">
        <v>1.1000000000000001</v>
      </c>
      <c r="DS42" s="616"/>
      <c r="DT42" s="616"/>
      <c r="DU42" s="616"/>
      <c r="DV42" s="616"/>
      <c r="DW42" s="616"/>
      <c r="DX42" s="636"/>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310</v>
      </c>
      <c r="AQ43" s="657"/>
      <c r="AR43" s="657"/>
      <c r="AS43" s="657"/>
      <c r="AT43" s="662" t="s">
        <v>311</v>
      </c>
      <c r="AU43" s="224"/>
      <c r="AV43" s="224"/>
      <c r="AW43" s="224"/>
      <c r="AX43" s="665" t="s">
        <v>155</v>
      </c>
      <c r="AY43" s="666"/>
      <c r="AZ43" s="666"/>
      <c r="BA43" s="666"/>
      <c r="BB43" s="666"/>
      <c r="BC43" s="667"/>
      <c r="BD43" s="668">
        <v>99.4</v>
      </c>
      <c r="BE43" s="669"/>
      <c r="BF43" s="669"/>
      <c r="BG43" s="669"/>
      <c r="BH43" s="669"/>
      <c r="BI43" s="669">
        <v>98.8</v>
      </c>
      <c r="BJ43" s="669"/>
      <c r="BK43" s="669"/>
      <c r="BL43" s="669"/>
      <c r="BM43" s="670"/>
      <c r="BN43" s="668">
        <v>99.4</v>
      </c>
      <c r="BO43" s="669"/>
      <c r="BP43" s="669"/>
      <c r="BQ43" s="669"/>
      <c r="BR43" s="669"/>
      <c r="BS43" s="669">
        <v>98.8</v>
      </c>
      <c r="BT43" s="669"/>
      <c r="BU43" s="669"/>
      <c r="BV43" s="669"/>
      <c r="BW43" s="670"/>
      <c r="BY43" s="633"/>
      <c r="BZ43" s="634"/>
      <c r="CA43" s="609" t="s">
        <v>312</v>
      </c>
      <c r="CB43" s="610"/>
      <c r="CC43" s="610"/>
      <c r="CD43" s="610"/>
      <c r="CE43" s="610"/>
      <c r="CF43" s="610"/>
      <c r="CG43" s="610"/>
      <c r="CH43" s="610"/>
      <c r="CI43" s="610"/>
      <c r="CJ43" s="610"/>
      <c r="CK43" s="610"/>
      <c r="CL43" s="611"/>
      <c r="CM43" s="612" t="s">
        <v>213</v>
      </c>
      <c r="CN43" s="613"/>
      <c r="CO43" s="613"/>
      <c r="CP43" s="613"/>
      <c r="CQ43" s="613"/>
      <c r="CR43" s="613"/>
      <c r="CS43" s="613"/>
      <c r="CT43" s="614"/>
      <c r="CU43" s="615" t="s">
        <v>213</v>
      </c>
      <c r="CV43" s="616"/>
      <c r="CW43" s="616"/>
      <c r="CX43" s="617"/>
      <c r="CY43" s="618" t="s">
        <v>213</v>
      </c>
      <c r="CZ43" s="619"/>
      <c r="DA43" s="619"/>
      <c r="DB43" s="619"/>
      <c r="DC43" s="619"/>
      <c r="DD43" s="619"/>
      <c r="DE43" s="619"/>
      <c r="DF43" s="620"/>
      <c r="DG43" s="618" t="s">
        <v>213</v>
      </c>
      <c r="DH43" s="619"/>
      <c r="DI43" s="619"/>
      <c r="DJ43" s="619"/>
      <c r="DK43" s="619"/>
      <c r="DL43" s="619"/>
      <c r="DM43" s="619"/>
      <c r="DN43" s="619"/>
      <c r="DO43" s="619"/>
      <c r="DP43" s="619"/>
      <c r="DQ43" s="620"/>
      <c r="DR43" s="615" t="s">
        <v>213</v>
      </c>
      <c r="DS43" s="616"/>
      <c r="DT43" s="616"/>
      <c r="DU43" s="616"/>
      <c r="DV43" s="616"/>
      <c r="DW43" s="616"/>
      <c r="DX43" s="636"/>
    </row>
    <row r="44" spans="2:128" ht="11.25" customHeight="1" x14ac:dyDescent="0.15">
      <c r="AP44" s="658"/>
      <c r="AQ44" s="659"/>
      <c r="AR44" s="659"/>
      <c r="AS44" s="659"/>
      <c r="AT44" s="663"/>
      <c r="AU44" s="213" t="s">
        <v>313</v>
      </c>
      <c r="AV44" s="213"/>
      <c r="AW44" s="213"/>
      <c r="AX44" s="609" t="s">
        <v>314</v>
      </c>
      <c r="AY44" s="610"/>
      <c r="AZ44" s="610"/>
      <c r="BA44" s="610"/>
      <c r="BB44" s="610"/>
      <c r="BC44" s="611"/>
      <c r="BD44" s="654">
        <v>99</v>
      </c>
      <c r="BE44" s="628"/>
      <c r="BF44" s="628"/>
      <c r="BG44" s="628"/>
      <c r="BH44" s="628"/>
      <c r="BI44" s="628">
        <v>97.3</v>
      </c>
      <c r="BJ44" s="628"/>
      <c r="BK44" s="628"/>
      <c r="BL44" s="628"/>
      <c r="BM44" s="655"/>
      <c r="BN44" s="654">
        <v>99</v>
      </c>
      <c r="BO44" s="628"/>
      <c r="BP44" s="628"/>
      <c r="BQ44" s="628"/>
      <c r="BR44" s="628"/>
      <c r="BS44" s="628">
        <v>97.2</v>
      </c>
      <c r="BT44" s="628"/>
      <c r="BU44" s="628"/>
      <c r="BV44" s="628"/>
      <c r="BW44" s="655"/>
      <c r="BY44" s="609" t="s">
        <v>315</v>
      </c>
      <c r="BZ44" s="610"/>
      <c r="CA44" s="610"/>
      <c r="CB44" s="610"/>
      <c r="CC44" s="610"/>
      <c r="CD44" s="610"/>
      <c r="CE44" s="610"/>
      <c r="CF44" s="610"/>
      <c r="CG44" s="610"/>
      <c r="CH44" s="610"/>
      <c r="CI44" s="610"/>
      <c r="CJ44" s="610"/>
      <c r="CK44" s="610"/>
      <c r="CL44" s="611"/>
      <c r="CM44" s="612">
        <v>206387800</v>
      </c>
      <c r="CN44" s="619"/>
      <c r="CO44" s="619"/>
      <c r="CP44" s="619"/>
      <c r="CQ44" s="619"/>
      <c r="CR44" s="619"/>
      <c r="CS44" s="619"/>
      <c r="CT44" s="620"/>
      <c r="CU44" s="615">
        <v>30.6</v>
      </c>
      <c r="CV44" s="616"/>
      <c r="CW44" s="616"/>
      <c r="CX44" s="617"/>
      <c r="CY44" s="618">
        <v>161313245</v>
      </c>
      <c r="CZ44" s="619"/>
      <c r="DA44" s="619"/>
      <c r="DB44" s="619"/>
      <c r="DC44" s="619"/>
      <c r="DD44" s="619"/>
      <c r="DE44" s="619"/>
      <c r="DF44" s="620"/>
      <c r="DG44" s="618">
        <v>118337406</v>
      </c>
      <c r="DH44" s="619"/>
      <c r="DI44" s="619"/>
      <c r="DJ44" s="619"/>
      <c r="DK44" s="619"/>
      <c r="DL44" s="619"/>
      <c r="DM44" s="619"/>
      <c r="DN44" s="619"/>
      <c r="DO44" s="619"/>
      <c r="DP44" s="619"/>
      <c r="DQ44" s="620"/>
      <c r="DR44" s="615">
        <v>30.8</v>
      </c>
      <c r="DS44" s="616"/>
      <c r="DT44" s="616"/>
      <c r="DU44" s="616"/>
      <c r="DV44" s="616"/>
      <c r="DW44" s="616"/>
      <c r="DX44" s="636"/>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316</v>
      </c>
      <c r="AY45" s="592"/>
      <c r="AZ45" s="592"/>
      <c r="BA45" s="592"/>
      <c r="BB45" s="592"/>
      <c r="BC45" s="593"/>
      <c r="BD45" s="651">
        <v>99.9</v>
      </c>
      <c r="BE45" s="652"/>
      <c r="BF45" s="652"/>
      <c r="BG45" s="652"/>
      <c r="BH45" s="652"/>
      <c r="BI45" s="652">
        <v>99.8</v>
      </c>
      <c r="BJ45" s="652"/>
      <c r="BK45" s="652"/>
      <c r="BL45" s="652"/>
      <c r="BM45" s="653"/>
      <c r="BN45" s="651">
        <v>99.9</v>
      </c>
      <c r="BO45" s="652"/>
      <c r="BP45" s="652"/>
      <c r="BQ45" s="652"/>
      <c r="BR45" s="652"/>
      <c r="BS45" s="652">
        <v>99.8</v>
      </c>
      <c r="BT45" s="652"/>
      <c r="BU45" s="652"/>
      <c r="BV45" s="652"/>
      <c r="BW45" s="653"/>
      <c r="BY45" s="609" t="s">
        <v>317</v>
      </c>
      <c r="BZ45" s="610"/>
      <c r="CA45" s="610"/>
      <c r="CB45" s="610"/>
      <c r="CC45" s="610"/>
      <c r="CD45" s="610"/>
      <c r="CE45" s="610"/>
      <c r="CF45" s="610"/>
      <c r="CG45" s="610"/>
      <c r="CH45" s="610"/>
      <c r="CI45" s="610"/>
      <c r="CJ45" s="610"/>
      <c r="CK45" s="610"/>
      <c r="CL45" s="611"/>
      <c r="CM45" s="612">
        <v>16468577</v>
      </c>
      <c r="CN45" s="613"/>
      <c r="CO45" s="613"/>
      <c r="CP45" s="613"/>
      <c r="CQ45" s="613"/>
      <c r="CR45" s="613"/>
      <c r="CS45" s="613"/>
      <c r="CT45" s="614"/>
      <c r="CU45" s="615">
        <v>2.4</v>
      </c>
      <c r="CV45" s="616"/>
      <c r="CW45" s="616"/>
      <c r="CX45" s="617"/>
      <c r="CY45" s="618">
        <v>12181408</v>
      </c>
      <c r="CZ45" s="619"/>
      <c r="DA45" s="619"/>
      <c r="DB45" s="619"/>
      <c r="DC45" s="619"/>
      <c r="DD45" s="619"/>
      <c r="DE45" s="619"/>
      <c r="DF45" s="620"/>
      <c r="DG45" s="618">
        <v>11093773</v>
      </c>
      <c r="DH45" s="619"/>
      <c r="DI45" s="619"/>
      <c r="DJ45" s="619"/>
      <c r="DK45" s="619"/>
      <c r="DL45" s="619"/>
      <c r="DM45" s="619"/>
      <c r="DN45" s="619"/>
      <c r="DO45" s="619"/>
      <c r="DP45" s="619"/>
      <c r="DQ45" s="620"/>
      <c r="DR45" s="615">
        <v>2.9</v>
      </c>
      <c r="DS45" s="616"/>
      <c r="DT45" s="616"/>
      <c r="DU45" s="616"/>
      <c r="DV45" s="616"/>
      <c r="DW45" s="616"/>
      <c r="DX45" s="636"/>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318</v>
      </c>
      <c r="AQ46" s="645"/>
      <c r="AR46" s="645"/>
      <c r="AS46" s="645"/>
      <c r="AT46" s="645"/>
      <c r="AU46" s="645"/>
      <c r="AV46" s="645"/>
      <c r="AW46" s="646"/>
      <c r="AX46" s="647" t="s">
        <v>319</v>
      </c>
      <c r="AY46" s="647"/>
      <c r="AZ46" s="647"/>
      <c r="BA46" s="647"/>
      <c r="BB46" s="647"/>
      <c r="BC46" s="647"/>
      <c r="BD46" s="648">
        <v>3281741</v>
      </c>
      <c r="BE46" s="649"/>
      <c r="BF46" s="649"/>
      <c r="BG46" s="649"/>
      <c r="BH46" s="649"/>
      <c r="BI46" s="649"/>
      <c r="BJ46" s="649"/>
      <c r="BK46" s="649"/>
      <c r="BL46" s="649"/>
      <c r="BM46" s="650"/>
      <c r="BN46" s="648">
        <v>1888271</v>
      </c>
      <c r="BO46" s="649"/>
      <c r="BP46" s="649"/>
      <c r="BQ46" s="649"/>
      <c r="BR46" s="649"/>
      <c r="BS46" s="649"/>
      <c r="BT46" s="649"/>
      <c r="BU46" s="649"/>
      <c r="BV46" s="649"/>
      <c r="BW46" s="650"/>
      <c r="BY46" s="609" t="s">
        <v>320</v>
      </c>
      <c r="BZ46" s="610"/>
      <c r="CA46" s="610"/>
      <c r="CB46" s="610"/>
      <c r="CC46" s="610"/>
      <c r="CD46" s="610"/>
      <c r="CE46" s="610"/>
      <c r="CF46" s="610"/>
      <c r="CG46" s="610"/>
      <c r="CH46" s="610"/>
      <c r="CI46" s="610"/>
      <c r="CJ46" s="610"/>
      <c r="CK46" s="610"/>
      <c r="CL46" s="611"/>
      <c r="CM46" s="612">
        <v>5463503</v>
      </c>
      <c r="CN46" s="619"/>
      <c r="CO46" s="619"/>
      <c r="CP46" s="619"/>
      <c r="CQ46" s="619"/>
      <c r="CR46" s="619"/>
      <c r="CS46" s="619"/>
      <c r="CT46" s="620"/>
      <c r="CU46" s="615">
        <v>0.8</v>
      </c>
      <c r="CV46" s="616"/>
      <c r="CW46" s="616"/>
      <c r="CX46" s="617"/>
      <c r="CY46" s="618">
        <v>4017379</v>
      </c>
      <c r="CZ46" s="619"/>
      <c r="DA46" s="619"/>
      <c r="DB46" s="619"/>
      <c r="DC46" s="619"/>
      <c r="DD46" s="619"/>
      <c r="DE46" s="619"/>
      <c r="DF46" s="620"/>
      <c r="DG46" s="618">
        <v>3889917</v>
      </c>
      <c r="DH46" s="619"/>
      <c r="DI46" s="619"/>
      <c r="DJ46" s="619"/>
      <c r="DK46" s="619"/>
      <c r="DL46" s="619"/>
      <c r="DM46" s="619"/>
      <c r="DN46" s="619"/>
      <c r="DO46" s="619"/>
      <c r="DP46" s="619"/>
      <c r="DQ46" s="620"/>
      <c r="DR46" s="615">
        <v>1</v>
      </c>
      <c r="DS46" s="616"/>
      <c r="DT46" s="616"/>
      <c r="DU46" s="616"/>
      <c r="DV46" s="616"/>
      <c r="DW46" s="616"/>
      <c r="DX46" s="636"/>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321</v>
      </c>
      <c r="AQ47" s="638"/>
      <c r="AR47" s="638"/>
      <c r="AS47" s="638"/>
      <c r="AT47" s="638"/>
      <c r="AU47" s="638"/>
      <c r="AV47" s="638"/>
      <c r="AW47" s="639"/>
      <c r="AX47" s="640" t="s">
        <v>322</v>
      </c>
      <c r="AY47" s="640"/>
      <c r="AZ47" s="640"/>
      <c r="BA47" s="640"/>
      <c r="BB47" s="640"/>
      <c r="BC47" s="640"/>
      <c r="BD47" s="641">
        <v>3281741</v>
      </c>
      <c r="BE47" s="642"/>
      <c r="BF47" s="642"/>
      <c r="BG47" s="642"/>
      <c r="BH47" s="642"/>
      <c r="BI47" s="642"/>
      <c r="BJ47" s="642"/>
      <c r="BK47" s="642"/>
      <c r="BL47" s="642"/>
      <c r="BM47" s="643"/>
      <c r="BN47" s="641">
        <v>1888271</v>
      </c>
      <c r="BO47" s="642"/>
      <c r="BP47" s="642"/>
      <c r="BQ47" s="642"/>
      <c r="BR47" s="642"/>
      <c r="BS47" s="642"/>
      <c r="BT47" s="642"/>
      <c r="BU47" s="642"/>
      <c r="BV47" s="642"/>
      <c r="BW47" s="643"/>
      <c r="BY47" s="609" t="s">
        <v>323</v>
      </c>
      <c r="BZ47" s="610"/>
      <c r="CA47" s="610"/>
      <c r="CB47" s="610"/>
      <c r="CC47" s="610"/>
      <c r="CD47" s="610"/>
      <c r="CE47" s="610"/>
      <c r="CF47" s="610"/>
      <c r="CG47" s="610"/>
      <c r="CH47" s="610"/>
      <c r="CI47" s="610"/>
      <c r="CJ47" s="610"/>
      <c r="CK47" s="610"/>
      <c r="CL47" s="611"/>
      <c r="CM47" s="612">
        <v>146777236</v>
      </c>
      <c r="CN47" s="613"/>
      <c r="CO47" s="613"/>
      <c r="CP47" s="613"/>
      <c r="CQ47" s="613"/>
      <c r="CR47" s="613"/>
      <c r="CS47" s="613"/>
      <c r="CT47" s="614"/>
      <c r="CU47" s="615">
        <v>21.8</v>
      </c>
      <c r="CV47" s="616"/>
      <c r="CW47" s="616"/>
      <c r="CX47" s="617"/>
      <c r="CY47" s="618">
        <v>129196803</v>
      </c>
      <c r="CZ47" s="619"/>
      <c r="DA47" s="619"/>
      <c r="DB47" s="619"/>
      <c r="DC47" s="619"/>
      <c r="DD47" s="619"/>
      <c r="DE47" s="619"/>
      <c r="DF47" s="620"/>
      <c r="DG47" s="618">
        <v>92751153</v>
      </c>
      <c r="DH47" s="619"/>
      <c r="DI47" s="619"/>
      <c r="DJ47" s="619"/>
      <c r="DK47" s="619"/>
      <c r="DL47" s="619"/>
      <c r="DM47" s="619"/>
      <c r="DN47" s="619"/>
      <c r="DO47" s="619"/>
      <c r="DP47" s="619"/>
      <c r="DQ47" s="620"/>
      <c r="DR47" s="615">
        <v>24.1</v>
      </c>
      <c r="DS47" s="616"/>
      <c r="DT47" s="616"/>
      <c r="DU47" s="616"/>
      <c r="DV47" s="616"/>
      <c r="DW47" s="616"/>
      <c r="DX47" s="636"/>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324</v>
      </c>
      <c r="BZ48" s="610"/>
      <c r="CA48" s="610"/>
      <c r="CB48" s="610"/>
      <c r="CC48" s="610"/>
      <c r="CD48" s="610"/>
      <c r="CE48" s="610"/>
      <c r="CF48" s="610"/>
      <c r="CG48" s="610"/>
      <c r="CH48" s="610"/>
      <c r="CI48" s="610"/>
      <c r="CJ48" s="610"/>
      <c r="CK48" s="610"/>
      <c r="CL48" s="611"/>
      <c r="CM48" s="612">
        <v>10665805</v>
      </c>
      <c r="CN48" s="619"/>
      <c r="CO48" s="619"/>
      <c r="CP48" s="619"/>
      <c r="CQ48" s="619"/>
      <c r="CR48" s="619"/>
      <c r="CS48" s="619"/>
      <c r="CT48" s="620"/>
      <c r="CU48" s="615">
        <v>1.6</v>
      </c>
      <c r="CV48" s="616"/>
      <c r="CW48" s="616"/>
      <c r="CX48" s="617"/>
      <c r="CY48" s="618">
        <v>10665805</v>
      </c>
      <c r="CZ48" s="619"/>
      <c r="DA48" s="619"/>
      <c r="DB48" s="619"/>
      <c r="DC48" s="619"/>
      <c r="DD48" s="619"/>
      <c r="DE48" s="619"/>
      <c r="DF48" s="620"/>
      <c r="DG48" s="618">
        <v>10184513</v>
      </c>
      <c r="DH48" s="619"/>
      <c r="DI48" s="619"/>
      <c r="DJ48" s="619"/>
      <c r="DK48" s="619"/>
      <c r="DL48" s="619"/>
      <c r="DM48" s="619"/>
      <c r="DN48" s="619"/>
      <c r="DO48" s="619"/>
      <c r="DP48" s="619"/>
      <c r="DQ48" s="620"/>
      <c r="DR48" s="615">
        <v>2.6</v>
      </c>
      <c r="DS48" s="616"/>
      <c r="DT48" s="616"/>
      <c r="DU48" s="616"/>
      <c r="DV48" s="616"/>
      <c r="DW48" s="616"/>
      <c r="DX48" s="636"/>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325</v>
      </c>
      <c r="BZ49" s="610"/>
      <c r="CA49" s="610"/>
      <c r="CB49" s="610"/>
      <c r="CC49" s="610"/>
      <c r="CD49" s="610"/>
      <c r="CE49" s="610"/>
      <c r="CF49" s="610"/>
      <c r="CG49" s="610"/>
      <c r="CH49" s="610"/>
      <c r="CI49" s="610"/>
      <c r="CJ49" s="610"/>
      <c r="CK49" s="610"/>
      <c r="CL49" s="611"/>
      <c r="CM49" s="612">
        <v>6265408</v>
      </c>
      <c r="CN49" s="613"/>
      <c r="CO49" s="613"/>
      <c r="CP49" s="613"/>
      <c r="CQ49" s="613"/>
      <c r="CR49" s="613"/>
      <c r="CS49" s="613"/>
      <c r="CT49" s="614"/>
      <c r="CU49" s="615">
        <v>0.9</v>
      </c>
      <c r="CV49" s="616"/>
      <c r="CW49" s="616"/>
      <c r="CX49" s="617"/>
      <c r="CY49" s="618">
        <v>4826920</v>
      </c>
      <c r="CZ49" s="619"/>
      <c r="DA49" s="619"/>
      <c r="DB49" s="619"/>
      <c r="DC49" s="619"/>
      <c r="DD49" s="619"/>
      <c r="DE49" s="619"/>
      <c r="DF49" s="620"/>
      <c r="DG49" s="618" t="s">
        <v>213</v>
      </c>
      <c r="DH49" s="619"/>
      <c r="DI49" s="619"/>
      <c r="DJ49" s="619"/>
      <c r="DK49" s="619"/>
      <c r="DL49" s="619"/>
      <c r="DM49" s="619"/>
      <c r="DN49" s="619"/>
      <c r="DO49" s="619"/>
      <c r="DP49" s="619"/>
      <c r="DQ49" s="620"/>
      <c r="DR49" s="615" t="s">
        <v>118</v>
      </c>
      <c r="DS49" s="616"/>
      <c r="DT49" s="616"/>
      <c r="DU49" s="616"/>
      <c r="DV49" s="616"/>
      <c r="DW49" s="616"/>
      <c r="DX49" s="636"/>
    </row>
    <row r="50" spans="2:128" ht="11.25" customHeight="1" x14ac:dyDescent="0.15">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327</v>
      </c>
      <c r="BZ50" s="610"/>
      <c r="CA50" s="610"/>
      <c r="CB50" s="610"/>
      <c r="CC50" s="610"/>
      <c r="CD50" s="610"/>
      <c r="CE50" s="610"/>
      <c r="CF50" s="610"/>
      <c r="CG50" s="610"/>
      <c r="CH50" s="610"/>
      <c r="CI50" s="610"/>
      <c r="CJ50" s="610"/>
      <c r="CK50" s="610"/>
      <c r="CL50" s="611"/>
      <c r="CM50" s="612">
        <v>512780</v>
      </c>
      <c r="CN50" s="619"/>
      <c r="CO50" s="619"/>
      <c r="CP50" s="619"/>
      <c r="CQ50" s="619"/>
      <c r="CR50" s="619"/>
      <c r="CS50" s="619"/>
      <c r="CT50" s="620"/>
      <c r="CU50" s="615">
        <v>0.1</v>
      </c>
      <c r="CV50" s="616"/>
      <c r="CW50" s="616"/>
      <c r="CX50" s="617"/>
      <c r="CY50" s="618">
        <v>6880</v>
      </c>
      <c r="CZ50" s="619"/>
      <c r="DA50" s="619"/>
      <c r="DB50" s="619"/>
      <c r="DC50" s="619"/>
      <c r="DD50" s="619"/>
      <c r="DE50" s="619"/>
      <c r="DF50" s="620"/>
      <c r="DG50" s="618" t="s">
        <v>137</v>
      </c>
      <c r="DH50" s="619"/>
      <c r="DI50" s="619"/>
      <c r="DJ50" s="619"/>
      <c r="DK50" s="619"/>
      <c r="DL50" s="619"/>
      <c r="DM50" s="619"/>
      <c r="DN50" s="619"/>
      <c r="DO50" s="619"/>
      <c r="DP50" s="619"/>
      <c r="DQ50" s="620"/>
      <c r="DR50" s="615" t="s">
        <v>213</v>
      </c>
      <c r="DS50" s="616"/>
      <c r="DT50" s="616"/>
      <c r="DU50" s="616"/>
      <c r="DV50" s="616"/>
      <c r="DW50" s="616"/>
      <c r="DX50" s="636"/>
    </row>
    <row r="51" spans="2:128" ht="11.25" customHeight="1" x14ac:dyDescent="0.15">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329</v>
      </c>
      <c r="BZ51" s="610"/>
      <c r="CA51" s="610"/>
      <c r="CB51" s="610"/>
      <c r="CC51" s="610"/>
      <c r="CD51" s="610"/>
      <c r="CE51" s="610"/>
      <c r="CF51" s="610"/>
      <c r="CG51" s="610"/>
      <c r="CH51" s="610"/>
      <c r="CI51" s="610"/>
      <c r="CJ51" s="610"/>
      <c r="CK51" s="610"/>
      <c r="CL51" s="611"/>
      <c r="CM51" s="612">
        <v>20234491</v>
      </c>
      <c r="CN51" s="613"/>
      <c r="CO51" s="613"/>
      <c r="CP51" s="613"/>
      <c r="CQ51" s="613"/>
      <c r="CR51" s="613"/>
      <c r="CS51" s="613"/>
      <c r="CT51" s="614"/>
      <c r="CU51" s="615">
        <v>3</v>
      </c>
      <c r="CV51" s="616"/>
      <c r="CW51" s="616"/>
      <c r="CX51" s="617"/>
      <c r="CY51" s="618">
        <v>418050</v>
      </c>
      <c r="CZ51" s="619"/>
      <c r="DA51" s="619"/>
      <c r="DB51" s="619"/>
      <c r="DC51" s="619"/>
      <c r="DD51" s="619"/>
      <c r="DE51" s="619"/>
      <c r="DF51" s="620"/>
      <c r="DG51" s="618">
        <v>418050</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15">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331</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118</v>
      </c>
      <c r="CV52" s="616"/>
      <c r="CW52" s="616"/>
      <c r="CX52" s="617"/>
      <c r="CY52" s="618" t="s">
        <v>213</v>
      </c>
      <c r="CZ52" s="619"/>
      <c r="DA52" s="619"/>
      <c r="DB52" s="619"/>
      <c r="DC52" s="619"/>
      <c r="DD52" s="619"/>
      <c r="DE52" s="619"/>
      <c r="DF52" s="620"/>
      <c r="DG52" s="618" t="s">
        <v>118</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15">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332</v>
      </c>
      <c r="BZ53" s="610"/>
      <c r="CA53" s="610"/>
      <c r="CB53" s="610"/>
      <c r="CC53" s="610"/>
      <c r="CD53" s="610"/>
      <c r="CE53" s="610"/>
      <c r="CF53" s="610"/>
      <c r="CG53" s="610"/>
      <c r="CH53" s="610"/>
      <c r="CI53" s="610"/>
      <c r="CJ53" s="610"/>
      <c r="CK53" s="610"/>
      <c r="CL53" s="611"/>
      <c r="CM53" s="612">
        <v>161450372</v>
      </c>
      <c r="CN53" s="613"/>
      <c r="CO53" s="613"/>
      <c r="CP53" s="613"/>
      <c r="CQ53" s="613"/>
      <c r="CR53" s="613"/>
      <c r="CS53" s="613"/>
      <c r="CT53" s="614"/>
      <c r="CU53" s="615">
        <v>23.9</v>
      </c>
      <c r="CV53" s="616"/>
      <c r="CW53" s="616"/>
      <c r="CX53" s="617"/>
      <c r="CY53" s="618">
        <v>8907237</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333</v>
      </c>
      <c r="BZ54" s="610"/>
      <c r="CA54" s="610"/>
      <c r="CB54" s="610"/>
      <c r="CC54" s="610"/>
      <c r="CD54" s="610"/>
      <c r="CE54" s="610"/>
      <c r="CF54" s="610"/>
      <c r="CG54" s="610"/>
      <c r="CH54" s="610"/>
      <c r="CI54" s="610"/>
      <c r="CJ54" s="610"/>
      <c r="CK54" s="610"/>
      <c r="CL54" s="611"/>
      <c r="CM54" s="612">
        <v>4426541</v>
      </c>
      <c r="CN54" s="613"/>
      <c r="CO54" s="613"/>
      <c r="CP54" s="613"/>
      <c r="CQ54" s="613"/>
      <c r="CR54" s="613"/>
      <c r="CS54" s="613"/>
      <c r="CT54" s="614"/>
      <c r="CU54" s="615">
        <v>0.7</v>
      </c>
      <c r="CV54" s="616"/>
      <c r="CW54" s="616"/>
      <c r="CX54" s="617"/>
      <c r="CY54" s="618">
        <v>1289917</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303</v>
      </c>
      <c r="BZ55" s="630"/>
      <c r="CA55" s="609" t="s">
        <v>334</v>
      </c>
      <c r="CB55" s="610"/>
      <c r="CC55" s="610"/>
      <c r="CD55" s="610"/>
      <c r="CE55" s="610"/>
      <c r="CF55" s="610"/>
      <c r="CG55" s="610"/>
      <c r="CH55" s="610"/>
      <c r="CI55" s="610"/>
      <c r="CJ55" s="610"/>
      <c r="CK55" s="610"/>
      <c r="CL55" s="611"/>
      <c r="CM55" s="612">
        <v>158790905</v>
      </c>
      <c r="CN55" s="613"/>
      <c r="CO55" s="613"/>
      <c r="CP55" s="613"/>
      <c r="CQ55" s="613"/>
      <c r="CR55" s="613"/>
      <c r="CS55" s="613"/>
      <c r="CT55" s="614"/>
      <c r="CU55" s="615">
        <v>23.5</v>
      </c>
      <c r="CV55" s="616"/>
      <c r="CW55" s="616"/>
      <c r="CX55" s="617"/>
      <c r="CY55" s="618">
        <v>8893136</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335</v>
      </c>
      <c r="CB56" s="610"/>
      <c r="CC56" s="610"/>
      <c r="CD56" s="610"/>
      <c r="CE56" s="610"/>
      <c r="CF56" s="610"/>
      <c r="CG56" s="610"/>
      <c r="CH56" s="610"/>
      <c r="CI56" s="610"/>
      <c r="CJ56" s="610"/>
      <c r="CK56" s="610"/>
      <c r="CL56" s="611"/>
      <c r="CM56" s="612">
        <v>111977857</v>
      </c>
      <c r="CN56" s="613"/>
      <c r="CO56" s="613"/>
      <c r="CP56" s="613"/>
      <c r="CQ56" s="613"/>
      <c r="CR56" s="613"/>
      <c r="CS56" s="613"/>
      <c r="CT56" s="614"/>
      <c r="CU56" s="615">
        <v>16.600000000000001</v>
      </c>
      <c r="CV56" s="616"/>
      <c r="CW56" s="616"/>
      <c r="CX56" s="617"/>
      <c r="CY56" s="618">
        <v>1549970</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336</v>
      </c>
      <c r="CB57" s="610"/>
      <c r="CC57" s="610"/>
      <c r="CD57" s="610"/>
      <c r="CE57" s="610"/>
      <c r="CF57" s="610"/>
      <c r="CG57" s="610"/>
      <c r="CH57" s="610"/>
      <c r="CI57" s="610"/>
      <c r="CJ57" s="610"/>
      <c r="CK57" s="610"/>
      <c r="CL57" s="611"/>
      <c r="CM57" s="612">
        <v>41609041</v>
      </c>
      <c r="CN57" s="613"/>
      <c r="CO57" s="613"/>
      <c r="CP57" s="613"/>
      <c r="CQ57" s="613"/>
      <c r="CR57" s="613"/>
      <c r="CS57" s="613"/>
      <c r="CT57" s="614"/>
      <c r="CU57" s="615">
        <v>6.2</v>
      </c>
      <c r="CV57" s="616"/>
      <c r="CW57" s="616"/>
      <c r="CX57" s="617"/>
      <c r="CY57" s="618">
        <v>7243384</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337</v>
      </c>
      <c r="CB58" s="610"/>
      <c r="CC58" s="610"/>
      <c r="CD58" s="610"/>
      <c r="CE58" s="610"/>
      <c r="CF58" s="610"/>
      <c r="CG58" s="610"/>
      <c r="CH58" s="610"/>
      <c r="CI58" s="610"/>
      <c r="CJ58" s="610"/>
      <c r="CK58" s="610"/>
      <c r="CL58" s="611"/>
      <c r="CM58" s="612">
        <v>2659467</v>
      </c>
      <c r="CN58" s="613"/>
      <c r="CO58" s="613"/>
      <c r="CP58" s="613"/>
      <c r="CQ58" s="613"/>
      <c r="CR58" s="613"/>
      <c r="CS58" s="613"/>
      <c r="CT58" s="614"/>
      <c r="CU58" s="615">
        <v>0.4</v>
      </c>
      <c r="CV58" s="616"/>
      <c r="CW58" s="616"/>
      <c r="CX58" s="617"/>
      <c r="CY58" s="618">
        <v>14101</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338</v>
      </c>
      <c r="CB59" s="610"/>
      <c r="CC59" s="610"/>
      <c r="CD59" s="610"/>
      <c r="CE59" s="610"/>
      <c r="CF59" s="610"/>
      <c r="CG59" s="610"/>
      <c r="CH59" s="610"/>
      <c r="CI59" s="610"/>
      <c r="CJ59" s="610"/>
      <c r="CK59" s="610"/>
      <c r="CL59" s="611"/>
      <c r="CM59" s="612" t="s">
        <v>213</v>
      </c>
      <c r="CN59" s="613"/>
      <c r="CO59" s="613"/>
      <c r="CP59" s="613"/>
      <c r="CQ59" s="613"/>
      <c r="CR59" s="613"/>
      <c r="CS59" s="613"/>
      <c r="CT59" s="614"/>
      <c r="CU59" s="615" t="s">
        <v>213</v>
      </c>
      <c r="CV59" s="616"/>
      <c r="CW59" s="616"/>
      <c r="CX59" s="617"/>
      <c r="CY59" s="618" t="s">
        <v>118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15">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339</v>
      </c>
      <c r="BZ60" s="592"/>
      <c r="CA60" s="592"/>
      <c r="CB60" s="592"/>
      <c r="CC60" s="592"/>
      <c r="CD60" s="592"/>
      <c r="CE60" s="592"/>
      <c r="CF60" s="592"/>
      <c r="CG60" s="592"/>
      <c r="CH60" s="592"/>
      <c r="CI60" s="592"/>
      <c r="CJ60" s="592"/>
      <c r="CK60" s="592"/>
      <c r="CL60" s="593"/>
      <c r="CM60" s="594">
        <v>674611955</v>
      </c>
      <c r="CN60" s="595"/>
      <c r="CO60" s="595"/>
      <c r="CP60" s="595"/>
      <c r="CQ60" s="595"/>
      <c r="CR60" s="595"/>
      <c r="CS60" s="595"/>
      <c r="CT60" s="596"/>
      <c r="CU60" s="597">
        <v>100</v>
      </c>
      <c r="CV60" s="598"/>
      <c r="CW60" s="598"/>
      <c r="CX60" s="599"/>
      <c r="CY60" s="600">
        <v>431167565</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oH8x75B+O5LC0Oh6imJ523beztnqMtTCx6n5WlW+PiAyub9/w/vj/i+Mw49hzix6YRADjrj6TiRFQwH4iUJtQ==" saltValue="zZr8/oDAfpRRPLF0QGXsCw=="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341</v>
      </c>
      <c r="DK2" s="1124"/>
      <c r="DL2" s="1124"/>
      <c r="DM2" s="1124"/>
      <c r="DN2" s="1124"/>
      <c r="DO2" s="1125"/>
      <c r="DP2" s="238"/>
      <c r="DQ2" s="1123" t="s">
        <v>342</v>
      </c>
      <c r="DR2" s="1124"/>
      <c r="DS2" s="1124"/>
      <c r="DT2" s="1124"/>
      <c r="DU2" s="1124"/>
      <c r="DV2" s="1124"/>
      <c r="DW2" s="1124"/>
      <c r="DX2" s="1124"/>
      <c r="DY2" s="1124"/>
      <c r="DZ2" s="112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7" t="s">
        <v>343</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3" t="s">
        <v>345</v>
      </c>
      <c r="B5" s="994"/>
      <c r="C5" s="994"/>
      <c r="D5" s="994"/>
      <c r="E5" s="994"/>
      <c r="F5" s="994"/>
      <c r="G5" s="994"/>
      <c r="H5" s="994"/>
      <c r="I5" s="994"/>
      <c r="J5" s="994"/>
      <c r="K5" s="994"/>
      <c r="L5" s="994"/>
      <c r="M5" s="994"/>
      <c r="N5" s="994"/>
      <c r="O5" s="994"/>
      <c r="P5" s="995"/>
      <c r="Q5" s="999" t="s">
        <v>346</v>
      </c>
      <c r="R5" s="1000"/>
      <c r="S5" s="1000"/>
      <c r="T5" s="1000"/>
      <c r="U5" s="1001"/>
      <c r="V5" s="999" t="s">
        <v>347</v>
      </c>
      <c r="W5" s="1000"/>
      <c r="X5" s="1000"/>
      <c r="Y5" s="1000"/>
      <c r="Z5" s="1001"/>
      <c r="AA5" s="999" t="s">
        <v>348</v>
      </c>
      <c r="AB5" s="1000"/>
      <c r="AC5" s="1000"/>
      <c r="AD5" s="1000"/>
      <c r="AE5" s="1000"/>
      <c r="AF5" s="1126" t="s">
        <v>349</v>
      </c>
      <c r="AG5" s="1000"/>
      <c r="AH5" s="1000"/>
      <c r="AI5" s="1000"/>
      <c r="AJ5" s="1015"/>
      <c r="AK5" s="1000" t="s">
        <v>350</v>
      </c>
      <c r="AL5" s="1000"/>
      <c r="AM5" s="1000"/>
      <c r="AN5" s="1000"/>
      <c r="AO5" s="1001"/>
      <c r="AP5" s="999" t="s">
        <v>351</v>
      </c>
      <c r="AQ5" s="1000"/>
      <c r="AR5" s="1000"/>
      <c r="AS5" s="1000"/>
      <c r="AT5" s="1001"/>
      <c r="AU5" s="999" t="s">
        <v>352</v>
      </c>
      <c r="AV5" s="1000"/>
      <c r="AW5" s="1000"/>
      <c r="AX5" s="1000"/>
      <c r="AY5" s="1015"/>
      <c r="AZ5" s="245"/>
      <c r="BA5" s="245"/>
      <c r="BB5" s="245"/>
      <c r="BC5" s="245"/>
      <c r="BD5" s="245"/>
      <c r="BE5" s="246"/>
      <c r="BF5" s="246"/>
      <c r="BG5" s="246"/>
      <c r="BH5" s="246"/>
      <c r="BI5" s="246"/>
      <c r="BJ5" s="246"/>
      <c r="BK5" s="246"/>
      <c r="BL5" s="246"/>
      <c r="BM5" s="246"/>
      <c r="BN5" s="246"/>
      <c r="BO5" s="246"/>
      <c r="BP5" s="246"/>
      <c r="BQ5" s="993" t="s">
        <v>353</v>
      </c>
      <c r="BR5" s="994"/>
      <c r="BS5" s="994"/>
      <c r="BT5" s="994"/>
      <c r="BU5" s="994"/>
      <c r="BV5" s="994"/>
      <c r="BW5" s="994"/>
      <c r="BX5" s="994"/>
      <c r="BY5" s="994"/>
      <c r="BZ5" s="994"/>
      <c r="CA5" s="994"/>
      <c r="CB5" s="994"/>
      <c r="CC5" s="994"/>
      <c r="CD5" s="994"/>
      <c r="CE5" s="994"/>
      <c r="CF5" s="994"/>
      <c r="CG5" s="995"/>
      <c r="CH5" s="999" t="s">
        <v>354</v>
      </c>
      <c r="CI5" s="1000"/>
      <c r="CJ5" s="1000"/>
      <c r="CK5" s="1000"/>
      <c r="CL5" s="1001"/>
      <c r="CM5" s="999" t="s">
        <v>355</v>
      </c>
      <c r="CN5" s="1000"/>
      <c r="CO5" s="1000"/>
      <c r="CP5" s="1000"/>
      <c r="CQ5" s="1001"/>
      <c r="CR5" s="999" t="s">
        <v>356</v>
      </c>
      <c r="CS5" s="1000"/>
      <c r="CT5" s="1000"/>
      <c r="CU5" s="1000"/>
      <c r="CV5" s="1001"/>
      <c r="CW5" s="999" t="s">
        <v>357</v>
      </c>
      <c r="CX5" s="1000"/>
      <c r="CY5" s="1000"/>
      <c r="CZ5" s="1000"/>
      <c r="DA5" s="1001"/>
      <c r="DB5" s="999" t="s">
        <v>358</v>
      </c>
      <c r="DC5" s="1000"/>
      <c r="DD5" s="1000"/>
      <c r="DE5" s="1000"/>
      <c r="DF5" s="1001"/>
      <c r="DG5" s="1111" t="s">
        <v>359</v>
      </c>
      <c r="DH5" s="1112"/>
      <c r="DI5" s="1112"/>
      <c r="DJ5" s="1112"/>
      <c r="DK5" s="1113"/>
      <c r="DL5" s="1111" t="s">
        <v>360</v>
      </c>
      <c r="DM5" s="1112"/>
      <c r="DN5" s="1112"/>
      <c r="DO5" s="1112"/>
      <c r="DP5" s="1113"/>
      <c r="DQ5" s="999" t="s">
        <v>361</v>
      </c>
      <c r="DR5" s="1000"/>
      <c r="DS5" s="1000"/>
      <c r="DT5" s="1000"/>
      <c r="DU5" s="1001"/>
      <c r="DV5" s="999" t="s">
        <v>352</v>
      </c>
      <c r="DW5" s="1000"/>
      <c r="DX5" s="1000"/>
      <c r="DY5" s="1000"/>
      <c r="DZ5" s="1015"/>
      <c r="EA5" s="243"/>
    </row>
    <row r="6" spans="1:131" s="244"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15">
      <c r="A7" s="247">
        <v>1</v>
      </c>
      <c r="B7" s="1054" t="s">
        <v>362</v>
      </c>
      <c r="C7" s="1055"/>
      <c r="D7" s="1055"/>
      <c r="E7" s="1055"/>
      <c r="F7" s="1055"/>
      <c r="G7" s="1055"/>
      <c r="H7" s="1055"/>
      <c r="I7" s="1055"/>
      <c r="J7" s="1055"/>
      <c r="K7" s="1055"/>
      <c r="L7" s="1055"/>
      <c r="M7" s="1055"/>
      <c r="N7" s="1055"/>
      <c r="O7" s="1055"/>
      <c r="P7" s="1056"/>
      <c r="Q7" s="1117">
        <v>711460</v>
      </c>
      <c r="R7" s="1118"/>
      <c r="S7" s="1118"/>
      <c r="T7" s="1118"/>
      <c r="U7" s="1118"/>
      <c r="V7" s="1118">
        <v>695918</v>
      </c>
      <c r="W7" s="1118"/>
      <c r="X7" s="1118"/>
      <c r="Y7" s="1118"/>
      <c r="Z7" s="1118"/>
      <c r="AA7" s="1118">
        <v>15542</v>
      </c>
      <c r="AB7" s="1118"/>
      <c r="AC7" s="1118"/>
      <c r="AD7" s="1118"/>
      <c r="AE7" s="1119"/>
      <c r="AF7" s="1120">
        <v>936</v>
      </c>
      <c r="AG7" s="1121"/>
      <c r="AH7" s="1121"/>
      <c r="AI7" s="1121"/>
      <c r="AJ7" s="1122"/>
      <c r="AK7" s="1104">
        <v>8027</v>
      </c>
      <c r="AL7" s="1105"/>
      <c r="AM7" s="1105"/>
      <c r="AN7" s="1105"/>
      <c r="AO7" s="1105"/>
      <c r="AP7" s="1105">
        <v>1248886</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562</v>
      </c>
      <c r="BT7" s="1109"/>
      <c r="BU7" s="1109"/>
      <c r="BV7" s="1109"/>
      <c r="BW7" s="1109"/>
      <c r="BX7" s="1109"/>
      <c r="BY7" s="1109"/>
      <c r="BZ7" s="1109"/>
      <c r="CA7" s="1109"/>
      <c r="CB7" s="1109"/>
      <c r="CC7" s="1109"/>
      <c r="CD7" s="1109"/>
      <c r="CE7" s="1109"/>
      <c r="CF7" s="1109"/>
      <c r="CG7" s="1110"/>
      <c r="CH7" s="1101">
        <v>28.609000000000002</v>
      </c>
      <c r="CI7" s="1102"/>
      <c r="CJ7" s="1102"/>
      <c r="CK7" s="1102"/>
      <c r="CL7" s="1103"/>
      <c r="CM7" s="1101">
        <v>905.92100000000005</v>
      </c>
      <c r="CN7" s="1102"/>
      <c r="CO7" s="1102"/>
      <c r="CP7" s="1102"/>
      <c r="CQ7" s="1103"/>
      <c r="CR7" s="1101">
        <v>558.36900000000003</v>
      </c>
      <c r="CS7" s="1102"/>
      <c r="CT7" s="1102"/>
      <c r="CU7" s="1102"/>
      <c r="CV7" s="1103"/>
      <c r="CW7" s="1101"/>
      <c r="CX7" s="1102"/>
      <c r="CY7" s="1102"/>
      <c r="CZ7" s="1102"/>
      <c r="DA7" s="1103"/>
      <c r="DB7" s="1101"/>
      <c r="DC7" s="1102"/>
      <c r="DD7" s="1102"/>
      <c r="DE7" s="1102"/>
      <c r="DF7" s="1103"/>
      <c r="DG7" s="1101"/>
      <c r="DH7" s="1102"/>
      <c r="DI7" s="1102"/>
      <c r="DJ7" s="1102"/>
      <c r="DK7" s="1103"/>
      <c r="DL7" s="1101"/>
      <c r="DM7" s="1102"/>
      <c r="DN7" s="1102"/>
      <c r="DO7" s="1102"/>
      <c r="DP7" s="1103"/>
      <c r="DQ7" s="1101"/>
      <c r="DR7" s="1102"/>
      <c r="DS7" s="1102"/>
      <c r="DT7" s="1102"/>
      <c r="DU7" s="1103"/>
      <c r="DV7" s="1128"/>
      <c r="DW7" s="1129"/>
      <c r="DX7" s="1129"/>
      <c r="DY7" s="1129"/>
      <c r="DZ7" s="1130"/>
      <c r="EA7" s="243"/>
    </row>
    <row r="8" spans="1:131" s="244" customFormat="1" ht="26.25" customHeight="1" x14ac:dyDescent="0.15">
      <c r="A8" s="250">
        <v>2</v>
      </c>
      <c r="B8" s="1041" t="s">
        <v>363</v>
      </c>
      <c r="C8" s="1042"/>
      <c r="D8" s="1042"/>
      <c r="E8" s="1042"/>
      <c r="F8" s="1042"/>
      <c r="G8" s="1042"/>
      <c r="H8" s="1042"/>
      <c r="I8" s="1042"/>
      <c r="J8" s="1042"/>
      <c r="K8" s="1042"/>
      <c r="L8" s="1042"/>
      <c r="M8" s="1042"/>
      <c r="N8" s="1042"/>
      <c r="O8" s="1042"/>
      <c r="P8" s="1043"/>
      <c r="Q8" s="1048">
        <v>374</v>
      </c>
      <c r="R8" s="1045"/>
      <c r="S8" s="1045"/>
      <c r="T8" s="1045"/>
      <c r="U8" s="1045"/>
      <c r="V8" s="1045">
        <v>233</v>
      </c>
      <c r="W8" s="1045"/>
      <c r="X8" s="1045"/>
      <c r="Y8" s="1045"/>
      <c r="Z8" s="1045"/>
      <c r="AA8" s="1045">
        <v>141</v>
      </c>
      <c r="AB8" s="1045"/>
      <c r="AC8" s="1045"/>
      <c r="AD8" s="1045"/>
      <c r="AE8" s="1049"/>
      <c r="AF8" s="1096" t="s">
        <v>118</v>
      </c>
      <c r="AG8" s="1097"/>
      <c r="AH8" s="1097"/>
      <c r="AI8" s="1097"/>
      <c r="AJ8" s="1098"/>
      <c r="AK8" s="1099" t="s">
        <v>496</v>
      </c>
      <c r="AL8" s="1100"/>
      <c r="AM8" s="1100"/>
      <c r="AN8" s="1100"/>
      <c r="AO8" s="1100"/>
      <c r="AP8" s="1100">
        <v>705</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c r="BS8" s="1012" t="s">
        <v>563</v>
      </c>
      <c r="BT8" s="1013"/>
      <c r="BU8" s="1013"/>
      <c r="BV8" s="1013"/>
      <c r="BW8" s="1013"/>
      <c r="BX8" s="1013"/>
      <c r="BY8" s="1013"/>
      <c r="BZ8" s="1013"/>
      <c r="CA8" s="1013"/>
      <c r="CB8" s="1013"/>
      <c r="CC8" s="1013"/>
      <c r="CD8" s="1013"/>
      <c r="CE8" s="1013"/>
      <c r="CF8" s="1013"/>
      <c r="CG8" s="1014"/>
      <c r="CH8" s="987">
        <v>-2.7749999999999999</v>
      </c>
      <c r="CI8" s="988"/>
      <c r="CJ8" s="988"/>
      <c r="CK8" s="988"/>
      <c r="CL8" s="989"/>
      <c r="CM8" s="987">
        <v>136.452</v>
      </c>
      <c r="CN8" s="988"/>
      <c r="CO8" s="988"/>
      <c r="CP8" s="988"/>
      <c r="CQ8" s="989"/>
      <c r="CR8" s="987">
        <v>4</v>
      </c>
      <c r="CS8" s="988"/>
      <c r="CT8" s="988"/>
      <c r="CU8" s="988"/>
      <c r="CV8" s="989"/>
      <c r="CW8" s="987">
        <v>238</v>
      </c>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43"/>
    </row>
    <row r="9" spans="1:131" s="244" customFormat="1" ht="26.25" customHeight="1" x14ac:dyDescent="0.15">
      <c r="A9" s="250">
        <v>3</v>
      </c>
      <c r="B9" s="1041" t="s">
        <v>364</v>
      </c>
      <c r="C9" s="1042"/>
      <c r="D9" s="1042"/>
      <c r="E9" s="1042"/>
      <c r="F9" s="1042"/>
      <c r="G9" s="1042"/>
      <c r="H9" s="1042"/>
      <c r="I9" s="1042"/>
      <c r="J9" s="1042"/>
      <c r="K9" s="1042"/>
      <c r="L9" s="1042"/>
      <c r="M9" s="1042"/>
      <c r="N9" s="1042"/>
      <c r="O9" s="1042"/>
      <c r="P9" s="1043"/>
      <c r="Q9" s="1048">
        <v>308</v>
      </c>
      <c r="R9" s="1045"/>
      <c r="S9" s="1045"/>
      <c r="T9" s="1045"/>
      <c r="U9" s="1045"/>
      <c r="V9" s="1045">
        <v>74</v>
      </c>
      <c r="W9" s="1045"/>
      <c r="X9" s="1045"/>
      <c r="Y9" s="1045"/>
      <c r="Z9" s="1045"/>
      <c r="AA9" s="1045">
        <v>234</v>
      </c>
      <c r="AB9" s="1045"/>
      <c r="AC9" s="1045"/>
      <c r="AD9" s="1045"/>
      <c r="AE9" s="1049"/>
      <c r="AF9" s="1096" t="s">
        <v>118</v>
      </c>
      <c r="AG9" s="1097"/>
      <c r="AH9" s="1097"/>
      <c r="AI9" s="1097"/>
      <c r="AJ9" s="1098"/>
      <c r="AK9" s="1099">
        <v>1</v>
      </c>
      <c r="AL9" s="1100"/>
      <c r="AM9" s="1100"/>
      <c r="AN9" s="1100"/>
      <c r="AO9" s="1100"/>
      <c r="AP9" s="1100">
        <v>217</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564</v>
      </c>
      <c r="BT9" s="1013"/>
      <c r="BU9" s="1013"/>
      <c r="BV9" s="1013"/>
      <c r="BW9" s="1013"/>
      <c r="BX9" s="1013"/>
      <c r="BY9" s="1013"/>
      <c r="BZ9" s="1013"/>
      <c r="CA9" s="1013"/>
      <c r="CB9" s="1013"/>
      <c r="CC9" s="1013"/>
      <c r="CD9" s="1013"/>
      <c r="CE9" s="1013"/>
      <c r="CF9" s="1013"/>
      <c r="CG9" s="1014"/>
      <c r="CH9" s="987">
        <v>0.8</v>
      </c>
      <c r="CI9" s="988"/>
      <c r="CJ9" s="988"/>
      <c r="CK9" s="988"/>
      <c r="CL9" s="989"/>
      <c r="CM9" s="987">
        <v>359.53699999999998</v>
      </c>
      <c r="CN9" s="988"/>
      <c r="CO9" s="988"/>
      <c r="CP9" s="988"/>
      <c r="CQ9" s="989"/>
      <c r="CR9" s="987">
        <v>30</v>
      </c>
      <c r="CS9" s="988"/>
      <c r="CT9" s="988"/>
      <c r="CU9" s="988"/>
      <c r="CV9" s="989"/>
      <c r="CW9" s="987">
        <v>3.6</v>
      </c>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43"/>
    </row>
    <row r="10" spans="1:131" s="244" customFormat="1" ht="26.25" customHeight="1" x14ac:dyDescent="0.15">
      <c r="A10" s="250">
        <v>4</v>
      </c>
      <c r="B10" s="1041" t="s">
        <v>365</v>
      </c>
      <c r="C10" s="1042"/>
      <c r="D10" s="1042"/>
      <c r="E10" s="1042"/>
      <c r="F10" s="1042"/>
      <c r="G10" s="1042"/>
      <c r="H10" s="1042"/>
      <c r="I10" s="1042"/>
      <c r="J10" s="1042"/>
      <c r="K10" s="1042"/>
      <c r="L10" s="1042"/>
      <c r="M10" s="1042"/>
      <c r="N10" s="1042"/>
      <c r="O10" s="1042"/>
      <c r="P10" s="1043"/>
      <c r="Q10" s="1048">
        <v>428</v>
      </c>
      <c r="R10" s="1045"/>
      <c r="S10" s="1045"/>
      <c r="T10" s="1045"/>
      <c r="U10" s="1045"/>
      <c r="V10" s="1045">
        <v>428</v>
      </c>
      <c r="W10" s="1045"/>
      <c r="X10" s="1045"/>
      <c r="Y10" s="1045"/>
      <c r="Z10" s="1045"/>
      <c r="AA10" s="1045">
        <v>0</v>
      </c>
      <c r="AB10" s="1045"/>
      <c r="AC10" s="1045"/>
      <c r="AD10" s="1045"/>
      <c r="AE10" s="1049"/>
      <c r="AF10" s="1096">
        <v>0</v>
      </c>
      <c r="AG10" s="1097"/>
      <c r="AH10" s="1097"/>
      <c r="AI10" s="1097"/>
      <c r="AJ10" s="1098"/>
      <c r="AK10" s="1099">
        <v>98</v>
      </c>
      <c r="AL10" s="1100"/>
      <c r="AM10" s="1100"/>
      <c r="AN10" s="1100"/>
      <c r="AO10" s="1100"/>
      <c r="AP10" s="1100">
        <v>2320</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565</v>
      </c>
      <c r="BT10" s="1013"/>
      <c r="BU10" s="1013"/>
      <c r="BV10" s="1013"/>
      <c r="BW10" s="1013"/>
      <c r="BX10" s="1013"/>
      <c r="BY10" s="1013"/>
      <c r="BZ10" s="1013"/>
      <c r="CA10" s="1013"/>
      <c r="CB10" s="1013"/>
      <c r="CC10" s="1013"/>
      <c r="CD10" s="1013"/>
      <c r="CE10" s="1013"/>
      <c r="CF10" s="1013"/>
      <c r="CG10" s="1014"/>
      <c r="CH10" s="987">
        <v>-26.315999999999999</v>
      </c>
      <c r="CI10" s="988"/>
      <c r="CJ10" s="988"/>
      <c r="CK10" s="988"/>
      <c r="CL10" s="989"/>
      <c r="CM10" s="987">
        <v>1407.2840000000001</v>
      </c>
      <c r="CN10" s="988"/>
      <c r="CO10" s="988"/>
      <c r="CP10" s="988"/>
      <c r="CQ10" s="989"/>
      <c r="CR10" s="987">
        <v>118.2</v>
      </c>
      <c r="CS10" s="988"/>
      <c r="CT10" s="988"/>
      <c r="CU10" s="988"/>
      <c r="CV10" s="989"/>
      <c r="CW10" s="987">
        <v>136</v>
      </c>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43"/>
    </row>
    <row r="11" spans="1:131" s="244" customFormat="1" ht="26.25" customHeight="1" x14ac:dyDescent="0.15">
      <c r="A11" s="250">
        <v>5</v>
      </c>
      <c r="B11" s="1041" t="s">
        <v>366</v>
      </c>
      <c r="C11" s="1042"/>
      <c r="D11" s="1042"/>
      <c r="E11" s="1042"/>
      <c r="F11" s="1042"/>
      <c r="G11" s="1042"/>
      <c r="H11" s="1042"/>
      <c r="I11" s="1042"/>
      <c r="J11" s="1042"/>
      <c r="K11" s="1042"/>
      <c r="L11" s="1042"/>
      <c r="M11" s="1042"/>
      <c r="N11" s="1042"/>
      <c r="O11" s="1042"/>
      <c r="P11" s="1043"/>
      <c r="Q11" s="1048">
        <v>304</v>
      </c>
      <c r="R11" s="1045"/>
      <c r="S11" s="1045"/>
      <c r="T11" s="1045"/>
      <c r="U11" s="1045"/>
      <c r="V11" s="1045">
        <v>283</v>
      </c>
      <c r="W11" s="1045"/>
      <c r="X11" s="1045"/>
      <c r="Y11" s="1045"/>
      <c r="Z11" s="1045"/>
      <c r="AA11" s="1045">
        <v>21</v>
      </c>
      <c r="AB11" s="1045"/>
      <c r="AC11" s="1045"/>
      <c r="AD11" s="1045"/>
      <c r="AE11" s="1049"/>
      <c r="AF11" s="1096" t="s">
        <v>118</v>
      </c>
      <c r="AG11" s="1097"/>
      <c r="AH11" s="1097"/>
      <c r="AI11" s="1097"/>
      <c r="AJ11" s="1098"/>
      <c r="AK11" s="1099">
        <v>5</v>
      </c>
      <c r="AL11" s="1100"/>
      <c r="AM11" s="1100"/>
      <c r="AN11" s="1100"/>
      <c r="AO11" s="1100"/>
      <c r="AP11" s="1100">
        <v>6195</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566</v>
      </c>
      <c r="BT11" s="1013"/>
      <c r="BU11" s="1013"/>
      <c r="BV11" s="1013"/>
      <c r="BW11" s="1013"/>
      <c r="BX11" s="1013"/>
      <c r="BY11" s="1013"/>
      <c r="BZ11" s="1013"/>
      <c r="CA11" s="1013"/>
      <c r="CB11" s="1013"/>
      <c r="CC11" s="1013"/>
      <c r="CD11" s="1013"/>
      <c r="CE11" s="1013"/>
      <c r="CF11" s="1013"/>
      <c r="CG11" s="1014"/>
      <c r="CH11" s="987">
        <v>319.60599999999999</v>
      </c>
      <c r="CI11" s="988"/>
      <c r="CJ11" s="988"/>
      <c r="CK11" s="988"/>
      <c r="CL11" s="989"/>
      <c r="CM11" s="987">
        <v>7071.3220000000001</v>
      </c>
      <c r="CN11" s="988"/>
      <c r="CO11" s="988"/>
      <c r="CP11" s="988"/>
      <c r="CQ11" s="989"/>
      <c r="CR11" s="987">
        <v>132</v>
      </c>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43"/>
    </row>
    <row r="12" spans="1:131" s="244" customFormat="1" ht="26.25" customHeight="1" x14ac:dyDescent="0.15">
      <c r="A12" s="250">
        <v>6</v>
      </c>
      <c r="B12" s="1041" t="s">
        <v>367</v>
      </c>
      <c r="C12" s="1042"/>
      <c r="D12" s="1042"/>
      <c r="E12" s="1042"/>
      <c r="F12" s="1042"/>
      <c r="G12" s="1042"/>
      <c r="H12" s="1042"/>
      <c r="I12" s="1042"/>
      <c r="J12" s="1042"/>
      <c r="K12" s="1042"/>
      <c r="L12" s="1042"/>
      <c r="M12" s="1042"/>
      <c r="N12" s="1042"/>
      <c r="O12" s="1042"/>
      <c r="P12" s="1043"/>
      <c r="Q12" s="1048">
        <v>2899</v>
      </c>
      <c r="R12" s="1045"/>
      <c r="S12" s="1045"/>
      <c r="T12" s="1045"/>
      <c r="U12" s="1045"/>
      <c r="V12" s="1045">
        <v>2899</v>
      </c>
      <c r="W12" s="1045"/>
      <c r="X12" s="1045"/>
      <c r="Y12" s="1045"/>
      <c r="Z12" s="1045"/>
      <c r="AA12" s="1045">
        <v>1</v>
      </c>
      <c r="AB12" s="1045"/>
      <c r="AC12" s="1045"/>
      <c r="AD12" s="1045"/>
      <c r="AE12" s="1049"/>
      <c r="AF12" s="1096">
        <v>1</v>
      </c>
      <c r="AG12" s="1097"/>
      <c r="AH12" s="1097"/>
      <c r="AI12" s="1097"/>
      <c r="AJ12" s="1098"/>
      <c r="AK12" s="1099" t="s">
        <v>496</v>
      </c>
      <c r="AL12" s="1100"/>
      <c r="AM12" s="1100"/>
      <c r="AN12" s="1100"/>
      <c r="AO12" s="1100"/>
      <c r="AP12" s="1100">
        <v>4321</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567</v>
      </c>
      <c r="BT12" s="1013"/>
      <c r="BU12" s="1013"/>
      <c r="BV12" s="1013"/>
      <c r="BW12" s="1013"/>
      <c r="BX12" s="1013"/>
      <c r="BY12" s="1013"/>
      <c r="BZ12" s="1013"/>
      <c r="CA12" s="1013"/>
      <c r="CB12" s="1013"/>
      <c r="CC12" s="1013"/>
      <c r="CD12" s="1013"/>
      <c r="CE12" s="1013"/>
      <c r="CF12" s="1013"/>
      <c r="CG12" s="1014"/>
      <c r="CH12" s="987">
        <v>3</v>
      </c>
      <c r="CI12" s="988"/>
      <c r="CJ12" s="988"/>
      <c r="CK12" s="988"/>
      <c r="CL12" s="989"/>
      <c r="CM12" s="987">
        <v>967</v>
      </c>
      <c r="CN12" s="988"/>
      <c r="CO12" s="988"/>
      <c r="CP12" s="988"/>
      <c r="CQ12" s="989"/>
      <c r="CR12" s="987">
        <v>277</v>
      </c>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43"/>
    </row>
    <row r="13" spans="1:131" s="244" customFormat="1" ht="26.25" customHeight="1" x14ac:dyDescent="0.15">
      <c r="A13" s="250">
        <v>7</v>
      </c>
      <c r="B13" s="1041" t="s">
        <v>368</v>
      </c>
      <c r="C13" s="1042"/>
      <c r="D13" s="1042"/>
      <c r="E13" s="1042"/>
      <c r="F13" s="1042"/>
      <c r="G13" s="1042"/>
      <c r="H13" s="1042"/>
      <c r="I13" s="1042"/>
      <c r="J13" s="1042"/>
      <c r="K13" s="1042"/>
      <c r="L13" s="1042"/>
      <c r="M13" s="1042"/>
      <c r="N13" s="1042"/>
      <c r="O13" s="1042"/>
      <c r="P13" s="1043"/>
      <c r="Q13" s="1048">
        <v>159</v>
      </c>
      <c r="R13" s="1045"/>
      <c r="S13" s="1045"/>
      <c r="T13" s="1045"/>
      <c r="U13" s="1045"/>
      <c r="V13" s="1045">
        <v>0</v>
      </c>
      <c r="W13" s="1045"/>
      <c r="X13" s="1045"/>
      <c r="Y13" s="1045"/>
      <c r="Z13" s="1045"/>
      <c r="AA13" s="1045">
        <v>159</v>
      </c>
      <c r="AB13" s="1045"/>
      <c r="AC13" s="1045"/>
      <c r="AD13" s="1045"/>
      <c r="AE13" s="1049"/>
      <c r="AF13" s="1096" t="s">
        <v>118</v>
      </c>
      <c r="AG13" s="1097"/>
      <c r="AH13" s="1097"/>
      <c r="AI13" s="1097"/>
      <c r="AJ13" s="1098"/>
      <c r="AK13" s="1099">
        <v>0</v>
      </c>
      <c r="AL13" s="1100"/>
      <c r="AM13" s="1100"/>
      <c r="AN13" s="1100"/>
      <c r="AO13" s="1100"/>
      <c r="AP13" s="1100" t="s">
        <v>559</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568</v>
      </c>
      <c r="BT13" s="1013"/>
      <c r="BU13" s="1013"/>
      <c r="BV13" s="1013"/>
      <c r="BW13" s="1013"/>
      <c r="BX13" s="1013"/>
      <c r="BY13" s="1013"/>
      <c r="BZ13" s="1013"/>
      <c r="CA13" s="1013"/>
      <c r="CB13" s="1013"/>
      <c r="CC13" s="1013"/>
      <c r="CD13" s="1013"/>
      <c r="CE13" s="1013"/>
      <c r="CF13" s="1013"/>
      <c r="CG13" s="1014"/>
      <c r="CH13" s="987">
        <v>-83.332999999999998</v>
      </c>
      <c r="CI13" s="988"/>
      <c r="CJ13" s="988"/>
      <c r="CK13" s="988"/>
      <c r="CL13" s="989"/>
      <c r="CM13" s="987">
        <v>339.714</v>
      </c>
      <c r="CN13" s="988"/>
      <c r="CO13" s="988"/>
      <c r="CP13" s="988"/>
      <c r="CQ13" s="989"/>
      <c r="CR13" s="987">
        <v>41</v>
      </c>
      <c r="CS13" s="988"/>
      <c r="CT13" s="988"/>
      <c r="CU13" s="988"/>
      <c r="CV13" s="989"/>
      <c r="CW13" s="987">
        <v>106.438</v>
      </c>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43"/>
    </row>
    <row r="14" spans="1:131" s="244" customFormat="1" ht="26.25" customHeight="1" x14ac:dyDescent="0.15">
      <c r="A14" s="250">
        <v>8</v>
      </c>
      <c r="B14" s="1041" t="s">
        <v>369</v>
      </c>
      <c r="C14" s="1042"/>
      <c r="D14" s="1042"/>
      <c r="E14" s="1042"/>
      <c r="F14" s="1042"/>
      <c r="G14" s="1042"/>
      <c r="H14" s="1042"/>
      <c r="I14" s="1042"/>
      <c r="J14" s="1042"/>
      <c r="K14" s="1042"/>
      <c r="L14" s="1042"/>
      <c r="M14" s="1042"/>
      <c r="N14" s="1042"/>
      <c r="O14" s="1042"/>
      <c r="P14" s="1043"/>
      <c r="Q14" s="1048">
        <v>210</v>
      </c>
      <c r="R14" s="1045"/>
      <c r="S14" s="1045"/>
      <c r="T14" s="1045"/>
      <c r="U14" s="1045"/>
      <c r="V14" s="1045">
        <v>178</v>
      </c>
      <c r="W14" s="1045"/>
      <c r="X14" s="1045"/>
      <c r="Y14" s="1045"/>
      <c r="Z14" s="1045"/>
      <c r="AA14" s="1045">
        <v>32</v>
      </c>
      <c r="AB14" s="1045"/>
      <c r="AC14" s="1045"/>
      <c r="AD14" s="1045"/>
      <c r="AE14" s="1049"/>
      <c r="AF14" s="1096">
        <v>32</v>
      </c>
      <c r="AG14" s="1097"/>
      <c r="AH14" s="1097"/>
      <c r="AI14" s="1097"/>
      <c r="AJ14" s="1098"/>
      <c r="AK14" s="1099" t="s">
        <v>496</v>
      </c>
      <c r="AL14" s="1100"/>
      <c r="AM14" s="1100"/>
      <c r="AN14" s="1100"/>
      <c r="AO14" s="1100"/>
      <c r="AP14" s="1100" t="s">
        <v>559</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t="s">
        <v>569</v>
      </c>
      <c r="BT14" s="1013"/>
      <c r="BU14" s="1013"/>
      <c r="BV14" s="1013"/>
      <c r="BW14" s="1013"/>
      <c r="BX14" s="1013"/>
      <c r="BY14" s="1013"/>
      <c r="BZ14" s="1013"/>
      <c r="CA14" s="1013"/>
      <c r="CB14" s="1013"/>
      <c r="CC14" s="1013"/>
      <c r="CD14" s="1013"/>
      <c r="CE14" s="1013"/>
      <c r="CF14" s="1013"/>
      <c r="CG14" s="1014"/>
      <c r="CH14" s="987">
        <v>-145.548</v>
      </c>
      <c r="CI14" s="988"/>
      <c r="CJ14" s="988"/>
      <c r="CK14" s="988"/>
      <c r="CL14" s="989"/>
      <c r="CM14" s="987">
        <v>3236.8519999999999</v>
      </c>
      <c r="CN14" s="988"/>
      <c r="CO14" s="988"/>
      <c r="CP14" s="988"/>
      <c r="CQ14" s="989"/>
      <c r="CR14" s="987">
        <v>80</v>
      </c>
      <c r="CS14" s="988"/>
      <c r="CT14" s="988"/>
      <c r="CU14" s="988"/>
      <c r="CV14" s="989"/>
      <c r="CW14" s="987">
        <v>147.721</v>
      </c>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43"/>
    </row>
    <row r="15" spans="1:131" s="244" customFormat="1" ht="26.25" customHeight="1" x14ac:dyDescent="0.15">
      <c r="A15" s="250">
        <v>9</v>
      </c>
      <c r="B15" s="1041" t="s">
        <v>370</v>
      </c>
      <c r="C15" s="1042"/>
      <c r="D15" s="1042"/>
      <c r="E15" s="1042"/>
      <c r="F15" s="1042"/>
      <c r="G15" s="1042"/>
      <c r="H15" s="1042"/>
      <c r="I15" s="1042"/>
      <c r="J15" s="1042"/>
      <c r="K15" s="1042"/>
      <c r="L15" s="1042"/>
      <c r="M15" s="1042"/>
      <c r="N15" s="1042"/>
      <c r="O15" s="1042"/>
      <c r="P15" s="1043"/>
      <c r="Q15" s="1048">
        <v>834</v>
      </c>
      <c r="R15" s="1045"/>
      <c r="S15" s="1045"/>
      <c r="T15" s="1045"/>
      <c r="U15" s="1045"/>
      <c r="V15" s="1045">
        <v>106</v>
      </c>
      <c r="W15" s="1045"/>
      <c r="X15" s="1045"/>
      <c r="Y15" s="1045"/>
      <c r="Z15" s="1045"/>
      <c r="AA15" s="1045">
        <v>727</v>
      </c>
      <c r="AB15" s="1045"/>
      <c r="AC15" s="1045"/>
      <c r="AD15" s="1045"/>
      <c r="AE15" s="1049"/>
      <c r="AF15" s="1096" t="s">
        <v>371</v>
      </c>
      <c r="AG15" s="1097"/>
      <c r="AH15" s="1097"/>
      <c r="AI15" s="1097"/>
      <c r="AJ15" s="1098"/>
      <c r="AK15" s="1099">
        <v>1</v>
      </c>
      <c r="AL15" s="1100"/>
      <c r="AM15" s="1100"/>
      <c r="AN15" s="1100"/>
      <c r="AO15" s="1100"/>
      <c r="AP15" s="1100" t="s">
        <v>559</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570</v>
      </c>
      <c r="BT15" s="1013"/>
      <c r="BU15" s="1013"/>
      <c r="BV15" s="1013"/>
      <c r="BW15" s="1013"/>
      <c r="BX15" s="1013"/>
      <c r="BY15" s="1013"/>
      <c r="BZ15" s="1013"/>
      <c r="CA15" s="1013"/>
      <c r="CB15" s="1013"/>
      <c r="CC15" s="1013"/>
      <c r="CD15" s="1013"/>
      <c r="CE15" s="1013"/>
      <c r="CF15" s="1013"/>
      <c r="CG15" s="1014"/>
      <c r="CH15" s="987">
        <v>-2.3959999999999999</v>
      </c>
      <c r="CI15" s="988"/>
      <c r="CJ15" s="988"/>
      <c r="CK15" s="988"/>
      <c r="CL15" s="989"/>
      <c r="CM15" s="987">
        <v>940.28899999999999</v>
      </c>
      <c r="CN15" s="988"/>
      <c r="CO15" s="988"/>
      <c r="CP15" s="988"/>
      <c r="CQ15" s="989"/>
      <c r="CR15" s="987">
        <v>767.83</v>
      </c>
      <c r="CS15" s="988"/>
      <c r="CT15" s="988"/>
      <c r="CU15" s="988"/>
      <c r="CV15" s="989"/>
      <c r="CW15" s="987">
        <v>11.975</v>
      </c>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43"/>
    </row>
    <row r="16" spans="1:131" s="244" customFormat="1" ht="26.25" customHeight="1" x14ac:dyDescent="0.15">
      <c r="A16" s="250">
        <v>10</v>
      </c>
      <c r="B16" s="1041" t="s">
        <v>372</v>
      </c>
      <c r="C16" s="1042"/>
      <c r="D16" s="1042"/>
      <c r="E16" s="1042"/>
      <c r="F16" s="1042"/>
      <c r="G16" s="1042"/>
      <c r="H16" s="1042"/>
      <c r="I16" s="1042"/>
      <c r="J16" s="1042"/>
      <c r="K16" s="1042"/>
      <c r="L16" s="1042"/>
      <c r="M16" s="1042"/>
      <c r="N16" s="1042"/>
      <c r="O16" s="1042"/>
      <c r="P16" s="1043"/>
      <c r="Q16" s="1048">
        <v>64346</v>
      </c>
      <c r="R16" s="1045"/>
      <c r="S16" s="1045"/>
      <c r="T16" s="1045"/>
      <c r="U16" s="1045"/>
      <c r="V16" s="1045">
        <v>64346</v>
      </c>
      <c r="W16" s="1045"/>
      <c r="X16" s="1045"/>
      <c r="Y16" s="1045"/>
      <c r="Z16" s="1045"/>
      <c r="AA16" s="1045">
        <v>0</v>
      </c>
      <c r="AB16" s="1045"/>
      <c r="AC16" s="1045"/>
      <c r="AD16" s="1045"/>
      <c r="AE16" s="1049"/>
      <c r="AF16" s="1096" t="s">
        <v>371</v>
      </c>
      <c r="AG16" s="1097"/>
      <c r="AH16" s="1097"/>
      <c r="AI16" s="1097"/>
      <c r="AJ16" s="1098"/>
      <c r="AK16" s="1099">
        <v>3815</v>
      </c>
      <c r="AL16" s="1100"/>
      <c r="AM16" s="1100"/>
      <c r="AN16" s="1100"/>
      <c r="AO16" s="1100"/>
      <c r="AP16" s="1100" t="s">
        <v>559</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571</v>
      </c>
      <c r="BT16" s="1013"/>
      <c r="BU16" s="1013"/>
      <c r="BV16" s="1013"/>
      <c r="BW16" s="1013"/>
      <c r="BX16" s="1013"/>
      <c r="BY16" s="1013"/>
      <c r="BZ16" s="1013"/>
      <c r="CA16" s="1013"/>
      <c r="CB16" s="1013"/>
      <c r="CC16" s="1013"/>
      <c r="CD16" s="1013"/>
      <c r="CE16" s="1013"/>
      <c r="CF16" s="1013"/>
      <c r="CG16" s="1014"/>
      <c r="CH16" s="987">
        <v>2.484</v>
      </c>
      <c r="CI16" s="988"/>
      <c r="CJ16" s="988"/>
      <c r="CK16" s="988"/>
      <c r="CL16" s="989"/>
      <c r="CM16" s="987">
        <v>22.792999999999999</v>
      </c>
      <c r="CN16" s="988"/>
      <c r="CO16" s="988"/>
      <c r="CP16" s="988"/>
      <c r="CQ16" s="989"/>
      <c r="CR16" s="987">
        <v>10</v>
      </c>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43"/>
    </row>
    <row r="17" spans="1:131" s="244" customFormat="1" ht="26.25" customHeight="1" x14ac:dyDescent="0.15">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572</v>
      </c>
      <c r="BT17" s="1013"/>
      <c r="BU17" s="1013"/>
      <c r="BV17" s="1013"/>
      <c r="BW17" s="1013"/>
      <c r="BX17" s="1013"/>
      <c r="BY17" s="1013"/>
      <c r="BZ17" s="1013"/>
      <c r="CA17" s="1013"/>
      <c r="CB17" s="1013"/>
      <c r="CC17" s="1013"/>
      <c r="CD17" s="1013"/>
      <c r="CE17" s="1013"/>
      <c r="CF17" s="1013"/>
      <c r="CG17" s="1014"/>
      <c r="CH17" s="987">
        <v>51.271000000000001</v>
      </c>
      <c r="CI17" s="988"/>
      <c r="CJ17" s="988"/>
      <c r="CK17" s="988"/>
      <c r="CL17" s="989"/>
      <c r="CM17" s="987">
        <v>549.88900000000001</v>
      </c>
      <c r="CN17" s="988"/>
      <c r="CO17" s="988"/>
      <c r="CP17" s="988"/>
      <c r="CQ17" s="989"/>
      <c r="CR17" s="987">
        <v>15</v>
      </c>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43"/>
    </row>
    <row r="18" spans="1:131" s="244" customFormat="1" ht="26.25" customHeight="1" x14ac:dyDescent="0.15">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573</v>
      </c>
      <c r="BT18" s="1013"/>
      <c r="BU18" s="1013"/>
      <c r="BV18" s="1013"/>
      <c r="BW18" s="1013"/>
      <c r="BX18" s="1013"/>
      <c r="BY18" s="1013"/>
      <c r="BZ18" s="1013"/>
      <c r="CA18" s="1013"/>
      <c r="CB18" s="1013"/>
      <c r="CC18" s="1013"/>
      <c r="CD18" s="1013"/>
      <c r="CE18" s="1013"/>
      <c r="CF18" s="1013"/>
      <c r="CG18" s="1014"/>
      <c r="CH18" s="987">
        <v>-0.05</v>
      </c>
      <c r="CI18" s="988"/>
      <c r="CJ18" s="988"/>
      <c r="CK18" s="988"/>
      <c r="CL18" s="989"/>
      <c r="CM18" s="987">
        <v>913.92600000000004</v>
      </c>
      <c r="CN18" s="988"/>
      <c r="CO18" s="988"/>
      <c r="CP18" s="988"/>
      <c r="CQ18" s="989"/>
      <c r="CR18" s="987">
        <v>100</v>
      </c>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43"/>
    </row>
    <row r="19" spans="1:131" s="244" customFormat="1" ht="26.25" customHeight="1" x14ac:dyDescent="0.15">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574</v>
      </c>
      <c r="BT19" s="1013"/>
      <c r="BU19" s="1013"/>
      <c r="BV19" s="1013"/>
      <c r="BW19" s="1013"/>
      <c r="BX19" s="1013"/>
      <c r="BY19" s="1013"/>
      <c r="BZ19" s="1013"/>
      <c r="CA19" s="1013"/>
      <c r="CB19" s="1013"/>
      <c r="CC19" s="1013"/>
      <c r="CD19" s="1013"/>
      <c r="CE19" s="1013"/>
      <c r="CF19" s="1013"/>
      <c r="CG19" s="1014"/>
      <c r="CH19" s="987">
        <v>-3.661</v>
      </c>
      <c r="CI19" s="988"/>
      <c r="CJ19" s="988"/>
      <c r="CK19" s="988"/>
      <c r="CL19" s="989"/>
      <c r="CM19" s="987">
        <v>254.089</v>
      </c>
      <c r="CN19" s="988"/>
      <c r="CO19" s="988"/>
      <c r="CP19" s="988"/>
      <c r="CQ19" s="989"/>
      <c r="CR19" s="987">
        <v>100</v>
      </c>
      <c r="CS19" s="988"/>
      <c r="CT19" s="988"/>
      <c r="CU19" s="988"/>
      <c r="CV19" s="989"/>
      <c r="CW19" s="987">
        <v>60.854999999999997</v>
      </c>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43"/>
    </row>
    <row r="20" spans="1:131" s="244" customFormat="1" ht="26.25" customHeight="1" x14ac:dyDescent="0.15">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575</v>
      </c>
      <c r="BT20" s="1013"/>
      <c r="BU20" s="1013"/>
      <c r="BV20" s="1013"/>
      <c r="BW20" s="1013"/>
      <c r="BX20" s="1013"/>
      <c r="BY20" s="1013"/>
      <c r="BZ20" s="1013"/>
      <c r="CA20" s="1013"/>
      <c r="CB20" s="1013"/>
      <c r="CC20" s="1013"/>
      <c r="CD20" s="1013"/>
      <c r="CE20" s="1013"/>
      <c r="CF20" s="1013"/>
      <c r="CG20" s="1014"/>
      <c r="CH20" s="987">
        <v>6.1769999999999996</v>
      </c>
      <c r="CI20" s="988"/>
      <c r="CJ20" s="988"/>
      <c r="CK20" s="988"/>
      <c r="CL20" s="989"/>
      <c r="CM20" s="987">
        <v>1093.2809999999999</v>
      </c>
      <c r="CN20" s="988"/>
      <c r="CO20" s="988"/>
      <c r="CP20" s="988"/>
      <c r="CQ20" s="989"/>
      <c r="CR20" s="987">
        <v>832.5</v>
      </c>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43"/>
    </row>
    <row r="21" spans="1:131" s="244" customFormat="1" ht="26.25" customHeight="1" thickBot="1" x14ac:dyDescent="0.2">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576</v>
      </c>
      <c r="BT21" s="1013"/>
      <c r="BU21" s="1013"/>
      <c r="BV21" s="1013"/>
      <c r="BW21" s="1013"/>
      <c r="BX21" s="1013"/>
      <c r="BY21" s="1013"/>
      <c r="BZ21" s="1013"/>
      <c r="CA21" s="1013"/>
      <c r="CB21" s="1013"/>
      <c r="CC21" s="1013"/>
      <c r="CD21" s="1013"/>
      <c r="CE21" s="1013"/>
      <c r="CF21" s="1013"/>
      <c r="CG21" s="1014"/>
      <c r="CH21" s="987">
        <v>46.591999999999999</v>
      </c>
      <c r="CI21" s="988"/>
      <c r="CJ21" s="988"/>
      <c r="CK21" s="988"/>
      <c r="CL21" s="989"/>
      <c r="CM21" s="987">
        <v>2494.3000000000002</v>
      </c>
      <c r="CN21" s="988"/>
      <c r="CO21" s="988"/>
      <c r="CP21" s="988"/>
      <c r="CQ21" s="989"/>
      <c r="CR21" s="987">
        <v>1844.98</v>
      </c>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43"/>
    </row>
    <row r="22" spans="1:131" s="244" customFormat="1" ht="26.25" customHeight="1" x14ac:dyDescent="0.15">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373</v>
      </c>
      <c r="BA22" s="1032"/>
      <c r="BB22" s="1032"/>
      <c r="BC22" s="1032"/>
      <c r="BD22" s="1033"/>
      <c r="BE22" s="242"/>
      <c r="BF22" s="242"/>
      <c r="BG22" s="242"/>
      <c r="BH22" s="242"/>
      <c r="BI22" s="242"/>
      <c r="BJ22" s="242"/>
      <c r="BK22" s="242"/>
      <c r="BL22" s="242"/>
      <c r="BM22" s="242"/>
      <c r="BN22" s="242"/>
      <c r="BO22" s="242"/>
      <c r="BP22" s="242"/>
      <c r="BQ22" s="251">
        <v>16</v>
      </c>
      <c r="BR22" s="252"/>
      <c r="BS22" s="1012" t="s">
        <v>577</v>
      </c>
      <c r="BT22" s="1013"/>
      <c r="BU22" s="1013"/>
      <c r="BV22" s="1013"/>
      <c r="BW22" s="1013"/>
      <c r="BX22" s="1013"/>
      <c r="BY22" s="1013"/>
      <c r="BZ22" s="1013"/>
      <c r="CA22" s="1013"/>
      <c r="CB22" s="1013"/>
      <c r="CC22" s="1013"/>
      <c r="CD22" s="1013"/>
      <c r="CE22" s="1013"/>
      <c r="CF22" s="1013"/>
      <c r="CG22" s="1014"/>
      <c r="CH22" s="987">
        <v>5.0999999999999997E-2</v>
      </c>
      <c r="CI22" s="988"/>
      <c r="CJ22" s="988"/>
      <c r="CK22" s="988"/>
      <c r="CL22" s="989"/>
      <c r="CM22" s="987">
        <v>800.25800000000004</v>
      </c>
      <c r="CN22" s="988"/>
      <c r="CO22" s="988"/>
      <c r="CP22" s="988"/>
      <c r="CQ22" s="989"/>
      <c r="CR22" s="987">
        <v>400</v>
      </c>
      <c r="CS22" s="988"/>
      <c r="CT22" s="988"/>
      <c r="CU22" s="988"/>
      <c r="CV22" s="989"/>
      <c r="CW22" s="987">
        <v>0.31</v>
      </c>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43"/>
    </row>
    <row r="23" spans="1:131" s="244" customFormat="1" ht="26.25" customHeight="1" thickBot="1" x14ac:dyDescent="0.2">
      <c r="A23" s="253" t="s">
        <v>374</v>
      </c>
      <c r="B23" s="942" t="s">
        <v>375</v>
      </c>
      <c r="C23" s="943"/>
      <c r="D23" s="943"/>
      <c r="E23" s="943"/>
      <c r="F23" s="943"/>
      <c r="G23" s="943"/>
      <c r="H23" s="943"/>
      <c r="I23" s="943"/>
      <c r="J23" s="943"/>
      <c r="K23" s="943"/>
      <c r="L23" s="943"/>
      <c r="M23" s="943"/>
      <c r="N23" s="943"/>
      <c r="O23" s="943"/>
      <c r="P23" s="944"/>
      <c r="Q23" s="1072">
        <v>716222</v>
      </c>
      <c r="R23" s="1073"/>
      <c r="S23" s="1073"/>
      <c r="T23" s="1073"/>
      <c r="U23" s="1073"/>
      <c r="V23" s="1073">
        <v>699365</v>
      </c>
      <c r="W23" s="1073"/>
      <c r="X23" s="1073"/>
      <c r="Y23" s="1073"/>
      <c r="Z23" s="1073"/>
      <c r="AA23" s="1073">
        <v>16856</v>
      </c>
      <c r="AB23" s="1073"/>
      <c r="AC23" s="1073"/>
      <c r="AD23" s="1073"/>
      <c r="AE23" s="1074"/>
      <c r="AF23" s="1075">
        <v>969</v>
      </c>
      <c r="AG23" s="1073"/>
      <c r="AH23" s="1073"/>
      <c r="AI23" s="1073"/>
      <c r="AJ23" s="1076"/>
      <c r="AK23" s="1077"/>
      <c r="AL23" s="1078"/>
      <c r="AM23" s="1078"/>
      <c r="AN23" s="1078"/>
      <c r="AO23" s="1078"/>
      <c r="AP23" s="1073">
        <v>1262643</v>
      </c>
      <c r="AQ23" s="1073"/>
      <c r="AR23" s="1073"/>
      <c r="AS23" s="1073"/>
      <c r="AT23" s="1073"/>
      <c r="AU23" s="1079"/>
      <c r="AV23" s="1079"/>
      <c r="AW23" s="1079"/>
      <c r="AX23" s="1079"/>
      <c r="AY23" s="1080"/>
      <c r="AZ23" s="1069" t="s">
        <v>376</v>
      </c>
      <c r="BA23" s="1070"/>
      <c r="BB23" s="1070"/>
      <c r="BC23" s="1070"/>
      <c r="BD23" s="1071"/>
      <c r="BE23" s="242"/>
      <c r="BF23" s="242"/>
      <c r="BG23" s="242"/>
      <c r="BH23" s="242"/>
      <c r="BI23" s="242"/>
      <c r="BJ23" s="242"/>
      <c r="BK23" s="242"/>
      <c r="BL23" s="242"/>
      <c r="BM23" s="242"/>
      <c r="BN23" s="242"/>
      <c r="BO23" s="242"/>
      <c r="BP23" s="242"/>
      <c r="BQ23" s="251">
        <v>17</v>
      </c>
      <c r="BR23" s="252"/>
      <c r="BS23" s="1012" t="s">
        <v>578</v>
      </c>
      <c r="BT23" s="1013"/>
      <c r="BU23" s="1013"/>
      <c r="BV23" s="1013"/>
      <c r="BW23" s="1013"/>
      <c r="BX23" s="1013"/>
      <c r="BY23" s="1013"/>
      <c r="BZ23" s="1013"/>
      <c r="CA23" s="1013"/>
      <c r="CB23" s="1013"/>
      <c r="CC23" s="1013"/>
      <c r="CD23" s="1013"/>
      <c r="CE23" s="1013"/>
      <c r="CF23" s="1013"/>
      <c r="CG23" s="1014"/>
      <c r="CH23" s="987">
        <v>-0.09</v>
      </c>
      <c r="CI23" s="988"/>
      <c r="CJ23" s="988"/>
      <c r="CK23" s="988"/>
      <c r="CL23" s="989"/>
      <c r="CM23" s="987">
        <v>600.55499999999995</v>
      </c>
      <c r="CN23" s="988"/>
      <c r="CO23" s="988"/>
      <c r="CP23" s="988"/>
      <c r="CQ23" s="989"/>
      <c r="CR23" s="987">
        <v>300</v>
      </c>
      <c r="CS23" s="988"/>
      <c r="CT23" s="988"/>
      <c r="CU23" s="988"/>
      <c r="CV23" s="989"/>
      <c r="CW23" s="987">
        <v>0.62</v>
      </c>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43"/>
    </row>
    <row r="24" spans="1:131" s="244" customFormat="1" ht="26.25" customHeight="1" x14ac:dyDescent="0.15">
      <c r="A24" s="1068" t="s">
        <v>377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579</v>
      </c>
      <c r="BT24" s="1013"/>
      <c r="BU24" s="1013"/>
      <c r="BV24" s="1013"/>
      <c r="BW24" s="1013"/>
      <c r="BX24" s="1013"/>
      <c r="BY24" s="1013"/>
      <c r="BZ24" s="1013"/>
      <c r="CA24" s="1013"/>
      <c r="CB24" s="1013"/>
      <c r="CC24" s="1013"/>
      <c r="CD24" s="1013"/>
      <c r="CE24" s="1013"/>
      <c r="CF24" s="1013"/>
      <c r="CG24" s="1014"/>
      <c r="CH24" s="987">
        <v>-0.74199999999999999</v>
      </c>
      <c r="CI24" s="988"/>
      <c r="CJ24" s="988"/>
      <c r="CK24" s="988"/>
      <c r="CL24" s="989"/>
      <c r="CM24" s="987">
        <v>1016.8680000000001</v>
      </c>
      <c r="CN24" s="988"/>
      <c r="CO24" s="988"/>
      <c r="CP24" s="988"/>
      <c r="CQ24" s="989"/>
      <c r="CR24" s="987">
        <v>516</v>
      </c>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43"/>
    </row>
    <row r="25" spans="1:131" s="236" customFormat="1" ht="26.25" customHeight="1" thickBot="1" x14ac:dyDescent="0.2">
      <c r="A25" s="1067" t="s">
        <v>378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580</v>
      </c>
      <c r="BT25" s="1013"/>
      <c r="BU25" s="1013"/>
      <c r="BV25" s="1013"/>
      <c r="BW25" s="1013"/>
      <c r="BX25" s="1013"/>
      <c r="BY25" s="1013"/>
      <c r="BZ25" s="1013"/>
      <c r="CA25" s="1013"/>
      <c r="CB25" s="1013"/>
      <c r="CC25" s="1013"/>
      <c r="CD25" s="1013"/>
      <c r="CE25" s="1013"/>
      <c r="CF25" s="1013"/>
      <c r="CG25" s="1014"/>
      <c r="CH25" s="987">
        <v>4.3999999999999997E-2</v>
      </c>
      <c r="CI25" s="988"/>
      <c r="CJ25" s="988"/>
      <c r="CK25" s="988"/>
      <c r="CL25" s="989"/>
      <c r="CM25" s="987">
        <v>361.988</v>
      </c>
      <c r="CN25" s="988"/>
      <c r="CO25" s="988"/>
      <c r="CP25" s="988"/>
      <c r="CQ25" s="989"/>
      <c r="CR25" s="987">
        <v>172.833</v>
      </c>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5"/>
    </row>
    <row r="26" spans="1:131" s="236" customFormat="1" ht="26.25" customHeight="1" x14ac:dyDescent="0.15">
      <c r="A26" s="993" t="s">
        <v>345</v>
      </c>
      <c r="B26" s="994"/>
      <c r="C26" s="994"/>
      <c r="D26" s="994"/>
      <c r="E26" s="994"/>
      <c r="F26" s="994"/>
      <c r="G26" s="994"/>
      <c r="H26" s="994"/>
      <c r="I26" s="994"/>
      <c r="J26" s="994"/>
      <c r="K26" s="994"/>
      <c r="L26" s="994"/>
      <c r="M26" s="994"/>
      <c r="N26" s="994"/>
      <c r="O26" s="994"/>
      <c r="P26" s="995"/>
      <c r="Q26" s="999" t="s">
        <v>379</v>
      </c>
      <c r="R26" s="1000"/>
      <c r="S26" s="1000"/>
      <c r="T26" s="1000"/>
      <c r="U26" s="1001"/>
      <c r="V26" s="999" t="s">
        <v>380</v>
      </c>
      <c r="W26" s="1000"/>
      <c r="X26" s="1000"/>
      <c r="Y26" s="1000"/>
      <c r="Z26" s="1001"/>
      <c r="AA26" s="999" t="s">
        <v>381</v>
      </c>
      <c r="AB26" s="1000"/>
      <c r="AC26" s="1000"/>
      <c r="AD26" s="1000"/>
      <c r="AE26" s="1000"/>
      <c r="AF26" s="1063" t="s">
        <v>382</v>
      </c>
      <c r="AG26" s="1006"/>
      <c r="AH26" s="1006"/>
      <c r="AI26" s="1006"/>
      <c r="AJ26" s="1064"/>
      <c r="AK26" s="1000" t="s">
        <v>383</v>
      </c>
      <c r="AL26" s="1000"/>
      <c r="AM26" s="1000"/>
      <c r="AN26" s="1000"/>
      <c r="AO26" s="1001"/>
      <c r="AP26" s="999" t="s">
        <v>384</v>
      </c>
      <c r="AQ26" s="1000"/>
      <c r="AR26" s="1000"/>
      <c r="AS26" s="1000"/>
      <c r="AT26" s="1001"/>
      <c r="AU26" s="999" t="s">
        <v>385</v>
      </c>
      <c r="AV26" s="1000"/>
      <c r="AW26" s="1000"/>
      <c r="AX26" s="1000"/>
      <c r="AY26" s="1001"/>
      <c r="AZ26" s="999" t="s">
        <v>386</v>
      </c>
      <c r="BA26" s="1000"/>
      <c r="BB26" s="1000"/>
      <c r="BC26" s="1000"/>
      <c r="BD26" s="1001"/>
      <c r="BE26" s="999" t="s">
        <v>352</v>
      </c>
      <c r="BF26" s="1000"/>
      <c r="BG26" s="1000"/>
      <c r="BH26" s="1000"/>
      <c r="BI26" s="1015"/>
      <c r="BJ26" s="241"/>
      <c r="BK26" s="241"/>
      <c r="BL26" s="241"/>
      <c r="BM26" s="241"/>
      <c r="BN26" s="241"/>
      <c r="BO26" s="254"/>
      <c r="BP26" s="254"/>
      <c r="BQ26" s="251">
        <v>20</v>
      </c>
      <c r="BR26" s="252"/>
      <c r="BS26" s="1012" t="s">
        <v>581</v>
      </c>
      <c r="BT26" s="1013"/>
      <c r="BU26" s="1013"/>
      <c r="BV26" s="1013"/>
      <c r="BW26" s="1013"/>
      <c r="BX26" s="1013"/>
      <c r="BY26" s="1013"/>
      <c r="BZ26" s="1013"/>
      <c r="CA26" s="1013"/>
      <c r="CB26" s="1013"/>
      <c r="CC26" s="1013"/>
      <c r="CD26" s="1013"/>
      <c r="CE26" s="1013"/>
      <c r="CF26" s="1013"/>
      <c r="CG26" s="1014"/>
      <c r="CH26" s="987">
        <v>-3.4729999999999999</v>
      </c>
      <c r="CI26" s="988"/>
      <c r="CJ26" s="988"/>
      <c r="CK26" s="988"/>
      <c r="CL26" s="989"/>
      <c r="CM26" s="987">
        <v>925.01300000000003</v>
      </c>
      <c r="CN26" s="988"/>
      <c r="CO26" s="988"/>
      <c r="CP26" s="988"/>
      <c r="CQ26" s="989"/>
      <c r="CR26" s="987">
        <v>457.22199999999998</v>
      </c>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5"/>
    </row>
    <row r="27" spans="1:131" s="236"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582</v>
      </c>
      <c r="BT27" s="1013"/>
      <c r="BU27" s="1013"/>
      <c r="BV27" s="1013"/>
      <c r="BW27" s="1013"/>
      <c r="BX27" s="1013"/>
      <c r="BY27" s="1013"/>
      <c r="BZ27" s="1013"/>
      <c r="CA27" s="1013"/>
      <c r="CB27" s="1013"/>
      <c r="CC27" s="1013"/>
      <c r="CD27" s="1013"/>
      <c r="CE27" s="1013"/>
      <c r="CF27" s="1013"/>
      <c r="CG27" s="1014"/>
      <c r="CH27" s="987">
        <v>0.19600000000000001</v>
      </c>
      <c r="CI27" s="988"/>
      <c r="CJ27" s="988"/>
      <c r="CK27" s="988"/>
      <c r="CL27" s="989"/>
      <c r="CM27" s="987">
        <v>22.152999999999999</v>
      </c>
      <c r="CN27" s="988"/>
      <c r="CO27" s="988"/>
      <c r="CP27" s="988"/>
      <c r="CQ27" s="989"/>
      <c r="CR27" s="987">
        <v>30</v>
      </c>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5"/>
    </row>
    <row r="28" spans="1:131" s="236" customFormat="1" ht="26.25" customHeight="1" thickTop="1" x14ac:dyDescent="0.15">
      <c r="A28" s="255">
        <v>1</v>
      </c>
      <c r="B28" s="1054" t="s">
        <v>387</v>
      </c>
      <c r="C28" s="1055"/>
      <c r="D28" s="1055"/>
      <c r="E28" s="1055"/>
      <c r="F28" s="1055"/>
      <c r="G28" s="1055"/>
      <c r="H28" s="1055"/>
      <c r="I28" s="1055"/>
      <c r="J28" s="1055"/>
      <c r="K28" s="1055"/>
      <c r="L28" s="1055"/>
      <c r="M28" s="1055"/>
      <c r="N28" s="1055"/>
      <c r="O28" s="1055"/>
      <c r="P28" s="1056"/>
      <c r="Q28" s="1057">
        <v>160132</v>
      </c>
      <c r="R28" s="1058"/>
      <c r="S28" s="1058"/>
      <c r="T28" s="1058"/>
      <c r="U28" s="1058"/>
      <c r="V28" s="1058">
        <v>156850</v>
      </c>
      <c r="W28" s="1058"/>
      <c r="X28" s="1058"/>
      <c r="Y28" s="1058"/>
      <c r="Z28" s="1058"/>
      <c r="AA28" s="1058">
        <v>3282</v>
      </c>
      <c r="AB28" s="1058"/>
      <c r="AC28" s="1058"/>
      <c r="AD28" s="1058"/>
      <c r="AE28" s="1059"/>
      <c r="AF28" s="1060">
        <v>3282</v>
      </c>
      <c r="AG28" s="1058"/>
      <c r="AH28" s="1058"/>
      <c r="AI28" s="1058"/>
      <c r="AJ28" s="1061"/>
      <c r="AK28" s="1062">
        <v>10185</v>
      </c>
      <c r="AL28" s="1050"/>
      <c r="AM28" s="1050"/>
      <c r="AN28" s="1050"/>
      <c r="AO28" s="1050"/>
      <c r="AP28" s="1050" t="s">
        <v>496</v>
      </c>
      <c r="AQ28" s="1050"/>
      <c r="AR28" s="1050"/>
      <c r="AS28" s="1050"/>
      <c r="AT28" s="1050"/>
      <c r="AU28" s="1050" t="s">
        <v>496</v>
      </c>
      <c r="AV28" s="1050"/>
      <c r="AW28" s="1050"/>
      <c r="AX28" s="1050"/>
      <c r="AY28" s="1050"/>
      <c r="AZ28" s="1051" t="s">
        <v>559</v>
      </c>
      <c r="BA28" s="1051"/>
      <c r="BB28" s="1051"/>
      <c r="BC28" s="1051"/>
      <c r="BD28" s="1051"/>
      <c r="BE28" s="1052"/>
      <c r="BF28" s="1052"/>
      <c r="BG28" s="1052"/>
      <c r="BH28" s="1052"/>
      <c r="BI28" s="1053"/>
      <c r="BJ28" s="241"/>
      <c r="BK28" s="241"/>
      <c r="BL28" s="241"/>
      <c r="BM28" s="241"/>
      <c r="BN28" s="241"/>
      <c r="BO28" s="254"/>
      <c r="BP28" s="254"/>
      <c r="BQ28" s="251">
        <v>22</v>
      </c>
      <c r="BR28" s="252"/>
      <c r="BS28" s="1012" t="s">
        <v>583</v>
      </c>
      <c r="BT28" s="1013"/>
      <c r="BU28" s="1013"/>
      <c r="BV28" s="1013"/>
      <c r="BW28" s="1013"/>
      <c r="BX28" s="1013"/>
      <c r="BY28" s="1013"/>
      <c r="BZ28" s="1013"/>
      <c r="CA28" s="1013"/>
      <c r="CB28" s="1013"/>
      <c r="CC28" s="1013"/>
      <c r="CD28" s="1013"/>
      <c r="CE28" s="1013"/>
      <c r="CF28" s="1013"/>
      <c r="CG28" s="1014"/>
      <c r="CH28" s="987">
        <v>91.903999999999996</v>
      </c>
      <c r="CI28" s="988"/>
      <c r="CJ28" s="988"/>
      <c r="CK28" s="988"/>
      <c r="CL28" s="989"/>
      <c r="CM28" s="987">
        <v>410.90199999999999</v>
      </c>
      <c r="CN28" s="988"/>
      <c r="CO28" s="988"/>
      <c r="CP28" s="988"/>
      <c r="CQ28" s="989"/>
      <c r="CR28" s="987">
        <v>1</v>
      </c>
      <c r="CS28" s="988"/>
      <c r="CT28" s="988"/>
      <c r="CU28" s="988"/>
      <c r="CV28" s="989"/>
      <c r="CW28" s="987">
        <v>123.63</v>
      </c>
      <c r="CX28" s="988"/>
      <c r="CY28" s="988"/>
      <c r="CZ28" s="988"/>
      <c r="DA28" s="989"/>
      <c r="DB28" s="987">
        <v>612.27</v>
      </c>
      <c r="DC28" s="988"/>
      <c r="DD28" s="988"/>
      <c r="DE28" s="988"/>
      <c r="DF28" s="989"/>
      <c r="DG28" s="987"/>
      <c r="DH28" s="988"/>
      <c r="DI28" s="988"/>
      <c r="DJ28" s="988"/>
      <c r="DK28" s="989"/>
      <c r="DL28" s="987">
        <v>3453.7919999999999</v>
      </c>
      <c r="DM28" s="988"/>
      <c r="DN28" s="988"/>
      <c r="DO28" s="988"/>
      <c r="DP28" s="989"/>
      <c r="DQ28" s="987"/>
      <c r="DR28" s="988"/>
      <c r="DS28" s="988"/>
      <c r="DT28" s="988"/>
      <c r="DU28" s="989"/>
      <c r="DV28" s="990"/>
      <c r="DW28" s="991"/>
      <c r="DX28" s="991"/>
      <c r="DY28" s="991"/>
      <c r="DZ28" s="992"/>
      <c r="EA28" s="235"/>
    </row>
    <row r="29" spans="1:131" s="236" customFormat="1" ht="26.25" customHeight="1" x14ac:dyDescent="0.15">
      <c r="A29" s="255">
        <v>2</v>
      </c>
      <c r="B29" s="1041" t="s">
        <v>388</v>
      </c>
      <c r="C29" s="1042"/>
      <c r="D29" s="1042"/>
      <c r="E29" s="1042"/>
      <c r="F29" s="1042"/>
      <c r="G29" s="1042"/>
      <c r="H29" s="1042"/>
      <c r="I29" s="1042"/>
      <c r="J29" s="1042"/>
      <c r="K29" s="1042"/>
      <c r="L29" s="1042"/>
      <c r="M29" s="1042"/>
      <c r="N29" s="1042"/>
      <c r="O29" s="1042"/>
      <c r="P29" s="1043"/>
      <c r="Q29" s="1048">
        <v>5401</v>
      </c>
      <c r="R29" s="1045"/>
      <c r="S29" s="1045"/>
      <c r="T29" s="1045"/>
      <c r="U29" s="1045"/>
      <c r="V29" s="1045">
        <v>5672</v>
      </c>
      <c r="W29" s="1045"/>
      <c r="X29" s="1045"/>
      <c r="Y29" s="1045"/>
      <c r="Z29" s="1045"/>
      <c r="AA29" s="1045">
        <v>-271</v>
      </c>
      <c r="AB29" s="1045"/>
      <c r="AC29" s="1045"/>
      <c r="AD29" s="1045"/>
      <c r="AE29" s="1049"/>
      <c r="AF29" s="1044">
        <v>265</v>
      </c>
      <c r="AG29" s="1045"/>
      <c r="AH29" s="1045"/>
      <c r="AI29" s="1045"/>
      <c r="AJ29" s="1046"/>
      <c r="AK29" s="978">
        <v>208</v>
      </c>
      <c r="AL29" s="969"/>
      <c r="AM29" s="969"/>
      <c r="AN29" s="969"/>
      <c r="AO29" s="969"/>
      <c r="AP29" s="979">
        <v>1732</v>
      </c>
      <c r="AQ29" s="977"/>
      <c r="AR29" s="977"/>
      <c r="AS29" s="977"/>
      <c r="AT29" s="978"/>
      <c r="AU29" s="969" t="s">
        <v>496</v>
      </c>
      <c r="AV29" s="969"/>
      <c r="AW29" s="969"/>
      <c r="AX29" s="969"/>
      <c r="AY29" s="969"/>
      <c r="AZ29" s="1047" t="s">
        <v>559</v>
      </c>
      <c r="BA29" s="1047"/>
      <c r="BB29" s="1047"/>
      <c r="BC29" s="1047"/>
      <c r="BD29" s="1047"/>
      <c r="BE29" s="1039" t="s">
        <v>389</v>
      </c>
      <c r="BF29" s="1039"/>
      <c r="BG29" s="1039"/>
      <c r="BH29" s="1039"/>
      <c r="BI29" s="1040"/>
      <c r="BJ29" s="241"/>
      <c r="BK29" s="241"/>
      <c r="BL29" s="241"/>
      <c r="BM29" s="241"/>
      <c r="BN29" s="241"/>
      <c r="BO29" s="254"/>
      <c r="BP29" s="254"/>
      <c r="BQ29" s="251">
        <v>23</v>
      </c>
      <c r="BR29" s="252"/>
      <c r="BS29" s="1012" t="s">
        <v>584</v>
      </c>
      <c r="BT29" s="1013"/>
      <c r="BU29" s="1013"/>
      <c r="BV29" s="1013"/>
      <c r="BW29" s="1013"/>
      <c r="BX29" s="1013"/>
      <c r="BY29" s="1013"/>
      <c r="BZ29" s="1013"/>
      <c r="CA29" s="1013"/>
      <c r="CB29" s="1013"/>
      <c r="CC29" s="1013"/>
      <c r="CD29" s="1013"/>
      <c r="CE29" s="1013"/>
      <c r="CF29" s="1013"/>
      <c r="CG29" s="1014"/>
      <c r="CH29" s="987">
        <v>-5.9509999999999996</v>
      </c>
      <c r="CI29" s="988"/>
      <c r="CJ29" s="988"/>
      <c r="CK29" s="988"/>
      <c r="CL29" s="989"/>
      <c r="CM29" s="987">
        <v>380.60500000000002</v>
      </c>
      <c r="CN29" s="988"/>
      <c r="CO29" s="988"/>
      <c r="CP29" s="988"/>
      <c r="CQ29" s="989"/>
      <c r="CR29" s="987">
        <v>389.6</v>
      </c>
      <c r="CS29" s="988"/>
      <c r="CT29" s="988"/>
      <c r="CU29" s="988"/>
      <c r="CV29" s="989"/>
      <c r="CW29" s="987">
        <v>14.255000000000001</v>
      </c>
      <c r="CX29" s="988"/>
      <c r="CY29" s="988"/>
      <c r="CZ29" s="988"/>
      <c r="DA29" s="989"/>
      <c r="DB29" s="987">
        <v>31.882999999999999</v>
      </c>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5"/>
    </row>
    <row r="30" spans="1:131" s="236" customFormat="1" ht="26.25" customHeight="1" x14ac:dyDescent="0.15">
      <c r="A30" s="255">
        <v>3</v>
      </c>
      <c r="B30" s="1041" t="s">
        <v>390</v>
      </c>
      <c r="C30" s="1042"/>
      <c r="D30" s="1042"/>
      <c r="E30" s="1042"/>
      <c r="F30" s="1042"/>
      <c r="G30" s="1042"/>
      <c r="H30" s="1042"/>
      <c r="I30" s="1042"/>
      <c r="J30" s="1042"/>
      <c r="K30" s="1042"/>
      <c r="L30" s="1042"/>
      <c r="M30" s="1042"/>
      <c r="N30" s="1042"/>
      <c r="O30" s="1042"/>
      <c r="P30" s="1043"/>
      <c r="Q30" s="1048">
        <v>402</v>
      </c>
      <c r="R30" s="1045"/>
      <c r="S30" s="1045"/>
      <c r="T30" s="1045"/>
      <c r="U30" s="1045"/>
      <c r="V30" s="1045">
        <v>529</v>
      </c>
      <c r="W30" s="1045"/>
      <c r="X30" s="1045"/>
      <c r="Y30" s="1045"/>
      <c r="Z30" s="1045"/>
      <c r="AA30" s="1045">
        <v>-126</v>
      </c>
      <c r="AB30" s="1045"/>
      <c r="AC30" s="1045"/>
      <c r="AD30" s="1045"/>
      <c r="AE30" s="1049"/>
      <c r="AF30" s="1044">
        <v>4650</v>
      </c>
      <c r="AG30" s="1045"/>
      <c r="AH30" s="1045"/>
      <c r="AI30" s="1045"/>
      <c r="AJ30" s="1046"/>
      <c r="AK30" s="978" t="s">
        <v>496</v>
      </c>
      <c r="AL30" s="969"/>
      <c r="AM30" s="969"/>
      <c r="AN30" s="969"/>
      <c r="AO30" s="969"/>
      <c r="AP30" s="979" t="s">
        <v>496</v>
      </c>
      <c r="AQ30" s="977"/>
      <c r="AR30" s="977"/>
      <c r="AS30" s="977"/>
      <c r="AT30" s="978"/>
      <c r="AU30" s="969" t="s">
        <v>496</v>
      </c>
      <c r="AV30" s="969"/>
      <c r="AW30" s="969"/>
      <c r="AX30" s="969"/>
      <c r="AY30" s="969"/>
      <c r="AZ30" s="1047" t="s">
        <v>559</v>
      </c>
      <c r="BA30" s="1047"/>
      <c r="BB30" s="1047"/>
      <c r="BC30" s="1047"/>
      <c r="BD30" s="1047"/>
      <c r="BE30" s="1039" t="s">
        <v>391</v>
      </c>
      <c r="BF30" s="1039"/>
      <c r="BG30" s="1039"/>
      <c r="BH30" s="1039"/>
      <c r="BI30" s="1040"/>
      <c r="BJ30" s="241"/>
      <c r="BK30" s="241"/>
      <c r="BL30" s="241"/>
      <c r="BM30" s="241"/>
      <c r="BN30" s="241"/>
      <c r="BO30" s="254"/>
      <c r="BP30" s="254"/>
      <c r="BQ30" s="251">
        <v>24</v>
      </c>
      <c r="BR30" s="252"/>
      <c r="BS30" s="1012" t="s">
        <v>585</v>
      </c>
      <c r="BT30" s="1013"/>
      <c r="BU30" s="1013"/>
      <c r="BV30" s="1013"/>
      <c r="BW30" s="1013"/>
      <c r="BX30" s="1013"/>
      <c r="BY30" s="1013"/>
      <c r="BZ30" s="1013"/>
      <c r="CA30" s="1013"/>
      <c r="CB30" s="1013"/>
      <c r="CC30" s="1013"/>
      <c r="CD30" s="1013"/>
      <c r="CE30" s="1013"/>
      <c r="CF30" s="1013"/>
      <c r="CG30" s="1014"/>
      <c r="CH30" s="987">
        <v>5.3010000000000002</v>
      </c>
      <c r="CI30" s="988"/>
      <c r="CJ30" s="988"/>
      <c r="CK30" s="988"/>
      <c r="CL30" s="989"/>
      <c r="CM30" s="987">
        <v>92.225999999999999</v>
      </c>
      <c r="CN30" s="988"/>
      <c r="CO30" s="988"/>
      <c r="CP30" s="988"/>
      <c r="CQ30" s="989"/>
      <c r="CR30" s="987">
        <v>6</v>
      </c>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5"/>
    </row>
    <row r="31" spans="1:131" s="236" customFormat="1" ht="26.25" customHeight="1" x14ac:dyDescent="0.15">
      <c r="A31" s="255">
        <v>4</v>
      </c>
      <c r="B31" s="1041" t="s">
        <v>392</v>
      </c>
      <c r="C31" s="1042"/>
      <c r="D31" s="1042"/>
      <c r="E31" s="1042"/>
      <c r="F31" s="1042"/>
      <c r="G31" s="1042"/>
      <c r="H31" s="1042"/>
      <c r="I31" s="1042"/>
      <c r="J31" s="1042"/>
      <c r="K31" s="1042"/>
      <c r="L31" s="1042"/>
      <c r="M31" s="1042"/>
      <c r="N31" s="1042"/>
      <c r="O31" s="1042"/>
      <c r="P31" s="1043"/>
      <c r="Q31" s="1048">
        <v>222</v>
      </c>
      <c r="R31" s="1045"/>
      <c r="S31" s="1045"/>
      <c r="T31" s="1045"/>
      <c r="U31" s="1045"/>
      <c r="V31" s="1045">
        <v>222</v>
      </c>
      <c r="W31" s="1045"/>
      <c r="X31" s="1045"/>
      <c r="Y31" s="1045"/>
      <c r="Z31" s="1045"/>
      <c r="AA31" s="1045">
        <v>0</v>
      </c>
      <c r="AB31" s="1045"/>
      <c r="AC31" s="1045"/>
      <c r="AD31" s="1045"/>
      <c r="AE31" s="1049"/>
      <c r="AF31" s="1044">
        <v>0</v>
      </c>
      <c r="AG31" s="1045"/>
      <c r="AH31" s="1045"/>
      <c r="AI31" s="1045"/>
      <c r="AJ31" s="1046"/>
      <c r="AK31" s="978">
        <v>57</v>
      </c>
      <c r="AL31" s="969"/>
      <c r="AM31" s="969"/>
      <c r="AN31" s="969"/>
      <c r="AO31" s="969"/>
      <c r="AP31" s="979">
        <v>94</v>
      </c>
      <c r="AQ31" s="977"/>
      <c r="AR31" s="977"/>
      <c r="AS31" s="977"/>
      <c r="AT31" s="978"/>
      <c r="AU31" s="969">
        <v>47</v>
      </c>
      <c r="AV31" s="969"/>
      <c r="AW31" s="969"/>
      <c r="AX31" s="969"/>
      <c r="AY31" s="969"/>
      <c r="AZ31" s="1047" t="s">
        <v>559</v>
      </c>
      <c r="BA31" s="1047"/>
      <c r="BB31" s="1047"/>
      <c r="BC31" s="1047"/>
      <c r="BD31" s="1047"/>
      <c r="BE31" s="1039" t="s">
        <v>393</v>
      </c>
      <c r="BF31" s="1039"/>
      <c r="BG31" s="1039"/>
      <c r="BH31" s="1039"/>
      <c r="BI31" s="1040"/>
      <c r="BJ31" s="241"/>
      <c r="BK31" s="241"/>
      <c r="BL31" s="241"/>
      <c r="BM31" s="241"/>
      <c r="BN31" s="241"/>
      <c r="BO31" s="254"/>
      <c r="BP31" s="254"/>
      <c r="BQ31" s="251">
        <v>25</v>
      </c>
      <c r="BR31" s="252"/>
      <c r="BS31" s="1012" t="s">
        <v>586</v>
      </c>
      <c r="BT31" s="1013"/>
      <c r="BU31" s="1013"/>
      <c r="BV31" s="1013"/>
      <c r="BW31" s="1013"/>
      <c r="BX31" s="1013"/>
      <c r="BY31" s="1013"/>
      <c r="BZ31" s="1013"/>
      <c r="CA31" s="1013"/>
      <c r="CB31" s="1013"/>
      <c r="CC31" s="1013"/>
      <c r="CD31" s="1013"/>
      <c r="CE31" s="1013"/>
      <c r="CF31" s="1013"/>
      <c r="CG31" s="1014"/>
      <c r="CH31" s="987">
        <v>-48.636000000000003</v>
      </c>
      <c r="CI31" s="988"/>
      <c r="CJ31" s="988"/>
      <c r="CK31" s="988"/>
      <c r="CL31" s="989"/>
      <c r="CM31" s="987">
        <v>1867.1669999999999</v>
      </c>
      <c r="CN31" s="988"/>
      <c r="CO31" s="988"/>
      <c r="CP31" s="988"/>
      <c r="CQ31" s="989"/>
      <c r="CR31" s="987">
        <v>1770.8</v>
      </c>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5"/>
    </row>
    <row r="32" spans="1:131" s="236" customFormat="1" ht="26.25" customHeight="1" x14ac:dyDescent="0.15">
      <c r="A32" s="255">
        <v>5</v>
      </c>
      <c r="B32" s="1041" t="s">
        <v>394</v>
      </c>
      <c r="C32" s="1042"/>
      <c r="D32" s="1042"/>
      <c r="E32" s="1042"/>
      <c r="F32" s="1042"/>
      <c r="G32" s="1042"/>
      <c r="H32" s="1042"/>
      <c r="I32" s="1042"/>
      <c r="J32" s="1042"/>
      <c r="K32" s="1042"/>
      <c r="L32" s="1042"/>
      <c r="M32" s="1042"/>
      <c r="N32" s="1042"/>
      <c r="O32" s="1042"/>
      <c r="P32" s="1043"/>
      <c r="Q32" s="1048">
        <v>1476</v>
      </c>
      <c r="R32" s="1045"/>
      <c r="S32" s="1045"/>
      <c r="T32" s="1045"/>
      <c r="U32" s="1045"/>
      <c r="V32" s="1045">
        <v>1326</v>
      </c>
      <c r="W32" s="1045"/>
      <c r="X32" s="1045"/>
      <c r="Y32" s="1045"/>
      <c r="Z32" s="1045"/>
      <c r="AA32" s="1045">
        <v>150</v>
      </c>
      <c r="AB32" s="1045"/>
      <c r="AC32" s="1045"/>
      <c r="AD32" s="1045"/>
      <c r="AE32" s="1049"/>
      <c r="AF32" s="1044">
        <v>131</v>
      </c>
      <c r="AG32" s="1045"/>
      <c r="AH32" s="1045"/>
      <c r="AI32" s="1045"/>
      <c r="AJ32" s="1046"/>
      <c r="AK32" s="978">
        <v>85</v>
      </c>
      <c r="AL32" s="969"/>
      <c r="AM32" s="969"/>
      <c r="AN32" s="969"/>
      <c r="AO32" s="969"/>
      <c r="AP32" s="979">
        <v>1477</v>
      </c>
      <c r="AQ32" s="977"/>
      <c r="AR32" s="977"/>
      <c r="AS32" s="977"/>
      <c r="AT32" s="978"/>
      <c r="AU32" s="969">
        <v>869</v>
      </c>
      <c r="AV32" s="969"/>
      <c r="AW32" s="969"/>
      <c r="AX32" s="969"/>
      <c r="AY32" s="969"/>
      <c r="AZ32" s="1047" t="s">
        <v>559</v>
      </c>
      <c r="BA32" s="1047"/>
      <c r="BB32" s="1047"/>
      <c r="BC32" s="1047"/>
      <c r="BD32" s="1047"/>
      <c r="BE32" s="1039" t="s">
        <v>395</v>
      </c>
      <c r="BF32" s="1039"/>
      <c r="BG32" s="1039"/>
      <c r="BH32" s="1039"/>
      <c r="BI32" s="1040"/>
      <c r="BJ32" s="241"/>
      <c r="BK32" s="241"/>
      <c r="BL32" s="241"/>
      <c r="BM32" s="241"/>
      <c r="BN32" s="241"/>
      <c r="BO32" s="254"/>
      <c r="BP32" s="254"/>
      <c r="BQ32" s="251">
        <v>26</v>
      </c>
      <c r="BR32" s="252"/>
      <c r="BS32" s="1012" t="s">
        <v>587</v>
      </c>
      <c r="BT32" s="1013"/>
      <c r="BU32" s="1013"/>
      <c r="BV32" s="1013"/>
      <c r="BW32" s="1013"/>
      <c r="BX32" s="1013"/>
      <c r="BY32" s="1013"/>
      <c r="BZ32" s="1013"/>
      <c r="CA32" s="1013"/>
      <c r="CB32" s="1013"/>
      <c r="CC32" s="1013"/>
      <c r="CD32" s="1013"/>
      <c r="CE32" s="1013"/>
      <c r="CF32" s="1013"/>
      <c r="CG32" s="1014"/>
      <c r="CH32" s="987">
        <v>96.387</v>
      </c>
      <c r="CI32" s="988"/>
      <c r="CJ32" s="988"/>
      <c r="CK32" s="988"/>
      <c r="CL32" s="989"/>
      <c r="CM32" s="987">
        <v>11950.891</v>
      </c>
      <c r="CN32" s="988"/>
      <c r="CO32" s="988"/>
      <c r="CP32" s="988"/>
      <c r="CQ32" s="989"/>
      <c r="CR32" s="987">
        <v>51</v>
      </c>
      <c r="CS32" s="988"/>
      <c r="CT32" s="988"/>
      <c r="CU32" s="988"/>
      <c r="CV32" s="989"/>
      <c r="CW32" s="987">
        <v>75.724000000000004</v>
      </c>
      <c r="CX32" s="988"/>
      <c r="CY32" s="988"/>
      <c r="CZ32" s="988"/>
      <c r="DA32" s="989"/>
      <c r="DB32" s="987">
        <v>22689.23</v>
      </c>
      <c r="DC32" s="988"/>
      <c r="DD32" s="988"/>
      <c r="DE32" s="988"/>
      <c r="DF32" s="989"/>
      <c r="DG32" s="987"/>
      <c r="DH32" s="988"/>
      <c r="DI32" s="988"/>
      <c r="DJ32" s="988"/>
      <c r="DK32" s="989"/>
      <c r="DL32" s="987">
        <v>2150.6529999999998</v>
      </c>
      <c r="DM32" s="988"/>
      <c r="DN32" s="988"/>
      <c r="DO32" s="988"/>
      <c r="DP32" s="989"/>
      <c r="DQ32" s="987"/>
      <c r="DR32" s="988"/>
      <c r="DS32" s="988"/>
      <c r="DT32" s="988"/>
      <c r="DU32" s="989"/>
      <c r="DV32" s="990"/>
      <c r="DW32" s="991"/>
      <c r="DX32" s="991"/>
      <c r="DY32" s="991"/>
      <c r="DZ32" s="992"/>
      <c r="EA32" s="235"/>
    </row>
    <row r="33" spans="1:131" s="236" customFormat="1" ht="26.25" customHeight="1" x14ac:dyDescent="0.15">
      <c r="A33" s="255">
        <v>6</v>
      </c>
      <c r="B33" s="1041" t="s">
        <v>396</v>
      </c>
      <c r="C33" s="1042"/>
      <c r="D33" s="1042"/>
      <c r="E33" s="1042"/>
      <c r="F33" s="1042"/>
      <c r="G33" s="1042"/>
      <c r="H33" s="1042"/>
      <c r="I33" s="1042"/>
      <c r="J33" s="1042"/>
      <c r="K33" s="1042"/>
      <c r="L33" s="1042"/>
      <c r="M33" s="1042"/>
      <c r="N33" s="1042"/>
      <c r="O33" s="1042"/>
      <c r="P33" s="1043"/>
      <c r="Q33" s="1048">
        <v>2384</v>
      </c>
      <c r="R33" s="1045"/>
      <c r="S33" s="1045"/>
      <c r="T33" s="1045"/>
      <c r="U33" s="1045"/>
      <c r="V33" s="1045">
        <v>2370</v>
      </c>
      <c r="W33" s="1045"/>
      <c r="X33" s="1045"/>
      <c r="Y33" s="1045"/>
      <c r="Z33" s="1045"/>
      <c r="AA33" s="1045">
        <v>14</v>
      </c>
      <c r="AB33" s="1045"/>
      <c r="AC33" s="1045"/>
      <c r="AD33" s="1045"/>
      <c r="AE33" s="1049"/>
      <c r="AF33" s="1044">
        <v>3782</v>
      </c>
      <c r="AG33" s="1045"/>
      <c r="AH33" s="1045"/>
      <c r="AI33" s="1045"/>
      <c r="AJ33" s="1046"/>
      <c r="AK33" s="978">
        <v>234</v>
      </c>
      <c r="AL33" s="969"/>
      <c r="AM33" s="969"/>
      <c r="AN33" s="969"/>
      <c r="AO33" s="969"/>
      <c r="AP33" s="979">
        <v>11911</v>
      </c>
      <c r="AQ33" s="977"/>
      <c r="AR33" s="977"/>
      <c r="AS33" s="977"/>
      <c r="AT33" s="978"/>
      <c r="AU33" s="969">
        <v>3788</v>
      </c>
      <c r="AV33" s="969"/>
      <c r="AW33" s="969"/>
      <c r="AX33" s="969"/>
      <c r="AY33" s="969"/>
      <c r="AZ33" s="1047" t="s">
        <v>559</v>
      </c>
      <c r="BA33" s="1047"/>
      <c r="BB33" s="1047"/>
      <c r="BC33" s="1047"/>
      <c r="BD33" s="1047"/>
      <c r="BE33" s="1039" t="s">
        <v>397</v>
      </c>
      <c r="BF33" s="1039"/>
      <c r="BG33" s="1039"/>
      <c r="BH33" s="1039"/>
      <c r="BI33" s="1040"/>
      <c r="BJ33" s="241"/>
      <c r="BK33" s="241"/>
      <c r="BL33" s="241"/>
      <c r="BM33" s="241"/>
      <c r="BN33" s="241"/>
      <c r="BO33" s="254"/>
      <c r="BP33" s="254"/>
      <c r="BQ33" s="251">
        <v>27</v>
      </c>
      <c r="BR33" s="252"/>
      <c r="BS33" s="1012" t="s">
        <v>588</v>
      </c>
      <c r="BT33" s="1013"/>
      <c r="BU33" s="1013"/>
      <c r="BV33" s="1013"/>
      <c r="BW33" s="1013"/>
      <c r="BX33" s="1013"/>
      <c r="BY33" s="1013"/>
      <c r="BZ33" s="1013"/>
      <c r="CA33" s="1013"/>
      <c r="CB33" s="1013"/>
      <c r="CC33" s="1013"/>
      <c r="CD33" s="1013"/>
      <c r="CE33" s="1013"/>
      <c r="CF33" s="1013"/>
      <c r="CG33" s="1014"/>
      <c r="CH33" s="987">
        <v>55.347000000000001</v>
      </c>
      <c r="CI33" s="988"/>
      <c r="CJ33" s="988"/>
      <c r="CK33" s="988"/>
      <c r="CL33" s="989"/>
      <c r="CM33" s="987">
        <v>1527.6880000000001</v>
      </c>
      <c r="CN33" s="988"/>
      <c r="CO33" s="988"/>
      <c r="CP33" s="988"/>
      <c r="CQ33" s="989"/>
      <c r="CR33" s="987">
        <v>10</v>
      </c>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5"/>
    </row>
    <row r="34" spans="1:131" s="236" customFormat="1" ht="26.25" customHeight="1" x14ac:dyDescent="0.15">
      <c r="A34" s="255">
        <v>7</v>
      </c>
      <c r="B34" s="1041"/>
      <c r="C34" s="1042"/>
      <c r="D34" s="1042"/>
      <c r="E34" s="1042"/>
      <c r="F34" s="1042"/>
      <c r="G34" s="1042"/>
      <c r="H34" s="1042"/>
      <c r="I34" s="1042"/>
      <c r="J34" s="1042"/>
      <c r="K34" s="1042"/>
      <c r="L34" s="1042"/>
      <c r="M34" s="1042"/>
      <c r="N34" s="1042"/>
      <c r="O34" s="1042"/>
      <c r="P34" s="1043"/>
      <c r="Q34" s="1048"/>
      <c r="R34" s="1045"/>
      <c r="S34" s="1045"/>
      <c r="T34" s="1045"/>
      <c r="U34" s="1045"/>
      <c r="V34" s="1045"/>
      <c r="W34" s="1045"/>
      <c r="X34" s="1045"/>
      <c r="Y34" s="1045"/>
      <c r="Z34" s="1045"/>
      <c r="AA34" s="1045"/>
      <c r="AB34" s="1045"/>
      <c r="AC34" s="1045"/>
      <c r="AD34" s="1045"/>
      <c r="AE34" s="1049"/>
      <c r="AF34" s="1044"/>
      <c r="AG34" s="1045"/>
      <c r="AH34" s="1045"/>
      <c r="AI34" s="1045"/>
      <c r="AJ34" s="1046"/>
      <c r="AK34" s="978"/>
      <c r="AL34" s="969"/>
      <c r="AM34" s="969"/>
      <c r="AN34" s="969"/>
      <c r="AO34" s="969"/>
      <c r="AP34" s="969"/>
      <c r="AQ34" s="969"/>
      <c r="AR34" s="969"/>
      <c r="AS34" s="969"/>
      <c r="AT34" s="969"/>
      <c r="AU34" s="969"/>
      <c r="AV34" s="969"/>
      <c r="AW34" s="969"/>
      <c r="AX34" s="969"/>
      <c r="AY34" s="969"/>
      <c r="AZ34" s="1047"/>
      <c r="BA34" s="1047"/>
      <c r="BB34" s="1047"/>
      <c r="BC34" s="1047"/>
      <c r="BD34" s="1047"/>
      <c r="BE34" s="1039"/>
      <c r="BF34" s="1039"/>
      <c r="BG34" s="1039"/>
      <c r="BH34" s="1039"/>
      <c r="BI34" s="1040"/>
      <c r="BJ34" s="241"/>
      <c r="BK34" s="241"/>
      <c r="BL34" s="241"/>
      <c r="BM34" s="241"/>
      <c r="BN34" s="241"/>
      <c r="BO34" s="254"/>
      <c r="BP34" s="254"/>
      <c r="BQ34" s="251">
        <v>28</v>
      </c>
      <c r="BR34" s="252"/>
      <c r="BS34" s="1012" t="s">
        <v>589</v>
      </c>
      <c r="BT34" s="1013"/>
      <c r="BU34" s="1013"/>
      <c r="BV34" s="1013"/>
      <c r="BW34" s="1013"/>
      <c r="BX34" s="1013"/>
      <c r="BY34" s="1013"/>
      <c r="BZ34" s="1013"/>
      <c r="CA34" s="1013"/>
      <c r="CB34" s="1013"/>
      <c r="CC34" s="1013"/>
      <c r="CD34" s="1013"/>
      <c r="CE34" s="1013"/>
      <c r="CF34" s="1013"/>
      <c r="CG34" s="1014"/>
      <c r="CH34" s="987">
        <v>0</v>
      </c>
      <c r="CI34" s="988"/>
      <c r="CJ34" s="988"/>
      <c r="CK34" s="988"/>
      <c r="CL34" s="989"/>
      <c r="CM34" s="987">
        <v>0</v>
      </c>
      <c r="CN34" s="988"/>
      <c r="CO34" s="988"/>
      <c r="CP34" s="988"/>
      <c r="CQ34" s="989"/>
      <c r="CR34" s="987">
        <v>577</v>
      </c>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5"/>
    </row>
    <row r="35" spans="1:131" s="236" customFormat="1" ht="26.25" customHeight="1" x14ac:dyDescent="0.15">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c r="BS35" s="1012" t="s">
        <v>590</v>
      </c>
      <c r="BT35" s="1013"/>
      <c r="BU35" s="1013"/>
      <c r="BV35" s="1013"/>
      <c r="BW35" s="1013"/>
      <c r="BX35" s="1013"/>
      <c r="BY35" s="1013"/>
      <c r="BZ35" s="1013"/>
      <c r="CA35" s="1013"/>
      <c r="CB35" s="1013"/>
      <c r="CC35" s="1013"/>
      <c r="CD35" s="1013"/>
      <c r="CE35" s="1013"/>
      <c r="CF35" s="1013"/>
      <c r="CG35" s="1014"/>
      <c r="CH35" s="987">
        <v>163.773</v>
      </c>
      <c r="CI35" s="988"/>
      <c r="CJ35" s="988"/>
      <c r="CK35" s="988"/>
      <c r="CL35" s="989"/>
      <c r="CM35" s="987">
        <v>4519.6090000000004</v>
      </c>
      <c r="CN35" s="988"/>
      <c r="CO35" s="988"/>
      <c r="CP35" s="988"/>
      <c r="CQ35" s="989"/>
      <c r="CR35" s="987">
        <v>6.5</v>
      </c>
      <c r="CS35" s="988"/>
      <c r="CT35" s="988"/>
      <c r="CU35" s="988"/>
      <c r="CV35" s="989"/>
      <c r="CW35" s="987"/>
      <c r="CX35" s="988"/>
      <c r="CY35" s="988"/>
      <c r="CZ35" s="988"/>
      <c r="DA35" s="989"/>
      <c r="DB35" s="987">
        <v>1963.2429999999999</v>
      </c>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15">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t="s">
        <v>591</v>
      </c>
      <c r="BT36" s="1013"/>
      <c r="BU36" s="1013"/>
      <c r="BV36" s="1013"/>
      <c r="BW36" s="1013"/>
      <c r="BX36" s="1013"/>
      <c r="BY36" s="1013"/>
      <c r="BZ36" s="1013"/>
      <c r="CA36" s="1013"/>
      <c r="CB36" s="1013"/>
      <c r="CC36" s="1013"/>
      <c r="CD36" s="1013"/>
      <c r="CE36" s="1013"/>
      <c r="CF36" s="1013"/>
      <c r="CG36" s="1014"/>
      <c r="CH36" s="987">
        <v>-63.396000000000001</v>
      </c>
      <c r="CI36" s="988"/>
      <c r="CJ36" s="988"/>
      <c r="CK36" s="988"/>
      <c r="CL36" s="989"/>
      <c r="CM36" s="987">
        <v>6895</v>
      </c>
      <c r="CN36" s="988"/>
      <c r="CO36" s="988"/>
      <c r="CP36" s="988"/>
      <c r="CQ36" s="989"/>
      <c r="CR36" s="987">
        <v>6895</v>
      </c>
      <c r="CS36" s="988"/>
      <c r="CT36" s="988"/>
      <c r="CU36" s="988"/>
      <c r="CV36" s="989"/>
      <c r="CW36" s="987"/>
      <c r="CX36" s="988"/>
      <c r="CY36" s="988"/>
      <c r="CZ36" s="988"/>
      <c r="DA36" s="989"/>
      <c r="DB36" s="987"/>
      <c r="DC36" s="988"/>
      <c r="DD36" s="988"/>
      <c r="DE36" s="988"/>
      <c r="DF36" s="989"/>
      <c r="DG36" s="987">
        <v>447.12700000000001</v>
      </c>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15">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t="s">
        <v>592</v>
      </c>
      <c r="BT37" s="1013"/>
      <c r="BU37" s="1013"/>
      <c r="BV37" s="1013"/>
      <c r="BW37" s="1013"/>
      <c r="BX37" s="1013"/>
      <c r="BY37" s="1013"/>
      <c r="BZ37" s="1013"/>
      <c r="CA37" s="1013"/>
      <c r="CB37" s="1013"/>
      <c r="CC37" s="1013"/>
      <c r="CD37" s="1013"/>
      <c r="CE37" s="1013"/>
      <c r="CF37" s="1013"/>
      <c r="CG37" s="1014"/>
      <c r="CH37" s="987">
        <v>367.71699999999998</v>
      </c>
      <c r="CI37" s="988"/>
      <c r="CJ37" s="988"/>
      <c r="CK37" s="988"/>
      <c r="CL37" s="989"/>
      <c r="CM37" s="987">
        <v>4802.9639999999999</v>
      </c>
      <c r="CN37" s="988"/>
      <c r="CO37" s="988"/>
      <c r="CP37" s="988"/>
      <c r="CQ37" s="989"/>
      <c r="CR37" s="987">
        <v>50</v>
      </c>
      <c r="CS37" s="988"/>
      <c r="CT37" s="988"/>
      <c r="CU37" s="988"/>
      <c r="CV37" s="989"/>
      <c r="CW37" s="987"/>
      <c r="CX37" s="988"/>
      <c r="CY37" s="988"/>
      <c r="CZ37" s="988"/>
      <c r="DA37" s="989"/>
      <c r="DB37" s="987">
        <v>2200</v>
      </c>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15">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t="s">
        <v>593</v>
      </c>
      <c r="BT38" s="1013"/>
      <c r="BU38" s="1013"/>
      <c r="BV38" s="1013"/>
      <c r="BW38" s="1013"/>
      <c r="BX38" s="1013"/>
      <c r="BY38" s="1013"/>
      <c r="BZ38" s="1013"/>
      <c r="CA38" s="1013"/>
      <c r="CB38" s="1013"/>
      <c r="CC38" s="1013"/>
      <c r="CD38" s="1013"/>
      <c r="CE38" s="1013"/>
      <c r="CF38" s="1013"/>
      <c r="CG38" s="1014"/>
      <c r="CH38" s="987">
        <v>-7.5759999999999996</v>
      </c>
      <c r="CI38" s="988"/>
      <c r="CJ38" s="988"/>
      <c r="CK38" s="988"/>
      <c r="CL38" s="989"/>
      <c r="CM38" s="987">
        <v>12226.134</v>
      </c>
      <c r="CN38" s="988"/>
      <c r="CO38" s="988"/>
      <c r="CP38" s="988"/>
      <c r="CQ38" s="989"/>
      <c r="CR38" s="987">
        <v>4189.9560000000001</v>
      </c>
      <c r="CS38" s="988"/>
      <c r="CT38" s="988"/>
      <c r="CU38" s="988"/>
      <c r="CV38" s="989"/>
      <c r="CW38" s="987">
        <v>45</v>
      </c>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15">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t="s">
        <v>594</v>
      </c>
      <c r="BT39" s="1013"/>
      <c r="BU39" s="1013"/>
      <c r="BV39" s="1013"/>
      <c r="BW39" s="1013"/>
      <c r="BX39" s="1013"/>
      <c r="BY39" s="1013"/>
      <c r="BZ39" s="1013"/>
      <c r="CA39" s="1013"/>
      <c r="CB39" s="1013"/>
      <c r="CC39" s="1013"/>
      <c r="CD39" s="1013"/>
      <c r="CE39" s="1013"/>
      <c r="CF39" s="1013"/>
      <c r="CG39" s="1014"/>
      <c r="CH39" s="987">
        <v>-8.9789999999999992</v>
      </c>
      <c r="CI39" s="988"/>
      <c r="CJ39" s="988"/>
      <c r="CK39" s="988"/>
      <c r="CL39" s="989"/>
      <c r="CM39" s="987">
        <v>76.912000000000006</v>
      </c>
      <c r="CN39" s="988"/>
      <c r="CO39" s="988"/>
      <c r="CP39" s="988"/>
      <c r="CQ39" s="989"/>
      <c r="CR39" s="987">
        <v>2</v>
      </c>
      <c r="CS39" s="988"/>
      <c r="CT39" s="988"/>
      <c r="CU39" s="988"/>
      <c r="CV39" s="989"/>
      <c r="CW39" s="987">
        <v>20.727</v>
      </c>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15">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595</v>
      </c>
      <c r="BT40" s="1013"/>
      <c r="BU40" s="1013"/>
      <c r="BV40" s="1013"/>
      <c r="BW40" s="1013"/>
      <c r="BX40" s="1013"/>
      <c r="BY40" s="1013"/>
      <c r="BZ40" s="1013"/>
      <c r="CA40" s="1013"/>
      <c r="CB40" s="1013"/>
      <c r="CC40" s="1013"/>
      <c r="CD40" s="1013"/>
      <c r="CE40" s="1013"/>
      <c r="CF40" s="1013"/>
      <c r="CG40" s="1014"/>
      <c r="CH40" s="987">
        <v>0.98899999999999999</v>
      </c>
      <c r="CI40" s="988"/>
      <c r="CJ40" s="988"/>
      <c r="CK40" s="988"/>
      <c r="CL40" s="989"/>
      <c r="CM40" s="987">
        <v>87.661000000000001</v>
      </c>
      <c r="CN40" s="988"/>
      <c r="CO40" s="988"/>
      <c r="CP40" s="988"/>
      <c r="CQ40" s="989"/>
      <c r="CR40" s="987">
        <v>15</v>
      </c>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15">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596</v>
      </c>
      <c r="BT41" s="1013"/>
      <c r="BU41" s="1013"/>
      <c r="BV41" s="1013"/>
      <c r="BW41" s="1013"/>
      <c r="BX41" s="1013"/>
      <c r="BY41" s="1013"/>
      <c r="BZ41" s="1013"/>
      <c r="CA41" s="1013"/>
      <c r="CB41" s="1013"/>
      <c r="CC41" s="1013"/>
      <c r="CD41" s="1013"/>
      <c r="CE41" s="1013"/>
      <c r="CF41" s="1013"/>
      <c r="CG41" s="1014"/>
      <c r="CH41" s="987">
        <v>-1.7909999999999999</v>
      </c>
      <c r="CI41" s="988"/>
      <c r="CJ41" s="988"/>
      <c r="CK41" s="988"/>
      <c r="CL41" s="989"/>
      <c r="CM41" s="987">
        <v>805.42600000000004</v>
      </c>
      <c r="CN41" s="988"/>
      <c r="CO41" s="988"/>
      <c r="CP41" s="988"/>
      <c r="CQ41" s="989"/>
      <c r="CR41" s="987">
        <v>555.27800000000002</v>
      </c>
      <c r="CS41" s="988"/>
      <c r="CT41" s="988"/>
      <c r="CU41" s="988"/>
      <c r="CV41" s="989"/>
      <c r="CW41" s="987">
        <v>4.99</v>
      </c>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15">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t="s">
        <v>597</v>
      </c>
      <c r="BT42" s="1013"/>
      <c r="BU42" s="1013"/>
      <c r="BV42" s="1013"/>
      <c r="BW42" s="1013"/>
      <c r="BX42" s="1013"/>
      <c r="BY42" s="1013"/>
      <c r="BZ42" s="1013"/>
      <c r="CA42" s="1013"/>
      <c r="CB42" s="1013"/>
      <c r="CC42" s="1013"/>
      <c r="CD42" s="1013"/>
      <c r="CE42" s="1013"/>
      <c r="CF42" s="1013"/>
      <c r="CG42" s="1014"/>
      <c r="CH42" s="987">
        <v>3.629</v>
      </c>
      <c r="CI42" s="988"/>
      <c r="CJ42" s="988"/>
      <c r="CK42" s="988"/>
      <c r="CL42" s="989"/>
      <c r="CM42" s="987">
        <v>6.57</v>
      </c>
      <c r="CN42" s="988"/>
      <c r="CO42" s="988"/>
      <c r="CP42" s="988"/>
      <c r="CQ42" s="989"/>
      <c r="CR42" s="987">
        <v>7.5</v>
      </c>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15">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t="s">
        <v>598</v>
      </c>
      <c r="BT43" s="1013"/>
      <c r="BU43" s="1013"/>
      <c r="BV43" s="1013"/>
      <c r="BW43" s="1013"/>
      <c r="BX43" s="1013"/>
      <c r="BY43" s="1013"/>
      <c r="BZ43" s="1013"/>
      <c r="CA43" s="1013"/>
      <c r="CB43" s="1013"/>
      <c r="CC43" s="1013"/>
      <c r="CD43" s="1013"/>
      <c r="CE43" s="1013"/>
      <c r="CF43" s="1013"/>
      <c r="CG43" s="1014"/>
      <c r="CH43" s="987">
        <v>171</v>
      </c>
      <c r="CI43" s="988"/>
      <c r="CJ43" s="988"/>
      <c r="CK43" s="988"/>
      <c r="CL43" s="989"/>
      <c r="CM43" s="987">
        <v>10194</v>
      </c>
      <c r="CN43" s="988"/>
      <c r="CO43" s="988"/>
      <c r="CP43" s="988"/>
      <c r="CQ43" s="989"/>
      <c r="CR43" s="987">
        <v>15566.566999999999</v>
      </c>
      <c r="CS43" s="988"/>
      <c r="CT43" s="988"/>
      <c r="CU43" s="988"/>
      <c r="CV43" s="989"/>
      <c r="CW43" s="987">
        <v>2303</v>
      </c>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15">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t="s">
        <v>599</v>
      </c>
      <c r="BT44" s="1013"/>
      <c r="BU44" s="1013"/>
      <c r="BV44" s="1013"/>
      <c r="BW44" s="1013"/>
      <c r="BX44" s="1013"/>
      <c r="BY44" s="1013"/>
      <c r="BZ44" s="1013"/>
      <c r="CA44" s="1013"/>
      <c r="CB44" s="1013"/>
      <c r="CC44" s="1013"/>
      <c r="CD44" s="1013"/>
      <c r="CE44" s="1013"/>
      <c r="CF44" s="1013"/>
      <c r="CG44" s="1014"/>
      <c r="CH44" s="987">
        <v>0.24199999999999999</v>
      </c>
      <c r="CI44" s="988"/>
      <c r="CJ44" s="988"/>
      <c r="CK44" s="988"/>
      <c r="CL44" s="989"/>
      <c r="CM44" s="987">
        <v>630.43299999999999</v>
      </c>
      <c r="CN44" s="988"/>
      <c r="CO44" s="988"/>
      <c r="CP44" s="988"/>
      <c r="CQ44" s="989"/>
      <c r="CR44" s="987">
        <v>51.942</v>
      </c>
      <c r="CS44" s="988"/>
      <c r="CT44" s="988"/>
      <c r="CU44" s="988"/>
      <c r="CV44" s="989"/>
      <c r="CW44" s="987">
        <v>312.38299999999998</v>
      </c>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15">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t="s">
        <v>600</v>
      </c>
      <c r="BT45" s="1013"/>
      <c r="BU45" s="1013"/>
      <c r="BV45" s="1013"/>
      <c r="BW45" s="1013"/>
      <c r="BX45" s="1013"/>
      <c r="BY45" s="1013"/>
      <c r="BZ45" s="1013"/>
      <c r="CA45" s="1013"/>
      <c r="CB45" s="1013"/>
      <c r="CC45" s="1013"/>
      <c r="CD45" s="1013"/>
      <c r="CE45" s="1013"/>
      <c r="CF45" s="1013"/>
      <c r="CG45" s="1014"/>
      <c r="CH45" s="987">
        <v>1.6919999999999999</v>
      </c>
      <c r="CI45" s="988"/>
      <c r="CJ45" s="988"/>
      <c r="CK45" s="988"/>
      <c r="CL45" s="989"/>
      <c r="CM45" s="987">
        <v>91.016000000000005</v>
      </c>
      <c r="CN45" s="988"/>
      <c r="CO45" s="988"/>
      <c r="CP45" s="988"/>
      <c r="CQ45" s="989"/>
      <c r="CR45" s="987">
        <v>90</v>
      </c>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15">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t="s">
        <v>601</v>
      </c>
      <c r="BT46" s="1013"/>
      <c r="BU46" s="1013"/>
      <c r="BV46" s="1013"/>
      <c r="BW46" s="1013"/>
      <c r="BX46" s="1013"/>
      <c r="BY46" s="1013"/>
      <c r="BZ46" s="1013"/>
      <c r="CA46" s="1013"/>
      <c r="CB46" s="1013"/>
      <c r="CC46" s="1013"/>
      <c r="CD46" s="1013"/>
      <c r="CE46" s="1013"/>
      <c r="CF46" s="1013"/>
      <c r="CG46" s="1014"/>
      <c r="CH46" s="987">
        <v>7.3999999999999996E-2</v>
      </c>
      <c r="CI46" s="988"/>
      <c r="CJ46" s="988"/>
      <c r="CK46" s="988"/>
      <c r="CL46" s="989"/>
      <c r="CM46" s="987">
        <v>568.03899999999999</v>
      </c>
      <c r="CN46" s="988"/>
      <c r="CO46" s="988"/>
      <c r="CP46" s="988"/>
      <c r="CQ46" s="989"/>
      <c r="CR46" s="987">
        <v>267.5</v>
      </c>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15">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t="s">
        <v>602</v>
      </c>
      <c r="BT47" s="1013"/>
      <c r="BU47" s="1013"/>
      <c r="BV47" s="1013"/>
      <c r="BW47" s="1013"/>
      <c r="BX47" s="1013"/>
      <c r="BY47" s="1013"/>
      <c r="BZ47" s="1013"/>
      <c r="CA47" s="1013"/>
      <c r="CB47" s="1013"/>
      <c r="CC47" s="1013"/>
      <c r="CD47" s="1013"/>
      <c r="CE47" s="1013"/>
      <c r="CF47" s="1013"/>
      <c r="CG47" s="1014"/>
      <c r="CH47" s="987">
        <v>-3.274</v>
      </c>
      <c r="CI47" s="988"/>
      <c r="CJ47" s="988"/>
      <c r="CK47" s="988"/>
      <c r="CL47" s="989"/>
      <c r="CM47" s="987">
        <v>891.58199999999999</v>
      </c>
      <c r="CN47" s="988"/>
      <c r="CO47" s="988"/>
      <c r="CP47" s="988"/>
      <c r="CQ47" s="989"/>
      <c r="CR47" s="987">
        <v>429.04300000000001</v>
      </c>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15">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t="s">
        <v>603</v>
      </c>
      <c r="BT48" s="1013"/>
      <c r="BU48" s="1013"/>
      <c r="BV48" s="1013"/>
      <c r="BW48" s="1013"/>
      <c r="BX48" s="1013"/>
      <c r="BY48" s="1013"/>
      <c r="BZ48" s="1013"/>
      <c r="CA48" s="1013"/>
      <c r="CB48" s="1013"/>
      <c r="CC48" s="1013"/>
      <c r="CD48" s="1013"/>
      <c r="CE48" s="1013"/>
      <c r="CF48" s="1013"/>
      <c r="CG48" s="1014"/>
      <c r="CH48" s="987">
        <v>-3.274</v>
      </c>
      <c r="CI48" s="988"/>
      <c r="CJ48" s="988"/>
      <c r="CK48" s="988"/>
      <c r="CL48" s="989"/>
      <c r="CM48" s="987">
        <v>10</v>
      </c>
      <c r="CN48" s="988"/>
      <c r="CO48" s="988"/>
      <c r="CP48" s="988"/>
      <c r="CQ48" s="989"/>
      <c r="CR48" s="987">
        <v>3</v>
      </c>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15">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15">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15">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15">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15">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15">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15">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15">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15">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15">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15">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15">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15">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398</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
      <c r="A63" s="253" t="s">
        <v>374</v>
      </c>
      <c r="B63" s="942" t="s">
        <v>399</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12110</v>
      </c>
      <c r="AG63" s="957"/>
      <c r="AH63" s="957"/>
      <c r="AI63" s="957"/>
      <c r="AJ63" s="1027"/>
      <c r="AK63" s="1028"/>
      <c r="AL63" s="961"/>
      <c r="AM63" s="961"/>
      <c r="AN63" s="961"/>
      <c r="AO63" s="961"/>
      <c r="AP63" s="957">
        <v>13482</v>
      </c>
      <c r="AQ63" s="957"/>
      <c r="AR63" s="957"/>
      <c r="AS63" s="957"/>
      <c r="AT63" s="957"/>
      <c r="AU63" s="957">
        <v>4704</v>
      </c>
      <c r="AV63" s="957"/>
      <c r="AW63" s="957"/>
      <c r="AX63" s="957"/>
      <c r="AY63" s="957"/>
      <c r="AZ63" s="1022"/>
      <c r="BA63" s="1022"/>
      <c r="BB63" s="1022"/>
      <c r="BC63" s="1022"/>
      <c r="BD63" s="1022"/>
      <c r="BE63" s="958"/>
      <c r="BF63" s="958"/>
      <c r="BG63" s="958"/>
      <c r="BH63" s="958"/>
      <c r="BI63" s="959"/>
      <c r="BJ63" s="1023" t="s">
        <v>400</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15">
      <c r="A66" s="993" t="s">
        <v>402</v>
      </c>
      <c r="B66" s="994"/>
      <c r="C66" s="994"/>
      <c r="D66" s="994"/>
      <c r="E66" s="994"/>
      <c r="F66" s="994"/>
      <c r="G66" s="994"/>
      <c r="H66" s="994"/>
      <c r="I66" s="994"/>
      <c r="J66" s="994"/>
      <c r="K66" s="994"/>
      <c r="L66" s="994"/>
      <c r="M66" s="994"/>
      <c r="N66" s="994"/>
      <c r="O66" s="994"/>
      <c r="P66" s="995"/>
      <c r="Q66" s="999" t="s">
        <v>379</v>
      </c>
      <c r="R66" s="1000"/>
      <c r="S66" s="1000"/>
      <c r="T66" s="1000"/>
      <c r="U66" s="1001"/>
      <c r="V66" s="999" t="s">
        <v>380</v>
      </c>
      <c r="W66" s="1000"/>
      <c r="X66" s="1000"/>
      <c r="Y66" s="1000"/>
      <c r="Z66" s="1001"/>
      <c r="AA66" s="999" t="s">
        <v>403</v>
      </c>
      <c r="AB66" s="1000"/>
      <c r="AC66" s="1000"/>
      <c r="AD66" s="1000"/>
      <c r="AE66" s="1001"/>
      <c r="AF66" s="1005" t="s">
        <v>404</v>
      </c>
      <c r="AG66" s="1006"/>
      <c r="AH66" s="1006"/>
      <c r="AI66" s="1006"/>
      <c r="AJ66" s="1007"/>
      <c r="AK66" s="999" t="s">
        <v>383</v>
      </c>
      <c r="AL66" s="994"/>
      <c r="AM66" s="994"/>
      <c r="AN66" s="994"/>
      <c r="AO66" s="995"/>
      <c r="AP66" s="999" t="s">
        <v>405</v>
      </c>
      <c r="AQ66" s="1000"/>
      <c r="AR66" s="1000"/>
      <c r="AS66" s="1000"/>
      <c r="AT66" s="1001"/>
      <c r="AU66" s="999" t="s">
        <v>406</v>
      </c>
      <c r="AV66" s="1000"/>
      <c r="AW66" s="1000"/>
      <c r="AX66" s="1000"/>
      <c r="AY66" s="1001"/>
      <c r="AZ66" s="999" t="s">
        <v>352</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15">
      <c r="A68" s="247">
        <v>1</v>
      </c>
      <c r="B68" s="983" t="s">
        <v>560</v>
      </c>
      <c r="C68" s="984"/>
      <c r="D68" s="984"/>
      <c r="E68" s="984"/>
      <c r="F68" s="984"/>
      <c r="G68" s="984"/>
      <c r="H68" s="984"/>
      <c r="I68" s="984"/>
      <c r="J68" s="984"/>
      <c r="K68" s="984"/>
      <c r="L68" s="984"/>
      <c r="M68" s="984"/>
      <c r="N68" s="984"/>
      <c r="O68" s="984"/>
      <c r="P68" s="985"/>
      <c r="Q68" s="986">
        <v>28822</v>
      </c>
      <c r="R68" s="980"/>
      <c r="S68" s="980"/>
      <c r="T68" s="980"/>
      <c r="U68" s="980"/>
      <c r="V68" s="980">
        <v>29265</v>
      </c>
      <c r="W68" s="980"/>
      <c r="X68" s="980"/>
      <c r="Y68" s="980"/>
      <c r="Z68" s="980"/>
      <c r="AA68" s="980">
        <v>-443</v>
      </c>
      <c r="AB68" s="980"/>
      <c r="AC68" s="980"/>
      <c r="AD68" s="980"/>
      <c r="AE68" s="980"/>
      <c r="AF68" s="980">
        <v>11245</v>
      </c>
      <c r="AG68" s="980"/>
      <c r="AH68" s="980"/>
      <c r="AI68" s="980"/>
      <c r="AJ68" s="980"/>
      <c r="AK68" s="980">
        <v>3349</v>
      </c>
      <c r="AL68" s="980"/>
      <c r="AM68" s="980"/>
      <c r="AN68" s="980"/>
      <c r="AO68" s="980"/>
      <c r="AP68" s="980">
        <v>19137</v>
      </c>
      <c r="AQ68" s="980"/>
      <c r="AR68" s="980"/>
      <c r="AS68" s="980"/>
      <c r="AT68" s="980"/>
      <c r="AU68" s="980">
        <v>6631</v>
      </c>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15">
      <c r="A69" s="250">
        <v>2</v>
      </c>
      <c r="B69" s="972" t="s">
        <v>561</v>
      </c>
      <c r="C69" s="973"/>
      <c r="D69" s="973"/>
      <c r="E69" s="973"/>
      <c r="F69" s="973"/>
      <c r="G69" s="973"/>
      <c r="H69" s="973"/>
      <c r="I69" s="973"/>
      <c r="J69" s="973"/>
      <c r="K69" s="973"/>
      <c r="L69" s="973"/>
      <c r="M69" s="973"/>
      <c r="N69" s="973"/>
      <c r="O69" s="973"/>
      <c r="P69" s="974"/>
      <c r="Q69" s="975">
        <v>1096</v>
      </c>
      <c r="R69" s="969"/>
      <c r="S69" s="969"/>
      <c r="T69" s="969"/>
      <c r="U69" s="969"/>
      <c r="V69" s="969">
        <v>989</v>
      </c>
      <c r="W69" s="969"/>
      <c r="X69" s="969"/>
      <c r="Y69" s="969"/>
      <c r="Z69" s="969"/>
      <c r="AA69" s="969">
        <v>107</v>
      </c>
      <c r="AB69" s="969"/>
      <c r="AC69" s="969"/>
      <c r="AD69" s="969"/>
      <c r="AE69" s="969"/>
      <c r="AF69" s="969">
        <v>1933</v>
      </c>
      <c r="AG69" s="969"/>
      <c r="AH69" s="969"/>
      <c r="AI69" s="969"/>
      <c r="AJ69" s="969"/>
      <c r="AK69" s="969" t="s">
        <v>559</v>
      </c>
      <c r="AL69" s="969"/>
      <c r="AM69" s="969"/>
      <c r="AN69" s="969"/>
      <c r="AO69" s="969"/>
      <c r="AP69" s="969" t="s">
        <v>559</v>
      </c>
      <c r="AQ69" s="969"/>
      <c r="AR69" s="969"/>
      <c r="AS69" s="969"/>
      <c r="AT69" s="969"/>
      <c r="AU69" s="969" t="s">
        <v>559</v>
      </c>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15">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15">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15">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15">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15">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15">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15">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15">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15">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15">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15">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15">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15">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15">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15">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15">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15">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15">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
      <c r="A88" s="253" t="s">
        <v>374</v>
      </c>
      <c r="B88" s="942" t="s">
        <v>407</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13178</v>
      </c>
      <c r="AG88" s="957"/>
      <c r="AH88" s="957"/>
      <c r="AI88" s="957"/>
      <c r="AJ88" s="957"/>
      <c r="AK88" s="961"/>
      <c r="AL88" s="961"/>
      <c r="AM88" s="961"/>
      <c r="AN88" s="961"/>
      <c r="AO88" s="961"/>
      <c r="AP88" s="957">
        <v>19137</v>
      </c>
      <c r="AQ88" s="957"/>
      <c r="AR88" s="957"/>
      <c r="AS88" s="957"/>
      <c r="AT88" s="957"/>
      <c r="AU88" s="957">
        <v>6631</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374</v>
      </c>
      <c r="BR102" s="942" t="s">
        <v>408</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1"/>
      <c r="DW102" s="932"/>
      <c r="DX102" s="932"/>
      <c r="DY102" s="932"/>
      <c r="DZ102" s="933"/>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409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6" t="s">
        <v>413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15">
      <c r="A109" s="891" t="s">
        <v>415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416</v>
      </c>
      <c r="AB109" s="892"/>
      <c r="AC109" s="892"/>
      <c r="AD109" s="892"/>
      <c r="AE109" s="893"/>
      <c r="AF109" s="894" t="s">
        <v>308</v>
      </c>
      <c r="AG109" s="892"/>
      <c r="AH109" s="892"/>
      <c r="AI109" s="892"/>
      <c r="AJ109" s="893"/>
      <c r="AK109" s="894" t="s">
        <v>307</v>
      </c>
      <c r="AL109" s="892"/>
      <c r="AM109" s="892"/>
      <c r="AN109" s="892"/>
      <c r="AO109" s="893"/>
      <c r="AP109" s="894" t="s">
        <v>417</v>
      </c>
      <c r="AQ109" s="892"/>
      <c r="AR109" s="892"/>
      <c r="AS109" s="892"/>
      <c r="AT109" s="923"/>
      <c r="AU109" s="891" t="s">
        <v>415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416</v>
      </c>
      <c r="BR109" s="892"/>
      <c r="BS109" s="892"/>
      <c r="BT109" s="892"/>
      <c r="BU109" s="893"/>
      <c r="BV109" s="894" t="s">
        <v>308</v>
      </c>
      <c r="BW109" s="892"/>
      <c r="BX109" s="892"/>
      <c r="BY109" s="892"/>
      <c r="BZ109" s="893"/>
      <c r="CA109" s="894" t="s">
        <v>307</v>
      </c>
      <c r="CB109" s="892"/>
      <c r="CC109" s="892"/>
      <c r="CD109" s="892"/>
      <c r="CE109" s="893"/>
      <c r="CF109" s="930" t="s">
        <v>417</v>
      </c>
      <c r="CG109" s="930"/>
      <c r="CH109" s="930"/>
      <c r="CI109" s="930"/>
      <c r="CJ109" s="930"/>
      <c r="CK109" s="894" t="s">
        <v>418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416</v>
      </c>
      <c r="DH109" s="892"/>
      <c r="DI109" s="892"/>
      <c r="DJ109" s="892"/>
      <c r="DK109" s="893"/>
      <c r="DL109" s="894" t="s">
        <v>308</v>
      </c>
      <c r="DM109" s="892"/>
      <c r="DN109" s="892"/>
      <c r="DO109" s="892"/>
      <c r="DP109" s="893"/>
      <c r="DQ109" s="894" t="s">
        <v>307</v>
      </c>
      <c r="DR109" s="892"/>
      <c r="DS109" s="892"/>
      <c r="DT109" s="892"/>
      <c r="DU109" s="893"/>
      <c r="DV109" s="894" t="s">
        <v>417</v>
      </c>
      <c r="DW109" s="892"/>
      <c r="DX109" s="892"/>
      <c r="DY109" s="892"/>
      <c r="DZ109" s="923"/>
    </row>
    <row r="110" spans="1:131" s="235" customFormat="1" ht="26.25" customHeight="1" x14ac:dyDescent="0.15">
      <c r="A110" s="792" t="s">
        <v>419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102843882</v>
      </c>
      <c r="AB110" s="885"/>
      <c r="AC110" s="885"/>
      <c r="AD110" s="885"/>
      <c r="AE110" s="886"/>
      <c r="AF110" s="887">
        <v>102663313</v>
      </c>
      <c r="AG110" s="885"/>
      <c r="AH110" s="885"/>
      <c r="AI110" s="885"/>
      <c r="AJ110" s="886"/>
      <c r="AK110" s="887">
        <v>94797681</v>
      </c>
      <c r="AL110" s="885"/>
      <c r="AM110" s="885"/>
      <c r="AN110" s="885"/>
      <c r="AO110" s="886"/>
      <c r="AP110" s="888">
        <v>29.5</v>
      </c>
      <c r="AQ110" s="889"/>
      <c r="AR110" s="889"/>
      <c r="AS110" s="889"/>
      <c r="AT110" s="890"/>
      <c r="AU110" s="924" t="s">
        <v>70</v>
      </c>
      <c r="AV110" s="925"/>
      <c r="AW110" s="925"/>
      <c r="AX110" s="925"/>
      <c r="AY110" s="925"/>
      <c r="AZ110" s="847" t="s">
        <v>420</v>
      </c>
      <c r="BA110" s="793"/>
      <c r="BB110" s="793"/>
      <c r="BC110" s="793"/>
      <c r="BD110" s="793"/>
      <c r="BE110" s="793"/>
      <c r="BF110" s="793"/>
      <c r="BG110" s="793"/>
      <c r="BH110" s="793"/>
      <c r="BI110" s="793"/>
      <c r="BJ110" s="793"/>
      <c r="BK110" s="793"/>
      <c r="BL110" s="793"/>
      <c r="BM110" s="793"/>
      <c r="BN110" s="793"/>
      <c r="BO110" s="793"/>
      <c r="BP110" s="794"/>
      <c r="BQ110" s="848">
        <v>1251341766</v>
      </c>
      <c r="BR110" s="830"/>
      <c r="BS110" s="830"/>
      <c r="BT110" s="830"/>
      <c r="BU110" s="830"/>
      <c r="BV110" s="830">
        <v>1251038534</v>
      </c>
      <c r="BW110" s="830"/>
      <c r="BX110" s="830"/>
      <c r="BY110" s="830"/>
      <c r="BZ110" s="830"/>
      <c r="CA110" s="830">
        <v>1262642674</v>
      </c>
      <c r="CB110" s="830"/>
      <c r="CC110" s="830"/>
      <c r="CD110" s="830"/>
      <c r="CE110" s="830"/>
      <c r="CF110" s="857">
        <v>393.6</v>
      </c>
      <c r="CG110" s="858"/>
      <c r="CH110" s="858"/>
      <c r="CI110" s="858"/>
      <c r="CJ110" s="858"/>
      <c r="CK110" s="920" t="s">
        <v>421</v>
      </c>
      <c r="CL110" s="804"/>
      <c r="CM110" s="881" t="s">
        <v>422</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371</v>
      </c>
      <c r="DH110" s="830"/>
      <c r="DI110" s="830"/>
      <c r="DJ110" s="830"/>
      <c r="DK110" s="830"/>
      <c r="DL110" s="830" t="s">
        <v>423</v>
      </c>
      <c r="DM110" s="830"/>
      <c r="DN110" s="830"/>
      <c r="DO110" s="830"/>
      <c r="DP110" s="830"/>
      <c r="DQ110" s="830" t="s">
        <v>423</v>
      </c>
      <c r="DR110" s="830"/>
      <c r="DS110" s="830"/>
      <c r="DT110" s="830"/>
      <c r="DU110" s="830"/>
      <c r="DV110" s="831" t="s">
        <v>400</v>
      </c>
      <c r="DW110" s="831"/>
      <c r="DX110" s="831"/>
      <c r="DY110" s="831"/>
      <c r="DZ110" s="832"/>
    </row>
    <row r="111" spans="1:131" s="235" customFormat="1" ht="26.25" customHeight="1" x14ac:dyDescent="0.15">
      <c r="A111" s="759" t="s">
        <v>424</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118</v>
      </c>
      <c r="AB111" s="914"/>
      <c r="AC111" s="914"/>
      <c r="AD111" s="914"/>
      <c r="AE111" s="915"/>
      <c r="AF111" s="916" t="s">
        <v>376</v>
      </c>
      <c r="AG111" s="914"/>
      <c r="AH111" s="914"/>
      <c r="AI111" s="914"/>
      <c r="AJ111" s="915"/>
      <c r="AK111" s="916" t="s">
        <v>423</v>
      </c>
      <c r="AL111" s="914"/>
      <c r="AM111" s="914"/>
      <c r="AN111" s="914"/>
      <c r="AO111" s="915"/>
      <c r="AP111" s="917" t="s">
        <v>371</v>
      </c>
      <c r="AQ111" s="918"/>
      <c r="AR111" s="918"/>
      <c r="AS111" s="918"/>
      <c r="AT111" s="919"/>
      <c r="AU111" s="926"/>
      <c r="AV111" s="927"/>
      <c r="AW111" s="927"/>
      <c r="AX111" s="927"/>
      <c r="AY111" s="927"/>
      <c r="AZ111" s="800" t="s">
        <v>425</v>
      </c>
      <c r="BA111" s="735"/>
      <c r="BB111" s="735"/>
      <c r="BC111" s="735"/>
      <c r="BD111" s="735"/>
      <c r="BE111" s="735"/>
      <c r="BF111" s="735"/>
      <c r="BG111" s="735"/>
      <c r="BH111" s="735"/>
      <c r="BI111" s="735"/>
      <c r="BJ111" s="735"/>
      <c r="BK111" s="735"/>
      <c r="BL111" s="735"/>
      <c r="BM111" s="735"/>
      <c r="BN111" s="735"/>
      <c r="BO111" s="735"/>
      <c r="BP111" s="736"/>
      <c r="BQ111" s="801">
        <v>751590</v>
      </c>
      <c r="BR111" s="802"/>
      <c r="BS111" s="802"/>
      <c r="BT111" s="802"/>
      <c r="BU111" s="802"/>
      <c r="BV111" s="802">
        <v>386043</v>
      </c>
      <c r="BW111" s="802"/>
      <c r="BX111" s="802"/>
      <c r="BY111" s="802"/>
      <c r="BZ111" s="802"/>
      <c r="CA111" s="802">
        <v>163550</v>
      </c>
      <c r="CB111" s="802"/>
      <c r="CC111" s="802"/>
      <c r="CD111" s="802"/>
      <c r="CE111" s="802"/>
      <c r="CF111" s="866">
        <v>0.1</v>
      </c>
      <c r="CG111" s="867"/>
      <c r="CH111" s="867"/>
      <c r="CI111" s="867"/>
      <c r="CJ111" s="867"/>
      <c r="CK111" s="921"/>
      <c r="CL111" s="806"/>
      <c r="CM111" s="809" t="s">
        <v>426</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118</v>
      </c>
      <c r="DH111" s="802"/>
      <c r="DI111" s="802"/>
      <c r="DJ111" s="802"/>
      <c r="DK111" s="802"/>
      <c r="DL111" s="802" t="s">
        <v>423</v>
      </c>
      <c r="DM111" s="802"/>
      <c r="DN111" s="802"/>
      <c r="DO111" s="802"/>
      <c r="DP111" s="802"/>
      <c r="DQ111" s="802" t="s">
        <v>118</v>
      </c>
      <c r="DR111" s="802"/>
      <c r="DS111" s="802"/>
      <c r="DT111" s="802"/>
      <c r="DU111" s="802"/>
      <c r="DV111" s="779" t="s">
        <v>400</v>
      </c>
      <c r="DW111" s="779"/>
      <c r="DX111" s="779"/>
      <c r="DY111" s="779"/>
      <c r="DZ111" s="780"/>
    </row>
    <row r="112" spans="1:131" s="235" customFormat="1" ht="26.25" customHeight="1" x14ac:dyDescent="0.15">
      <c r="A112" s="906" t="s">
        <v>427</v>
      </c>
      <c r="B112" s="907"/>
      <c r="C112" s="735" t="s">
        <v>428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2000000</v>
      </c>
      <c r="AB112" s="765"/>
      <c r="AC112" s="765"/>
      <c r="AD112" s="765"/>
      <c r="AE112" s="766"/>
      <c r="AF112" s="767">
        <v>2666667</v>
      </c>
      <c r="AG112" s="765"/>
      <c r="AH112" s="765"/>
      <c r="AI112" s="765"/>
      <c r="AJ112" s="766"/>
      <c r="AK112" s="767">
        <v>3333333</v>
      </c>
      <c r="AL112" s="765"/>
      <c r="AM112" s="765"/>
      <c r="AN112" s="765"/>
      <c r="AO112" s="766"/>
      <c r="AP112" s="812">
        <v>1</v>
      </c>
      <c r="AQ112" s="813"/>
      <c r="AR112" s="813"/>
      <c r="AS112" s="813"/>
      <c r="AT112" s="814"/>
      <c r="AU112" s="926"/>
      <c r="AV112" s="927"/>
      <c r="AW112" s="927"/>
      <c r="AX112" s="927"/>
      <c r="AY112" s="927"/>
      <c r="AZ112" s="800" t="s">
        <v>429</v>
      </c>
      <c r="BA112" s="735"/>
      <c r="BB112" s="735"/>
      <c r="BC112" s="735"/>
      <c r="BD112" s="735"/>
      <c r="BE112" s="735"/>
      <c r="BF112" s="735"/>
      <c r="BG112" s="735"/>
      <c r="BH112" s="735"/>
      <c r="BI112" s="735"/>
      <c r="BJ112" s="735"/>
      <c r="BK112" s="735"/>
      <c r="BL112" s="735"/>
      <c r="BM112" s="735"/>
      <c r="BN112" s="735"/>
      <c r="BO112" s="735"/>
      <c r="BP112" s="736"/>
      <c r="BQ112" s="801">
        <v>3613889</v>
      </c>
      <c r="BR112" s="802"/>
      <c r="BS112" s="802"/>
      <c r="BT112" s="802"/>
      <c r="BU112" s="802"/>
      <c r="BV112" s="802">
        <v>4080474</v>
      </c>
      <c r="BW112" s="802"/>
      <c r="BX112" s="802"/>
      <c r="BY112" s="802"/>
      <c r="BZ112" s="802"/>
      <c r="CA112" s="802">
        <v>4703305</v>
      </c>
      <c r="CB112" s="802"/>
      <c r="CC112" s="802"/>
      <c r="CD112" s="802"/>
      <c r="CE112" s="802"/>
      <c r="CF112" s="866">
        <v>1.5</v>
      </c>
      <c r="CG112" s="867"/>
      <c r="CH112" s="867"/>
      <c r="CI112" s="867"/>
      <c r="CJ112" s="867"/>
      <c r="CK112" s="921"/>
      <c r="CL112" s="806"/>
      <c r="CM112" s="809" t="s">
        <v>430</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301754</v>
      </c>
      <c r="DH112" s="802"/>
      <c r="DI112" s="802"/>
      <c r="DJ112" s="802"/>
      <c r="DK112" s="802"/>
      <c r="DL112" s="802">
        <v>128943</v>
      </c>
      <c r="DM112" s="802"/>
      <c r="DN112" s="802"/>
      <c r="DO112" s="802"/>
      <c r="DP112" s="802"/>
      <c r="DQ112" s="802">
        <v>29665</v>
      </c>
      <c r="DR112" s="802"/>
      <c r="DS112" s="802"/>
      <c r="DT112" s="802"/>
      <c r="DU112" s="802"/>
      <c r="DV112" s="779">
        <v>0</v>
      </c>
      <c r="DW112" s="779"/>
      <c r="DX112" s="779"/>
      <c r="DY112" s="779"/>
      <c r="DZ112" s="780"/>
    </row>
    <row r="113" spans="1:130" s="235" customFormat="1" ht="26.25" customHeight="1" x14ac:dyDescent="0.15">
      <c r="A113" s="908"/>
      <c r="B113" s="909"/>
      <c r="C113" s="735" t="s">
        <v>431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570653</v>
      </c>
      <c r="AB113" s="765"/>
      <c r="AC113" s="765"/>
      <c r="AD113" s="765"/>
      <c r="AE113" s="766"/>
      <c r="AF113" s="767">
        <v>655843</v>
      </c>
      <c r="AG113" s="765"/>
      <c r="AH113" s="765"/>
      <c r="AI113" s="765"/>
      <c r="AJ113" s="766"/>
      <c r="AK113" s="767">
        <v>330693</v>
      </c>
      <c r="AL113" s="765"/>
      <c r="AM113" s="765"/>
      <c r="AN113" s="765"/>
      <c r="AO113" s="766"/>
      <c r="AP113" s="812">
        <v>0.1</v>
      </c>
      <c r="AQ113" s="813"/>
      <c r="AR113" s="813"/>
      <c r="AS113" s="813"/>
      <c r="AT113" s="814"/>
      <c r="AU113" s="926"/>
      <c r="AV113" s="927"/>
      <c r="AW113" s="927"/>
      <c r="AX113" s="927"/>
      <c r="AY113" s="927"/>
      <c r="AZ113" s="800" t="s">
        <v>432</v>
      </c>
      <c r="BA113" s="735"/>
      <c r="BB113" s="735"/>
      <c r="BC113" s="735"/>
      <c r="BD113" s="735"/>
      <c r="BE113" s="735"/>
      <c r="BF113" s="735"/>
      <c r="BG113" s="735"/>
      <c r="BH113" s="735"/>
      <c r="BI113" s="735"/>
      <c r="BJ113" s="735"/>
      <c r="BK113" s="735"/>
      <c r="BL113" s="735"/>
      <c r="BM113" s="735"/>
      <c r="BN113" s="735"/>
      <c r="BO113" s="735"/>
      <c r="BP113" s="736"/>
      <c r="BQ113" s="801">
        <v>7607227</v>
      </c>
      <c r="BR113" s="802"/>
      <c r="BS113" s="802"/>
      <c r="BT113" s="802"/>
      <c r="BU113" s="802"/>
      <c r="BV113" s="802">
        <v>7132007</v>
      </c>
      <c r="BW113" s="802"/>
      <c r="BX113" s="802"/>
      <c r="BY113" s="802"/>
      <c r="BZ113" s="802"/>
      <c r="CA113" s="802">
        <v>6630558</v>
      </c>
      <c r="CB113" s="802"/>
      <c r="CC113" s="802"/>
      <c r="CD113" s="802"/>
      <c r="CE113" s="802"/>
      <c r="CF113" s="866">
        <v>2.1</v>
      </c>
      <c r="CG113" s="867"/>
      <c r="CH113" s="867"/>
      <c r="CI113" s="867"/>
      <c r="CJ113" s="867"/>
      <c r="CK113" s="921"/>
      <c r="CL113" s="806"/>
      <c r="CM113" s="809" t="s">
        <v>433</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t="s">
        <v>423</v>
      </c>
      <c r="DH113" s="802"/>
      <c r="DI113" s="802"/>
      <c r="DJ113" s="802"/>
      <c r="DK113" s="802"/>
      <c r="DL113" s="802" t="s">
        <v>376</v>
      </c>
      <c r="DM113" s="802"/>
      <c r="DN113" s="802"/>
      <c r="DO113" s="802"/>
      <c r="DP113" s="802"/>
      <c r="DQ113" s="802" t="s">
        <v>400</v>
      </c>
      <c r="DR113" s="802"/>
      <c r="DS113" s="802"/>
      <c r="DT113" s="802"/>
      <c r="DU113" s="802"/>
      <c r="DV113" s="779" t="s">
        <v>371</v>
      </c>
      <c r="DW113" s="779"/>
      <c r="DX113" s="779"/>
      <c r="DY113" s="779"/>
      <c r="DZ113" s="780"/>
    </row>
    <row r="114" spans="1:130" s="235" customFormat="1" ht="26.25" customHeight="1" x14ac:dyDescent="0.15">
      <c r="A114" s="908"/>
      <c r="B114" s="909"/>
      <c r="C114" s="735" t="s">
        <v>434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v>806854</v>
      </c>
      <c r="AB114" s="765"/>
      <c r="AC114" s="765"/>
      <c r="AD114" s="765"/>
      <c r="AE114" s="766"/>
      <c r="AF114" s="767">
        <v>876543</v>
      </c>
      <c r="AG114" s="765"/>
      <c r="AH114" s="765"/>
      <c r="AI114" s="765"/>
      <c r="AJ114" s="766"/>
      <c r="AK114" s="767">
        <v>857763</v>
      </c>
      <c r="AL114" s="765"/>
      <c r="AM114" s="765"/>
      <c r="AN114" s="765"/>
      <c r="AO114" s="766"/>
      <c r="AP114" s="812">
        <v>0.3</v>
      </c>
      <c r="AQ114" s="813"/>
      <c r="AR114" s="813"/>
      <c r="AS114" s="813"/>
      <c r="AT114" s="814"/>
      <c r="AU114" s="926"/>
      <c r="AV114" s="927"/>
      <c r="AW114" s="927"/>
      <c r="AX114" s="927"/>
      <c r="AY114" s="927"/>
      <c r="AZ114" s="800" t="s">
        <v>435</v>
      </c>
      <c r="BA114" s="735"/>
      <c r="BB114" s="735"/>
      <c r="BC114" s="735"/>
      <c r="BD114" s="735"/>
      <c r="BE114" s="735"/>
      <c r="BF114" s="735"/>
      <c r="BG114" s="735"/>
      <c r="BH114" s="735"/>
      <c r="BI114" s="735"/>
      <c r="BJ114" s="735"/>
      <c r="BK114" s="735"/>
      <c r="BL114" s="735"/>
      <c r="BM114" s="735"/>
      <c r="BN114" s="735"/>
      <c r="BO114" s="735"/>
      <c r="BP114" s="736"/>
      <c r="BQ114" s="801">
        <v>171850528</v>
      </c>
      <c r="BR114" s="802"/>
      <c r="BS114" s="802"/>
      <c r="BT114" s="802"/>
      <c r="BU114" s="802"/>
      <c r="BV114" s="802">
        <v>168919410</v>
      </c>
      <c r="BW114" s="802"/>
      <c r="BX114" s="802"/>
      <c r="BY114" s="802"/>
      <c r="BZ114" s="802"/>
      <c r="CA114" s="802">
        <v>165053652</v>
      </c>
      <c r="CB114" s="802"/>
      <c r="CC114" s="802"/>
      <c r="CD114" s="802"/>
      <c r="CE114" s="802"/>
      <c r="CF114" s="866">
        <v>51.4</v>
      </c>
      <c r="CG114" s="867"/>
      <c r="CH114" s="867"/>
      <c r="CI114" s="867"/>
      <c r="CJ114" s="867"/>
      <c r="CK114" s="921"/>
      <c r="CL114" s="806"/>
      <c r="CM114" s="809" t="s">
        <v>436</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449836</v>
      </c>
      <c r="DH114" s="802"/>
      <c r="DI114" s="802"/>
      <c r="DJ114" s="802"/>
      <c r="DK114" s="802"/>
      <c r="DL114" s="802">
        <v>257100</v>
      </c>
      <c r="DM114" s="802"/>
      <c r="DN114" s="802"/>
      <c r="DO114" s="802"/>
      <c r="DP114" s="802"/>
      <c r="DQ114" s="802">
        <v>133885</v>
      </c>
      <c r="DR114" s="802"/>
      <c r="DS114" s="802"/>
      <c r="DT114" s="802"/>
      <c r="DU114" s="802"/>
      <c r="DV114" s="779">
        <v>0</v>
      </c>
      <c r="DW114" s="779"/>
      <c r="DX114" s="779"/>
      <c r="DY114" s="779"/>
      <c r="DZ114" s="780"/>
    </row>
    <row r="115" spans="1:130" s="235" customFormat="1" ht="26.25" customHeight="1" x14ac:dyDescent="0.15">
      <c r="A115" s="908"/>
      <c r="B115" s="909"/>
      <c r="C115" s="735" t="s">
        <v>437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404818</v>
      </c>
      <c r="AB115" s="765"/>
      <c r="AC115" s="765"/>
      <c r="AD115" s="765"/>
      <c r="AE115" s="766"/>
      <c r="AF115" s="767">
        <v>370553</v>
      </c>
      <c r="AG115" s="765"/>
      <c r="AH115" s="765"/>
      <c r="AI115" s="765"/>
      <c r="AJ115" s="766"/>
      <c r="AK115" s="767">
        <v>303024</v>
      </c>
      <c r="AL115" s="765"/>
      <c r="AM115" s="765"/>
      <c r="AN115" s="765"/>
      <c r="AO115" s="766"/>
      <c r="AP115" s="812">
        <v>0.1</v>
      </c>
      <c r="AQ115" s="813"/>
      <c r="AR115" s="813"/>
      <c r="AS115" s="813"/>
      <c r="AT115" s="814"/>
      <c r="AU115" s="926"/>
      <c r="AV115" s="927"/>
      <c r="AW115" s="927"/>
      <c r="AX115" s="927"/>
      <c r="AY115" s="927"/>
      <c r="AZ115" s="800" t="s">
        <v>438</v>
      </c>
      <c r="BA115" s="735"/>
      <c r="BB115" s="735"/>
      <c r="BC115" s="735"/>
      <c r="BD115" s="735"/>
      <c r="BE115" s="735"/>
      <c r="BF115" s="735"/>
      <c r="BG115" s="735"/>
      <c r="BH115" s="735"/>
      <c r="BI115" s="735"/>
      <c r="BJ115" s="735"/>
      <c r="BK115" s="735"/>
      <c r="BL115" s="735"/>
      <c r="BM115" s="735"/>
      <c r="BN115" s="735"/>
      <c r="BO115" s="735"/>
      <c r="BP115" s="736"/>
      <c r="BQ115" s="801">
        <v>2147261</v>
      </c>
      <c r="BR115" s="802"/>
      <c r="BS115" s="802"/>
      <c r="BT115" s="802"/>
      <c r="BU115" s="802"/>
      <c r="BV115" s="802">
        <v>1988502</v>
      </c>
      <c r="BW115" s="802"/>
      <c r="BX115" s="802"/>
      <c r="BY115" s="802"/>
      <c r="BZ115" s="802"/>
      <c r="CA115" s="802">
        <v>1850836</v>
      </c>
      <c r="CB115" s="802"/>
      <c r="CC115" s="802"/>
      <c r="CD115" s="802"/>
      <c r="CE115" s="802"/>
      <c r="CF115" s="866">
        <v>0.6</v>
      </c>
      <c r="CG115" s="867"/>
      <c r="CH115" s="867"/>
      <c r="CI115" s="867"/>
      <c r="CJ115" s="867"/>
      <c r="CK115" s="921"/>
      <c r="CL115" s="806"/>
      <c r="CM115" s="800" t="s">
        <v>439</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400</v>
      </c>
      <c r="DH115" s="802"/>
      <c r="DI115" s="802"/>
      <c r="DJ115" s="802"/>
      <c r="DK115" s="802"/>
      <c r="DL115" s="802" t="s">
        <v>400</v>
      </c>
      <c r="DM115" s="802"/>
      <c r="DN115" s="802"/>
      <c r="DO115" s="802"/>
      <c r="DP115" s="802"/>
      <c r="DQ115" s="802" t="s">
        <v>371</v>
      </c>
      <c r="DR115" s="802"/>
      <c r="DS115" s="802"/>
      <c r="DT115" s="802"/>
      <c r="DU115" s="802"/>
      <c r="DV115" s="779" t="s">
        <v>400</v>
      </c>
      <c r="DW115" s="779"/>
      <c r="DX115" s="779"/>
      <c r="DY115" s="779"/>
      <c r="DZ115" s="780"/>
    </row>
    <row r="116" spans="1:130" s="235" customFormat="1" ht="26.25" customHeight="1" x14ac:dyDescent="0.15">
      <c r="A116" s="910"/>
      <c r="B116" s="911"/>
      <c r="C116" s="871" t="s">
        <v>440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371</v>
      </c>
      <c r="AB116" s="765"/>
      <c r="AC116" s="765"/>
      <c r="AD116" s="765"/>
      <c r="AE116" s="766"/>
      <c r="AF116" s="767" t="s">
        <v>371</v>
      </c>
      <c r="AG116" s="765"/>
      <c r="AH116" s="765"/>
      <c r="AI116" s="765"/>
      <c r="AJ116" s="766"/>
      <c r="AK116" s="767" t="s">
        <v>423</v>
      </c>
      <c r="AL116" s="765"/>
      <c r="AM116" s="765"/>
      <c r="AN116" s="765"/>
      <c r="AO116" s="766"/>
      <c r="AP116" s="812" t="s">
        <v>371</v>
      </c>
      <c r="AQ116" s="813"/>
      <c r="AR116" s="813"/>
      <c r="AS116" s="813"/>
      <c r="AT116" s="814"/>
      <c r="AU116" s="926"/>
      <c r="AV116" s="927"/>
      <c r="AW116" s="927"/>
      <c r="AX116" s="927"/>
      <c r="AY116" s="927"/>
      <c r="AZ116" s="854" t="s">
        <v>441</v>
      </c>
      <c r="BA116" s="855"/>
      <c r="BB116" s="855"/>
      <c r="BC116" s="855"/>
      <c r="BD116" s="855"/>
      <c r="BE116" s="855"/>
      <c r="BF116" s="855"/>
      <c r="BG116" s="855"/>
      <c r="BH116" s="855"/>
      <c r="BI116" s="855"/>
      <c r="BJ116" s="855"/>
      <c r="BK116" s="855"/>
      <c r="BL116" s="855"/>
      <c r="BM116" s="855"/>
      <c r="BN116" s="855"/>
      <c r="BO116" s="855"/>
      <c r="BP116" s="856"/>
      <c r="BQ116" s="801" t="s">
        <v>423</v>
      </c>
      <c r="BR116" s="802"/>
      <c r="BS116" s="802"/>
      <c r="BT116" s="802"/>
      <c r="BU116" s="802"/>
      <c r="BV116" s="802" t="s">
        <v>371</v>
      </c>
      <c r="BW116" s="802"/>
      <c r="BX116" s="802"/>
      <c r="BY116" s="802"/>
      <c r="BZ116" s="802"/>
      <c r="CA116" s="802" t="s">
        <v>400</v>
      </c>
      <c r="CB116" s="802"/>
      <c r="CC116" s="802"/>
      <c r="CD116" s="802"/>
      <c r="CE116" s="802"/>
      <c r="CF116" s="866" t="s">
        <v>400</v>
      </c>
      <c r="CG116" s="867"/>
      <c r="CH116" s="867"/>
      <c r="CI116" s="867"/>
      <c r="CJ116" s="867"/>
      <c r="CK116" s="921"/>
      <c r="CL116" s="806"/>
      <c r="CM116" s="809" t="s">
        <v>442</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423</v>
      </c>
      <c r="DH116" s="802"/>
      <c r="DI116" s="802"/>
      <c r="DJ116" s="802"/>
      <c r="DK116" s="802"/>
      <c r="DL116" s="802" t="s">
        <v>423</v>
      </c>
      <c r="DM116" s="802"/>
      <c r="DN116" s="802"/>
      <c r="DO116" s="802"/>
      <c r="DP116" s="802"/>
      <c r="DQ116" s="802" t="s">
        <v>423</v>
      </c>
      <c r="DR116" s="802"/>
      <c r="DS116" s="802"/>
      <c r="DT116" s="802"/>
      <c r="DU116" s="802"/>
      <c r="DV116" s="779" t="s">
        <v>371</v>
      </c>
      <c r="DW116" s="779"/>
      <c r="DX116" s="779"/>
      <c r="DY116" s="779"/>
      <c r="DZ116" s="780"/>
    </row>
    <row r="117" spans="1:130" s="235" customFormat="1" ht="26.25" customHeight="1" x14ac:dyDescent="0.15">
      <c r="A117" s="891" t="s">
        <v>155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443</v>
      </c>
      <c r="Z117" s="893"/>
      <c r="AA117" s="898">
        <v>106626207</v>
      </c>
      <c r="AB117" s="899"/>
      <c r="AC117" s="899"/>
      <c r="AD117" s="899"/>
      <c r="AE117" s="900"/>
      <c r="AF117" s="901">
        <v>107232919</v>
      </c>
      <c r="AG117" s="899"/>
      <c r="AH117" s="899"/>
      <c r="AI117" s="899"/>
      <c r="AJ117" s="900"/>
      <c r="AK117" s="901">
        <v>99622494</v>
      </c>
      <c r="AL117" s="899"/>
      <c r="AM117" s="899"/>
      <c r="AN117" s="899"/>
      <c r="AO117" s="900"/>
      <c r="AP117" s="902"/>
      <c r="AQ117" s="903"/>
      <c r="AR117" s="903"/>
      <c r="AS117" s="903"/>
      <c r="AT117" s="904"/>
      <c r="AU117" s="926"/>
      <c r="AV117" s="927"/>
      <c r="AW117" s="927"/>
      <c r="AX117" s="927"/>
      <c r="AY117" s="927"/>
      <c r="AZ117" s="800" t="s">
        <v>444</v>
      </c>
      <c r="BA117" s="735"/>
      <c r="BB117" s="735"/>
      <c r="BC117" s="735"/>
      <c r="BD117" s="735"/>
      <c r="BE117" s="735"/>
      <c r="BF117" s="735"/>
      <c r="BG117" s="735"/>
      <c r="BH117" s="735"/>
      <c r="BI117" s="735"/>
      <c r="BJ117" s="735"/>
      <c r="BK117" s="735"/>
      <c r="BL117" s="735"/>
      <c r="BM117" s="735"/>
      <c r="BN117" s="735"/>
      <c r="BO117" s="735"/>
      <c r="BP117" s="736"/>
      <c r="BQ117" s="801" t="s">
        <v>371</v>
      </c>
      <c r="BR117" s="802"/>
      <c r="BS117" s="802"/>
      <c r="BT117" s="802"/>
      <c r="BU117" s="802"/>
      <c r="BV117" s="802" t="s">
        <v>400</v>
      </c>
      <c r="BW117" s="802"/>
      <c r="BX117" s="802"/>
      <c r="BY117" s="802"/>
      <c r="BZ117" s="802"/>
      <c r="CA117" s="802" t="s">
        <v>371</v>
      </c>
      <c r="CB117" s="802"/>
      <c r="CC117" s="802"/>
      <c r="CD117" s="802"/>
      <c r="CE117" s="802"/>
      <c r="CF117" s="866" t="s">
        <v>400</v>
      </c>
      <c r="CG117" s="867"/>
      <c r="CH117" s="867"/>
      <c r="CI117" s="867"/>
      <c r="CJ117" s="867"/>
      <c r="CK117" s="921"/>
      <c r="CL117" s="806"/>
      <c r="CM117" s="809" t="s">
        <v>445</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371</v>
      </c>
      <c r="DH117" s="802"/>
      <c r="DI117" s="802"/>
      <c r="DJ117" s="802"/>
      <c r="DK117" s="802"/>
      <c r="DL117" s="802" t="s">
        <v>371</v>
      </c>
      <c r="DM117" s="802"/>
      <c r="DN117" s="802"/>
      <c r="DO117" s="802"/>
      <c r="DP117" s="802"/>
      <c r="DQ117" s="802" t="s">
        <v>371</v>
      </c>
      <c r="DR117" s="802"/>
      <c r="DS117" s="802"/>
      <c r="DT117" s="802"/>
      <c r="DU117" s="802"/>
      <c r="DV117" s="779" t="s">
        <v>371</v>
      </c>
      <c r="DW117" s="779"/>
      <c r="DX117" s="779"/>
      <c r="DY117" s="779"/>
      <c r="DZ117" s="780"/>
    </row>
    <row r="118" spans="1:130" s="235" customFormat="1" ht="26.25" customHeight="1" x14ac:dyDescent="0.15">
      <c r="A118" s="891" t="s">
        <v>418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416</v>
      </c>
      <c r="AB118" s="892"/>
      <c r="AC118" s="892"/>
      <c r="AD118" s="892"/>
      <c r="AE118" s="893"/>
      <c r="AF118" s="894" t="s">
        <v>308</v>
      </c>
      <c r="AG118" s="892"/>
      <c r="AH118" s="892"/>
      <c r="AI118" s="892"/>
      <c r="AJ118" s="893"/>
      <c r="AK118" s="894" t="s">
        <v>307</v>
      </c>
      <c r="AL118" s="892"/>
      <c r="AM118" s="892"/>
      <c r="AN118" s="892"/>
      <c r="AO118" s="893"/>
      <c r="AP118" s="895" t="s">
        <v>417</v>
      </c>
      <c r="AQ118" s="896"/>
      <c r="AR118" s="896"/>
      <c r="AS118" s="896"/>
      <c r="AT118" s="897"/>
      <c r="AU118" s="926"/>
      <c r="AV118" s="927"/>
      <c r="AW118" s="927"/>
      <c r="AX118" s="927"/>
      <c r="AY118" s="927"/>
      <c r="AZ118" s="870" t="s">
        <v>446</v>
      </c>
      <c r="BA118" s="871"/>
      <c r="BB118" s="871"/>
      <c r="BC118" s="871"/>
      <c r="BD118" s="871"/>
      <c r="BE118" s="871"/>
      <c r="BF118" s="871"/>
      <c r="BG118" s="871"/>
      <c r="BH118" s="871"/>
      <c r="BI118" s="871"/>
      <c r="BJ118" s="871"/>
      <c r="BK118" s="871"/>
      <c r="BL118" s="871"/>
      <c r="BM118" s="871"/>
      <c r="BN118" s="871"/>
      <c r="BO118" s="871"/>
      <c r="BP118" s="872"/>
      <c r="BQ118" s="853" t="s">
        <v>371</v>
      </c>
      <c r="BR118" s="833"/>
      <c r="BS118" s="833"/>
      <c r="BT118" s="833"/>
      <c r="BU118" s="833"/>
      <c r="BV118" s="833" t="s">
        <v>371</v>
      </c>
      <c r="BW118" s="833"/>
      <c r="BX118" s="833"/>
      <c r="BY118" s="833"/>
      <c r="BZ118" s="833"/>
      <c r="CA118" s="833" t="s">
        <v>371</v>
      </c>
      <c r="CB118" s="833"/>
      <c r="CC118" s="833"/>
      <c r="CD118" s="833"/>
      <c r="CE118" s="833"/>
      <c r="CF118" s="866" t="s">
        <v>371</v>
      </c>
      <c r="CG118" s="867"/>
      <c r="CH118" s="867"/>
      <c r="CI118" s="867"/>
      <c r="CJ118" s="867"/>
      <c r="CK118" s="921"/>
      <c r="CL118" s="806"/>
      <c r="CM118" s="809" t="s">
        <v>447</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371</v>
      </c>
      <c r="DH118" s="802"/>
      <c r="DI118" s="802"/>
      <c r="DJ118" s="802"/>
      <c r="DK118" s="802"/>
      <c r="DL118" s="802" t="s">
        <v>371</v>
      </c>
      <c r="DM118" s="802"/>
      <c r="DN118" s="802"/>
      <c r="DO118" s="802"/>
      <c r="DP118" s="802"/>
      <c r="DQ118" s="802" t="s">
        <v>371</v>
      </c>
      <c r="DR118" s="802"/>
      <c r="DS118" s="802"/>
      <c r="DT118" s="802"/>
      <c r="DU118" s="802"/>
      <c r="DV118" s="779" t="s">
        <v>371</v>
      </c>
      <c r="DW118" s="779"/>
      <c r="DX118" s="779"/>
      <c r="DY118" s="779"/>
      <c r="DZ118" s="780"/>
    </row>
    <row r="119" spans="1:130" s="235" customFormat="1" ht="26.25" customHeight="1" x14ac:dyDescent="0.15">
      <c r="A119" s="803" t="s">
        <v>421</v>
      </c>
      <c r="B119" s="804"/>
      <c r="C119" s="881" t="s">
        <v>422</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371</v>
      </c>
      <c r="AB119" s="885"/>
      <c r="AC119" s="885"/>
      <c r="AD119" s="885"/>
      <c r="AE119" s="886"/>
      <c r="AF119" s="887" t="s">
        <v>371</v>
      </c>
      <c r="AG119" s="885"/>
      <c r="AH119" s="885"/>
      <c r="AI119" s="885"/>
      <c r="AJ119" s="886"/>
      <c r="AK119" s="887" t="s">
        <v>371</v>
      </c>
      <c r="AL119" s="885"/>
      <c r="AM119" s="885"/>
      <c r="AN119" s="885"/>
      <c r="AO119" s="886"/>
      <c r="AP119" s="888" t="s">
        <v>371</v>
      </c>
      <c r="AQ119" s="889"/>
      <c r="AR119" s="889"/>
      <c r="AS119" s="889"/>
      <c r="AT119" s="890"/>
      <c r="AU119" s="928"/>
      <c r="AV119" s="929"/>
      <c r="AW119" s="929"/>
      <c r="AX119" s="929"/>
      <c r="AY119" s="929"/>
      <c r="AZ119" s="266" t="s">
        <v>155</v>
      </c>
      <c r="BA119" s="266"/>
      <c r="BB119" s="266"/>
      <c r="BC119" s="266"/>
      <c r="BD119" s="266"/>
      <c r="BE119" s="266"/>
      <c r="BF119" s="266"/>
      <c r="BG119" s="266"/>
      <c r="BH119" s="266"/>
      <c r="BI119" s="266"/>
      <c r="BJ119" s="266"/>
      <c r="BK119" s="266"/>
      <c r="BL119" s="266"/>
      <c r="BM119" s="266"/>
      <c r="BN119" s="266"/>
      <c r="BO119" s="868" t="s">
        <v>448</v>
      </c>
      <c r="BP119" s="869"/>
      <c r="BQ119" s="853">
        <v>1437312261</v>
      </c>
      <c r="BR119" s="833"/>
      <c r="BS119" s="833"/>
      <c r="BT119" s="833"/>
      <c r="BU119" s="833"/>
      <c r="BV119" s="833">
        <v>1433544970</v>
      </c>
      <c r="BW119" s="833"/>
      <c r="BX119" s="833"/>
      <c r="BY119" s="833"/>
      <c r="BZ119" s="833"/>
      <c r="CA119" s="833">
        <v>1441044575</v>
      </c>
      <c r="CB119" s="833"/>
      <c r="CC119" s="833"/>
      <c r="CD119" s="833"/>
      <c r="CE119" s="833"/>
      <c r="CF119" s="731"/>
      <c r="CG119" s="732"/>
      <c r="CH119" s="732"/>
      <c r="CI119" s="732"/>
      <c r="CJ119" s="822"/>
      <c r="CK119" s="922"/>
      <c r="CL119" s="808"/>
      <c r="CM119" s="826" t="s">
        <v>449</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118</v>
      </c>
      <c r="DH119" s="802"/>
      <c r="DI119" s="802"/>
      <c r="DJ119" s="802"/>
      <c r="DK119" s="802"/>
      <c r="DL119" s="802" t="s">
        <v>371</v>
      </c>
      <c r="DM119" s="802"/>
      <c r="DN119" s="802"/>
      <c r="DO119" s="802"/>
      <c r="DP119" s="802"/>
      <c r="DQ119" s="802" t="s">
        <v>118</v>
      </c>
      <c r="DR119" s="802"/>
      <c r="DS119" s="802"/>
      <c r="DT119" s="802"/>
      <c r="DU119" s="802"/>
      <c r="DV119" s="779" t="s">
        <v>371</v>
      </c>
      <c r="DW119" s="779"/>
      <c r="DX119" s="779"/>
      <c r="DY119" s="779"/>
      <c r="DZ119" s="780"/>
    </row>
    <row r="120" spans="1:130" s="235" customFormat="1" ht="26.25" customHeight="1" x14ac:dyDescent="0.15">
      <c r="A120" s="805"/>
      <c r="B120" s="806"/>
      <c r="C120" s="809" t="s">
        <v>426</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371</v>
      </c>
      <c r="AB120" s="765"/>
      <c r="AC120" s="765"/>
      <c r="AD120" s="765"/>
      <c r="AE120" s="766"/>
      <c r="AF120" s="767" t="s">
        <v>118</v>
      </c>
      <c r="AG120" s="765"/>
      <c r="AH120" s="765"/>
      <c r="AI120" s="765"/>
      <c r="AJ120" s="766"/>
      <c r="AK120" s="767" t="s">
        <v>371</v>
      </c>
      <c r="AL120" s="765"/>
      <c r="AM120" s="765"/>
      <c r="AN120" s="765"/>
      <c r="AO120" s="766"/>
      <c r="AP120" s="812" t="s">
        <v>371</v>
      </c>
      <c r="AQ120" s="813"/>
      <c r="AR120" s="813"/>
      <c r="AS120" s="813"/>
      <c r="AT120" s="814"/>
      <c r="AU120" s="873" t="s">
        <v>450</v>
      </c>
      <c r="AV120" s="874"/>
      <c r="AW120" s="874"/>
      <c r="AX120" s="874"/>
      <c r="AY120" s="875"/>
      <c r="AZ120" s="847" t="s">
        <v>451</v>
      </c>
      <c r="BA120" s="793"/>
      <c r="BB120" s="793"/>
      <c r="BC120" s="793"/>
      <c r="BD120" s="793"/>
      <c r="BE120" s="793"/>
      <c r="BF120" s="793"/>
      <c r="BG120" s="793"/>
      <c r="BH120" s="793"/>
      <c r="BI120" s="793"/>
      <c r="BJ120" s="793"/>
      <c r="BK120" s="793"/>
      <c r="BL120" s="793"/>
      <c r="BM120" s="793"/>
      <c r="BN120" s="793"/>
      <c r="BO120" s="793"/>
      <c r="BP120" s="794"/>
      <c r="BQ120" s="848">
        <v>47304206</v>
      </c>
      <c r="BR120" s="830"/>
      <c r="BS120" s="830"/>
      <c r="BT120" s="830"/>
      <c r="BU120" s="830"/>
      <c r="BV120" s="830">
        <v>48465569</v>
      </c>
      <c r="BW120" s="830"/>
      <c r="BX120" s="830"/>
      <c r="BY120" s="830"/>
      <c r="BZ120" s="830"/>
      <c r="CA120" s="830">
        <v>50915086</v>
      </c>
      <c r="CB120" s="830"/>
      <c r="CC120" s="830"/>
      <c r="CD120" s="830"/>
      <c r="CE120" s="830"/>
      <c r="CF120" s="857">
        <v>15.9</v>
      </c>
      <c r="CG120" s="858"/>
      <c r="CH120" s="858"/>
      <c r="CI120" s="858"/>
      <c r="CJ120" s="858"/>
      <c r="CK120" s="859" t="s">
        <v>452</v>
      </c>
      <c r="CL120" s="839"/>
      <c r="CM120" s="839"/>
      <c r="CN120" s="839"/>
      <c r="CO120" s="840"/>
      <c r="CP120" s="863" t="s">
        <v>453</v>
      </c>
      <c r="CQ120" s="864"/>
      <c r="CR120" s="864"/>
      <c r="CS120" s="864"/>
      <c r="CT120" s="864"/>
      <c r="CU120" s="864"/>
      <c r="CV120" s="864"/>
      <c r="CW120" s="864"/>
      <c r="CX120" s="864"/>
      <c r="CY120" s="864"/>
      <c r="CZ120" s="864"/>
      <c r="DA120" s="864"/>
      <c r="DB120" s="864"/>
      <c r="DC120" s="864"/>
      <c r="DD120" s="864"/>
      <c r="DE120" s="864"/>
      <c r="DF120" s="865"/>
      <c r="DG120" s="848">
        <v>2733303</v>
      </c>
      <c r="DH120" s="830"/>
      <c r="DI120" s="830"/>
      <c r="DJ120" s="830"/>
      <c r="DK120" s="830"/>
      <c r="DL120" s="830">
        <v>3320742</v>
      </c>
      <c r="DM120" s="830"/>
      <c r="DN120" s="830"/>
      <c r="DO120" s="830"/>
      <c r="DP120" s="830"/>
      <c r="DQ120" s="830">
        <v>3787561</v>
      </c>
      <c r="DR120" s="830"/>
      <c r="DS120" s="830"/>
      <c r="DT120" s="830"/>
      <c r="DU120" s="830"/>
      <c r="DV120" s="831">
        <v>1.2</v>
      </c>
      <c r="DW120" s="831"/>
      <c r="DX120" s="831"/>
      <c r="DY120" s="831"/>
      <c r="DZ120" s="832"/>
    </row>
    <row r="121" spans="1:130" s="235" customFormat="1" ht="26.25" customHeight="1" x14ac:dyDescent="0.15">
      <c r="A121" s="805"/>
      <c r="B121" s="806"/>
      <c r="C121" s="854" t="s">
        <v>454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226831</v>
      </c>
      <c r="AB121" s="765"/>
      <c r="AC121" s="765"/>
      <c r="AD121" s="765"/>
      <c r="AE121" s="766"/>
      <c r="AF121" s="767">
        <v>172811</v>
      </c>
      <c r="AG121" s="765"/>
      <c r="AH121" s="765"/>
      <c r="AI121" s="765"/>
      <c r="AJ121" s="766"/>
      <c r="AK121" s="767">
        <v>99279</v>
      </c>
      <c r="AL121" s="765"/>
      <c r="AM121" s="765"/>
      <c r="AN121" s="765"/>
      <c r="AO121" s="766"/>
      <c r="AP121" s="812">
        <v>0</v>
      </c>
      <c r="AQ121" s="813"/>
      <c r="AR121" s="813"/>
      <c r="AS121" s="813"/>
      <c r="AT121" s="814"/>
      <c r="AU121" s="876"/>
      <c r="AV121" s="877"/>
      <c r="AW121" s="877"/>
      <c r="AX121" s="877"/>
      <c r="AY121" s="878"/>
      <c r="AZ121" s="800" t="s">
        <v>455</v>
      </c>
      <c r="BA121" s="735"/>
      <c r="BB121" s="735"/>
      <c r="BC121" s="735"/>
      <c r="BD121" s="735"/>
      <c r="BE121" s="735"/>
      <c r="BF121" s="735"/>
      <c r="BG121" s="735"/>
      <c r="BH121" s="735"/>
      <c r="BI121" s="735"/>
      <c r="BJ121" s="735"/>
      <c r="BK121" s="735"/>
      <c r="BL121" s="735"/>
      <c r="BM121" s="735"/>
      <c r="BN121" s="735"/>
      <c r="BO121" s="735"/>
      <c r="BP121" s="736"/>
      <c r="BQ121" s="801">
        <v>9157973</v>
      </c>
      <c r="BR121" s="802"/>
      <c r="BS121" s="802"/>
      <c r="BT121" s="802"/>
      <c r="BU121" s="802"/>
      <c r="BV121" s="802">
        <v>8828009</v>
      </c>
      <c r="BW121" s="802"/>
      <c r="BX121" s="802"/>
      <c r="BY121" s="802"/>
      <c r="BZ121" s="802"/>
      <c r="CA121" s="802">
        <v>8274561</v>
      </c>
      <c r="CB121" s="802"/>
      <c r="CC121" s="802"/>
      <c r="CD121" s="802"/>
      <c r="CE121" s="802"/>
      <c r="CF121" s="866">
        <v>2.6</v>
      </c>
      <c r="CG121" s="867"/>
      <c r="CH121" s="867"/>
      <c r="CI121" s="867"/>
      <c r="CJ121" s="867"/>
      <c r="CK121" s="860"/>
      <c r="CL121" s="842"/>
      <c r="CM121" s="842"/>
      <c r="CN121" s="842"/>
      <c r="CO121" s="843"/>
      <c r="CP121" s="823" t="s">
        <v>394</v>
      </c>
      <c r="CQ121" s="824"/>
      <c r="CR121" s="824"/>
      <c r="CS121" s="824"/>
      <c r="CT121" s="824"/>
      <c r="CU121" s="824"/>
      <c r="CV121" s="824"/>
      <c r="CW121" s="824"/>
      <c r="CX121" s="824"/>
      <c r="CY121" s="824"/>
      <c r="CZ121" s="824"/>
      <c r="DA121" s="824"/>
      <c r="DB121" s="824"/>
      <c r="DC121" s="824"/>
      <c r="DD121" s="824"/>
      <c r="DE121" s="824"/>
      <c r="DF121" s="825"/>
      <c r="DG121" s="801">
        <v>595504</v>
      </c>
      <c r="DH121" s="802"/>
      <c r="DI121" s="802"/>
      <c r="DJ121" s="802"/>
      <c r="DK121" s="802"/>
      <c r="DL121" s="802">
        <v>716332</v>
      </c>
      <c r="DM121" s="802"/>
      <c r="DN121" s="802"/>
      <c r="DO121" s="802"/>
      <c r="DP121" s="802"/>
      <c r="DQ121" s="802">
        <v>868744</v>
      </c>
      <c r="DR121" s="802"/>
      <c r="DS121" s="802"/>
      <c r="DT121" s="802"/>
      <c r="DU121" s="802"/>
      <c r="DV121" s="779">
        <v>0.3</v>
      </c>
      <c r="DW121" s="779"/>
      <c r="DX121" s="779"/>
      <c r="DY121" s="779"/>
      <c r="DZ121" s="780"/>
    </row>
    <row r="122" spans="1:130" s="235" customFormat="1" ht="26.25" customHeight="1" x14ac:dyDescent="0.15">
      <c r="A122" s="805"/>
      <c r="B122" s="806"/>
      <c r="C122" s="809" t="s">
        <v>436</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33567</v>
      </c>
      <c r="AB122" s="765"/>
      <c r="AC122" s="765"/>
      <c r="AD122" s="765"/>
      <c r="AE122" s="766"/>
      <c r="AF122" s="767">
        <v>36088</v>
      </c>
      <c r="AG122" s="765"/>
      <c r="AH122" s="765"/>
      <c r="AI122" s="765"/>
      <c r="AJ122" s="766"/>
      <c r="AK122" s="767">
        <v>30803</v>
      </c>
      <c r="AL122" s="765"/>
      <c r="AM122" s="765"/>
      <c r="AN122" s="765"/>
      <c r="AO122" s="766"/>
      <c r="AP122" s="812">
        <v>0</v>
      </c>
      <c r="AQ122" s="813"/>
      <c r="AR122" s="813"/>
      <c r="AS122" s="813"/>
      <c r="AT122" s="814"/>
      <c r="AU122" s="876"/>
      <c r="AV122" s="877"/>
      <c r="AW122" s="877"/>
      <c r="AX122" s="877"/>
      <c r="AY122" s="878"/>
      <c r="AZ122" s="870" t="s">
        <v>456</v>
      </c>
      <c r="BA122" s="871"/>
      <c r="BB122" s="871"/>
      <c r="BC122" s="871"/>
      <c r="BD122" s="871"/>
      <c r="BE122" s="871"/>
      <c r="BF122" s="871"/>
      <c r="BG122" s="871"/>
      <c r="BH122" s="871"/>
      <c r="BI122" s="871"/>
      <c r="BJ122" s="871"/>
      <c r="BK122" s="871"/>
      <c r="BL122" s="871"/>
      <c r="BM122" s="871"/>
      <c r="BN122" s="871"/>
      <c r="BO122" s="871"/>
      <c r="BP122" s="872"/>
      <c r="BQ122" s="853">
        <v>755979839</v>
      </c>
      <c r="BR122" s="833"/>
      <c r="BS122" s="833"/>
      <c r="BT122" s="833"/>
      <c r="BU122" s="833"/>
      <c r="BV122" s="833">
        <v>745749719</v>
      </c>
      <c r="BW122" s="833"/>
      <c r="BX122" s="833"/>
      <c r="BY122" s="833"/>
      <c r="BZ122" s="833"/>
      <c r="CA122" s="833">
        <v>745513991</v>
      </c>
      <c r="CB122" s="833"/>
      <c r="CC122" s="833"/>
      <c r="CD122" s="833"/>
      <c r="CE122" s="833"/>
      <c r="CF122" s="834">
        <v>232.4</v>
      </c>
      <c r="CG122" s="835"/>
      <c r="CH122" s="835"/>
      <c r="CI122" s="835"/>
      <c r="CJ122" s="835"/>
      <c r="CK122" s="860"/>
      <c r="CL122" s="842"/>
      <c r="CM122" s="842"/>
      <c r="CN122" s="842"/>
      <c r="CO122" s="843"/>
      <c r="CP122" s="823" t="s">
        <v>392</v>
      </c>
      <c r="CQ122" s="824"/>
      <c r="CR122" s="824"/>
      <c r="CS122" s="824"/>
      <c r="CT122" s="824"/>
      <c r="CU122" s="824"/>
      <c r="CV122" s="824"/>
      <c r="CW122" s="824"/>
      <c r="CX122" s="824"/>
      <c r="CY122" s="824"/>
      <c r="CZ122" s="824"/>
      <c r="DA122" s="824"/>
      <c r="DB122" s="824"/>
      <c r="DC122" s="824"/>
      <c r="DD122" s="824"/>
      <c r="DE122" s="824"/>
      <c r="DF122" s="825"/>
      <c r="DG122" s="801" t="s">
        <v>371</v>
      </c>
      <c r="DH122" s="802"/>
      <c r="DI122" s="802"/>
      <c r="DJ122" s="802"/>
      <c r="DK122" s="802"/>
      <c r="DL122" s="802">
        <v>43400</v>
      </c>
      <c r="DM122" s="802"/>
      <c r="DN122" s="802"/>
      <c r="DO122" s="802"/>
      <c r="DP122" s="802"/>
      <c r="DQ122" s="802">
        <v>47000</v>
      </c>
      <c r="DR122" s="802"/>
      <c r="DS122" s="802"/>
      <c r="DT122" s="802"/>
      <c r="DU122" s="802"/>
      <c r="DV122" s="779">
        <v>0</v>
      </c>
      <c r="DW122" s="779"/>
      <c r="DX122" s="779"/>
      <c r="DY122" s="779"/>
      <c r="DZ122" s="780"/>
    </row>
    <row r="123" spans="1:130" s="235" customFormat="1" ht="26.25" customHeight="1" x14ac:dyDescent="0.15">
      <c r="A123" s="805"/>
      <c r="B123" s="806"/>
      <c r="C123" s="809" t="s">
        <v>442</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371</v>
      </c>
      <c r="AG123" s="765"/>
      <c r="AH123" s="765"/>
      <c r="AI123" s="765"/>
      <c r="AJ123" s="766"/>
      <c r="AK123" s="767" t="s">
        <v>371</v>
      </c>
      <c r="AL123" s="765"/>
      <c r="AM123" s="765"/>
      <c r="AN123" s="765"/>
      <c r="AO123" s="766"/>
      <c r="AP123" s="812" t="s">
        <v>371</v>
      </c>
      <c r="AQ123" s="813"/>
      <c r="AR123" s="813"/>
      <c r="AS123" s="813"/>
      <c r="AT123" s="814"/>
      <c r="AU123" s="879"/>
      <c r="AV123" s="880"/>
      <c r="AW123" s="880"/>
      <c r="AX123" s="880"/>
      <c r="AY123" s="880"/>
      <c r="AZ123" s="266" t="s">
        <v>155</v>
      </c>
      <c r="BA123" s="266"/>
      <c r="BB123" s="266"/>
      <c r="BC123" s="266"/>
      <c r="BD123" s="266"/>
      <c r="BE123" s="266"/>
      <c r="BF123" s="266"/>
      <c r="BG123" s="266"/>
      <c r="BH123" s="266"/>
      <c r="BI123" s="266"/>
      <c r="BJ123" s="266"/>
      <c r="BK123" s="266"/>
      <c r="BL123" s="266"/>
      <c r="BM123" s="266"/>
      <c r="BN123" s="266"/>
      <c r="BO123" s="868" t="s">
        <v>457</v>
      </c>
      <c r="BP123" s="869"/>
      <c r="BQ123" s="820">
        <v>812442018</v>
      </c>
      <c r="BR123" s="821"/>
      <c r="BS123" s="821"/>
      <c r="BT123" s="821"/>
      <c r="BU123" s="821"/>
      <c r="BV123" s="821">
        <v>803043297</v>
      </c>
      <c r="BW123" s="821"/>
      <c r="BX123" s="821"/>
      <c r="BY123" s="821"/>
      <c r="BZ123" s="821"/>
      <c r="CA123" s="821">
        <v>804703638</v>
      </c>
      <c r="CB123" s="821"/>
      <c r="CC123" s="821"/>
      <c r="CD123" s="821"/>
      <c r="CE123" s="821"/>
      <c r="CF123" s="731"/>
      <c r="CG123" s="732"/>
      <c r="CH123" s="732"/>
      <c r="CI123" s="732"/>
      <c r="CJ123" s="822"/>
      <c r="CK123" s="860"/>
      <c r="CL123" s="842"/>
      <c r="CM123" s="842"/>
      <c r="CN123" s="842"/>
      <c r="CO123" s="843"/>
      <c r="CP123" s="823" t="s">
        <v>458</v>
      </c>
      <c r="CQ123" s="824"/>
      <c r="CR123" s="824"/>
      <c r="CS123" s="824"/>
      <c r="CT123" s="824"/>
      <c r="CU123" s="824"/>
      <c r="CV123" s="824"/>
      <c r="CW123" s="824"/>
      <c r="CX123" s="824"/>
      <c r="CY123" s="824"/>
      <c r="CZ123" s="824"/>
      <c r="DA123" s="824"/>
      <c r="DB123" s="824"/>
      <c r="DC123" s="824"/>
      <c r="DD123" s="824"/>
      <c r="DE123" s="824"/>
      <c r="DF123" s="825"/>
      <c r="DG123" s="801" t="s">
        <v>371</v>
      </c>
      <c r="DH123" s="802"/>
      <c r="DI123" s="802"/>
      <c r="DJ123" s="802"/>
      <c r="DK123" s="802"/>
      <c r="DL123" s="802" t="s">
        <v>371</v>
      </c>
      <c r="DM123" s="802"/>
      <c r="DN123" s="802"/>
      <c r="DO123" s="802"/>
      <c r="DP123" s="802"/>
      <c r="DQ123" s="802" t="s">
        <v>118</v>
      </c>
      <c r="DR123" s="802"/>
      <c r="DS123" s="802"/>
      <c r="DT123" s="802"/>
      <c r="DU123" s="802"/>
      <c r="DV123" s="779" t="s">
        <v>118</v>
      </c>
      <c r="DW123" s="779"/>
      <c r="DX123" s="779"/>
      <c r="DY123" s="779"/>
      <c r="DZ123" s="780"/>
    </row>
    <row r="124" spans="1:130" s="235" customFormat="1" ht="26.25" customHeight="1" thickBot="1" x14ac:dyDescent="0.2">
      <c r="A124" s="805"/>
      <c r="B124" s="806"/>
      <c r="C124" s="809" t="s">
        <v>445</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371</v>
      </c>
      <c r="AB124" s="765"/>
      <c r="AC124" s="765"/>
      <c r="AD124" s="765"/>
      <c r="AE124" s="766"/>
      <c r="AF124" s="767" t="s">
        <v>118</v>
      </c>
      <c r="AG124" s="765"/>
      <c r="AH124" s="765"/>
      <c r="AI124" s="765"/>
      <c r="AJ124" s="766"/>
      <c r="AK124" s="767" t="s">
        <v>371</v>
      </c>
      <c r="AL124" s="765"/>
      <c r="AM124" s="765"/>
      <c r="AN124" s="765"/>
      <c r="AO124" s="766"/>
      <c r="AP124" s="812" t="s">
        <v>118</v>
      </c>
      <c r="AQ124" s="813"/>
      <c r="AR124" s="813"/>
      <c r="AS124" s="813"/>
      <c r="AT124" s="814"/>
      <c r="AU124" s="815" t="s">
        <v>459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193.9</v>
      </c>
      <c r="BR124" s="819"/>
      <c r="BS124" s="819"/>
      <c r="BT124" s="819"/>
      <c r="BU124" s="819"/>
      <c r="BV124" s="819">
        <v>196.8</v>
      </c>
      <c r="BW124" s="819"/>
      <c r="BX124" s="819"/>
      <c r="BY124" s="819"/>
      <c r="BZ124" s="819"/>
      <c r="CA124" s="819">
        <v>198.3</v>
      </c>
      <c r="CB124" s="819"/>
      <c r="CC124" s="819"/>
      <c r="CD124" s="819"/>
      <c r="CE124" s="819"/>
      <c r="CF124" s="709"/>
      <c r="CG124" s="710"/>
      <c r="CH124" s="710"/>
      <c r="CI124" s="710"/>
      <c r="CJ124" s="849"/>
      <c r="CK124" s="861"/>
      <c r="CL124" s="861"/>
      <c r="CM124" s="861"/>
      <c r="CN124" s="861"/>
      <c r="CO124" s="862"/>
      <c r="CP124" s="850" t="s">
        <v>460</v>
      </c>
      <c r="CQ124" s="851"/>
      <c r="CR124" s="851"/>
      <c r="CS124" s="851"/>
      <c r="CT124" s="851"/>
      <c r="CU124" s="851"/>
      <c r="CV124" s="851"/>
      <c r="CW124" s="851"/>
      <c r="CX124" s="851"/>
      <c r="CY124" s="851"/>
      <c r="CZ124" s="851"/>
      <c r="DA124" s="851"/>
      <c r="DB124" s="851"/>
      <c r="DC124" s="851"/>
      <c r="DD124" s="851"/>
      <c r="DE124" s="851"/>
      <c r="DF124" s="852"/>
      <c r="DG124" s="853">
        <v>285082</v>
      </c>
      <c r="DH124" s="833"/>
      <c r="DI124" s="833"/>
      <c r="DJ124" s="833"/>
      <c r="DK124" s="833"/>
      <c r="DL124" s="833" t="s">
        <v>371</v>
      </c>
      <c r="DM124" s="833"/>
      <c r="DN124" s="833"/>
      <c r="DO124" s="833"/>
      <c r="DP124" s="833"/>
      <c r="DQ124" s="833" t="s">
        <v>371</v>
      </c>
      <c r="DR124" s="833"/>
      <c r="DS124" s="833"/>
      <c r="DT124" s="833"/>
      <c r="DU124" s="833"/>
      <c r="DV124" s="836" t="s">
        <v>371</v>
      </c>
      <c r="DW124" s="836"/>
      <c r="DX124" s="836"/>
      <c r="DY124" s="836"/>
      <c r="DZ124" s="837"/>
    </row>
    <row r="125" spans="1:130" s="235" customFormat="1" ht="26.25" customHeight="1" x14ac:dyDescent="0.15">
      <c r="A125" s="805"/>
      <c r="B125" s="806"/>
      <c r="C125" s="809" t="s">
        <v>447</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371</v>
      </c>
      <c r="AB125" s="765"/>
      <c r="AC125" s="765"/>
      <c r="AD125" s="765"/>
      <c r="AE125" s="766"/>
      <c r="AF125" s="767" t="s">
        <v>118</v>
      </c>
      <c r="AG125" s="765"/>
      <c r="AH125" s="765"/>
      <c r="AI125" s="765"/>
      <c r="AJ125" s="766"/>
      <c r="AK125" s="767" t="s">
        <v>371</v>
      </c>
      <c r="AL125" s="765"/>
      <c r="AM125" s="765"/>
      <c r="AN125" s="765"/>
      <c r="AO125" s="766"/>
      <c r="AP125" s="812" t="s">
        <v>371</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461</v>
      </c>
      <c r="CL125" s="839"/>
      <c r="CM125" s="839"/>
      <c r="CN125" s="839"/>
      <c r="CO125" s="840"/>
      <c r="CP125" s="847" t="s">
        <v>462</v>
      </c>
      <c r="CQ125" s="793"/>
      <c r="CR125" s="793"/>
      <c r="CS125" s="793"/>
      <c r="CT125" s="793"/>
      <c r="CU125" s="793"/>
      <c r="CV125" s="793"/>
      <c r="CW125" s="793"/>
      <c r="CX125" s="793"/>
      <c r="CY125" s="793"/>
      <c r="CZ125" s="793"/>
      <c r="DA125" s="793"/>
      <c r="DB125" s="793"/>
      <c r="DC125" s="793"/>
      <c r="DD125" s="793"/>
      <c r="DE125" s="793"/>
      <c r="DF125" s="794"/>
      <c r="DG125" s="848" t="s">
        <v>371</v>
      </c>
      <c r="DH125" s="830"/>
      <c r="DI125" s="830"/>
      <c r="DJ125" s="830"/>
      <c r="DK125" s="830"/>
      <c r="DL125" s="830" t="s">
        <v>118</v>
      </c>
      <c r="DM125" s="830"/>
      <c r="DN125" s="830"/>
      <c r="DO125" s="830"/>
      <c r="DP125" s="830"/>
      <c r="DQ125" s="830" t="s">
        <v>118</v>
      </c>
      <c r="DR125" s="830"/>
      <c r="DS125" s="830"/>
      <c r="DT125" s="830"/>
      <c r="DU125" s="830"/>
      <c r="DV125" s="831" t="s">
        <v>371</v>
      </c>
      <c r="DW125" s="831"/>
      <c r="DX125" s="831"/>
      <c r="DY125" s="831"/>
      <c r="DZ125" s="832"/>
    </row>
    <row r="126" spans="1:130" s="235" customFormat="1" ht="26.25" customHeight="1" thickBot="1" x14ac:dyDescent="0.2">
      <c r="A126" s="805"/>
      <c r="B126" s="806"/>
      <c r="C126" s="809" t="s">
        <v>449</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118</v>
      </c>
      <c r="AB126" s="765"/>
      <c r="AC126" s="765"/>
      <c r="AD126" s="765"/>
      <c r="AE126" s="766"/>
      <c r="AF126" s="767" t="s">
        <v>118</v>
      </c>
      <c r="AG126" s="765"/>
      <c r="AH126" s="765"/>
      <c r="AI126" s="765"/>
      <c r="AJ126" s="766"/>
      <c r="AK126" s="767" t="s">
        <v>371</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463</v>
      </c>
      <c r="CQ126" s="735"/>
      <c r="CR126" s="735"/>
      <c r="CS126" s="735"/>
      <c r="CT126" s="735"/>
      <c r="CU126" s="735"/>
      <c r="CV126" s="735"/>
      <c r="CW126" s="735"/>
      <c r="CX126" s="735"/>
      <c r="CY126" s="735"/>
      <c r="CZ126" s="735"/>
      <c r="DA126" s="735"/>
      <c r="DB126" s="735"/>
      <c r="DC126" s="735"/>
      <c r="DD126" s="735"/>
      <c r="DE126" s="735"/>
      <c r="DF126" s="736"/>
      <c r="DG126" s="801" t="s">
        <v>118</v>
      </c>
      <c r="DH126" s="802"/>
      <c r="DI126" s="802"/>
      <c r="DJ126" s="802"/>
      <c r="DK126" s="802"/>
      <c r="DL126" s="802" t="s">
        <v>118</v>
      </c>
      <c r="DM126" s="802"/>
      <c r="DN126" s="802"/>
      <c r="DO126" s="802"/>
      <c r="DP126" s="802"/>
      <c r="DQ126" s="802" t="s">
        <v>371</v>
      </c>
      <c r="DR126" s="802"/>
      <c r="DS126" s="802"/>
      <c r="DT126" s="802"/>
      <c r="DU126" s="802"/>
      <c r="DV126" s="779" t="s">
        <v>371</v>
      </c>
      <c r="DW126" s="779"/>
      <c r="DX126" s="779"/>
      <c r="DY126" s="779"/>
      <c r="DZ126" s="780"/>
    </row>
    <row r="127" spans="1:130" s="235" customFormat="1" ht="26.25" customHeight="1" x14ac:dyDescent="0.15">
      <c r="A127" s="807"/>
      <c r="B127" s="808"/>
      <c r="C127" s="826" t="s">
        <v>464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144420</v>
      </c>
      <c r="AB127" s="765"/>
      <c r="AC127" s="765"/>
      <c r="AD127" s="765"/>
      <c r="AE127" s="766"/>
      <c r="AF127" s="767">
        <v>161654</v>
      </c>
      <c r="AG127" s="765"/>
      <c r="AH127" s="765"/>
      <c r="AI127" s="765"/>
      <c r="AJ127" s="766"/>
      <c r="AK127" s="767">
        <v>172942</v>
      </c>
      <c r="AL127" s="765"/>
      <c r="AM127" s="765"/>
      <c r="AN127" s="765"/>
      <c r="AO127" s="766"/>
      <c r="AP127" s="812">
        <v>0.1</v>
      </c>
      <c r="AQ127" s="813"/>
      <c r="AR127" s="813"/>
      <c r="AS127" s="813"/>
      <c r="AT127" s="814"/>
      <c r="AU127" s="271"/>
      <c r="AV127" s="271"/>
      <c r="AW127" s="271"/>
      <c r="AX127" s="829" t="s">
        <v>465</v>
      </c>
      <c r="AY127" s="797"/>
      <c r="AZ127" s="797"/>
      <c r="BA127" s="797"/>
      <c r="BB127" s="797"/>
      <c r="BC127" s="797"/>
      <c r="BD127" s="797"/>
      <c r="BE127" s="798"/>
      <c r="BF127" s="796" t="s">
        <v>466</v>
      </c>
      <c r="BG127" s="797"/>
      <c r="BH127" s="797"/>
      <c r="BI127" s="797"/>
      <c r="BJ127" s="797"/>
      <c r="BK127" s="797"/>
      <c r="BL127" s="798"/>
      <c r="BM127" s="796" t="s">
        <v>467</v>
      </c>
      <c r="BN127" s="797"/>
      <c r="BO127" s="797"/>
      <c r="BP127" s="797"/>
      <c r="BQ127" s="797"/>
      <c r="BR127" s="797"/>
      <c r="BS127" s="798"/>
      <c r="BT127" s="796" t="s">
        <v>468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469</v>
      </c>
      <c r="CQ127" s="735"/>
      <c r="CR127" s="735"/>
      <c r="CS127" s="735"/>
      <c r="CT127" s="735"/>
      <c r="CU127" s="735"/>
      <c r="CV127" s="735"/>
      <c r="CW127" s="735"/>
      <c r="CX127" s="735"/>
      <c r="CY127" s="735"/>
      <c r="CZ127" s="735"/>
      <c r="DA127" s="735"/>
      <c r="DB127" s="735"/>
      <c r="DC127" s="735"/>
      <c r="DD127" s="735"/>
      <c r="DE127" s="735"/>
      <c r="DF127" s="736"/>
      <c r="DG127" s="801" t="s">
        <v>371</v>
      </c>
      <c r="DH127" s="802"/>
      <c r="DI127" s="802"/>
      <c r="DJ127" s="802"/>
      <c r="DK127" s="802"/>
      <c r="DL127" s="802" t="s">
        <v>371</v>
      </c>
      <c r="DM127" s="802"/>
      <c r="DN127" s="802"/>
      <c r="DO127" s="802"/>
      <c r="DP127" s="802"/>
      <c r="DQ127" s="802" t="s">
        <v>371</v>
      </c>
      <c r="DR127" s="802"/>
      <c r="DS127" s="802"/>
      <c r="DT127" s="802"/>
      <c r="DU127" s="802"/>
      <c r="DV127" s="779" t="s">
        <v>371</v>
      </c>
      <c r="DW127" s="779"/>
      <c r="DX127" s="779"/>
      <c r="DY127" s="779"/>
      <c r="DZ127" s="780"/>
    </row>
    <row r="128" spans="1:130" s="235" customFormat="1" ht="26.25" customHeight="1" thickBot="1" x14ac:dyDescent="0.2">
      <c r="A128" s="781" t="s">
        <v>470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471</v>
      </c>
      <c r="X128" s="783"/>
      <c r="Y128" s="783"/>
      <c r="Z128" s="784"/>
      <c r="AA128" s="785">
        <v>3910827</v>
      </c>
      <c r="AB128" s="786"/>
      <c r="AC128" s="786"/>
      <c r="AD128" s="786"/>
      <c r="AE128" s="787"/>
      <c r="AF128" s="788">
        <v>4143288</v>
      </c>
      <c r="AG128" s="786"/>
      <c r="AH128" s="786"/>
      <c r="AI128" s="786"/>
      <c r="AJ128" s="787"/>
      <c r="AK128" s="788">
        <v>4425625</v>
      </c>
      <c r="AL128" s="786"/>
      <c r="AM128" s="786"/>
      <c r="AN128" s="786"/>
      <c r="AO128" s="787"/>
      <c r="AP128" s="789"/>
      <c r="AQ128" s="790"/>
      <c r="AR128" s="790"/>
      <c r="AS128" s="790"/>
      <c r="AT128" s="791"/>
      <c r="AU128" s="271"/>
      <c r="AV128" s="271"/>
      <c r="AW128" s="271"/>
      <c r="AX128" s="792" t="s">
        <v>472</v>
      </c>
      <c r="AY128" s="793"/>
      <c r="AZ128" s="793"/>
      <c r="BA128" s="793"/>
      <c r="BB128" s="793"/>
      <c r="BC128" s="793"/>
      <c r="BD128" s="793"/>
      <c r="BE128" s="794"/>
      <c r="BF128" s="771" t="s">
        <v>371</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473</v>
      </c>
      <c r="CQ128" s="713"/>
      <c r="CR128" s="713"/>
      <c r="CS128" s="713"/>
      <c r="CT128" s="713"/>
      <c r="CU128" s="713"/>
      <c r="CV128" s="713"/>
      <c r="CW128" s="713"/>
      <c r="CX128" s="713"/>
      <c r="CY128" s="713"/>
      <c r="CZ128" s="713"/>
      <c r="DA128" s="713"/>
      <c r="DB128" s="713"/>
      <c r="DC128" s="713"/>
      <c r="DD128" s="713"/>
      <c r="DE128" s="713"/>
      <c r="DF128" s="714"/>
      <c r="DG128" s="775">
        <v>2147261</v>
      </c>
      <c r="DH128" s="776"/>
      <c r="DI128" s="776"/>
      <c r="DJ128" s="776"/>
      <c r="DK128" s="776"/>
      <c r="DL128" s="776">
        <v>1988502</v>
      </c>
      <c r="DM128" s="776"/>
      <c r="DN128" s="776"/>
      <c r="DO128" s="776"/>
      <c r="DP128" s="776"/>
      <c r="DQ128" s="776">
        <v>1850836</v>
      </c>
      <c r="DR128" s="776"/>
      <c r="DS128" s="776"/>
      <c r="DT128" s="776"/>
      <c r="DU128" s="776"/>
      <c r="DV128" s="777">
        <v>0.6</v>
      </c>
      <c r="DW128" s="777"/>
      <c r="DX128" s="777"/>
      <c r="DY128" s="777"/>
      <c r="DZ128" s="778"/>
    </row>
    <row r="129" spans="1:131" s="235" customFormat="1" ht="26.25" customHeight="1" x14ac:dyDescent="0.15">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474</v>
      </c>
      <c r="X129" s="762"/>
      <c r="Y129" s="762"/>
      <c r="Z129" s="763"/>
      <c r="AA129" s="764">
        <v>386811615</v>
      </c>
      <c r="AB129" s="765"/>
      <c r="AC129" s="765"/>
      <c r="AD129" s="765"/>
      <c r="AE129" s="766"/>
      <c r="AF129" s="767">
        <v>384475724</v>
      </c>
      <c r="AG129" s="765"/>
      <c r="AH129" s="765"/>
      <c r="AI129" s="765"/>
      <c r="AJ129" s="766"/>
      <c r="AK129" s="767">
        <v>384391339</v>
      </c>
      <c r="AL129" s="765"/>
      <c r="AM129" s="765"/>
      <c r="AN129" s="765"/>
      <c r="AO129" s="766"/>
      <c r="AP129" s="768"/>
      <c r="AQ129" s="769"/>
      <c r="AR129" s="769"/>
      <c r="AS129" s="769"/>
      <c r="AT129" s="770"/>
      <c r="AU129" s="273"/>
      <c r="AV129" s="273"/>
      <c r="AW129" s="273"/>
      <c r="AX129" s="734" t="s">
        <v>475</v>
      </c>
      <c r="AY129" s="735"/>
      <c r="AZ129" s="735"/>
      <c r="BA129" s="735"/>
      <c r="BB129" s="735"/>
      <c r="BC129" s="735"/>
      <c r="BD129" s="735"/>
      <c r="BE129" s="736"/>
      <c r="BF129" s="754" t="s">
        <v>371</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9" t="s">
        <v>476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477</v>
      </c>
      <c r="X130" s="762"/>
      <c r="Y130" s="762"/>
      <c r="Z130" s="763"/>
      <c r="AA130" s="764">
        <v>64662745</v>
      </c>
      <c r="AB130" s="765"/>
      <c r="AC130" s="765"/>
      <c r="AD130" s="765"/>
      <c r="AE130" s="766"/>
      <c r="AF130" s="767">
        <v>64133464</v>
      </c>
      <c r="AG130" s="765"/>
      <c r="AH130" s="765"/>
      <c r="AI130" s="765"/>
      <c r="AJ130" s="766"/>
      <c r="AK130" s="767">
        <v>63578105</v>
      </c>
      <c r="AL130" s="765"/>
      <c r="AM130" s="765"/>
      <c r="AN130" s="765"/>
      <c r="AO130" s="766"/>
      <c r="AP130" s="768"/>
      <c r="AQ130" s="769"/>
      <c r="AR130" s="769"/>
      <c r="AS130" s="769"/>
      <c r="AT130" s="770"/>
      <c r="AU130" s="273"/>
      <c r="AV130" s="273"/>
      <c r="AW130" s="273"/>
      <c r="AX130" s="734" t="s">
        <v>478</v>
      </c>
      <c r="AY130" s="735"/>
      <c r="AZ130" s="735"/>
      <c r="BA130" s="735"/>
      <c r="BB130" s="735"/>
      <c r="BC130" s="735"/>
      <c r="BD130" s="735"/>
      <c r="BE130" s="736"/>
      <c r="BF130" s="737">
        <v>11.2</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479</v>
      </c>
      <c r="X131" s="745"/>
      <c r="Y131" s="745"/>
      <c r="Z131" s="746"/>
      <c r="AA131" s="747">
        <v>322148870</v>
      </c>
      <c r="AB131" s="748"/>
      <c r="AC131" s="748"/>
      <c r="AD131" s="748"/>
      <c r="AE131" s="749"/>
      <c r="AF131" s="750">
        <v>320342260</v>
      </c>
      <c r="AG131" s="748"/>
      <c r="AH131" s="748"/>
      <c r="AI131" s="748"/>
      <c r="AJ131" s="749"/>
      <c r="AK131" s="750">
        <v>320813234</v>
      </c>
      <c r="AL131" s="748"/>
      <c r="AM131" s="748"/>
      <c r="AN131" s="748"/>
      <c r="AO131" s="749"/>
      <c r="AP131" s="751"/>
      <c r="AQ131" s="752"/>
      <c r="AR131" s="752"/>
      <c r="AS131" s="752"/>
      <c r="AT131" s="753"/>
      <c r="AU131" s="273"/>
      <c r="AV131" s="273"/>
      <c r="AW131" s="273"/>
      <c r="AX131" s="712" t="s">
        <v>480</v>
      </c>
      <c r="AY131" s="713"/>
      <c r="AZ131" s="713"/>
      <c r="BA131" s="713"/>
      <c r="BB131" s="713"/>
      <c r="BC131" s="713"/>
      <c r="BD131" s="713"/>
      <c r="BE131" s="714"/>
      <c r="BF131" s="715">
        <v>198.3</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1" t="s">
        <v>481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482</v>
      </c>
      <c r="W132" s="725"/>
      <c r="X132" s="725"/>
      <c r="Y132" s="725"/>
      <c r="Z132" s="726"/>
      <c r="AA132" s="727">
        <v>11.81212743</v>
      </c>
      <c r="AB132" s="728"/>
      <c r="AC132" s="728"/>
      <c r="AD132" s="728"/>
      <c r="AE132" s="729"/>
      <c r="AF132" s="730">
        <v>12.16079536</v>
      </c>
      <c r="AG132" s="728"/>
      <c r="AH132" s="728"/>
      <c r="AI132" s="728"/>
      <c r="AJ132" s="729"/>
      <c r="AK132" s="730">
        <v>9.8558166089999997</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483</v>
      </c>
      <c r="W133" s="704"/>
      <c r="X133" s="704"/>
      <c r="Y133" s="704"/>
      <c r="Z133" s="705"/>
      <c r="AA133" s="706">
        <v>12.3</v>
      </c>
      <c r="AB133" s="707"/>
      <c r="AC133" s="707"/>
      <c r="AD133" s="707"/>
      <c r="AE133" s="708"/>
      <c r="AF133" s="706">
        <v>11.9</v>
      </c>
      <c r="AG133" s="707"/>
      <c r="AH133" s="707"/>
      <c r="AI133" s="707"/>
      <c r="AJ133" s="708"/>
      <c r="AK133" s="706">
        <v>11.2</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Oe/BsQRTPpednJbrixmkEe3PhlytB/srKnhpI76oer7FwQu83Ap2fpnP1WvML/KrcSmTFktZb6aolY9wzmlIww==" saltValue="Q4whkQIrYV6lMWW2aydT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484</v>
      </c>
    </row>
  </sheetData>
  <sheetProtection algorithmName="SHA-512" hashValue="xeOi6U+HzlTcXC8VxGCKi9mnh8nec63caxCCnoPXtPsPfqn/umTd/b4KYKNdjtzmxSP4sYoUIm8xLLNJgVYFLA==" saltValue="FN7mhcRuH/VE8ut5jcH1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2"/>
  <sheetViews>
    <sheetView showGridLines="0" zoomScale="55" zoomScaleNormal="5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row r="90" spans="1:116" ht="13.5" hidden="1" customHeight="1" x14ac:dyDescent="0.15"/>
    <row r="91" spans="1:116" ht="13.5" hidden="1" customHeight="1" x14ac:dyDescent="0.15"/>
    <row r="92" spans="1:116" ht="13.5" hidden="1" customHeight="1" x14ac:dyDescent="0.15"/>
  </sheetData>
  <sheetProtection algorithmName="SHA-512" hashValue="QJEUXCBW5q7ajTfcr03yz33L4AWJa7i21Pw64tdpEXUKg4azdf9Y8iXjoSlKbWDYMSmZCkMtOY5loRuER08eVw==" saltValue="8w5B3ljdVBusfSjj5VJP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487</v>
      </c>
      <c r="AP7" s="294"/>
      <c r="AQ7" s="295" t="s">
        <v>488</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489</v>
      </c>
      <c r="AQ8" s="301" t="s">
        <v>490</v>
      </c>
      <c r="AR8" s="302" t="s">
        <v>491</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492</v>
      </c>
      <c r="AL9" s="1146"/>
      <c r="AM9" s="1146"/>
      <c r="AN9" s="1147"/>
      <c r="AO9" s="303">
        <v>185136485</v>
      </c>
      <c r="AP9" s="303">
        <v>137060</v>
      </c>
      <c r="AQ9" s="304">
        <v>137642</v>
      </c>
      <c r="AR9" s="305">
        <v>-0.4</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493</v>
      </c>
      <c r="AL10" s="1146"/>
      <c r="AM10" s="1146"/>
      <c r="AN10" s="1147"/>
      <c r="AO10" s="303">
        <v>189775</v>
      </c>
      <c r="AP10" s="303">
        <v>140</v>
      </c>
      <c r="AQ10" s="304">
        <v>356</v>
      </c>
      <c r="AR10" s="305">
        <v>-60.7</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494</v>
      </c>
      <c r="AL11" s="1146"/>
      <c r="AM11" s="1146"/>
      <c r="AN11" s="1147"/>
      <c r="AO11" s="303">
        <v>146512</v>
      </c>
      <c r="AP11" s="303">
        <v>108</v>
      </c>
      <c r="AQ11" s="304">
        <v>821</v>
      </c>
      <c r="AR11" s="305">
        <v>-86.8</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495</v>
      </c>
      <c r="AL12" s="1146"/>
      <c r="AM12" s="1146"/>
      <c r="AN12" s="1147"/>
      <c r="AO12" s="303" t="s">
        <v>496</v>
      </c>
      <c r="AP12" s="303" t="s">
        <v>496</v>
      </c>
      <c r="AQ12" s="304" t="s">
        <v>496</v>
      </c>
      <c r="AR12" s="305" t="s">
        <v>496</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497</v>
      </c>
      <c r="AL13" s="1146"/>
      <c r="AM13" s="1146"/>
      <c r="AN13" s="1147"/>
      <c r="AO13" s="303" t="s">
        <v>496</v>
      </c>
      <c r="AP13" s="303" t="s">
        <v>496</v>
      </c>
      <c r="AQ13" s="304">
        <v>4</v>
      </c>
      <c r="AR13" s="305" t="s">
        <v>496</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498</v>
      </c>
      <c r="AL14" s="1146"/>
      <c r="AM14" s="1146"/>
      <c r="AN14" s="1147"/>
      <c r="AO14" s="303">
        <v>4426541</v>
      </c>
      <c r="AP14" s="303">
        <v>3277</v>
      </c>
      <c r="AQ14" s="304">
        <v>2718</v>
      </c>
      <c r="AR14" s="305">
        <v>20.6</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499</v>
      </c>
      <c r="AL15" s="1146"/>
      <c r="AM15" s="1146"/>
      <c r="AN15" s="1147"/>
      <c r="AO15" s="303">
        <v>-15727256</v>
      </c>
      <c r="AP15" s="303">
        <v>-11643</v>
      </c>
      <c r="AQ15" s="304">
        <v>-12046</v>
      </c>
      <c r="AR15" s="305">
        <v>-3.3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155</v>
      </c>
      <c r="AL16" s="1138"/>
      <c r="AM16" s="1138"/>
      <c r="AN16" s="1139"/>
      <c r="AO16" s="303">
        <v>174172057</v>
      </c>
      <c r="AP16" s="303">
        <v>128943</v>
      </c>
      <c r="AQ16" s="304">
        <v>129495</v>
      </c>
      <c r="AR16" s="305">
        <v>-0.4</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500</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501</v>
      </c>
      <c r="AP20" s="314" t="s">
        <v>502</v>
      </c>
      <c r="AQ20" s="315" t="s">
        <v>503</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504</v>
      </c>
      <c r="AL21" s="1149"/>
      <c r="AM21" s="1149"/>
      <c r="AN21" s="1150"/>
      <c r="AO21" s="318">
        <v>1465.24</v>
      </c>
      <c r="AP21" s="319">
        <v>1466.01</v>
      </c>
      <c r="AQ21" s="320">
        <v>-0.77</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505</v>
      </c>
      <c r="AL22" s="1149"/>
      <c r="AM22" s="1149"/>
      <c r="AN22" s="1150"/>
      <c r="AO22" s="323">
        <v>98.2</v>
      </c>
      <c r="AP22" s="324">
        <v>98.8</v>
      </c>
      <c r="AQ22" s="325">
        <v>-0.6</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508</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487</v>
      </c>
      <c r="AP30" s="294"/>
      <c r="AQ30" s="295" t="s">
        <v>488</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489</v>
      </c>
      <c r="AQ31" s="301" t="s">
        <v>490</v>
      </c>
      <c r="AR31" s="302" t="s">
        <v>491</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509</v>
      </c>
      <c r="AL32" s="1135"/>
      <c r="AM32" s="1135"/>
      <c r="AN32" s="1136"/>
      <c r="AO32" s="303">
        <v>94797681</v>
      </c>
      <c r="AP32" s="303">
        <v>70181</v>
      </c>
      <c r="AQ32" s="304">
        <v>72769</v>
      </c>
      <c r="AR32" s="305">
        <v>-3.6</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510</v>
      </c>
      <c r="AL33" s="1135"/>
      <c r="AM33" s="1135"/>
      <c r="AN33" s="1136"/>
      <c r="AO33" s="303" t="s">
        <v>496</v>
      </c>
      <c r="AP33" s="303" t="s">
        <v>496</v>
      </c>
      <c r="AQ33" s="304" t="s">
        <v>496</v>
      </c>
      <c r="AR33" s="305" t="s">
        <v>496</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511</v>
      </c>
      <c r="AL34" s="1135"/>
      <c r="AM34" s="1135"/>
      <c r="AN34" s="1136"/>
      <c r="AO34" s="303">
        <v>3333333</v>
      </c>
      <c r="AP34" s="303">
        <v>2468</v>
      </c>
      <c r="AQ34" s="304">
        <v>4467</v>
      </c>
      <c r="AR34" s="305">
        <v>-44.8</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512</v>
      </c>
      <c r="AL35" s="1135"/>
      <c r="AM35" s="1135"/>
      <c r="AN35" s="1136"/>
      <c r="AO35" s="303">
        <v>330693</v>
      </c>
      <c r="AP35" s="303">
        <v>245</v>
      </c>
      <c r="AQ35" s="304">
        <v>1780</v>
      </c>
      <c r="AR35" s="305">
        <v>-86.2</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513</v>
      </c>
      <c r="AL36" s="1135"/>
      <c r="AM36" s="1135"/>
      <c r="AN36" s="1136"/>
      <c r="AO36" s="303">
        <v>857763</v>
      </c>
      <c r="AP36" s="303">
        <v>635</v>
      </c>
      <c r="AQ36" s="304">
        <v>164</v>
      </c>
      <c r="AR36" s="305">
        <v>287.2</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514</v>
      </c>
      <c r="AL37" s="1135"/>
      <c r="AM37" s="1135"/>
      <c r="AN37" s="1136"/>
      <c r="AO37" s="303">
        <v>303024</v>
      </c>
      <c r="AP37" s="303">
        <v>224</v>
      </c>
      <c r="AQ37" s="304">
        <v>647</v>
      </c>
      <c r="AR37" s="305">
        <v>-65.400000000000006</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515</v>
      </c>
      <c r="AL38" s="1132"/>
      <c r="AM38" s="1132"/>
      <c r="AN38" s="1133"/>
      <c r="AO38" s="333" t="s">
        <v>496</v>
      </c>
      <c r="AP38" s="333" t="s">
        <v>496</v>
      </c>
      <c r="AQ38" s="334">
        <v>2</v>
      </c>
      <c r="AR38" s="325" t="s">
        <v>496</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516</v>
      </c>
      <c r="AL39" s="1132"/>
      <c r="AM39" s="1132"/>
      <c r="AN39" s="1133"/>
      <c r="AO39" s="303">
        <v>-4425625</v>
      </c>
      <c r="AP39" s="303">
        <v>-3276</v>
      </c>
      <c r="AQ39" s="304">
        <v>-2529</v>
      </c>
      <c r="AR39" s="305">
        <v>29.5</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517</v>
      </c>
      <c r="AL40" s="1135"/>
      <c r="AM40" s="1135"/>
      <c r="AN40" s="1136"/>
      <c r="AO40" s="303">
        <v>-63578105</v>
      </c>
      <c r="AP40" s="303">
        <v>-47068</v>
      </c>
      <c r="AQ40" s="304">
        <v>-51424</v>
      </c>
      <c r="AR40" s="305">
        <v>-8.5</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518</v>
      </c>
      <c r="AL41" s="1138"/>
      <c r="AM41" s="1138"/>
      <c r="AN41" s="1139"/>
      <c r="AO41" s="303">
        <v>31618764</v>
      </c>
      <c r="AP41" s="303">
        <v>23408</v>
      </c>
      <c r="AQ41" s="304">
        <v>25875</v>
      </c>
      <c r="AR41" s="305">
        <v>-9.5</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519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520</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487</v>
      </c>
      <c r="AN49" s="1142" t="s">
        <v>521</v>
      </c>
      <c r="AO49" s="1143"/>
      <c r="AP49" s="1143"/>
      <c r="AQ49" s="1143"/>
      <c r="AR49" s="1144"/>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522</v>
      </c>
      <c r="AO50" s="346" t="s">
        <v>523</v>
      </c>
      <c r="AP50" s="347" t="s">
        <v>524</v>
      </c>
      <c r="AQ50" s="348" t="s">
        <v>525</v>
      </c>
      <c r="AR50" s="349" t="s">
        <v>526</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527</v>
      </c>
      <c r="AL51" s="342"/>
      <c r="AM51" s="350">
        <v>127367681</v>
      </c>
      <c r="AN51" s="351">
        <v>90711</v>
      </c>
      <c r="AO51" s="352">
        <v>-8.6999999999999993</v>
      </c>
      <c r="AP51" s="353">
        <v>97161</v>
      </c>
      <c r="AQ51" s="354">
        <v>2.6</v>
      </c>
      <c r="AR51" s="355">
        <v>-11.3</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528</v>
      </c>
      <c r="AM52" s="358">
        <v>47414854</v>
      </c>
      <c r="AN52" s="359">
        <v>33769</v>
      </c>
      <c r="AO52" s="360">
        <v>-8.1999999999999993</v>
      </c>
      <c r="AP52" s="361">
        <v>26543</v>
      </c>
      <c r="AQ52" s="362">
        <v>6.6</v>
      </c>
      <c r="AR52" s="363">
        <v>-14.8</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529</v>
      </c>
      <c r="AL53" s="342"/>
      <c r="AM53" s="350">
        <v>150211603</v>
      </c>
      <c r="AN53" s="351">
        <v>107837</v>
      </c>
      <c r="AO53" s="352">
        <v>18.899999999999999</v>
      </c>
      <c r="AP53" s="353">
        <v>101731</v>
      </c>
      <c r="AQ53" s="354">
        <v>4.7</v>
      </c>
      <c r="AR53" s="355">
        <v>14.2</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528</v>
      </c>
      <c r="AM54" s="358">
        <v>54463615</v>
      </c>
      <c r="AN54" s="359">
        <v>39099</v>
      </c>
      <c r="AO54" s="360">
        <v>15.8</v>
      </c>
      <c r="AP54" s="361">
        <v>26906</v>
      </c>
      <c r="AQ54" s="362">
        <v>1.4</v>
      </c>
      <c r="AR54" s="363">
        <v>14.4</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530</v>
      </c>
      <c r="AL55" s="342"/>
      <c r="AM55" s="350">
        <v>160408279</v>
      </c>
      <c r="AN55" s="351">
        <v>116322</v>
      </c>
      <c r="AO55" s="352">
        <v>7.9</v>
      </c>
      <c r="AP55" s="353">
        <v>108224</v>
      </c>
      <c r="AQ55" s="354">
        <v>6.4</v>
      </c>
      <c r="AR55" s="355">
        <v>1.5</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528</v>
      </c>
      <c r="AM56" s="358">
        <v>61318168</v>
      </c>
      <c r="AN56" s="359">
        <v>44466</v>
      </c>
      <c r="AO56" s="360">
        <v>13.7</v>
      </c>
      <c r="AP56" s="361">
        <v>27358</v>
      </c>
      <c r="AQ56" s="362">
        <v>1.7</v>
      </c>
      <c r="AR56" s="363">
        <v>12</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531</v>
      </c>
      <c r="AL57" s="342"/>
      <c r="AM57" s="350">
        <v>143261962</v>
      </c>
      <c r="AN57" s="351">
        <v>104924</v>
      </c>
      <c r="AO57" s="352">
        <v>-9.8000000000000007</v>
      </c>
      <c r="AP57" s="353">
        <v>105585</v>
      </c>
      <c r="AQ57" s="354">
        <v>-2.4</v>
      </c>
      <c r="AR57" s="355">
        <v>-7.4</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528</v>
      </c>
      <c r="AM58" s="358">
        <v>44740933</v>
      </c>
      <c r="AN58" s="359">
        <v>32768</v>
      </c>
      <c r="AO58" s="360">
        <v>-26.3</v>
      </c>
      <c r="AP58" s="361">
        <v>26225</v>
      </c>
      <c r="AQ58" s="362">
        <v>-4.0999999999999996</v>
      </c>
      <c r="AR58" s="363">
        <v>-22.2</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532</v>
      </c>
      <c r="AL59" s="342"/>
      <c r="AM59" s="350">
        <v>158790905</v>
      </c>
      <c r="AN59" s="351">
        <v>117556</v>
      </c>
      <c r="AO59" s="352">
        <v>12</v>
      </c>
      <c r="AP59" s="353">
        <v>111577</v>
      </c>
      <c r="AQ59" s="354">
        <v>5.7</v>
      </c>
      <c r="AR59" s="355">
        <v>6.3</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528</v>
      </c>
      <c r="AM60" s="358">
        <v>41609041</v>
      </c>
      <c r="AN60" s="359">
        <v>30804</v>
      </c>
      <c r="AO60" s="360">
        <v>-6</v>
      </c>
      <c r="AP60" s="361">
        <v>26257</v>
      </c>
      <c r="AQ60" s="362">
        <v>0.1</v>
      </c>
      <c r="AR60" s="363">
        <v>-6.1</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533</v>
      </c>
      <c r="AL61" s="364"/>
      <c r="AM61" s="365">
        <v>148008086</v>
      </c>
      <c r="AN61" s="366">
        <v>107470</v>
      </c>
      <c r="AO61" s="367">
        <v>4.0999999999999996</v>
      </c>
      <c r="AP61" s="368">
        <v>104856</v>
      </c>
      <c r="AQ61" s="369">
        <v>3.4</v>
      </c>
      <c r="AR61" s="355">
        <v>0.7</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528</v>
      </c>
      <c r="AM62" s="358">
        <v>49909322</v>
      </c>
      <c r="AN62" s="359">
        <v>36181</v>
      </c>
      <c r="AO62" s="360">
        <v>-2.2000000000000002</v>
      </c>
      <c r="AP62" s="361">
        <v>26658</v>
      </c>
      <c r="AQ62" s="362">
        <v>1.1000000000000001</v>
      </c>
      <c r="AR62" s="363">
        <v>-3.3</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4vNfgRIy/h1wY8FH21w5Y5imQVGjRoNRbq1WkSXSMss4pGnlOLvUEl6BYAfQyIEx3yXp+Xmvs8X9QNjHSDvWow==" saltValue="nMUzH4y6WNMjbic8S2Gi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534</v>
      </c>
    </row>
    <row r="121" spans="125:125" ht="13.5" hidden="1" customHeight="1" x14ac:dyDescent="0.15">
      <c r="DU121" s="279"/>
    </row>
  </sheetData>
  <sheetProtection algorithmName="SHA-512" hashValue="9OlrGTXfGGaqEOuoy1uzIV+sfJjKgVWQ+1j8hs61qIhc0Tal5klJFSnGXdVUXPPbrYMCltb6zBGJ1GBFJPG24Q==" saltValue="sxoRCmjC1kGX3L5iNNIV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22"/>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sheetData>
  <sheetProtection algorithmName="SHA-512" hashValue="ehgc1JtCRWRrejbaaHXAeyGHyw9a2Vp0jzuJ3MU70VDGOaMxc5U85eYmI33V44C4P6U5F0010lY/Qu/v2cwpZA==" saltValue="EkUKsNM+yAtZ9na0nX9R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6"/>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536</v>
      </c>
      <c r="G46" s="373" t="s">
        <v>537</v>
      </c>
      <c r="H46" s="373" t="s">
        <v>538</v>
      </c>
      <c r="I46" s="373" t="s">
        <v>539</v>
      </c>
      <c r="J46" s="374" t="s">
        <v>540</v>
      </c>
    </row>
    <row r="47" spans="2:10" ht="57.75" customHeight="1" x14ac:dyDescent="0.15">
      <c r="B47" s="7"/>
      <c r="C47" s="1153" t="s">
        <v>3</v>
      </c>
      <c r="D47" s="1153"/>
      <c r="E47" s="1154"/>
      <c r="F47" s="375">
        <v>1.91</v>
      </c>
      <c r="G47" s="376">
        <v>1.89</v>
      </c>
      <c r="H47" s="376">
        <v>1.88</v>
      </c>
      <c r="I47" s="376">
        <v>1.88</v>
      </c>
      <c r="J47" s="377">
        <v>1.96</v>
      </c>
    </row>
    <row r="48" spans="2:10" ht="57.75" customHeight="1" x14ac:dyDescent="0.15">
      <c r="B48" s="8"/>
      <c r="C48" s="1155" t="s">
        <v>4</v>
      </c>
      <c r="D48" s="1155"/>
      <c r="E48" s="1156"/>
      <c r="F48" s="378">
        <v>0.28000000000000003</v>
      </c>
      <c r="G48" s="379">
        <v>0.16</v>
      </c>
      <c r="H48" s="379">
        <v>0.23</v>
      </c>
      <c r="I48" s="379">
        <v>0.16</v>
      </c>
      <c r="J48" s="380">
        <v>0.24</v>
      </c>
    </row>
    <row r="49" spans="2:10" ht="57.75" customHeight="1" thickBot="1" x14ac:dyDescent="0.2">
      <c r="B49" s="9"/>
      <c r="C49" s="1157" t="s">
        <v>5</v>
      </c>
      <c r="D49" s="1157"/>
      <c r="E49" s="1158"/>
      <c r="F49" s="381">
        <v>7.0000000000000007E-2</v>
      </c>
      <c r="G49" s="382" t="s">
        <v>541</v>
      </c>
      <c r="H49" s="382">
        <v>0.05</v>
      </c>
      <c r="I49" s="382" t="s">
        <v>542</v>
      </c>
      <c r="J49" s="383">
        <v>0.16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LNtDtvtXqOqKa0s0ojwIbnEnxeWfADk9DGxUEXgFJhc0nL/Jth57EJU5LXFfu+b1SUKcXeaZ7tX0ecgIcTYO9w==" saltValue="znM+XE5HaN/GvFa+bG31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2021-03-11T02:51:28Z</cp:lastPrinted>
  <dcterms:created xsi:type="dcterms:W3CDTF">2021-02-02T04:20:24Z</dcterms:created>
  <dcterms:modified xsi:type="dcterms:W3CDTF">2021-03-11T02:54:32Z</dcterms:modified>
  <cp:category/>
</cp:coreProperties>
</file>