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12" windowHeight="10236" activeTab="0"/>
  </bookViews>
  <sheets>
    <sheet name="H30実績" sheetId="1" r:id="rId1"/>
  </sheets>
  <definedNames>
    <definedName name="_xlnm.Print_Area" localSheetId="0">'H30実績'!$A$1:$N$34</definedName>
  </definedNames>
  <calcPr fullCalcOnLoad="1"/>
</workbook>
</file>

<file path=xl/sharedStrings.xml><?xml version="1.0" encoding="utf-8"?>
<sst xmlns="http://schemas.openxmlformats.org/spreadsheetml/2006/main" count="59" uniqueCount="42">
  <si>
    <t>事業者数</t>
  </si>
  <si>
    <t>製造業</t>
  </si>
  <si>
    <t>卸売業、小売業</t>
  </si>
  <si>
    <t>金融業、保険業</t>
  </si>
  <si>
    <t>宿泊業、飲食サービス業</t>
  </si>
  <si>
    <t>教育、学習支援業</t>
  </si>
  <si>
    <t>医療、福祉</t>
  </si>
  <si>
    <t>複合サービス業</t>
  </si>
  <si>
    <t>公務</t>
  </si>
  <si>
    <t>計</t>
  </si>
  <si>
    <t>部　門</t>
  </si>
  <si>
    <t>産業部門</t>
  </si>
  <si>
    <t>エネルギー転換部門</t>
  </si>
  <si>
    <t>運輸部門</t>
  </si>
  <si>
    <t>計</t>
  </si>
  <si>
    <t>電気・ガス・熱供給業</t>
  </si>
  <si>
    <t>業種（産業大分類別）</t>
  </si>
  <si>
    <t>その他</t>
  </si>
  <si>
    <t>-</t>
  </si>
  <si>
    <t>民生業務その他部門</t>
  </si>
  <si>
    <t>基準年
構成比
（％）</t>
  </si>
  <si>
    <t>２．業種別</t>
  </si>
  <si>
    <t>１．部門別</t>
  </si>
  <si>
    <t>生活関連サービス業、
娯楽業</t>
  </si>
  <si>
    <t>目標達成
事業者数</t>
  </si>
  <si>
    <t>基準年度比</t>
  </si>
  <si>
    <t>前年度比</t>
  </si>
  <si>
    <t>目標
(ﾄﾝ-CO2)</t>
  </si>
  <si>
    <t>基準年（※）
(ﾄﾝ-CO2)</t>
  </si>
  <si>
    <t>目標
削減率
(%)</t>
  </si>
  <si>
    <t>目標
削減量
(ﾄﾝ-CO2)</t>
  </si>
  <si>
    <t>増減量
(ﾄﾝ-CO2)</t>
  </si>
  <si>
    <t>増減率
(%)</t>
  </si>
  <si>
    <t>運輸業、郵便業</t>
  </si>
  <si>
    <t>情報通信業</t>
  </si>
  <si>
    <t>※「基準年」とは、各事業者の計画書における計画期間（３年間）の開始年度の前年度のことをいい、各事業者ごとに異なる。</t>
  </si>
  <si>
    <t>実績
(H29)
(ﾄﾝ-CO2)</t>
  </si>
  <si>
    <t>平成30年度二酸化炭素排出削減報告の総括</t>
  </si>
  <si>
    <t>実績
(H30)
(ﾄﾝ-CO2)</t>
  </si>
  <si>
    <t>増減量
（H30-H29）
(ﾄﾝ-CO2)</t>
  </si>
  <si>
    <t>増減率
（H30-H29）
(%)</t>
  </si>
  <si>
    <t>　例えば、計画期間が平成28年度～平成30年度の３年間の場合、基準年は、平成27年度となる。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</si>
</sst>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&quot;▲ &quot;#,##0"/>
    <numFmt numFmtId="182" formatCode="0.0%"/>
    <numFmt numFmtId="183" formatCode="0_ "/>
    <numFmt numFmtId="184" formatCode="0.00_ "/>
    <numFmt numFmtId="185" formatCode="#,##0.0"/>
    <numFmt numFmtId="186" formatCode="#,##0.000"/>
    <numFmt numFmtId="187" formatCode="0.000_ "/>
    <numFmt numFmtId="188" formatCode="0.0;&quot;▲ &quot;0.0"/>
    <numFmt numFmtId="189" formatCode="#,##0_ "/>
    <numFmt numFmtId="190" formatCode="#,##0_);[Red]\(#,##0\)"/>
    <numFmt numFmtId="191" formatCode="0.0_);[Red]\(0.0\)"/>
    <numFmt numFmtId="192" formatCode="#,##0.0_ "/>
    <numFmt numFmtId="193" formatCode="#,##0.0;&quot;▲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ゴシック"/>
      <family val="3"/>
    </font>
    <font>
      <sz val="11"/>
      <color rgb="FF00B05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181" fontId="2" fillId="0" borderId="12" xfId="0" applyNumberFormat="1" applyFont="1" applyBorder="1" applyAlignment="1">
      <alignment horizontal="right" vertical="center" wrapText="1"/>
    </xf>
    <xf numFmtId="180" fontId="2" fillId="0" borderId="12" xfId="42" applyNumberFormat="1" applyFont="1" applyBorder="1" applyAlignment="1">
      <alignment horizontal="right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9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 wrapText="1"/>
    </xf>
    <xf numFmtId="0" fontId="2" fillId="0" borderId="13" xfId="42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0" fillId="0" borderId="13" xfId="48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181" fontId="3" fillId="0" borderId="17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5" fillId="33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3" xfId="48" applyNumberForma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13" xfId="0" applyNumberFormat="1" applyFont="1" applyBorder="1" applyAlignment="1">
      <alignment horizontal="right" vertical="center" wrapText="1"/>
    </xf>
    <xf numFmtId="181" fontId="2" fillId="0" borderId="13" xfId="42" applyNumberFormat="1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 wrapText="1"/>
    </xf>
    <xf numFmtId="181" fontId="44" fillId="0" borderId="13" xfId="0" applyNumberFormat="1" applyFont="1" applyBorder="1" applyAlignment="1">
      <alignment horizontal="right" vertical="center" wrapText="1"/>
    </xf>
    <xf numFmtId="188" fontId="44" fillId="0" borderId="13" xfId="42" applyNumberFormat="1" applyFont="1" applyBorder="1" applyAlignment="1">
      <alignment horizontal="right" vertical="center" wrapText="1"/>
    </xf>
    <xf numFmtId="180" fontId="44" fillId="0" borderId="13" xfId="0" applyNumberFormat="1" applyFont="1" applyBorder="1" applyAlignment="1">
      <alignment horizontal="center" vertical="center" wrapText="1"/>
    </xf>
    <xf numFmtId="181" fontId="44" fillId="0" borderId="16" xfId="0" applyNumberFormat="1" applyFont="1" applyBorder="1" applyAlignment="1">
      <alignment horizontal="right" vertical="center" wrapText="1"/>
    </xf>
    <xf numFmtId="180" fontId="44" fillId="0" borderId="16" xfId="0" applyNumberFormat="1" applyFont="1" applyBorder="1" applyAlignment="1">
      <alignment horizontal="center" vertical="center" wrapText="1"/>
    </xf>
    <xf numFmtId="188" fontId="44" fillId="0" borderId="16" xfId="42" applyNumberFormat="1" applyFont="1" applyBorder="1" applyAlignment="1">
      <alignment horizontal="right" vertical="center" wrapText="1"/>
    </xf>
    <xf numFmtId="181" fontId="44" fillId="0" borderId="15" xfId="48" applyNumberFormat="1" applyFont="1" applyBorder="1" applyAlignment="1">
      <alignment vertical="center"/>
    </xf>
    <xf numFmtId="181" fontId="44" fillId="0" borderId="15" xfId="0" applyNumberFormat="1" applyFont="1" applyBorder="1" applyAlignment="1">
      <alignment horizontal="right" vertical="center" wrapText="1"/>
    </xf>
    <xf numFmtId="188" fontId="44" fillId="0" borderId="15" xfId="42" applyNumberFormat="1" applyFont="1" applyBorder="1" applyAlignment="1">
      <alignment horizontal="right" vertical="center" wrapText="1"/>
    </xf>
    <xf numFmtId="0" fontId="44" fillId="0" borderId="15" xfId="42" applyNumberFormat="1" applyFont="1" applyBorder="1" applyAlignment="1">
      <alignment horizontal="right" vertical="center" wrapText="1"/>
    </xf>
    <xf numFmtId="191" fontId="44" fillId="0" borderId="15" xfId="48" applyNumberFormat="1" applyFont="1" applyBorder="1" applyAlignment="1">
      <alignment vertical="center"/>
    </xf>
    <xf numFmtId="180" fontId="44" fillId="0" borderId="13" xfId="42" applyNumberFormat="1" applyFont="1" applyBorder="1" applyAlignment="1">
      <alignment horizontal="right" vertical="center" wrapText="1"/>
    </xf>
    <xf numFmtId="181" fontId="44" fillId="0" borderId="10" xfId="0" applyNumberFormat="1" applyFont="1" applyBorder="1" applyAlignment="1">
      <alignment horizontal="right" vertical="center" wrapText="1"/>
    </xf>
    <xf numFmtId="180" fontId="44" fillId="0" borderId="12" xfId="42" applyNumberFormat="1" applyFont="1" applyBorder="1" applyAlignment="1">
      <alignment horizontal="right" vertical="center" wrapText="1"/>
    </xf>
    <xf numFmtId="188" fontId="44" fillId="0" borderId="12" xfId="42" applyNumberFormat="1" applyFont="1" applyBorder="1" applyAlignment="1">
      <alignment horizontal="right" vertical="center" wrapText="1"/>
    </xf>
    <xf numFmtId="181" fontId="44" fillId="0" borderId="12" xfId="0" applyNumberFormat="1" applyFont="1" applyBorder="1" applyAlignment="1">
      <alignment horizontal="right" vertical="center" wrapText="1"/>
    </xf>
    <xf numFmtId="181" fontId="44" fillId="0" borderId="11" xfId="0" applyNumberFormat="1" applyFont="1" applyBorder="1" applyAlignment="1">
      <alignment horizontal="right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right" vertical="center" wrapText="1"/>
    </xf>
    <xf numFmtId="0" fontId="44" fillId="0" borderId="12" xfId="42" applyNumberFormat="1" applyFont="1" applyFill="1" applyBorder="1" applyAlignment="1">
      <alignment horizontal="right" vertical="center" wrapText="1"/>
    </xf>
    <xf numFmtId="181" fontId="44" fillId="0" borderId="15" xfId="42" applyNumberFormat="1" applyFont="1" applyBorder="1" applyAlignment="1">
      <alignment horizontal="right" vertical="center" wrapText="1"/>
    </xf>
    <xf numFmtId="38" fontId="44" fillId="0" borderId="15" xfId="48" applyFont="1" applyBorder="1" applyAlignment="1">
      <alignment vertical="center"/>
    </xf>
    <xf numFmtId="181" fontId="44" fillId="0" borderId="12" xfId="42" applyNumberFormat="1" applyFont="1" applyBorder="1" applyAlignment="1">
      <alignment horizontal="right" vertical="center" wrapText="1"/>
    </xf>
    <xf numFmtId="181" fontId="6" fillId="0" borderId="16" xfId="0" applyNumberFormat="1" applyFont="1" applyBorder="1" applyAlignment="1">
      <alignment horizontal="right" vertical="center" wrapText="1"/>
    </xf>
    <xf numFmtId="0" fontId="6" fillId="0" borderId="16" xfId="42" applyNumberFormat="1" applyFont="1" applyBorder="1" applyAlignment="1">
      <alignment horizontal="right" vertical="center" wrapText="1"/>
    </xf>
    <xf numFmtId="193" fontId="44" fillId="0" borderId="12" xfId="0" applyNumberFormat="1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181" fontId="4" fillId="35" borderId="13" xfId="0" applyNumberFormat="1" applyFont="1" applyFill="1" applyBorder="1" applyAlignment="1">
      <alignment horizontal="center" vertical="center" wrapText="1"/>
    </xf>
    <xf numFmtId="181" fontId="4" fillId="34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1" fontId="4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4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20" xfId="0" applyNumberFormat="1" applyFont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H39"/>
  <sheetViews>
    <sheetView showGridLines="0" tabSelected="1" view="pageBreakPreview" zoomScale="85" zoomScaleSheetLayoutView="85" workbookViewId="0" topLeftCell="A4">
      <selection activeCell="Q23" sqref="Q23"/>
    </sheetView>
  </sheetViews>
  <sheetFormatPr defaultColWidth="8.625" defaultRowHeight="18" customHeight="1"/>
  <cols>
    <col min="1" max="1" width="23.25390625" style="1" customWidth="1"/>
    <col min="2" max="2" width="5.375" style="1" customWidth="1"/>
    <col min="3" max="3" width="12.625" style="1" customWidth="1"/>
    <col min="4" max="4" width="8.625" style="1" customWidth="1"/>
    <col min="5" max="5" width="11.625" style="1" customWidth="1"/>
    <col min="6" max="6" width="10.375" style="1" customWidth="1"/>
    <col min="7" max="7" width="9.50390625" style="1" customWidth="1"/>
    <col min="8" max="8" width="11.625" style="1" bestFit="1" customWidth="1"/>
    <col min="9" max="9" width="11.625" style="1" customWidth="1"/>
    <col min="10" max="10" width="13.125" style="1" customWidth="1"/>
    <col min="11" max="11" width="11.25390625" style="1" customWidth="1"/>
    <col min="12" max="12" width="9.625" style="1" customWidth="1"/>
    <col min="13" max="14" width="12.00390625" style="1" customWidth="1"/>
    <col min="15" max="15" width="11.50390625" style="1" customWidth="1"/>
    <col min="16" max="16" width="11.625" style="1" customWidth="1"/>
    <col min="17" max="18" width="10.00390625" style="1" customWidth="1"/>
    <col min="19" max="19" width="12.125" style="1" customWidth="1"/>
    <col min="20" max="20" width="11.375" style="1" customWidth="1"/>
    <col min="21" max="21" width="11.625" style="1" customWidth="1"/>
    <col min="22" max="22" width="8.50390625" style="12" customWidth="1"/>
    <col min="23" max="16384" width="8.625" style="1" customWidth="1"/>
  </cols>
  <sheetData>
    <row r="1" spans="1:59" s="6" customFormat="1" ht="21" customHeight="1">
      <c r="A1" s="17" t="s">
        <v>37</v>
      </c>
      <c r="B1" s="17"/>
      <c r="C1" s="17"/>
      <c r="D1" s="17"/>
      <c r="E1" s="17"/>
      <c r="F1" s="17"/>
      <c r="G1" s="15"/>
      <c r="H1" s="15"/>
      <c r="I1" s="15"/>
      <c r="J1" s="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>
      <c r="J2" s="12"/>
    </row>
    <row r="3" spans="1:14" ht="18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ht="18" customHeight="1">
      <c r="A5" s="81" t="s">
        <v>10</v>
      </c>
      <c r="B5" s="82" t="s">
        <v>0</v>
      </c>
      <c r="C5" s="82" t="s">
        <v>28</v>
      </c>
      <c r="D5" s="82" t="s">
        <v>20</v>
      </c>
      <c r="E5" s="82" t="s">
        <v>27</v>
      </c>
      <c r="F5" s="82" t="s">
        <v>30</v>
      </c>
      <c r="G5" s="82" t="s">
        <v>29</v>
      </c>
      <c r="H5" s="83" t="s">
        <v>36</v>
      </c>
      <c r="I5" s="84" t="s">
        <v>38</v>
      </c>
      <c r="J5" s="85" t="s">
        <v>25</v>
      </c>
      <c r="K5" s="85"/>
      <c r="L5" s="85"/>
      <c r="M5" s="85" t="s">
        <v>26</v>
      </c>
      <c r="N5" s="85"/>
      <c r="O5" s="12"/>
      <c r="P5" s="12"/>
    </row>
    <row r="6" spans="1:60" s="5" customFormat="1" ht="42.75" customHeight="1">
      <c r="A6" s="81"/>
      <c r="B6" s="82"/>
      <c r="C6" s="82"/>
      <c r="D6" s="82"/>
      <c r="E6" s="82"/>
      <c r="F6" s="82"/>
      <c r="G6" s="82"/>
      <c r="H6" s="83"/>
      <c r="I6" s="84"/>
      <c r="J6" s="19" t="s">
        <v>31</v>
      </c>
      <c r="K6" s="19" t="s">
        <v>32</v>
      </c>
      <c r="L6" s="19" t="s">
        <v>24</v>
      </c>
      <c r="M6" s="53" t="s">
        <v>39</v>
      </c>
      <c r="N6" s="53" t="s">
        <v>40</v>
      </c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24" ht="18" customHeight="1">
      <c r="A7" s="32" t="s">
        <v>11</v>
      </c>
      <c r="B7" s="28">
        <f aca="true" t="shared" si="0" ref="B7:C9">B18</f>
        <v>41</v>
      </c>
      <c r="C7" s="40">
        <f t="shared" si="0"/>
        <v>588150.1</v>
      </c>
      <c r="D7" s="56">
        <f>C7/$C$31*100</f>
        <v>22.136898303845317</v>
      </c>
      <c r="E7" s="33">
        <f>E18</f>
        <v>476567.60000000003</v>
      </c>
      <c r="F7" s="54">
        <f>C7-E7</f>
        <v>111582.49999999994</v>
      </c>
      <c r="G7" s="65">
        <f>F7/C7*100</f>
        <v>18.9717726818375</v>
      </c>
      <c r="H7" s="51">
        <f aca="true" t="shared" si="1" ref="H7:I9">H18</f>
        <v>566870.3</v>
      </c>
      <c r="I7" s="41">
        <f t="shared" si="1"/>
        <v>560590.8999999999</v>
      </c>
      <c r="J7" s="54">
        <f>I7-C7</f>
        <v>-27559.20000000007</v>
      </c>
      <c r="K7" s="55">
        <f>J7/C7*100</f>
        <v>-4.685742636105999</v>
      </c>
      <c r="L7" s="34">
        <f>L18</f>
        <v>30</v>
      </c>
      <c r="M7" s="54">
        <f>I7-H7</f>
        <v>-6279.40000000014</v>
      </c>
      <c r="N7" s="55">
        <f>M7/H7*100</f>
        <v>-1.1077313452477822</v>
      </c>
      <c r="V7" s="1"/>
      <c r="X7" s="12"/>
    </row>
    <row r="8" spans="1:24" ht="18" customHeight="1">
      <c r="A8" s="32" t="s">
        <v>12</v>
      </c>
      <c r="B8" s="28">
        <f t="shared" si="0"/>
        <v>4</v>
      </c>
      <c r="C8" s="41">
        <f t="shared" si="0"/>
        <v>1241137</v>
      </c>
      <c r="D8" s="56">
        <f>C8/$C$31*100</f>
        <v>46.714135643502686</v>
      </c>
      <c r="E8" s="48">
        <f>E19</f>
        <v>936784</v>
      </c>
      <c r="F8" s="54">
        <f>C8-E8</f>
        <v>304353</v>
      </c>
      <c r="G8" s="65">
        <f>F8/C8*100</f>
        <v>24.52211157994645</v>
      </c>
      <c r="H8" s="51">
        <f t="shared" si="1"/>
        <v>1212530</v>
      </c>
      <c r="I8" s="33">
        <f t="shared" si="1"/>
        <v>1247026</v>
      </c>
      <c r="J8" s="54">
        <f>I8-C8</f>
        <v>5889</v>
      </c>
      <c r="K8" s="55">
        <f>J8/C8*100</f>
        <v>0.4744842833627552</v>
      </c>
      <c r="L8" s="34">
        <f>L19</f>
        <v>2</v>
      </c>
      <c r="M8" s="54">
        <f>I8-H8</f>
        <v>34496</v>
      </c>
      <c r="N8" s="55">
        <f>M8/H8*100</f>
        <v>2.844960537058877</v>
      </c>
      <c r="V8" s="1"/>
      <c r="X8" s="12"/>
    </row>
    <row r="9" spans="1:24" ht="18" customHeight="1">
      <c r="A9" s="32" t="s">
        <v>13</v>
      </c>
      <c r="B9" s="28">
        <f t="shared" si="0"/>
        <v>5</v>
      </c>
      <c r="C9" s="41">
        <f t="shared" si="0"/>
        <v>51452.8</v>
      </c>
      <c r="D9" s="56">
        <f>C9/$C$31*100</f>
        <v>1.9365896580619344</v>
      </c>
      <c r="E9" s="33">
        <f>E20</f>
        <v>50809.8</v>
      </c>
      <c r="F9" s="54">
        <f>C9-E9</f>
        <v>643</v>
      </c>
      <c r="G9" s="55">
        <v>-1.253108548913219</v>
      </c>
      <c r="H9" s="51">
        <f t="shared" si="1"/>
        <v>46776</v>
      </c>
      <c r="I9" s="33">
        <f t="shared" si="1"/>
        <v>45018.4</v>
      </c>
      <c r="J9" s="54">
        <f>I9-C9</f>
        <v>-6434.4000000000015</v>
      </c>
      <c r="K9" s="55">
        <f>J9/C9*100</f>
        <v>-12.505441880713978</v>
      </c>
      <c r="L9" s="34">
        <f>L20</f>
        <v>4</v>
      </c>
      <c r="M9" s="54">
        <f>I9-H9</f>
        <v>-1757.5999999999985</v>
      </c>
      <c r="N9" s="55">
        <f>M9/H9*100</f>
        <v>-3.757482469642549</v>
      </c>
      <c r="V9" s="1"/>
      <c r="X9" s="12"/>
    </row>
    <row r="10" spans="1:24" ht="18" customHeight="1" thickBot="1">
      <c r="A10" s="36" t="s">
        <v>19</v>
      </c>
      <c r="B10" s="37">
        <f>SUM(B21:B30)</f>
        <v>68</v>
      </c>
      <c r="C10" s="78">
        <f>SUM(C21:C30)</f>
        <v>776136.8310000001</v>
      </c>
      <c r="D10" s="58">
        <f>C10/$C$31*100</f>
        <v>29.212376394590063</v>
      </c>
      <c r="E10" s="78">
        <f>SUM(E21:E30)</f>
        <v>655382.251</v>
      </c>
      <c r="F10" s="57">
        <f>SUM(F21:F30)</f>
        <v>109471.58000000007</v>
      </c>
      <c r="G10" s="59">
        <f>F10/C10*100</f>
        <v>14.104675313366242</v>
      </c>
      <c r="H10" s="78">
        <f>SUM(H21:H30)</f>
        <v>710439.393</v>
      </c>
      <c r="I10" s="78">
        <f>SUM(I21:I30)</f>
        <v>720313.37</v>
      </c>
      <c r="J10" s="57">
        <f>I10-C10</f>
        <v>-55823.46100000013</v>
      </c>
      <c r="K10" s="59">
        <f>J10/C10*100</f>
        <v>-7.192476734814318</v>
      </c>
      <c r="L10" s="79">
        <f>SUM(L21:L30)</f>
        <v>44</v>
      </c>
      <c r="M10" s="57">
        <f>I10-H10</f>
        <v>9873.976999999955</v>
      </c>
      <c r="N10" s="59">
        <f>M10/H10*100</f>
        <v>1.389840864300152</v>
      </c>
      <c r="V10" s="1"/>
      <c r="X10" s="12"/>
    </row>
    <row r="11" spans="1:24" ht="18" customHeight="1" thickTop="1">
      <c r="A11" s="35" t="s">
        <v>14</v>
      </c>
      <c r="B11" s="76">
        <f>SUM(B7:B10)</f>
        <v>118</v>
      </c>
      <c r="C11" s="60">
        <f>SUM(C7:C10)</f>
        <v>2656876.731</v>
      </c>
      <c r="D11" s="64">
        <f>SUM(D7:D10)</f>
        <v>100</v>
      </c>
      <c r="E11" s="60">
        <f>SUM(E7:E10)</f>
        <v>2119543.651</v>
      </c>
      <c r="F11" s="60">
        <f>C11-E11</f>
        <v>537333.0800000001</v>
      </c>
      <c r="G11" s="62">
        <f>F11/C11*100</f>
        <v>20.224238246753647</v>
      </c>
      <c r="H11" s="75">
        <f>SUM(H7:H10)</f>
        <v>2536615.693</v>
      </c>
      <c r="I11" s="60">
        <f>SUM(I7:I10)</f>
        <v>2572948.67</v>
      </c>
      <c r="J11" s="61">
        <f>I11-C11</f>
        <v>-83928.06100000022</v>
      </c>
      <c r="K11" s="62">
        <f>J11/C11*100</f>
        <v>-3.1588993204216598</v>
      </c>
      <c r="L11" s="63">
        <f>SUM(L7:L10)</f>
        <v>80</v>
      </c>
      <c r="M11" s="61">
        <f>I11-H11</f>
        <v>36332.976999999955</v>
      </c>
      <c r="N11" s="62">
        <f>M11/H11*100</f>
        <v>1.4323406222024013</v>
      </c>
      <c r="V11" s="1"/>
      <c r="X11" s="12"/>
    </row>
    <row r="12" spans="2:23" ht="18" customHeight="1">
      <c r="B12" s="38"/>
      <c r="C12" s="42"/>
      <c r="D12" s="38"/>
      <c r="E12" s="49"/>
      <c r="F12" s="49"/>
      <c r="H12" s="49"/>
      <c r="I12" s="49"/>
      <c r="K12" s="14"/>
      <c r="L12" s="14"/>
      <c r="M12" s="49"/>
      <c r="V12" s="1"/>
      <c r="W12" s="12"/>
    </row>
    <row r="13" spans="2:23" ht="18" customHeight="1">
      <c r="B13" s="39"/>
      <c r="C13" s="43"/>
      <c r="D13" s="39"/>
      <c r="E13" s="49"/>
      <c r="F13" s="49"/>
      <c r="H13" s="49"/>
      <c r="I13" s="49"/>
      <c r="K13" s="13"/>
      <c r="L13" s="13"/>
      <c r="M13" s="49"/>
      <c r="V13" s="1"/>
      <c r="W13" s="12"/>
    </row>
    <row r="14" spans="1:23" ht="18" customHeight="1">
      <c r="A14" s="16" t="s">
        <v>21</v>
      </c>
      <c r="B14" s="16"/>
      <c r="C14" s="44"/>
      <c r="D14" s="16"/>
      <c r="E14" s="44"/>
      <c r="F14" s="44"/>
      <c r="G14" s="16"/>
      <c r="H14" s="44"/>
      <c r="I14" s="44"/>
      <c r="J14" s="16"/>
      <c r="K14" s="16"/>
      <c r="L14" s="16"/>
      <c r="M14" s="16"/>
      <c r="N14" s="16"/>
      <c r="V14" s="1"/>
      <c r="W14" s="12"/>
    </row>
    <row r="15" spans="1:14" s="12" customFormat="1" ht="18" customHeight="1">
      <c r="A15" s="24"/>
      <c r="B15" s="24"/>
      <c r="C15" s="45"/>
      <c r="D15" s="24"/>
      <c r="E15" s="45"/>
      <c r="F15" s="45"/>
      <c r="G15" s="24"/>
      <c r="H15" s="45"/>
      <c r="I15" s="45"/>
      <c r="J15" s="24"/>
      <c r="K15" s="24"/>
      <c r="L15" s="24"/>
      <c r="M15" s="24"/>
      <c r="N15" s="24"/>
    </row>
    <row r="16" spans="1:23" ht="18" customHeight="1">
      <c r="A16" s="82" t="s">
        <v>16</v>
      </c>
      <c r="B16" s="82" t="s">
        <v>0</v>
      </c>
      <c r="C16" s="82" t="s">
        <v>28</v>
      </c>
      <c r="D16" s="82" t="s">
        <v>20</v>
      </c>
      <c r="E16" s="86" t="s">
        <v>27</v>
      </c>
      <c r="F16" s="86" t="s">
        <v>30</v>
      </c>
      <c r="G16" s="82" t="s">
        <v>29</v>
      </c>
      <c r="H16" s="83" t="s">
        <v>36</v>
      </c>
      <c r="I16" s="84" t="s">
        <v>38</v>
      </c>
      <c r="J16" s="88" t="s">
        <v>25</v>
      </c>
      <c r="K16" s="89"/>
      <c r="L16" s="90"/>
      <c r="M16" s="88" t="s">
        <v>26</v>
      </c>
      <c r="N16" s="90"/>
      <c r="V16" s="1"/>
      <c r="W16" s="12"/>
    </row>
    <row r="17" spans="1:22" ht="42" customHeight="1">
      <c r="A17" s="82"/>
      <c r="B17" s="82"/>
      <c r="C17" s="82"/>
      <c r="D17" s="82"/>
      <c r="E17" s="86"/>
      <c r="F17" s="86"/>
      <c r="G17" s="82"/>
      <c r="H17" s="83"/>
      <c r="I17" s="84"/>
      <c r="J17" s="19" t="s">
        <v>31</v>
      </c>
      <c r="K17" s="19" t="s">
        <v>32</v>
      </c>
      <c r="L17" s="19" t="s">
        <v>24</v>
      </c>
      <c r="M17" s="53" t="s">
        <v>39</v>
      </c>
      <c r="N17" s="53" t="s">
        <v>40</v>
      </c>
      <c r="U17" s="12"/>
      <c r="V17" s="1"/>
    </row>
    <row r="18" spans="1:22" ht="18" customHeight="1">
      <c r="A18" s="27" t="s">
        <v>1</v>
      </c>
      <c r="B18" s="28">
        <v>41</v>
      </c>
      <c r="C18" s="40">
        <v>588150.1</v>
      </c>
      <c r="D18" s="56">
        <f aca="true" t="shared" si="2" ref="D18:D30">C18/$C$31*100</f>
        <v>22.136898303845317</v>
      </c>
      <c r="E18" s="33">
        <v>476567.60000000003</v>
      </c>
      <c r="F18" s="66">
        <f aca="true" t="shared" si="3" ref="F18:F25">C18-E18</f>
        <v>111582.49999999994</v>
      </c>
      <c r="G18" s="67">
        <f aca="true" t="shared" si="4" ref="G18:G25">F18/C18*100</f>
        <v>18.9717726818375</v>
      </c>
      <c r="H18" s="52">
        <v>566870.3</v>
      </c>
      <c r="I18" s="52">
        <v>560590.8999999999</v>
      </c>
      <c r="J18" s="69">
        <f aca="true" t="shared" si="5" ref="J18:J31">I18-C18</f>
        <v>-27559.20000000007</v>
      </c>
      <c r="K18" s="62">
        <f>J18/C18*100</f>
        <v>-4.685742636105999</v>
      </c>
      <c r="L18" s="29">
        <v>30</v>
      </c>
      <c r="M18" s="66">
        <f aca="true" t="shared" si="6" ref="M18:M31">I18-H18</f>
        <v>-6279.40000000014</v>
      </c>
      <c r="N18" s="55">
        <f>M18/H18*100</f>
        <v>-1.1077313452477822</v>
      </c>
      <c r="U18" s="12"/>
      <c r="V18" s="1"/>
    </row>
    <row r="19" spans="1:22" ht="18" customHeight="1">
      <c r="A19" s="27" t="s">
        <v>15</v>
      </c>
      <c r="B19" s="28">
        <v>4</v>
      </c>
      <c r="C19" s="41">
        <v>1241137</v>
      </c>
      <c r="D19" s="56">
        <f t="shared" si="2"/>
        <v>46.714135643502686</v>
      </c>
      <c r="E19" s="48">
        <v>936784</v>
      </c>
      <c r="F19" s="66">
        <f t="shared" si="3"/>
        <v>304353</v>
      </c>
      <c r="G19" s="67">
        <f t="shared" si="4"/>
        <v>24.52211157994645</v>
      </c>
      <c r="H19" s="8">
        <v>1212530</v>
      </c>
      <c r="I19" s="8">
        <v>1247026</v>
      </c>
      <c r="J19" s="69">
        <f t="shared" si="5"/>
        <v>5889</v>
      </c>
      <c r="K19" s="62">
        <f aca="true" t="shared" si="7" ref="K19:K31">J19/C19*100</f>
        <v>0.4744842833627552</v>
      </c>
      <c r="L19" s="29">
        <v>2</v>
      </c>
      <c r="M19" s="66">
        <f t="shared" si="6"/>
        <v>34496</v>
      </c>
      <c r="N19" s="55">
        <f aca="true" t="shared" si="8" ref="N19:N31">M19/H19*100</f>
        <v>2.844960537058877</v>
      </c>
      <c r="U19" s="12"/>
      <c r="V19" s="1"/>
    </row>
    <row r="20" spans="1:22" ht="18" customHeight="1">
      <c r="A20" s="27" t="s">
        <v>33</v>
      </c>
      <c r="B20" s="28">
        <v>5</v>
      </c>
      <c r="C20" s="41">
        <v>51452.8</v>
      </c>
      <c r="D20" s="56">
        <f t="shared" si="2"/>
        <v>1.9365896580619344</v>
      </c>
      <c r="E20" s="33">
        <v>50809.8</v>
      </c>
      <c r="F20" s="66">
        <f t="shared" si="3"/>
        <v>643</v>
      </c>
      <c r="G20" s="68">
        <f t="shared" si="4"/>
        <v>1.2496890353877728</v>
      </c>
      <c r="H20" s="8">
        <v>46776</v>
      </c>
      <c r="I20" s="8">
        <v>45018.4</v>
      </c>
      <c r="J20" s="69">
        <f t="shared" si="5"/>
        <v>-6434.4000000000015</v>
      </c>
      <c r="K20" s="62">
        <f t="shared" si="7"/>
        <v>-12.505441880713978</v>
      </c>
      <c r="L20" s="29">
        <v>4</v>
      </c>
      <c r="M20" s="66">
        <f t="shared" si="6"/>
        <v>-1757.5999999999985</v>
      </c>
      <c r="N20" s="55">
        <f t="shared" si="8"/>
        <v>-3.757482469642549</v>
      </c>
      <c r="U20" s="12"/>
      <c r="V20" s="1"/>
    </row>
    <row r="21" spans="1:22" ht="18" customHeight="1">
      <c r="A21" s="27" t="s">
        <v>34</v>
      </c>
      <c r="B21" s="28">
        <v>3</v>
      </c>
      <c r="C21" s="41">
        <v>30439</v>
      </c>
      <c r="D21" s="56">
        <f t="shared" si="2"/>
        <v>1.1456685078702658</v>
      </c>
      <c r="E21" s="33">
        <v>31826</v>
      </c>
      <c r="F21" s="66">
        <f>C21-E21</f>
        <v>-1387</v>
      </c>
      <c r="G21" s="68">
        <f>F21/C21*100</f>
        <v>-4.556654292190939</v>
      </c>
      <c r="H21" s="8">
        <v>27649.7</v>
      </c>
      <c r="I21" s="8">
        <v>26148.9</v>
      </c>
      <c r="J21" s="69">
        <f>I21-C21</f>
        <v>-4290.0999999999985</v>
      </c>
      <c r="K21" s="62">
        <f>J21/C21*100</f>
        <v>-14.094089818982223</v>
      </c>
      <c r="L21" s="29">
        <v>3</v>
      </c>
      <c r="M21" s="66">
        <f>I21-H21</f>
        <v>-1500.7999999999993</v>
      </c>
      <c r="N21" s="55">
        <f>M21/H21*100</f>
        <v>-5.427906993565931</v>
      </c>
      <c r="U21" s="12"/>
      <c r="V21" s="1"/>
    </row>
    <row r="22" spans="1:22" ht="18" customHeight="1">
      <c r="A22" s="27" t="s">
        <v>2</v>
      </c>
      <c r="B22" s="28">
        <v>18</v>
      </c>
      <c r="C22" s="41">
        <v>131991.90000000002</v>
      </c>
      <c r="D22" s="56">
        <f t="shared" si="2"/>
        <v>4.967934660270093</v>
      </c>
      <c r="E22" s="50">
        <v>93843.18</v>
      </c>
      <c r="F22" s="66">
        <f t="shared" si="3"/>
        <v>38148.72000000003</v>
      </c>
      <c r="G22" s="67">
        <f t="shared" si="4"/>
        <v>28.90231900593902</v>
      </c>
      <c r="H22" s="8">
        <v>120918.86</v>
      </c>
      <c r="I22" s="8">
        <v>120981.48000000001</v>
      </c>
      <c r="J22" s="69">
        <f t="shared" si="5"/>
        <v>-11010.420000000013</v>
      </c>
      <c r="K22" s="62">
        <f>J22/C22*100</f>
        <v>-8.341739152175256</v>
      </c>
      <c r="L22" s="29">
        <v>15</v>
      </c>
      <c r="M22" s="66">
        <f t="shared" si="6"/>
        <v>62.620000000009895</v>
      </c>
      <c r="N22" s="55">
        <f t="shared" si="8"/>
        <v>0.05178679322647426</v>
      </c>
      <c r="U22" s="12"/>
      <c r="V22" s="1"/>
    </row>
    <row r="23" spans="1:22" ht="18" customHeight="1">
      <c r="A23" s="27" t="s">
        <v>3</v>
      </c>
      <c r="B23" s="28">
        <v>2</v>
      </c>
      <c r="C23" s="41">
        <v>3781.341</v>
      </c>
      <c r="D23" s="56">
        <f t="shared" si="2"/>
        <v>0.14232278659675612</v>
      </c>
      <c r="E23" s="33">
        <v>3724.621</v>
      </c>
      <c r="F23" s="66">
        <f t="shared" si="3"/>
        <v>56.7199999999998</v>
      </c>
      <c r="G23" s="67">
        <f t="shared" si="4"/>
        <v>1.4999969587508717</v>
      </c>
      <c r="H23" s="8">
        <v>3767.373</v>
      </c>
      <c r="I23" s="8">
        <v>3720.2</v>
      </c>
      <c r="J23" s="69">
        <f t="shared" si="5"/>
        <v>-61.141000000000076</v>
      </c>
      <c r="K23" s="62">
        <f>J23/C23*100</f>
        <v>-1.6169131532966765</v>
      </c>
      <c r="L23" s="29">
        <v>1</v>
      </c>
      <c r="M23" s="66">
        <f t="shared" si="6"/>
        <v>-47.17300000000023</v>
      </c>
      <c r="N23" s="55">
        <f t="shared" si="8"/>
        <v>-1.252145725947503</v>
      </c>
      <c r="T23" s="12"/>
      <c r="V23" s="1"/>
    </row>
    <row r="24" spans="1:22" ht="18" customHeight="1">
      <c r="A24" s="21" t="s">
        <v>4</v>
      </c>
      <c r="B24" s="2">
        <v>2</v>
      </c>
      <c r="C24" s="46">
        <v>8938</v>
      </c>
      <c r="D24" s="71">
        <f t="shared" si="2"/>
        <v>0.3364100372333006</v>
      </c>
      <c r="E24" s="3">
        <v>8777</v>
      </c>
      <c r="F24" s="66">
        <f t="shared" si="3"/>
        <v>161</v>
      </c>
      <c r="G24" s="67">
        <f t="shared" si="4"/>
        <v>1.8012978294920563</v>
      </c>
      <c r="H24" s="8">
        <v>8636</v>
      </c>
      <c r="I24" s="8">
        <v>8037</v>
      </c>
      <c r="J24" s="69">
        <f t="shared" si="5"/>
        <v>-901</v>
      </c>
      <c r="K24" s="62">
        <f t="shared" si="7"/>
        <v>-10.080554933989706</v>
      </c>
      <c r="L24" s="29">
        <v>2</v>
      </c>
      <c r="M24" s="66">
        <f t="shared" si="6"/>
        <v>-599</v>
      </c>
      <c r="N24" s="55">
        <f t="shared" si="8"/>
        <v>-6.936081519221863</v>
      </c>
      <c r="T24" s="12"/>
      <c r="V24" s="1"/>
    </row>
    <row r="25" spans="1:22" ht="28.5" customHeight="1">
      <c r="A25" s="21" t="s">
        <v>23</v>
      </c>
      <c r="B25" s="2">
        <v>6</v>
      </c>
      <c r="C25" s="46">
        <v>54630.19</v>
      </c>
      <c r="D25" s="71">
        <f t="shared" si="2"/>
        <v>2.0561808292640733</v>
      </c>
      <c r="E25" s="3">
        <v>52861</v>
      </c>
      <c r="F25" s="66">
        <f t="shared" si="3"/>
        <v>1769.1900000000023</v>
      </c>
      <c r="G25" s="67">
        <f t="shared" si="4"/>
        <v>3.2384840689735883</v>
      </c>
      <c r="H25" s="8">
        <v>50612.66</v>
      </c>
      <c r="I25" s="8">
        <v>52098.99</v>
      </c>
      <c r="J25" s="69">
        <f t="shared" si="5"/>
        <v>-2531.2000000000044</v>
      </c>
      <c r="K25" s="62">
        <f t="shared" si="7"/>
        <v>-4.633335523819347</v>
      </c>
      <c r="L25" s="29">
        <v>4</v>
      </c>
      <c r="M25" s="66">
        <f t="shared" si="6"/>
        <v>1486.3299999999945</v>
      </c>
      <c r="N25" s="55">
        <f t="shared" si="8"/>
        <v>2.936676317743415</v>
      </c>
      <c r="T25" s="12"/>
      <c r="V25" s="1"/>
    </row>
    <row r="26" spans="1:57" s="5" customFormat="1" ht="18" customHeight="1">
      <c r="A26" s="21" t="s">
        <v>5</v>
      </c>
      <c r="B26" s="2">
        <v>1</v>
      </c>
      <c r="C26" s="3">
        <v>11283</v>
      </c>
      <c r="D26" s="71">
        <f t="shared" si="2"/>
        <v>0.42467156523868094</v>
      </c>
      <c r="E26" s="3" t="s">
        <v>18</v>
      </c>
      <c r="F26" s="3" t="s">
        <v>18</v>
      </c>
      <c r="G26" s="9" t="s">
        <v>18</v>
      </c>
      <c r="H26" s="8">
        <v>10261</v>
      </c>
      <c r="I26" s="8">
        <v>8939</v>
      </c>
      <c r="J26" s="69">
        <f t="shared" si="5"/>
        <v>-2344</v>
      </c>
      <c r="K26" s="62">
        <f t="shared" si="7"/>
        <v>-20.774616679961003</v>
      </c>
      <c r="L26" s="30">
        <v>1</v>
      </c>
      <c r="M26" s="66">
        <f t="shared" si="6"/>
        <v>-1322</v>
      </c>
      <c r="N26" s="55">
        <f t="shared" si="8"/>
        <v>-12.883734528798364</v>
      </c>
      <c r="O26" s="1"/>
      <c r="P26" s="1"/>
      <c r="Q26" s="1"/>
      <c r="R26" s="1"/>
      <c r="S26" s="1"/>
      <c r="T26" s="1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s="4" customFormat="1" ht="18" customHeight="1">
      <c r="A27" s="21" t="s">
        <v>6</v>
      </c>
      <c r="B27" s="91">
        <v>11</v>
      </c>
      <c r="C27" s="92">
        <v>74598.5</v>
      </c>
      <c r="D27" s="71">
        <f t="shared" si="2"/>
        <v>2.8077516404730782</v>
      </c>
      <c r="E27" s="93">
        <v>54505.35</v>
      </c>
      <c r="F27" s="66">
        <f>C27-E27</f>
        <v>20093.15</v>
      </c>
      <c r="G27" s="67">
        <f>F27/C27*100</f>
        <v>26.935059015931955</v>
      </c>
      <c r="H27" s="95">
        <v>71345.40000000001</v>
      </c>
      <c r="I27" s="95">
        <v>68505.4</v>
      </c>
      <c r="J27" s="69">
        <f t="shared" si="5"/>
        <v>-6093.100000000006</v>
      </c>
      <c r="K27" s="62">
        <f t="shared" si="7"/>
        <v>-8.167858603055029</v>
      </c>
      <c r="L27" s="97">
        <v>7</v>
      </c>
      <c r="M27" s="66">
        <f t="shared" si="6"/>
        <v>-2840.0000000000146</v>
      </c>
      <c r="N27" s="55">
        <f t="shared" si="8"/>
        <v>-3.9806350514539326</v>
      </c>
      <c r="O27" s="1"/>
      <c r="P27" s="1"/>
      <c r="Q27" s="1"/>
      <c r="R27" s="1"/>
      <c r="S27" s="1"/>
      <c r="T27" s="1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22" ht="18" customHeight="1">
      <c r="A28" s="21" t="s">
        <v>7</v>
      </c>
      <c r="B28" s="91">
        <v>3</v>
      </c>
      <c r="C28" s="92">
        <v>17085.9</v>
      </c>
      <c r="D28" s="71">
        <f t="shared" si="2"/>
        <v>0.6430821498282</v>
      </c>
      <c r="E28" s="93">
        <v>16818.1</v>
      </c>
      <c r="F28" s="66">
        <f>C28-E28</f>
        <v>267.8000000000029</v>
      </c>
      <c r="G28" s="67">
        <f>F28/C28*100</f>
        <v>1.5673742676710205</v>
      </c>
      <c r="H28" s="95">
        <v>15686.7</v>
      </c>
      <c r="I28" s="95">
        <v>16316.4</v>
      </c>
      <c r="J28" s="69">
        <f t="shared" si="5"/>
        <v>-769.5000000000018</v>
      </c>
      <c r="K28" s="62">
        <f t="shared" si="7"/>
        <v>-4.503713588397461</v>
      </c>
      <c r="L28" s="97">
        <v>2</v>
      </c>
      <c r="M28" s="66">
        <f t="shared" si="6"/>
        <v>629.6999999999989</v>
      </c>
      <c r="N28" s="55">
        <f t="shared" si="8"/>
        <v>4.014228614048837</v>
      </c>
      <c r="T28" s="12"/>
      <c r="V28" s="1"/>
    </row>
    <row r="29" spans="1:22" ht="18" customHeight="1">
      <c r="A29" s="22" t="s">
        <v>8</v>
      </c>
      <c r="B29" s="91">
        <v>21</v>
      </c>
      <c r="C29" s="92">
        <v>435536.60000000003</v>
      </c>
      <c r="D29" s="71">
        <f t="shared" si="2"/>
        <v>16.392804186894736</v>
      </c>
      <c r="E29" s="94">
        <v>388169.2</v>
      </c>
      <c r="F29" s="66">
        <f>C29-E29</f>
        <v>47367.40000000002</v>
      </c>
      <c r="G29" s="67">
        <f>F29/C29*100</f>
        <v>10.875641679711883</v>
      </c>
      <c r="H29" s="96">
        <v>393709.30000000005</v>
      </c>
      <c r="I29" s="96">
        <v>410858.4</v>
      </c>
      <c r="J29" s="69">
        <f t="shared" si="5"/>
        <v>-24678.20000000001</v>
      </c>
      <c r="K29" s="62">
        <f t="shared" si="7"/>
        <v>-5.666159858895902</v>
      </c>
      <c r="L29" s="97">
        <v>8</v>
      </c>
      <c r="M29" s="66">
        <f t="shared" si="6"/>
        <v>17149.099999999977</v>
      </c>
      <c r="N29" s="55">
        <f t="shared" si="8"/>
        <v>4.355777219384956</v>
      </c>
      <c r="T29" s="12"/>
      <c r="V29" s="1"/>
    </row>
    <row r="30" spans="1:22" ht="18" customHeight="1" thickBot="1">
      <c r="A30" s="18" t="s">
        <v>17</v>
      </c>
      <c r="B30" s="7">
        <v>1</v>
      </c>
      <c r="C30" s="47">
        <v>7852.4</v>
      </c>
      <c r="D30" s="72">
        <f t="shared" si="2"/>
        <v>0.29555003092087373</v>
      </c>
      <c r="E30" s="10">
        <v>4857.8</v>
      </c>
      <c r="F30" s="57">
        <f>C30-E30</f>
        <v>2994.5999999999995</v>
      </c>
      <c r="G30" s="59">
        <f>F30/C30*100</f>
        <v>38.13611125261066</v>
      </c>
      <c r="H30" s="10">
        <v>7852.4</v>
      </c>
      <c r="I30" s="10">
        <v>4707.6</v>
      </c>
      <c r="J30" s="70">
        <f t="shared" si="5"/>
        <v>-3144.7999999999993</v>
      </c>
      <c r="K30" s="59">
        <f t="shared" si="7"/>
        <v>-40.048902246446936</v>
      </c>
      <c r="L30" s="31">
        <v>1</v>
      </c>
      <c r="M30" s="70">
        <f t="shared" si="6"/>
        <v>-3144.7999999999993</v>
      </c>
      <c r="N30" s="59">
        <f t="shared" si="8"/>
        <v>-40.048902246446936</v>
      </c>
      <c r="T30" s="12"/>
      <c r="V30" s="1"/>
    </row>
    <row r="31" spans="1:22" ht="18" customHeight="1" thickTop="1">
      <c r="A31" s="20" t="s">
        <v>9</v>
      </c>
      <c r="B31" s="73">
        <f>SUM(B18:B30)</f>
        <v>118</v>
      </c>
      <c r="C31" s="69">
        <f>SUM(C18:C30)</f>
        <v>2656876.731</v>
      </c>
      <c r="D31" s="80">
        <f>SUM(D18:D30)</f>
        <v>100</v>
      </c>
      <c r="E31" s="69">
        <f>SUM(E18:E30)</f>
        <v>2119543.651</v>
      </c>
      <c r="F31" s="69">
        <f>C31-E31</f>
        <v>537333.0800000001</v>
      </c>
      <c r="G31" s="67">
        <f>F31/C31*100</f>
        <v>20.224238246753647</v>
      </c>
      <c r="H31" s="77">
        <f>SUM(H18:H30)</f>
        <v>2536615.6930000004</v>
      </c>
      <c r="I31" s="69">
        <f>SUM(I18:I30)</f>
        <v>2572948.6699999995</v>
      </c>
      <c r="J31" s="69">
        <f t="shared" si="5"/>
        <v>-83928.06100000069</v>
      </c>
      <c r="K31" s="62">
        <f t="shared" si="7"/>
        <v>-3.158899320421678</v>
      </c>
      <c r="L31" s="74">
        <f>SUM(L18:L30)</f>
        <v>80</v>
      </c>
      <c r="M31" s="69">
        <f t="shared" si="6"/>
        <v>36332.976999999024</v>
      </c>
      <c r="N31" s="62">
        <f t="shared" si="8"/>
        <v>1.4323406222023645</v>
      </c>
      <c r="T31" s="12"/>
      <c r="V31" s="1"/>
    </row>
    <row r="32" spans="7:8" ht="18" customHeight="1">
      <c r="G32" s="23"/>
      <c r="H32" s="23"/>
    </row>
    <row r="33" spans="1:22" ht="18" customHeight="1">
      <c r="A33" s="87" t="s">
        <v>35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V33" s="1"/>
    </row>
    <row r="34" spans="1:22" ht="18" customHeight="1">
      <c r="A34" s="1" t="s">
        <v>41</v>
      </c>
      <c r="E34" s="12"/>
      <c r="V34" s="1"/>
    </row>
    <row r="35" spans="3:22" ht="41.25" customHeight="1">
      <c r="C35" s="12"/>
      <c r="V35" s="1"/>
    </row>
    <row r="36" spans="5:22" ht="20.25" customHeight="1">
      <c r="E36" s="12"/>
      <c r="V36" s="1"/>
    </row>
    <row r="37" spans="5:22" ht="41.25" customHeight="1">
      <c r="E37" s="12"/>
      <c r="V37" s="1"/>
    </row>
    <row r="38" spans="3:9" ht="30.75" customHeight="1">
      <c r="C38" s="25"/>
      <c r="D38" s="26"/>
      <c r="E38" s="26"/>
      <c r="F38" s="25"/>
      <c r="G38" s="26"/>
      <c r="H38" s="26"/>
      <c r="I38" s="25"/>
    </row>
    <row r="39" spans="3:9" ht="30.75" customHeight="1">
      <c r="C39" s="25"/>
      <c r="D39" s="25"/>
      <c r="E39" s="26"/>
      <c r="F39" s="25"/>
      <c r="G39" s="25"/>
      <c r="H39" s="25"/>
      <c r="I39" s="25"/>
    </row>
  </sheetData>
  <sheetProtection/>
  <mergeCells count="23">
    <mergeCell ref="A33:N33"/>
    <mergeCell ref="F16:F17"/>
    <mergeCell ref="G16:G17"/>
    <mergeCell ref="H16:H17"/>
    <mergeCell ref="I16:I17"/>
    <mergeCell ref="J16:L16"/>
    <mergeCell ref="M16:N16"/>
    <mergeCell ref="G5:G6"/>
    <mergeCell ref="H5:H6"/>
    <mergeCell ref="I5:I6"/>
    <mergeCell ref="J5:L5"/>
    <mergeCell ref="M5:N5"/>
    <mergeCell ref="A16:A17"/>
    <mergeCell ref="B16:B17"/>
    <mergeCell ref="C16:C17"/>
    <mergeCell ref="D16:D17"/>
    <mergeCell ref="E16:E17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7874015748031497" bottom="0.7874015748031497" header="0.5118110236220472" footer="0.5118110236220472"/>
  <pageSetup cellComments="asDisplayed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藤 哲士</cp:lastModifiedBy>
  <cp:lastPrinted>2019-12-11T07:12:54Z</cp:lastPrinted>
  <dcterms:created xsi:type="dcterms:W3CDTF">2009-04-08T00:52:14Z</dcterms:created>
  <dcterms:modified xsi:type="dcterms:W3CDTF">2019-12-12T06:52:47Z</dcterms:modified>
  <cp:category/>
  <cp:version/>
  <cp:contentType/>
  <cp:contentStatus/>
</cp:coreProperties>
</file>