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35" windowWidth="21570" windowHeight="5580" tabRatio="887" activeTab="0"/>
  </bookViews>
  <sheets>
    <sheet name="総数推計人口・世帯数（年計）" sheetId="1" r:id="rId1"/>
    <sheet name="日本人推計人口・世帯数（年計）" sheetId="2" r:id="rId2"/>
    <sheet name="外国人推計人口・世帯数（年計）" sheetId="3" r:id="rId3"/>
    <sheet name="総数及び男女別，人口移動（転入・転出、出生・死亡）（市町別）" sheetId="4" r:id="rId4"/>
    <sheet name="都道府県別県外異動者数（転入）" sheetId="5" r:id="rId5"/>
    <sheet name="都道府県別県外異動者数（転出）" sheetId="6" r:id="rId6"/>
    <sheet name="都道府県別県外異動者数（差引）" sheetId="7" r:id="rId7"/>
    <sheet name="市町別県内異動者数（転入）" sheetId="8" r:id="rId8"/>
    <sheet name="市町別県内異動者数（転出）" sheetId="9" r:id="rId9"/>
    <sheet name="市町別県内異動者数（差引）" sheetId="10" r:id="rId10"/>
    <sheet name="年齢別、人口移動（転入・転出・死亡）" sheetId="11" r:id="rId11"/>
  </sheets>
  <definedNames>
    <definedName name="_xlfn.RANK.EQ" hidden="1">#NAME?</definedName>
    <definedName name="_xlnm.Print_Area" localSheetId="7">'市町別県内異動者数（転入）'!$A$1:$W$34</definedName>
    <definedName name="_xlnm.Print_Area" localSheetId="10">'年齢別、人口移動（転入・転出・死亡）'!$A$1:$R$130</definedName>
    <definedName name="_xlnm.Print_Titles" localSheetId="9">'市町別県内異動者数（差引）'!$A:$D</definedName>
    <definedName name="_xlnm.Print_Titles" localSheetId="8">'市町別県内異動者数（転出）'!$A:$D</definedName>
    <definedName name="_xlnm.Print_Titles" localSheetId="7">'市町別県内異動者数（転入）'!$A:$D</definedName>
    <definedName name="_xlnm.Print_Titles" localSheetId="6">'都道府県別県外異動者数（差引）'!$A:$D</definedName>
    <definedName name="_xlnm.Print_Titles" localSheetId="5">'都道府県別県外異動者数（転出）'!$A:$D</definedName>
    <definedName name="_xlnm.Print_Titles" localSheetId="4">'都道府県別県外異動者数（転入）'!$A:$D</definedName>
    <definedName name="_xlnm.Print_Titles" localSheetId="10">'年齢別、人口移動（転入・転出・死亡）'!$1:$6</definedName>
    <definedName name="自然増減" localSheetId="2">'外国人推計人口・世帯数（年計）'!$P$11:$P$23,'外国人推計人口・世帯数（年計）'!$P$25:$P$26,'外国人推計人口・世帯数（年計）'!$P$28:$P$30,'外国人推計人口・世帯数（年計）'!$P$32:$P$33,'外国人推計人口・世帯数（年計）'!$P$35</definedName>
    <definedName name="自然増減" localSheetId="1">'日本人推計人口・世帯数（年計）'!$P$11:$P$23,'日本人推計人口・世帯数（年計）'!$P$25:$P$26,'日本人推計人口・世帯数（年計）'!$P$28:$P$30,'日本人推計人口・世帯数（年計）'!$P$32:$P$33,'日本人推計人口・世帯数（年計）'!$P$35</definedName>
    <definedName name="自然増減">'総数推計人口・世帯数（年計）'!$P$11:$P$23,'総数推計人口・世帯数（年計）'!$P$25:$P$26,'総数推計人口・世帯数（年計）'!$P$28:$P$30,'総数推計人口・世帯数（年計）'!$P$32:$P$33,'総数推計人口・世帯数（年計）'!$P$35</definedName>
    <definedName name="自然増減率" localSheetId="2">'外国人推計人口・世帯数（年計）'!$R$11:$R$23,'外国人推計人口・世帯数（年計）'!$R$25:$R$26,'外国人推計人口・世帯数（年計）'!$R$28:$R$30,'外国人推計人口・世帯数（年計）'!$R$32:$R$33,'外国人推計人口・世帯数（年計）'!$R$35</definedName>
    <definedName name="自然増減率" localSheetId="1">'日本人推計人口・世帯数（年計）'!$R$11:$R$23,'日本人推計人口・世帯数（年計）'!$R$25:$R$26,'日本人推計人口・世帯数（年計）'!$R$28:$R$30,'日本人推計人口・世帯数（年計）'!$R$32:$R$33,'日本人推計人口・世帯数（年計）'!$R$35</definedName>
    <definedName name="自然増減率">'総数推計人口・世帯数（年計）'!$R$11:$R$23,'総数推計人口・世帯数（年計）'!$R$25:$R$26,'総数推計人口・世帯数（年計）'!$R$28:$R$30,'総数推計人口・世帯数（年計）'!$R$32:$R$33,'総数推計人口・世帯数（年計）'!$R$35</definedName>
    <definedName name="社会増減" localSheetId="2">'外国人推計人口・世帯数（年計）'!$J$11:$J$23,'外国人推計人口・世帯数（年計）'!$J$25:$J$26,'外国人推計人口・世帯数（年計）'!$J$28:$J$30,'外国人推計人口・世帯数（年計）'!$J$32:$J$33,'外国人推計人口・世帯数（年計）'!$J$35</definedName>
    <definedName name="社会増減" localSheetId="1">'日本人推計人口・世帯数（年計）'!$J$11:$J$23,'日本人推計人口・世帯数（年計）'!$J$25:$J$26,'日本人推計人口・世帯数（年計）'!$J$28:$J$30,'日本人推計人口・世帯数（年計）'!$J$32:$J$33,'日本人推計人口・世帯数（年計）'!$J$35</definedName>
    <definedName name="社会増減">'総数推計人口・世帯数（年計）'!$J$11:$J$23,'総数推計人口・世帯数（年計）'!$J$25:$J$26,'総数推計人口・世帯数（年計）'!$J$28:$J$30,'総数推計人口・世帯数（年計）'!$J$32:$J$33,'総数推計人口・世帯数（年計）'!$J$35</definedName>
    <definedName name="社会増減率" localSheetId="2">'外国人推計人口・世帯数（年計）'!$L$11:$L$23,'外国人推計人口・世帯数（年計）'!$L$25:$L$26,'外国人推計人口・世帯数（年計）'!$L$28:$L$30,'外国人推計人口・世帯数（年計）'!$L$32:$L$33,'外国人推計人口・世帯数（年計）'!$L$35</definedName>
    <definedName name="社会増減率" localSheetId="1">'日本人推計人口・世帯数（年計）'!$L$11:$L$23,'日本人推計人口・世帯数（年計）'!$L$25:$L$26,'日本人推計人口・世帯数（年計）'!$L$28:$L$30,'日本人推計人口・世帯数（年計）'!$L$32:$L$33,'日本人推計人口・世帯数（年計）'!$L$35</definedName>
    <definedName name="社会増減率">'総数推計人口・世帯数（年計）'!$L$11:$L$23,'総数推計人口・世帯数（年計）'!$L$25:$L$26,'総数推計人口・世帯数（年計）'!$L$28:$L$30,'総数推計人口・世帯数（年計）'!$L$32:$L$33,'総数推計人口・世帯数（年計）'!$L$35</definedName>
    <definedName name="人口増減" localSheetId="2">'外国人推計人口・世帯数（年計）'!$T$11:$T$23,'外国人推計人口・世帯数（年計）'!$T$25:$T$26,'外国人推計人口・世帯数（年計）'!$T$28:$T$30,'外国人推計人口・世帯数（年計）'!$T$32:$T$33,'外国人推計人口・世帯数（年計）'!$T$35</definedName>
    <definedName name="人口増減" localSheetId="1">'日本人推計人口・世帯数（年計）'!$T$11:$T$23,'日本人推計人口・世帯数（年計）'!$T$25:$T$26,'日本人推計人口・世帯数（年計）'!$T$28:$T$30,'日本人推計人口・世帯数（年計）'!$T$32:$T$33,'日本人推計人口・世帯数（年計）'!$T$35</definedName>
    <definedName name="人口増減">'総数推計人口・世帯数（年計）'!$T$11:$T$23,'総数推計人口・世帯数（年計）'!$T$25:$T$26,'総数推計人口・世帯数（年計）'!$T$28:$T$30,'総数推計人口・世帯数（年計）'!$T$32:$T$33,'総数推計人口・世帯数（年計）'!$T$35</definedName>
    <definedName name="人口増減率" localSheetId="2">'外国人推計人口・世帯数（年計）'!$V$11:$V$23,'外国人推計人口・世帯数（年計）'!$V$25:$V$26,'外国人推計人口・世帯数（年計）'!$V$28:$V$30,'外国人推計人口・世帯数（年計）'!$V$32:$V$33,'外国人推計人口・世帯数（年計）'!$V$35</definedName>
    <definedName name="人口増減率" localSheetId="1">'日本人推計人口・世帯数（年計）'!$V$11:$V$23,'日本人推計人口・世帯数（年計）'!$V$25:$V$26,'日本人推計人口・世帯数（年計）'!$V$28:$V$30,'日本人推計人口・世帯数（年計）'!$V$32:$V$33,'日本人推計人口・世帯数（年計）'!$V$35</definedName>
    <definedName name="人口増減率">'総数推計人口・世帯数（年計）'!$V$11:$V$23,'総数推計人口・世帯数（年計）'!$V$25:$V$26,'総数推計人口・世帯数（年計）'!$V$28:$V$30,'総数推計人口・世帯数（年計）'!$V$32:$V$33,'総数推計人口・世帯数（年計）'!$V$35</definedName>
  </definedNames>
  <calcPr fullCalcOnLoad="1"/>
</workbook>
</file>

<file path=xl/sharedStrings.xml><?xml version="1.0" encoding="utf-8"?>
<sst xmlns="http://schemas.openxmlformats.org/spreadsheetml/2006/main" count="889" uniqueCount="202">
  <si>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</si>
  <si>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</si>
  <si>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</si>
  <si>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</si>
  <si>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</si>
  <si>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</si>
  <si>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</si>
  <si>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</si>
  <si>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市町名</t>
  </si>
  <si>
    <t>社会動態</t>
  </si>
  <si>
    <t>自然動態</t>
  </si>
  <si>
    <t>人口</t>
  </si>
  <si>
    <t>対県総</t>
  </si>
  <si>
    <t>転入</t>
  </si>
  <si>
    <t>転出</t>
  </si>
  <si>
    <t>社会</t>
  </si>
  <si>
    <t>出生</t>
  </si>
  <si>
    <t>死亡</t>
  </si>
  <si>
    <t>自然</t>
  </si>
  <si>
    <t>人口比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</si>
  <si>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</si>
  <si>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</si>
  <si>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</si>
  <si>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</si>
  <si>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</si>
  <si>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</si>
  <si>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</si>
  <si>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</si>
  <si>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世帯数</t>
  </si>
  <si>
    <t>県計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</si>
  <si>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</si>
  <si>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</si>
  <si>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</si>
  <si>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</si>
  <si>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</si>
  <si>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</si>
  <si>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</si>
  <si>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</si>
  <si>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</si>
  <si>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</si>
  <si>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</si>
  <si>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</si>
  <si>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</si>
  <si>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</si>
  <si>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</si>
  <si>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</si>
  <si>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</si>
  <si>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</si>
  <si>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</si>
  <si>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</si>
  <si>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</si>
  <si>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</si>
  <si>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</si>
  <si>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</si>
  <si>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佐々町</t>
  </si>
  <si>
    <t>南松浦郡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</si>
  <si>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</si>
  <si>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</si>
  <si>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</si>
  <si>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</si>
  <si>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</si>
  <si>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</si>
  <si>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</si>
  <si>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</si>
  <si>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男</t>
  </si>
  <si>
    <t>女</t>
  </si>
  <si>
    <t>　　　　　計</t>
  </si>
  <si>
    <t>歳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</si>
  <si>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</si>
  <si>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</si>
  <si>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</si>
  <si>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</si>
  <si>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</si>
  <si>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</si>
  <si>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</si>
  <si>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</si>
  <si>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</si>
  <si>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</si>
  <si>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</si>
  <si>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</si>
  <si>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</si>
  <si>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</si>
  <si>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</si>
  <si>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</si>
  <si>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</si>
  <si>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</si>
  <si>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</si>
  <si>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</si>
  <si>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</si>
  <si>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</si>
  <si>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</si>
  <si>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</si>
  <si>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</si>
  <si>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</si>
  <si>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</si>
  <si>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</si>
  <si>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</si>
  <si>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</si>
  <si>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</si>
  <si>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</si>
  <si>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</si>
  <si>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</si>
  <si>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</si>
  <si>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</si>
  <si>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</si>
  <si>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</si>
  <si>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</si>
  <si>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</si>
  <si>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</si>
  <si>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</si>
  <si>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</si>
  <si>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</si>
  <si>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</si>
  <si>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</si>
  <si>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</si>
  <si>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</si>
  <si>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</si>
  <si>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</si>
  <si>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</si>
  <si>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</si>
  <si>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</si>
  <si>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</si>
  <si>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</si>
  <si>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</si>
  <si>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</si>
  <si>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</si>
  <si>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</si>
  <si>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</si>
  <si>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</si>
  <si>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</si>
  <si>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</si>
  <si>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</si>
  <si>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</si>
  <si>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</si>
  <si>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</si>
  <si>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</si>
  <si>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</si>
  <si>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</si>
  <si>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</si>
  <si>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</si>
  <si>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</si>
  <si>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</si>
  <si>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</si>
  <si>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</si>
  <si>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</si>
  <si>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</si>
  <si>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　総　　　数</t>
  </si>
  <si>
    <t>市　町　村　名</t>
  </si>
  <si>
    <t>出　生</t>
  </si>
  <si>
    <t>死　亡</t>
  </si>
  <si>
    <t>内外国人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</si>
  <si>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</si>
  <si>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</si>
  <si>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</si>
  <si>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</si>
  <si>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</si>
  <si>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</si>
  <si>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</si>
  <si>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</si>
  <si>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</si>
  <si>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県内</t>
  </si>
  <si>
    <t>内外国人</t>
  </si>
  <si>
    <t>増減数</t>
  </si>
  <si>
    <t>（資料）</t>
  </si>
  <si>
    <t>｢長崎県異動人口調査」</t>
  </si>
  <si>
    <t>外国人</t>
  </si>
  <si>
    <t>東　彼　杵　郡</t>
  </si>
  <si>
    <t>北　松　浦　郡</t>
  </si>
  <si>
    <t>南　松　浦　郡</t>
  </si>
  <si>
    <t>東　彼　杵　郡</t>
  </si>
  <si>
    <t>北　松　浦　郡</t>
  </si>
  <si>
    <t>南　松　浦　郡</t>
  </si>
  <si>
    <t>～</t>
  </si>
  <si>
    <t>～</t>
  </si>
  <si>
    <t>推計人口・世帯数（年計）</t>
  </si>
  <si>
    <t>（人口：人、率：％）</t>
  </si>
  <si>
    <t>推   計</t>
  </si>
  <si>
    <t>世帯</t>
  </si>
  <si>
    <t>総人口</t>
  </si>
  <si>
    <t>総人口</t>
  </si>
  <si>
    <t>現在</t>
  </si>
  <si>
    <t>あたり</t>
  </si>
  <si>
    <t>（％）</t>
  </si>
  <si>
    <t>人員</t>
  </si>
  <si>
    <t>県　　　計</t>
  </si>
  <si>
    <t>市　部　計</t>
  </si>
  <si>
    <t>郡　部　計</t>
  </si>
  <si>
    <t>西 彼 杵 郡</t>
  </si>
  <si>
    <t>東 彼 杵 郡</t>
  </si>
  <si>
    <t>北 松 浦 郡</t>
  </si>
  <si>
    <t>南 松 浦 郡</t>
  </si>
  <si>
    <t>&lt;総　数＞</t>
  </si>
  <si>
    <t>H31.1.1</t>
  </si>
  <si>
    <t>&lt;外　国　人＞</t>
  </si>
  <si>
    <t>&lt;日　本　人＞</t>
  </si>
  <si>
    <t>総数及び男女別，人口移動（転入・転出、出生・死亡）（市町別）</t>
  </si>
  <si>
    <t>都道府県別県外移動者数（差引）</t>
  </si>
  <si>
    <t>市郡別県内移動者数（差引）</t>
  </si>
  <si>
    <t>※長崎県異動人口調査では「日本人」＝「総数」－「外国人」としている。</t>
  </si>
  <si>
    <t>R2.1.1</t>
  </si>
  <si>
    <t>（2019年長崎県異動人口調査年間集計結果報告）</t>
  </si>
  <si>
    <t>長崎県異動人口調査〔2019年〕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</si>
</sst>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;&quot;△ &quot;0.0"/>
    <numFmt numFmtId="18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0" fontId="6" fillId="0" borderId="0" xfId="6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0" fillId="0" borderId="0" xfId="61" applyFill="1">
      <alignment vertical="center"/>
      <protection/>
    </xf>
    <xf numFmtId="0" fontId="2" fillId="0" borderId="0" xfId="61" applyFont="1" applyFill="1">
      <alignment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  <xf numFmtId="0" fontId="0" fillId="0" borderId="14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6" xfId="61" applyFill="1" applyBorder="1" applyAlignment="1">
      <alignment horizontal="center" vertical="center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0" xfId="61" applyFill="1" applyBorder="1">
      <alignment vertical="center"/>
      <protection/>
    </xf>
    <xf numFmtId="0" fontId="0" fillId="0" borderId="11" xfId="61" applyFill="1" applyBorder="1">
      <alignment vertical="center"/>
      <protection/>
    </xf>
    <xf numFmtId="0" fontId="0" fillId="0" borderId="12" xfId="61" applyFill="1" applyBorder="1">
      <alignment vertical="center"/>
      <protection/>
    </xf>
    <xf numFmtId="0" fontId="0" fillId="0" borderId="20" xfId="61" applyFill="1" applyBorder="1">
      <alignment vertical="center"/>
      <protection/>
    </xf>
    <xf numFmtId="0" fontId="0" fillId="0" borderId="21" xfId="61" applyFill="1" applyBorder="1" applyAlignment="1">
      <alignment/>
      <protection/>
    </xf>
    <xf numFmtId="0" fontId="0" fillId="0" borderId="0" xfId="61" applyFill="1" applyBorder="1" applyAlignment="1">
      <alignment/>
      <protection/>
    </xf>
    <xf numFmtId="0" fontId="0" fillId="0" borderId="22" xfId="61" applyFill="1" applyBorder="1" applyAlignment="1">
      <alignment/>
      <protection/>
    </xf>
    <xf numFmtId="176" fontId="2" fillId="0" borderId="23" xfId="50" applyNumberFormat="1" applyFont="1" applyFill="1" applyBorder="1" applyAlignment="1">
      <alignment/>
    </xf>
    <xf numFmtId="183" fontId="2" fillId="0" borderId="22" xfId="61" applyNumberFormat="1" applyFont="1" applyFill="1" applyBorder="1" applyAlignment="1">
      <alignment/>
      <protection/>
    </xf>
    <xf numFmtId="183" fontId="2" fillId="0" borderId="23" xfId="61" applyNumberFormat="1" applyFont="1" applyFill="1" applyBorder="1" applyAlignment="1">
      <alignment/>
      <protection/>
    </xf>
    <xf numFmtId="176" fontId="0" fillId="0" borderId="0" xfId="61" applyNumberFormat="1" applyFill="1" applyBorder="1" applyAlignment="1">
      <alignment/>
      <protection/>
    </xf>
    <xf numFmtId="0" fontId="0" fillId="0" borderId="0" xfId="61" applyFill="1" applyBorder="1" applyAlignment="1">
      <alignment horizontal="distributed"/>
      <protection/>
    </xf>
    <xf numFmtId="0" fontId="0" fillId="0" borderId="22" xfId="61" applyFill="1" applyBorder="1" applyAlignment="1">
      <alignment horizontal="distributed"/>
      <protection/>
    </xf>
    <xf numFmtId="38" fontId="0" fillId="0" borderId="21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7" fillId="0" borderId="0" xfId="50" applyFont="1" applyFill="1" applyBorder="1" applyAlignment="1">
      <alignment horizontal="distributed"/>
    </xf>
    <xf numFmtId="38" fontId="7" fillId="0" borderId="22" xfId="50" applyFont="1" applyFill="1" applyBorder="1" applyAlignment="1">
      <alignment horizontal="distributed"/>
    </xf>
    <xf numFmtId="38" fontId="7" fillId="0" borderId="21" xfId="50" applyFont="1" applyFill="1" applyBorder="1" applyAlignment="1">
      <alignment/>
    </xf>
    <xf numFmtId="38" fontId="7" fillId="0" borderId="0" xfId="50" applyFont="1" applyFill="1" applyBorder="1" applyAlignment="1">
      <alignment/>
    </xf>
    <xf numFmtId="38" fontId="7" fillId="0" borderId="22" xfId="50" applyFont="1" applyFill="1" applyBorder="1" applyAlignment="1">
      <alignment/>
    </xf>
    <xf numFmtId="0" fontId="0" fillId="0" borderId="16" xfId="61" applyFill="1" applyBorder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8" xfId="61" applyFill="1" applyBorder="1">
      <alignment vertical="center"/>
      <protection/>
    </xf>
    <xf numFmtId="182" fontId="0" fillId="0" borderId="24" xfId="61" applyNumberFormat="1" applyFill="1" applyBorder="1">
      <alignment vertical="center"/>
      <protection/>
    </xf>
    <xf numFmtId="183" fontId="2" fillId="0" borderId="24" xfId="61" applyNumberFormat="1" applyFont="1" applyFill="1" applyBorder="1" applyAlignment="1">
      <alignment/>
      <protection/>
    </xf>
    <xf numFmtId="0" fontId="0" fillId="0" borderId="24" xfId="61" applyFill="1" applyBorder="1">
      <alignment vertical="center"/>
      <protection/>
    </xf>
    <xf numFmtId="182" fontId="0" fillId="0" borderId="0" xfId="61" applyNumberFormat="1" applyFill="1">
      <alignment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10" xfId="61" applyFill="1" applyBorder="1" applyAlignment="1">
      <alignment/>
      <protection/>
    </xf>
    <xf numFmtId="0" fontId="0" fillId="0" borderId="11" xfId="61" applyFill="1" applyBorder="1" applyAlignment="1">
      <alignment/>
      <protection/>
    </xf>
    <xf numFmtId="0" fontId="0" fillId="0" borderId="12" xfId="61" applyFill="1" applyBorder="1" applyAlignment="1">
      <alignment/>
      <protection/>
    </xf>
    <xf numFmtId="0" fontId="0" fillId="0" borderId="20" xfId="61" applyFill="1" applyBorder="1" applyAlignment="1">
      <alignment/>
      <protection/>
    </xf>
    <xf numFmtId="181" fontId="2" fillId="0" borderId="23" xfId="50" applyNumberFormat="1" applyFont="1" applyFill="1" applyBorder="1" applyAlignment="1">
      <alignment/>
    </xf>
    <xf numFmtId="0" fontId="0" fillId="0" borderId="0" xfId="61" applyFont="1" applyFill="1" applyBorder="1" applyAlignment="1">
      <alignment horizontal="distributed"/>
      <protection/>
    </xf>
    <xf numFmtId="181" fontId="0" fillId="0" borderId="23" xfId="50" applyNumberFormat="1" applyFont="1" applyFill="1" applyBorder="1" applyAlignment="1">
      <alignment/>
    </xf>
    <xf numFmtId="182" fontId="0" fillId="0" borderId="24" xfId="61" applyNumberFormat="1" applyFont="1" applyFill="1" applyBorder="1">
      <alignment vertical="center"/>
      <protection/>
    </xf>
    <xf numFmtId="182" fontId="0" fillId="0" borderId="0" xfId="61" applyNumberFormat="1" applyFont="1" applyFill="1">
      <alignment vertical="center"/>
      <protection/>
    </xf>
    <xf numFmtId="0" fontId="0" fillId="0" borderId="19" xfId="61" applyFill="1" applyBorder="1" applyAlignment="1">
      <alignment horizontal="center" vertical="center"/>
      <protection/>
    </xf>
    <xf numFmtId="0" fontId="0" fillId="0" borderId="21" xfId="61" applyFill="1" applyBorder="1">
      <alignment vertical="center"/>
      <protection/>
    </xf>
    <xf numFmtId="182" fontId="0" fillId="0" borderId="20" xfId="61" applyNumberFormat="1" applyFill="1" applyBorder="1">
      <alignment vertical="center"/>
      <protection/>
    </xf>
    <xf numFmtId="183" fontId="0" fillId="0" borderId="21" xfId="61" applyNumberFormat="1" applyFill="1" applyBorder="1" applyAlignment="1">
      <alignment/>
      <protection/>
    </xf>
    <xf numFmtId="183" fontId="0" fillId="0" borderId="0" xfId="61" applyNumberFormat="1" applyFill="1" applyBorder="1" applyAlignment="1">
      <alignment/>
      <protection/>
    </xf>
    <xf numFmtId="183" fontId="0" fillId="0" borderId="0" xfId="61" applyNumberFormat="1" applyFill="1" applyBorder="1" applyAlignment="1">
      <alignment horizontal="distributed"/>
      <protection/>
    </xf>
    <xf numFmtId="183" fontId="0" fillId="0" borderId="22" xfId="61" applyNumberFormat="1" applyFill="1" applyBorder="1" applyAlignment="1">
      <alignment horizontal="distributed"/>
      <protection/>
    </xf>
    <xf numFmtId="183" fontId="0" fillId="0" borderId="23" xfId="61" applyNumberFormat="1" applyFill="1" applyBorder="1" applyAlignment="1">
      <alignment/>
      <protection/>
    </xf>
    <xf numFmtId="183" fontId="0" fillId="0" borderId="22" xfId="61" applyNumberFormat="1" applyFill="1" applyBorder="1" applyAlignment="1">
      <alignment/>
      <protection/>
    </xf>
    <xf numFmtId="183" fontId="0" fillId="0" borderId="21" xfId="50" applyNumberFormat="1" applyFont="1" applyFill="1" applyBorder="1" applyAlignment="1">
      <alignment/>
    </xf>
    <xf numFmtId="183" fontId="0" fillId="0" borderId="0" xfId="50" applyNumberFormat="1" applyFont="1" applyFill="1" applyBorder="1" applyAlignment="1">
      <alignment/>
    </xf>
    <xf numFmtId="183" fontId="7" fillId="0" borderId="0" xfId="50" applyNumberFormat="1" applyFont="1" applyFill="1" applyBorder="1" applyAlignment="1">
      <alignment horizontal="distributed"/>
    </xf>
    <xf numFmtId="183" fontId="7" fillId="0" borderId="22" xfId="50" applyNumberFormat="1" applyFont="1" applyFill="1" applyBorder="1" applyAlignment="1">
      <alignment horizontal="distributed"/>
    </xf>
    <xf numFmtId="183" fontId="7" fillId="0" borderId="21" xfId="50" applyNumberFormat="1" applyFont="1" applyFill="1" applyBorder="1" applyAlignment="1">
      <alignment/>
    </xf>
    <xf numFmtId="183" fontId="7" fillId="0" borderId="0" xfId="50" applyNumberFormat="1" applyFont="1" applyFill="1" applyBorder="1" applyAlignment="1">
      <alignment/>
    </xf>
    <xf numFmtId="183" fontId="7" fillId="0" borderId="22" xfId="50" applyNumberFormat="1" applyFont="1" applyFill="1" applyBorder="1" applyAlignment="1">
      <alignment/>
    </xf>
    <xf numFmtId="182" fontId="0" fillId="0" borderId="0" xfId="61" applyNumberFormat="1" applyFill="1" applyBorder="1">
      <alignment vertical="center"/>
      <protection/>
    </xf>
    <xf numFmtId="183" fontId="0" fillId="0" borderId="0" xfId="61" applyNumberFormat="1" applyFont="1" applyFill="1" applyBorder="1" applyAlignment="1">
      <alignment horizontal="distributed"/>
      <protection/>
    </xf>
    <xf numFmtId="0" fontId="6" fillId="0" borderId="0" xfId="61" applyFont="1" applyFill="1" applyBorder="1">
      <alignment vertical="center"/>
      <protection/>
    </xf>
    <xf numFmtId="176" fontId="0" fillId="0" borderId="23" xfId="61" applyNumberFormat="1" applyFill="1" applyBorder="1" applyAlignment="1">
      <alignment/>
      <protection/>
    </xf>
    <xf numFmtId="181" fontId="0" fillId="0" borderId="24" xfId="61" applyNumberFormat="1" applyFill="1" applyBorder="1" applyAlignment="1">
      <alignment/>
      <protection/>
    </xf>
    <xf numFmtId="181" fontId="0" fillId="0" borderId="23" xfId="61" applyNumberFormat="1" applyFill="1" applyBorder="1" applyAlignment="1">
      <alignment/>
      <protection/>
    </xf>
    <xf numFmtId="177" fontId="0" fillId="0" borderId="23" xfId="61" applyNumberFormat="1" applyFill="1" applyBorder="1" applyAlignment="1">
      <alignment/>
      <protection/>
    </xf>
    <xf numFmtId="0" fontId="0" fillId="0" borderId="0" xfId="61" applyFill="1" applyBorder="1" applyAlignment="1">
      <alignment horizontal="center"/>
      <protection/>
    </xf>
    <xf numFmtId="177" fontId="0" fillId="0" borderId="23" xfId="61" applyNumberFormat="1" applyFont="1" applyFill="1" applyBorder="1" applyAlignment="1">
      <alignment/>
      <protection/>
    </xf>
    <xf numFmtId="181" fontId="0" fillId="0" borderId="23" xfId="61" applyNumberFormat="1" applyFont="1" applyFill="1" applyBorder="1" applyAlignment="1">
      <alignment/>
      <protection/>
    </xf>
    <xf numFmtId="38" fontId="4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0" xfId="48" applyFont="1" applyFill="1" applyBorder="1" applyAlignment="1" quotePrefix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distributed" vertical="center"/>
    </xf>
    <xf numFmtId="38" fontId="3" fillId="0" borderId="18" xfId="48" applyFont="1" applyFill="1" applyBorder="1" applyAlignment="1" quotePrefix="1">
      <alignment horizontal="center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distributed" vertical="center"/>
    </xf>
    <xf numFmtId="38" fontId="3" fillId="0" borderId="24" xfId="48" applyFont="1" applyFill="1" applyBorder="1" applyAlignment="1" quotePrefix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22" xfId="48" applyFont="1" applyFill="1" applyBorder="1" applyAlignment="1">
      <alignment horizontal="distributed"/>
    </xf>
    <xf numFmtId="38" fontId="3" fillId="0" borderId="21" xfId="48" applyFont="1" applyFill="1" applyBorder="1" applyAlignment="1">
      <alignment/>
    </xf>
    <xf numFmtId="38" fontId="3" fillId="0" borderId="0" xfId="48" applyFont="1" applyFill="1" applyBorder="1" applyAlignment="1">
      <alignment/>
    </xf>
    <xf numFmtId="178" fontId="3" fillId="0" borderId="0" xfId="48" applyNumberFormat="1" applyFont="1" applyFill="1" applyBorder="1" applyAlignment="1">
      <alignment horizontal="right" shrinkToFit="1"/>
    </xf>
    <xf numFmtId="38" fontId="3" fillId="0" borderId="17" xfId="48" applyFont="1" applyFill="1" applyBorder="1" applyAlignment="1">
      <alignment/>
    </xf>
    <xf numFmtId="38" fontId="3" fillId="0" borderId="18" xfId="48" applyFont="1" applyFill="1" applyBorder="1" applyAlignment="1">
      <alignment horizontal="distributed"/>
    </xf>
    <xf numFmtId="38" fontId="3" fillId="0" borderId="16" xfId="48" applyFont="1" applyFill="1" applyBorder="1" applyAlignment="1">
      <alignment/>
    </xf>
    <xf numFmtId="38" fontId="3" fillId="0" borderId="17" xfId="48" applyFont="1" applyFill="1" applyBorder="1" applyAlignment="1">
      <alignment horizontal="distributed"/>
    </xf>
    <xf numFmtId="177" fontId="3" fillId="0" borderId="0" xfId="48" applyNumberFormat="1" applyFont="1" applyFill="1" applyAlignment="1">
      <alignment horizontal="right" shrinkToFit="1"/>
    </xf>
    <xf numFmtId="177" fontId="3" fillId="0" borderId="0" xfId="48" applyNumberFormat="1" applyFont="1" applyFill="1" applyBorder="1" applyAlignment="1">
      <alignment horizontal="right" shrinkToFit="1"/>
    </xf>
    <xf numFmtId="178" fontId="3" fillId="0" borderId="0" xfId="48" applyNumberFormat="1" applyFont="1" applyFill="1" applyAlignment="1">
      <alignment horizontal="right" shrinkToFit="1"/>
    </xf>
    <xf numFmtId="38" fontId="3" fillId="0" borderId="20" xfId="48" applyFont="1" applyFill="1" applyBorder="1" applyAlignment="1">
      <alignment horizontal="right" shrinkToFit="1"/>
    </xf>
    <xf numFmtId="38" fontId="3" fillId="0" borderId="0" xfId="48" applyFont="1" applyFill="1" applyAlignment="1">
      <alignment horizontal="right" shrinkToFit="1"/>
    </xf>
    <xf numFmtId="38" fontId="3" fillId="0" borderId="10" xfId="48" applyFont="1" applyFill="1" applyBorder="1" applyAlignment="1">
      <alignment horizontal="right" shrinkToFit="1"/>
    </xf>
    <xf numFmtId="38" fontId="3" fillId="0" borderId="11" xfId="48" applyFont="1" applyFill="1" applyBorder="1" applyAlignment="1">
      <alignment horizontal="right" shrinkToFit="1"/>
    </xf>
    <xf numFmtId="177" fontId="3" fillId="0" borderId="11" xfId="48" applyNumberFormat="1" applyFont="1" applyFill="1" applyBorder="1" applyAlignment="1">
      <alignment horizontal="right" shrinkToFit="1"/>
    </xf>
    <xf numFmtId="178" fontId="3" fillId="0" borderId="11" xfId="48" applyNumberFormat="1" applyFont="1" applyFill="1" applyBorder="1" applyAlignment="1">
      <alignment horizontal="right" shrinkToFit="1"/>
    </xf>
    <xf numFmtId="38" fontId="3" fillId="0" borderId="12" xfId="48" applyFont="1" applyFill="1" applyBorder="1" applyAlignment="1">
      <alignment horizontal="right" shrinkToFit="1"/>
    </xf>
    <xf numFmtId="179" fontId="3" fillId="0" borderId="0" xfId="48" applyNumberFormat="1" applyFont="1" applyFill="1" applyAlignment="1">
      <alignment horizontal="right" shrinkToFit="1"/>
    </xf>
    <xf numFmtId="38" fontId="3" fillId="0" borderId="23" xfId="48" applyFont="1" applyFill="1" applyBorder="1" applyAlignment="1">
      <alignment horizontal="right" shrinkToFit="1"/>
    </xf>
    <xf numFmtId="38" fontId="3" fillId="0" borderId="21" xfId="48" applyFont="1" applyFill="1" applyBorder="1" applyAlignment="1">
      <alignment horizontal="right" shrinkToFit="1"/>
    </xf>
    <xf numFmtId="38" fontId="3" fillId="0" borderId="0" xfId="48" applyFont="1" applyFill="1" applyBorder="1" applyAlignment="1">
      <alignment horizontal="right" shrinkToFit="1"/>
    </xf>
    <xf numFmtId="38" fontId="3" fillId="0" borderId="22" xfId="48" applyFont="1" applyFill="1" applyBorder="1" applyAlignment="1">
      <alignment horizontal="right" shrinkToFit="1"/>
    </xf>
    <xf numFmtId="38" fontId="3" fillId="0" borderId="0" xfId="48" applyNumberFormat="1" applyFont="1" applyFill="1" applyAlignment="1">
      <alignment horizontal="right" shrinkToFit="1"/>
    </xf>
    <xf numFmtId="38" fontId="3" fillId="0" borderId="0" xfId="48" applyNumberFormat="1" applyFont="1" applyFill="1" applyBorder="1" applyAlignment="1">
      <alignment horizontal="right" shrinkToFit="1"/>
    </xf>
    <xf numFmtId="38" fontId="3" fillId="0" borderId="24" xfId="48" applyFont="1" applyFill="1" applyBorder="1" applyAlignment="1">
      <alignment horizontal="right"/>
    </xf>
    <xf numFmtId="38" fontId="3" fillId="0" borderId="17" xfId="48" applyFont="1" applyFill="1" applyBorder="1" applyAlignment="1">
      <alignment horizontal="right"/>
    </xf>
    <xf numFmtId="177" fontId="3" fillId="0" borderId="17" xfId="48" applyNumberFormat="1" applyFont="1" applyFill="1" applyBorder="1" applyAlignment="1">
      <alignment horizontal="right"/>
    </xf>
    <xf numFmtId="178" fontId="3" fillId="0" borderId="17" xfId="48" applyNumberFormat="1" applyFont="1" applyFill="1" applyBorder="1" applyAlignment="1">
      <alignment horizontal="right"/>
    </xf>
    <xf numFmtId="38" fontId="3" fillId="0" borderId="16" xfId="48" applyFont="1" applyFill="1" applyBorder="1" applyAlignment="1">
      <alignment horizontal="right"/>
    </xf>
    <xf numFmtId="38" fontId="3" fillId="0" borderId="18" xfId="48" applyFont="1" applyFill="1" applyBorder="1" applyAlignment="1">
      <alignment horizontal="right"/>
    </xf>
    <xf numFmtId="179" fontId="3" fillId="0" borderId="17" xfId="48" applyNumberFormat="1" applyFont="1" applyFill="1" applyBorder="1" applyAlignment="1">
      <alignment horizontal="right"/>
    </xf>
    <xf numFmtId="38" fontId="3" fillId="0" borderId="17" xfId="48" applyNumberFormat="1" applyFont="1" applyFill="1" applyBorder="1" applyAlignment="1">
      <alignment horizontal="right"/>
    </xf>
    <xf numFmtId="38" fontId="3" fillId="0" borderId="0" xfId="48" applyFont="1" applyFill="1" applyAlignment="1">
      <alignment horizontal="right" vertical="center"/>
    </xf>
    <xf numFmtId="189" fontId="0" fillId="0" borderId="20" xfId="61" applyNumberFormat="1" applyFill="1" applyBorder="1">
      <alignment vertical="center"/>
      <protection/>
    </xf>
    <xf numFmtId="189" fontId="0" fillId="0" borderId="23" xfId="61" applyNumberFormat="1" applyFont="1" applyFill="1" applyBorder="1" applyAlignment="1">
      <alignment/>
      <protection/>
    </xf>
    <xf numFmtId="189" fontId="0" fillId="0" borderId="24" xfId="61" applyNumberFormat="1" applyFill="1" applyBorder="1">
      <alignment vertical="center"/>
      <protection/>
    </xf>
    <xf numFmtId="189" fontId="0" fillId="0" borderId="24" xfId="61" applyNumberFormat="1" applyFill="1" applyBorder="1" applyAlignment="1">
      <alignment/>
      <protection/>
    </xf>
    <xf numFmtId="38" fontId="3" fillId="0" borderId="13" xfId="48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/>
    </xf>
    <xf numFmtId="38" fontId="3" fillId="0" borderId="22" xfId="48" applyFont="1" applyFill="1" applyBorder="1" applyAlignment="1">
      <alignment horizontal="distributed"/>
    </xf>
    <xf numFmtId="38" fontId="4" fillId="0" borderId="0" xfId="48" applyFont="1" applyFill="1" applyAlignment="1">
      <alignment horizontal="center" vertical="center"/>
    </xf>
    <xf numFmtId="38" fontId="3" fillId="0" borderId="11" xfId="48" applyFont="1" applyFill="1" applyBorder="1" applyAlignment="1">
      <alignment horizontal="distributed"/>
    </xf>
    <xf numFmtId="38" fontId="3" fillId="0" borderId="12" xfId="48" applyFont="1" applyFill="1" applyBorder="1" applyAlignment="1">
      <alignment horizontal="distributed"/>
    </xf>
    <xf numFmtId="38" fontId="3" fillId="0" borderId="12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0" fontId="0" fillId="0" borderId="20" xfId="61" applyFill="1" applyBorder="1" applyAlignment="1">
      <alignment horizontal="center" vertical="center"/>
      <protection/>
    </xf>
    <xf numFmtId="0" fontId="0" fillId="0" borderId="23" xfId="61" applyFill="1" applyBorder="1" applyAlignment="1">
      <alignment horizontal="center" vertical="center"/>
      <protection/>
    </xf>
    <xf numFmtId="0" fontId="0" fillId="0" borderId="24" xfId="61" applyFill="1" applyBorder="1" applyAlignment="1">
      <alignment horizontal="center" vertical="center"/>
      <protection/>
    </xf>
    <xf numFmtId="0" fontId="0" fillId="0" borderId="13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0" fillId="0" borderId="21" xfId="6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0" fillId="0" borderId="22" xfId="61" applyFill="1" applyBorder="1" applyAlignment="1">
      <alignment horizontal="center" vertical="center"/>
      <protection/>
    </xf>
    <xf numFmtId="0" fontId="0" fillId="0" borderId="16" xfId="61" applyFill="1" applyBorder="1" applyAlignment="1">
      <alignment horizontal="center" vertical="center"/>
      <protection/>
    </xf>
    <xf numFmtId="0" fontId="0" fillId="0" borderId="17" xfId="61" applyFill="1" applyBorder="1" applyAlignment="1">
      <alignment horizontal="center" vertical="center"/>
      <protection/>
    </xf>
    <xf numFmtId="0" fontId="0" fillId="0" borderId="18" xfId="61" applyFill="1" applyBorder="1" applyAlignment="1">
      <alignment horizontal="center" vertical="center"/>
      <protection/>
    </xf>
    <xf numFmtId="0" fontId="0" fillId="0" borderId="14" xfId="61" applyFill="1" applyBorder="1" applyAlignment="1">
      <alignment horizontal="center"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ill="1" applyBorder="1" applyAlignment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C38"/>
  <sheetViews>
    <sheetView tabSelected="1" zoomScalePageLayoutView="0" workbookViewId="0" topLeftCell="A22">
      <selection activeCell="M13" sqref="M13"/>
    </sheetView>
  </sheetViews>
  <sheetFormatPr defaultColWidth="9.00390625" defaultRowHeight="13.5"/>
  <cols>
    <col min="1" max="1" width="2.375" style="6" customWidth="1"/>
    <col min="2" max="2" width="10.50390625" style="6" customWidth="1"/>
    <col min="3" max="3" width="10.00390625" style="6" customWidth="1"/>
    <col min="4" max="9" width="6.875" style="6" customWidth="1"/>
    <col min="10" max="10" width="8.75390625" style="6" customWidth="1"/>
    <col min="11" max="11" width="4.625" style="6" customWidth="1"/>
    <col min="12" max="12" width="7.50390625" style="6" customWidth="1"/>
    <col min="13" max="13" width="4.625" style="6" customWidth="1"/>
    <col min="14" max="15" width="6.875" style="6" customWidth="1"/>
    <col min="16" max="16" width="7.50390625" style="6" customWidth="1"/>
    <col min="17" max="17" width="4.625" style="6" customWidth="1"/>
    <col min="18" max="18" width="6.875" style="6" customWidth="1"/>
    <col min="19" max="19" width="4.625" style="6" customWidth="1"/>
    <col min="20" max="20" width="8.75390625" style="6" customWidth="1"/>
    <col min="21" max="21" width="4.625" style="6" customWidth="1"/>
    <col min="22" max="22" width="7.50390625" style="6" customWidth="1"/>
    <col min="23" max="23" width="4.625" style="6" customWidth="1"/>
    <col min="24" max="24" width="10.00390625" style="6" customWidth="1"/>
    <col min="25" max="26" width="8.125" style="6" customWidth="1"/>
    <col min="27" max="27" width="6.25390625" style="6" customWidth="1"/>
    <col min="28" max="28" width="1.875" style="6" customWidth="1"/>
    <col min="29" max="29" width="9.375" style="6" customWidth="1"/>
    <col min="30" max="16384" width="9.00390625" style="89" customWidth="1"/>
  </cols>
  <sheetData>
    <row r="1" spans="2:7" ht="17.25">
      <c r="B1" s="88" t="s">
        <v>174</v>
      </c>
      <c r="E1" s="164" t="s">
        <v>191</v>
      </c>
      <c r="F1" s="164"/>
      <c r="G1" s="164"/>
    </row>
    <row r="2" ht="17.25">
      <c r="B2" s="88"/>
    </row>
    <row r="3" spans="2:27" ht="14.25">
      <c r="B3" s="90" t="s">
        <v>200</v>
      </c>
      <c r="AA3" s="6" t="s">
        <v>175</v>
      </c>
    </row>
    <row r="4" ht="5.25" customHeight="1">
      <c r="B4" s="90"/>
    </row>
    <row r="5" spans="1:29" ht="13.5">
      <c r="A5" s="153" t="s">
        <v>8</v>
      </c>
      <c r="B5" s="167"/>
      <c r="C5" s="91" t="s">
        <v>176</v>
      </c>
      <c r="D5" s="149" t="s">
        <v>9</v>
      </c>
      <c r="E5" s="158"/>
      <c r="F5" s="158"/>
      <c r="G5" s="158"/>
      <c r="H5" s="158"/>
      <c r="I5" s="158"/>
      <c r="J5" s="158"/>
      <c r="K5" s="158"/>
      <c r="L5" s="158"/>
      <c r="M5" s="159"/>
      <c r="N5" s="149" t="s">
        <v>10</v>
      </c>
      <c r="O5" s="150"/>
      <c r="P5" s="150"/>
      <c r="Q5" s="150"/>
      <c r="R5" s="150"/>
      <c r="S5" s="151"/>
      <c r="T5" s="92" t="s">
        <v>11</v>
      </c>
      <c r="U5" s="93"/>
      <c r="V5" s="92" t="s">
        <v>11</v>
      </c>
      <c r="W5" s="93"/>
      <c r="X5" s="94" t="s">
        <v>176</v>
      </c>
      <c r="Y5" s="94" t="s">
        <v>12</v>
      </c>
      <c r="Z5" s="95" t="str">
        <f>X7</f>
        <v>R2.1.1</v>
      </c>
      <c r="AA5" s="96" t="s">
        <v>177</v>
      </c>
      <c r="AB5" s="152" t="s">
        <v>8</v>
      </c>
      <c r="AC5" s="153"/>
    </row>
    <row r="6" spans="1:29" ht="13.5">
      <c r="A6" s="155"/>
      <c r="B6" s="168"/>
      <c r="C6" s="97" t="s">
        <v>178</v>
      </c>
      <c r="D6" s="149" t="s">
        <v>13</v>
      </c>
      <c r="E6" s="158"/>
      <c r="F6" s="159"/>
      <c r="G6" s="149" t="s">
        <v>14</v>
      </c>
      <c r="H6" s="158"/>
      <c r="I6" s="159"/>
      <c r="J6" s="92" t="s">
        <v>15</v>
      </c>
      <c r="K6" s="93"/>
      <c r="L6" s="92" t="s">
        <v>15</v>
      </c>
      <c r="M6" s="93"/>
      <c r="N6" s="160" t="s">
        <v>16</v>
      </c>
      <c r="O6" s="160" t="s">
        <v>17</v>
      </c>
      <c r="P6" s="92" t="s">
        <v>18</v>
      </c>
      <c r="Q6" s="93"/>
      <c r="R6" s="92" t="s">
        <v>18</v>
      </c>
      <c r="S6" s="93"/>
      <c r="T6" s="98"/>
      <c r="U6" s="99"/>
      <c r="V6" s="98"/>
      <c r="W6" s="99"/>
      <c r="X6" s="100" t="s">
        <v>179</v>
      </c>
      <c r="Y6" s="100" t="s">
        <v>19</v>
      </c>
      <c r="Z6" s="101" t="s">
        <v>180</v>
      </c>
      <c r="AA6" s="101" t="s">
        <v>181</v>
      </c>
      <c r="AB6" s="154"/>
      <c r="AC6" s="155"/>
    </row>
    <row r="7" spans="1:29" ht="13.5">
      <c r="A7" s="157"/>
      <c r="B7" s="169"/>
      <c r="C7" s="102" t="s">
        <v>192</v>
      </c>
      <c r="D7" s="103" t="s">
        <v>20</v>
      </c>
      <c r="E7" s="103" t="s">
        <v>21</v>
      </c>
      <c r="F7" s="103" t="s">
        <v>22</v>
      </c>
      <c r="G7" s="103" t="s">
        <v>20</v>
      </c>
      <c r="H7" s="103" t="s">
        <v>21</v>
      </c>
      <c r="I7" s="103" t="s">
        <v>23</v>
      </c>
      <c r="J7" s="104" t="s">
        <v>24</v>
      </c>
      <c r="K7" s="105" t="s">
        <v>25</v>
      </c>
      <c r="L7" s="104" t="s">
        <v>26</v>
      </c>
      <c r="M7" s="105" t="s">
        <v>25</v>
      </c>
      <c r="N7" s="161"/>
      <c r="O7" s="161"/>
      <c r="P7" s="104" t="s">
        <v>24</v>
      </c>
      <c r="Q7" s="105" t="s">
        <v>25</v>
      </c>
      <c r="R7" s="104" t="s">
        <v>26</v>
      </c>
      <c r="S7" s="105" t="s">
        <v>25</v>
      </c>
      <c r="T7" s="104" t="s">
        <v>24</v>
      </c>
      <c r="U7" s="105" t="s">
        <v>25</v>
      </c>
      <c r="V7" s="104" t="s">
        <v>27</v>
      </c>
      <c r="W7" s="105" t="s">
        <v>25</v>
      </c>
      <c r="X7" s="107" t="s">
        <v>199</v>
      </c>
      <c r="Y7" s="108" t="s">
        <v>182</v>
      </c>
      <c r="Z7" s="106" t="s">
        <v>28</v>
      </c>
      <c r="AA7" s="106" t="s">
        <v>183</v>
      </c>
      <c r="AB7" s="156"/>
      <c r="AC7" s="157"/>
    </row>
    <row r="8" spans="1:29" s="1" customFormat="1" ht="13.5">
      <c r="A8" s="165" t="s">
        <v>29</v>
      </c>
      <c r="B8" s="166"/>
      <c r="C8" s="122">
        <v>1337662</v>
      </c>
      <c r="D8" s="123">
        <v>20982</v>
      </c>
      <c r="E8" s="123">
        <v>26784</v>
      </c>
      <c r="F8" s="123">
        <v>47766</v>
      </c>
      <c r="G8" s="123">
        <v>21031</v>
      </c>
      <c r="H8" s="123">
        <v>33324</v>
      </c>
      <c r="I8" s="123">
        <v>54355</v>
      </c>
      <c r="J8" s="119">
        <f>F8-I8</f>
        <v>-6589</v>
      </c>
      <c r="K8" s="123"/>
      <c r="L8" s="121">
        <f>J8/C8*100</f>
        <v>-0.49257585249487545</v>
      </c>
      <c r="M8" s="123"/>
      <c r="N8" s="124">
        <v>9637</v>
      </c>
      <c r="O8" s="125">
        <v>17686</v>
      </c>
      <c r="P8" s="126">
        <f>N8-O8</f>
        <v>-8049</v>
      </c>
      <c r="Q8" s="125"/>
      <c r="R8" s="127">
        <f>P8/C8*100</f>
        <v>-0.6017215111141678</v>
      </c>
      <c r="S8" s="128"/>
      <c r="T8" s="119">
        <f>J8+P8</f>
        <v>-14638</v>
      </c>
      <c r="U8" s="123"/>
      <c r="V8" s="121">
        <f>T8/C8*100</f>
        <v>-1.0942973636090432</v>
      </c>
      <c r="W8" s="123"/>
      <c r="X8" s="122">
        <f>C8+T8</f>
        <v>1323024</v>
      </c>
      <c r="Y8" s="129">
        <f>X8/$X$8*100</f>
        <v>100</v>
      </c>
      <c r="Z8" s="123">
        <v>560775</v>
      </c>
      <c r="AA8" s="129">
        <f>X8/Z8</f>
        <v>2.359277785207971</v>
      </c>
      <c r="AB8" s="109" t="s">
        <v>184</v>
      </c>
      <c r="AC8" s="110"/>
    </row>
    <row r="9" spans="1:29" s="1" customFormat="1" ht="13.5">
      <c r="A9" s="162" t="s">
        <v>30</v>
      </c>
      <c r="B9" s="163"/>
      <c r="C9" s="130">
        <v>1195376</v>
      </c>
      <c r="D9" s="123">
        <v>17302</v>
      </c>
      <c r="E9" s="123">
        <v>24388</v>
      </c>
      <c r="F9" s="123">
        <v>41690</v>
      </c>
      <c r="G9" s="123">
        <v>17121</v>
      </c>
      <c r="H9" s="123">
        <v>30155</v>
      </c>
      <c r="I9" s="123">
        <v>47276</v>
      </c>
      <c r="J9" s="119">
        <f aca="true" t="shared" si="0" ref="J9:J35">F9-I9</f>
        <v>-5586</v>
      </c>
      <c r="K9" s="123"/>
      <c r="L9" s="121">
        <f aca="true" t="shared" si="1" ref="L9:L35">J9/C9*100</f>
        <v>-0.4673006652300197</v>
      </c>
      <c r="M9" s="123"/>
      <c r="N9" s="131">
        <v>8524</v>
      </c>
      <c r="O9" s="132">
        <v>16009</v>
      </c>
      <c r="P9" s="120">
        <f aca="true" t="shared" si="2" ref="P9:P35">N9-O9</f>
        <v>-7485</v>
      </c>
      <c r="Q9" s="132"/>
      <c r="R9" s="114">
        <f aca="true" t="shared" si="3" ref="R9:R35">P9/C9*100</f>
        <v>-0.6261628140434474</v>
      </c>
      <c r="S9" s="133"/>
      <c r="T9" s="119">
        <f aca="true" t="shared" si="4" ref="T9:T35">J9+P9</f>
        <v>-13071</v>
      </c>
      <c r="U9" s="123"/>
      <c r="V9" s="121">
        <f aca="true" t="shared" si="5" ref="V9:V35">T9/C9*100</f>
        <v>-1.0934634792734672</v>
      </c>
      <c r="W9" s="132"/>
      <c r="X9" s="130">
        <f>C9+T9</f>
        <v>1182305</v>
      </c>
      <c r="Y9" s="129">
        <f aca="true" t="shared" si="6" ref="Y9:Y35">X9/$X$8*100</f>
        <v>89.36383618135423</v>
      </c>
      <c r="Z9" s="123">
        <v>505245</v>
      </c>
      <c r="AA9" s="129">
        <f aca="true" t="shared" si="7" ref="AA9:AA35">X9/Z9</f>
        <v>2.340062741838118</v>
      </c>
      <c r="AB9" s="112" t="s">
        <v>185</v>
      </c>
      <c r="AC9" s="113"/>
    </row>
    <row r="10" spans="1:29" s="1" customFormat="1" ht="13.5">
      <c r="A10" s="162" t="s">
        <v>31</v>
      </c>
      <c r="B10" s="163"/>
      <c r="C10" s="130">
        <v>142286</v>
      </c>
      <c r="D10" s="123">
        <v>3680</v>
      </c>
      <c r="E10" s="123">
        <v>2396</v>
      </c>
      <c r="F10" s="123">
        <v>6076</v>
      </c>
      <c r="G10" s="123">
        <v>3910</v>
      </c>
      <c r="H10" s="123">
        <v>3169</v>
      </c>
      <c r="I10" s="123">
        <v>7079</v>
      </c>
      <c r="J10" s="119">
        <f t="shared" si="0"/>
        <v>-1003</v>
      </c>
      <c r="K10" s="123"/>
      <c r="L10" s="121">
        <f t="shared" si="1"/>
        <v>-0.704918263216339</v>
      </c>
      <c r="M10" s="123"/>
      <c r="N10" s="131">
        <v>1113</v>
      </c>
      <c r="O10" s="132">
        <v>1677</v>
      </c>
      <c r="P10" s="120">
        <f t="shared" si="2"/>
        <v>-564</v>
      </c>
      <c r="Q10" s="132"/>
      <c r="R10" s="114">
        <f t="shared" si="3"/>
        <v>-0.39638474621536907</v>
      </c>
      <c r="S10" s="133"/>
      <c r="T10" s="119">
        <f t="shared" si="4"/>
        <v>-1567</v>
      </c>
      <c r="U10" s="123"/>
      <c r="V10" s="121">
        <f t="shared" si="5"/>
        <v>-1.101303009431708</v>
      </c>
      <c r="W10" s="123"/>
      <c r="X10" s="130">
        <f aca="true" t="shared" si="8" ref="X10:X35">C10+T10</f>
        <v>140719</v>
      </c>
      <c r="Y10" s="129">
        <f t="shared" si="6"/>
        <v>10.63616381864577</v>
      </c>
      <c r="Z10" s="123">
        <v>55530</v>
      </c>
      <c r="AA10" s="129">
        <f t="shared" si="7"/>
        <v>2.534107689537187</v>
      </c>
      <c r="AB10" s="112" t="s">
        <v>186</v>
      </c>
      <c r="AC10" s="113"/>
    </row>
    <row r="11" spans="1:29" s="1" customFormat="1" ht="27" customHeight="1">
      <c r="A11" s="113"/>
      <c r="B11" s="111" t="s">
        <v>32</v>
      </c>
      <c r="C11" s="130">
        <v>415839</v>
      </c>
      <c r="D11" s="123">
        <v>4736</v>
      </c>
      <c r="E11" s="123">
        <v>7663</v>
      </c>
      <c r="F11" s="123">
        <v>12399</v>
      </c>
      <c r="G11" s="123">
        <v>4807</v>
      </c>
      <c r="H11" s="123">
        <v>10525</v>
      </c>
      <c r="I11" s="123">
        <v>15332</v>
      </c>
      <c r="J11" s="119">
        <f t="shared" si="0"/>
        <v>-2933</v>
      </c>
      <c r="K11" s="123">
        <f aca="true" t="shared" si="9" ref="K11:K23">RANK(J11,社会増減,0)</f>
        <v>21</v>
      </c>
      <c r="L11" s="121">
        <f t="shared" si="1"/>
        <v>-0.70532104973319</v>
      </c>
      <c r="M11" s="123">
        <f aca="true" t="shared" si="10" ref="M11:M23">RANK(L11,社会増減率,0)</f>
        <v>11</v>
      </c>
      <c r="N11" s="131">
        <v>2782</v>
      </c>
      <c r="O11" s="132">
        <v>5243</v>
      </c>
      <c r="P11" s="120">
        <f t="shared" si="2"/>
        <v>-2461</v>
      </c>
      <c r="Q11" s="132">
        <f aca="true" t="shared" si="11" ref="Q11:Q23">RANK(P11,自然増減,0)</f>
        <v>21</v>
      </c>
      <c r="R11" s="114">
        <f t="shared" si="3"/>
        <v>-0.5918155824730243</v>
      </c>
      <c r="S11" s="133">
        <f aca="true" t="shared" si="12" ref="S11:S23">RANK(R11,自然増減率,0)</f>
        <v>8</v>
      </c>
      <c r="T11" s="119">
        <f t="shared" si="4"/>
        <v>-5394</v>
      </c>
      <c r="U11" s="123">
        <f aca="true" t="shared" si="13" ref="U11:U23">RANK(T11,人口増減,0)</f>
        <v>21</v>
      </c>
      <c r="V11" s="121">
        <f t="shared" si="5"/>
        <v>-1.2971366322062143</v>
      </c>
      <c r="W11" s="123">
        <f aca="true" t="shared" si="14" ref="W11:W23">RANK(V11,人口増減率,0)</f>
        <v>10</v>
      </c>
      <c r="X11" s="130">
        <f t="shared" si="8"/>
        <v>410445</v>
      </c>
      <c r="Y11" s="129">
        <f t="shared" si="6"/>
        <v>31.02324674382324</v>
      </c>
      <c r="Z11" s="134">
        <v>186504</v>
      </c>
      <c r="AA11" s="129">
        <f t="shared" si="7"/>
        <v>2.2007302792433405</v>
      </c>
      <c r="AB11" s="112"/>
      <c r="AC11" s="113" t="s">
        <v>32</v>
      </c>
    </row>
    <row r="12" spans="1:29" s="1" customFormat="1" ht="13.5">
      <c r="A12" s="113"/>
      <c r="B12" s="111" t="s">
        <v>33</v>
      </c>
      <c r="C12" s="130">
        <v>249263</v>
      </c>
      <c r="D12" s="123">
        <v>3034</v>
      </c>
      <c r="E12" s="123">
        <v>6063</v>
      </c>
      <c r="F12" s="123">
        <v>9097</v>
      </c>
      <c r="G12" s="123">
        <v>3198</v>
      </c>
      <c r="H12" s="123">
        <v>7264</v>
      </c>
      <c r="I12" s="123">
        <v>10462</v>
      </c>
      <c r="J12" s="119">
        <f t="shared" si="0"/>
        <v>-1365</v>
      </c>
      <c r="K12" s="123">
        <f t="shared" si="9"/>
        <v>20</v>
      </c>
      <c r="L12" s="121">
        <f t="shared" si="1"/>
        <v>-0.5476143671543711</v>
      </c>
      <c r="M12" s="123">
        <f t="shared" si="10"/>
        <v>8</v>
      </c>
      <c r="N12" s="131">
        <v>1951</v>
      </c>
      <c r="O12" s="132">
        <v>3282</v>
      </c>
      <c r="P12" s="120">
        <f t="shared" si="2"/>
        <v>-1331</v>
      </c>
      <c r="Q12" s="132">
        <f t="shared" si="11"/>
        <v>20</v>
      </c>
      <c r="R12" s="114">
        <f t="shared" si="3"/>
        <v>-0.5339741558113318</v>
      </c>
      <c r="S12" s="133">
        <f t="shared" si="12"/>
        <v>7</v>
      </c>
      <c r="T12" s="119">
        <f t="shared" si="4"/>
        <v>-2696</v>
      </c>
      <c r="U12" s="123">
        <f t="shared" si="13"/>
        <v>20</v>
      </c>
      <c r="V12" s="121">
        <f t="shared" si="5"/>
        <v>-1.081588522965703</v>
      </c>
      <c r="W12" s="123">
        <f t="shared" si="14"/>
        <v>7</v>
      </c>
      <c r="X12" s="130">
        <f t="shared" si="8"/>
        <v>246567</v>
      </c>
      <c r="Y12" s="129">
        <f t="shared" si="6"/>
        <v>18.63662337191162</v>
      </c>
      <c r="Z12" s="134">
        <v>105310</v>
      </c>
      <c r="AA12" s="129">
        <f t="shared" si="7"/>
        <v>2.3413446016522648</v>
      </c>
      <c r="AB12" s="112"/>
      <c r="AC12" s="113" t="s">
        <v>33</v>
      </c>
    </row>
    <row r="13" spans="1:29" s="1" customFormat="1" ht="13.5">
      <c r="A13" s="113"/>
      <c r="B13" s="111" t="s">
        <v>34</v>
      </c>
      <c r="C13" s="130">
        <v>43920</v>
      </c>
      <c r="D13" s="123">
        <v>832</v>
      </c>
      <c r="E13" s="123">
        <v>612</v>
      </c>
      <c r="F13" s="123">
        <v>1444</v>
      </c>
      <c r="G13" s="123">
        <v>704</v>
      </c>
      <c r="H13" s="123">
        <v>792</v>
      </c>
      <c r="I13" s="123">
        <v>1496</v>
      </c>
      <c r="J13" s="119">
        <f t="shared" si="0"/>
        <v>-52</v>
      </c>
      <c r="K13" s="123">
        <f t="shared" si="9"/>
        <v>6</v>
      </c>
      <c r="L13" s="121">
        <f t="shared" si="1"/>
        <v>-0.11839708561020036</v>
      </c>
      <c r="M13" s="123">
        <f t="shared" si="10"/>
        <v>4</v>
      </c>
      <c r="N13" s="131">
        <v>315</v>
      </c>
      <c r="O13" s="132">
        <v>627</v>
      </c>
      <c r="P13" s="120">
        <f t="shared" si="2"/>
        <v>-312</v>
      </c>
      <c r="Q13" s="132">
        <f t="shared" si="11"/>
        <v>14</v>
      </c>
      <c r="R13" s="114">
        <f t="shared" si="3"/>
        <v>-0.7103825136612022</v>
      </c>
      <c r="S13" s="133">
        <f t="shared" si="12"/>
        <v>10</v>
      </c>
      <c r="T13" s="119">
        <f t="shared" si="4"/>
        <v>-364</v>
      </c>
      <c r="U13" s="123">
        <f t="shared" si="13"/>
        <v>9</v>
      </c>
      <c r="V13" s="121">
        <f t="shared" si="5"/>
        <v>-0.8287795992714027</v>
      </c>
      <c r="W13" s="123">
        <f t="shared" si="14"/>
        <v>6</v>
      </c>
      <c r="X13" s="130">
        <f t="shared" si="8"/>
        <v>43556</v>
      </c>
      <c r="Y13" s="129">
        <f t="shared" si="6"/>
        <v>3.292154942011634</v>
      </c>
      <c r="Z13" s="134">
        <v>17392</v>
      </c>
      <c r="AA13" s="129">
        <f t="shared" si="7"/>
        <v>2.5043698252069917</v>
      </c>
      <c r="AB13" s="112"/>
      <c r="AC13" s="113" t="s">
        <v>34</v>
      </c>
    </row>
    <row r="14" spans="1:29" s="1" customFormat="1" ht="13.5">
      <c r="A14" s="113"/>
      <c r="B14" s="111" t="s">
        <v>35</v>
      </c>
      <c r="C14" s="130">
        <v>135277</v>
      </c>
      <c r="D14" s="123">
        <v>2666</v>
      </c>
      <c r="E14" s="123">
        <v>2970</v>
      </c>
      <c r="F14" s="123">
        <v>5636</v>
      </c>
      <c r="G14" s="123">
        <v>2510</v>
      </c>
      <c r="H14" s="123">
        <v>3317</v>
      </c>
      <c r="I14" s="123">
        <v>5827</v>
      </c>
      <c r="J14" s="119">
        <f t="shared" si="0"/>
        <v>-191</v>
      </c>
      <c r="K14" s="123">
        <f t="shared" si="9"/>
        <v>10</v>
      </c>
      <c r="L14" s="121">
        <f t="shared" si="1"/>
        <v>-0.14119177687263912</v>
      </c>
      <c r="M14" s="123">
        <f t="shared" si="10"/>
        <v>5</v>
      </c>
      <c r="N14" s="131">
        <v>1051</v>
      </c>
      <c r="O14" s="132">
        <v>1612</v>
      </c>
      <c r="P14" s="120">
        <f t="shared" si="2"/>
        <v>-561</v>
      </c>
      <c r="Q14" s="132">
        <f t="shared" si="11"/>
        <v>18</v>
      </c>
      <c r="R14" s="114">
        <f t="shared" si="3"/>
        <v>-0.41470464306570964</v>
      </c>
      <c r="S14" s="133">
        <f t="shared" si="12"/>
        <v>5</v>
      </c>
      <c r="T14" s="119">
        <f t="shared" si="4"/>
        <v>-752</v>
      </c>
      <c r="U14" s="123">
        <f t="shared" si="13"/>
        <v>18</v>
      </c>
      <c r="V14" s="121">
        <f t="shared" si="5"/>
        <v>-0.5558964199383487</v>
      </c>
      <c r="W14" s="123">
        <f t="shared" si="14"/>
        <v>3</v>
      </c>
      <c r="X14" s="130">
        <f t="shared" si="8"/>
        <v>134525</v>
      </c>
      <c r="Y14" s="129">
        <f t="shared" si="6"/>
        <v>10.167993929059488</v>
      </c>
      <c r="Z14" s="134">
        <v>53023</v>
      </c>
      <c r="AA14" s="129">
        <f t="shared" si="7"/>
        <v>2.537106538671897</v>
      </c>
      <c r="AB14" s="112"/>
      <c r="AC14" s="113" t="s">
        <v>35</v>
      </c>
    </row>
    <row r="15" spans="1:29" s="1" customFormat="1" ht="13.5">
      <c r="A15" s="113"/>
      <c r="B15" s="111" t="s">
        <v>36</v>
      </c>
      <c r="C15" s="130">
        <v>94525</v>
      </c>
      <c r="D15" s="123">
        <v>2435</v>
      </c>
      <c r="E15" s="123">
        <v>2500</v>
      </c>
      <c r="F15" s="123">
        <v>4935</v>
      </c>
      <c r="G15" s="123">
        <v>1571</v>
      </c>
      <c r="H15" s="123">
        <v>2749</v>
      </c>
      <c r="I15" s="123">
        <v>4320</v>
      </c>
      <c r="J15" s="119">
        <f t="shared" si="0"/>
        <v>615</v>
      </c>
      <c r="K15" s="123">
        <f t="shared" si="9"/>
        <v>1</v>
      </c>
      <c r="L15" s="121">
        <f t="shared" si="1"/>
        <v>0.6506215286961121</v>
      </c>
      <c r="M15" s="123">
        <f t="shared" si="10"/>
        <v>1</v>
      </c>
      <c r="N15" s="131">
        <v>888</v>
      </c>
      <c r="O15" s="132">
        <v>869</v>
      </c>
      <c r="P15" s="120">
        <f t="shared" si="2"/>
        <v>19</v>
      </c>
      <c r="Q15" s="132">
        <f t="shared" si="11"/>
        <v>2</v>
      </c>
      <c r="R15" s="114">
        <f t="shared" si="3"/>
        <v>0.020100502512562814</v>
      </c>
      <c r="S15" s="133">
        <f t="shared" si="12"/>
        <v>3</v>
      </c>
      <c r="T15" s="119">
        <f t="shared" si="4"/>
        <v>634</v>
      </c>
      <c r="U15" s="123">
        <f t="shared" si="13"/>
        <v>1</v>
      </c>
      <c r="V15" s="121">
        <f t="shared" si="5"/>
        <v>0.6707220312086749</v>
      </c>
      <c r="W15" s="123">
        <f t="shared" si="14"/>
        <v>1</v>
      </c>
      <c r="X15" s="130">
        <f t="shared" si="8"/>
        <v>95159</v>
      </c>
      <c r="Y15" s="129">
        <f t="shared" si="6"/>
        <v>7.19253770150806</v>
      </c>
      <c r="Z15" s="134">
        <v>38668</v>
      </c>
      <c r="AA15" s="129">
        <f t="shared" si="7"/>
        <v>2.460923761249612</v>
      </c>
      <c r="AB15" s="112"/>
      <c r="AC15" s="113" t="s">
        <v>36</v>
      </c>
    </row>
    <row r="16" spans="1:29" s="1" customFormat="1" ht="13.5">
      <c r="A16" s="113"/>
      <c r="B16" s="111" t="s">
        <v>37</v>
      </c>
      <c r="C16" s="130">
        <v>30131</v>
      </c>
      <c r="D16" s="123">
        <v>402</v>
      </c>
      <c r="E16" s="123">
        <v>458</v>
      </c>
      <c r="F16" s="123">
        <v>860</v>
      </c>
      <c r="G16" s="123">
        <v>557</v>
      </c>
      <c r="H16" s="123">
        <v>554</v>
      </c>
      <c r="I16" s="123">
        <v>1111</v>
      </c>
      <c r="J16" s="119">
        <f t="shared" si="0"/>
        <v>-251</v>
      </c>
      <c r="K16" s="123">
        <f t="shared" si="9"/>
        <v>15</v>
      </c>
      <c r="L16" s="121">
        <f t="shared" si="1"/>
        <v>-0.8330291062361023</v>
      </c>
      <c r="M16" s="123">
        <f t="shared" si="10"/>
        <v>17</v>
      </c>
      <c r="N16" s="131">
        <v>185</v>
      </c>
      <c r="O16" s="132">
        <v>563</v>
      </c>
      <c r="P16" s="120">
        <f t="shared" si="2"/>
        <v>-378</v>
      </c>
      <c r="Q16" s="132">
        <f t="shared" si="11"/>
        <v>16</v>
      </c>
      <c r="R16" s="114">
        <f t="shared" si="3"/>
        <v>-1.2545219209452059</v>
      </c>
      <c r="S16" s="133">
        <f t="shared" si="12"/>
        <v>18</v>
      </c>
      <c r="T16" s="119">
        <f t="shared" si="4"/>
        <v>-629</v>
      </c>
      <c r="U16" s="123">
        <f t="shared" si="13"/>
        <v>16</v>
      </c>
      <c r="V16" s="121">
        <f t="shared" si="5"/>
        <v>-2.0875510271813082</v>
      </c>
      <c r="W16" s="123">
        <f t="shared" si="14"/>
        <v>19</v>
      </c>
      <c r="X16" s="130">
        <f t="shared" si="8"/>
        <v>29502</v>
      </c>
      <c r="Y16" s="129">
        <f t="shared" si="6"/>
        <v>2.229891521242245</v>
      </c>
      <c r="Z16" s="134">
        <v>12114</v>
      </c>
      <c r="AA16" s="129">
        <f t="shared" si="7"/>
        <v>2.4353640416047546</v>
      </c>
      <c r="AB16" s="112"/>
      <c r="AC16" s="113" t="s">
        <v>37</v>
      </c>
    </row>
    <row r="17" spans="1:29" s="1" customFormat="1" ht="13.5">
      <c r="A17" s="113"/>
      <c r="B17" s="111" t="s">
        <v>38</v>
      </c>
      <c r="C17" s="130">
        <v>22176</v>
      </c>
      <c r="D17" s="123">
        <v>292</v>
      </c>
      <c r="E17" s="123">
        <v>372</v>
      </c>
      <c r="F17" s="123">
        <v>664</v>
      </c>
      <c r="G17" s="123">
        <v>309</v>
      </c>
      <c r="H17" s="123">
        <v>556</v>
      </c>
      <c r="I17" s="123">
        <v>865</v>
      </c>
      <c r="J17" s="119">
        <f t="shared" si="0"/>
        <v>-201</v>
      </c>
      <c r="K17" s="123">
        <f t="shared" si="9"/>
        <v>12</v>
      </c>
      <c r="L17" s="121">
        <f t="shared" si="1"/>
        <v>-0.9063852813852814</v>
      </c>
      <c r="M17" s="123">
        <f t="shared" si="10"/>
        <v>18</v>
      </c>
      <c r="N17" s="131">
        <v>132</v>
      </c>
      <c r="O17" s="132">
        <v>363</v>
      </c>
      <c r="P17" s="120">
        <f t="shared" si="2"/>
        <v>-231</v>
      </c>
      <c r="Q17" s="132">
        <f t="shared" si="11"/>
        <v>9</v>
      </c>
      <c r="R17" s="114">
        <f t="shared" si="3"/>
        <v>-1.0416666666666665</v>
      </c>
      <c r="S17" s="133">
        <f t="shared" si="12"/>
        <v>13</v>
      </c>
      <c r="T17" s="119">
        <f t="shared" si="4"/>
        <v>-432</v>
      </c>
      <c r="U17" s="123">
        <f t="shared" si="13"/>
        <v>12</v>
      </c>
      <c r="V17" s="121">
        <f t="shared" si="5"/>
        <v>-1.948051948051948</v>
      </c>
      <c r="W17" s="123">
        <f t="shared" si="14"/>
        <v>16</v>
      </c>
      <c r="X17" s="130">
        <f t="shared" si="8"/>
        <v>21744</v>
      </c>
      <c r="Y17" s="129">
        <f t="shared" si="6"/>
        <v>1.643507600769147</v>
      </c>
      <c r="Z17" s="134">
        <v>8931</v>
      </c>
      <c r="AA17" s="129">
        <f t="shared" si="7"/>
        <v>2.4346657709103123</v>
      </c>
      <c r="AB17" s="112"/>
      <c r="AC17" s="113" t="s">
        <v>38</v>
      </c>
    </row>
    <row r="18" spans="1:29" s="1" customFormat="1" ht="13.5">
      <c r="A18" s="113"/>
      <c r="B18" s="111" t="s">
        <v>39</v>
      </c>
      <c r="C18" s="130">
        <v>29862</v>
      </c>
      <c r="D18" s="123">
        <v>390</v>
      </c>
      <c r="E18" s="123">
        <v>828</v>
      </c>
      <c r="F18" s="123">
        <v>1218</v>
      </c>
      <c r="G18" s="123">
        <v>494</v>
      </c>
      <c r="H18" s="123">
        <v>1084</v>
      </c>
      <c r="I18" s="123">
        <v>1578</v>
      </c>
      <c r="J18" s="119">
        <f t="shared" si="0"/>
        <v>-360</v>
      </c>
      <c r="K18" s="123">
        <f t="shared" si="9"/>
        <v>19</v>
      </c>
      <c r="L18" s="121">
        <f t="shared" si="1"/>
        <v>-1.2055455093429777</v>
      </c>
      <c r="M18" s="123">
        <f t="shared" si="10"/>
        <v>21</v>
      </c>
      <c r="N18" s="131">
        <v>198</v>
      </c>
      <c r="O18" s="132">
        <v>451</v>
      </c>
      <c r="P18" s="120">
        <f t="shared" si="2"/>
        <v>-253</v>
      </c>
      <c r="Q18" s="132">
        <f t="shared" si="11"/>
        <v>10</v>
      </c>
      <c r="R18" s="114">
        <f t="shared" si="3"/>
        <v>-0.8472305940660371</v>
      </c>
      <c r="S18" s="133">
        <f t="shared" si="12"/>
        <v>11</v>
      </c>
      <c r="T18" s="119">
        <f t="shared" si="4"/>
        <v>-613</v>
      </c>
      <c r="U18" s="123">
        <f t="shared" si="13"/>
        <v>15</v>
      </c>
      <c r="V18" s="121">
        <f t="shared" si="5"/>
        <v>-2.052776103409015</v>
      </c>
      <c r="W18" s="123">
        <f t="shared" si="14"/>
        <v>18</v>
      </c>
      <c r="X18" s="130">
        <f t="shared" si="8"/>
        <v>29249</v>
      </c>
      <c r="Y18" s="129">
        <f t="shared" si="6"/>
        <v>2.210768663304672</v>
      </c>
      <c r="Z18" s="134">
        <v>13208</v>
      </c>
      <c r="AA18" s="129">
        <f t="shared" si="7"/>
        <v>2.2144912174439733</v>
      </c>
      <c r="AB18" s="112"/>
      <c r="AC18" s="113" t="s">
        <v>39</v>
      </c>
    </row>
    <row r="19" spans="1:29" s="1" customFormat="1" ht="13.5">
      <c r="A19" s="113"/>
      <c r="B19" s="111" t="s">
        <v>40</v>
      </c>
      <c r="C19" s="130">
        <v>25806</v>
      </c>
      <c r="D19" s="123">
        <v>325</v>
      </c>
      <c r="E19" s="123">
        <v>464</v>
      </c>
      <c r="F19" s="123">
        <v>789</v>
      </c>
      <c r="G19" s="123">
        <v>305</v>
      </c>
      <c r="H19" s="123">
        <v>564</v>
      </c>
      <c r="I19" s="123">
        <v>869</v>
      </c>
      <c r="J19" s="119">
        <f t="shared" si="0"/>
        <v>-80</v>
      </c>
      <c r="K19" s="123">
        <f t="shared" si="9"/>
        <v>7</v>
      </c>
      <c r="L19" s="121">
        <f t="shared" si="1"/>
        <v>-0.31000542509493917</v>
      </c>
      <c r="M19" s="123">
        <f t="shared" si="10"/>
        <v>6</v>
      </c>
      <c r="N19" s="131">
        <v>144</v>
      </c>
      <c r="O19" s="132">
        <v>443</v>
      </c>
      <c r="P19" s="120">
        <f t="shared" si="2"/>
        <v>-299</v>
      </c>
      <c r="Q19" s="132">
        <f t="shared" si="11"/>
        <v>12</v>
      </c>
      <c r="R19" s="114">
        <f t="shared" si="3"/>
        <v>-1.1586452762923352</v>
      </c>
      <c r="S19" s="133">
        <f t="shared" si="12"/>
        <v>16</v>
      </c>
      <c r="T19" s="119">
        <f t="shared" si="4"/>
        <v>-379</v>
      </c>
      <c r="U19" s="123">
        <f t="shared" si="13"/>
        <v>10</v>
      </c>
      <c r="V19" s="121">
        <f t="shared" si="5"/>
        <v>-1.4686507013872743</v>
      </c>
      <c r="W19" s="123">
        <f t="shared" si="14"/>
        <v>12</v>
      </c>
      <c r="X19" s="130">
        <f t="shared" si="8"/>
        <v>25427</v>
      </c>
      <c r="Y19" s="129">
        <f t="shared" si="6"/>
        <v>1.9218850149354811</v>
      </c>
      <c r="Z19" s="134">
        <v>10044</v>
      </c>
      <c r="AA19" s="129">
        <f t="shared" si="7"/>
        <v>2.5315611310234964</v>
      </c>
      <c r="AB19" s="112"/>
      <c r="AC19" s="113" t="s">
        <v>40</v>
      </c>
    </row>
    <row r="20" spans="1:29" s="1" customFormat="1" ht="13.5">
      <c r="A20" s="113"/>
      <c r="B20" s="111" t="s">
        <v>41</v>
      </c>
      <c r="C20" s="130">
        <v>35307</v>
      </c>
      <c r="D20" s="123">
        <v>586</v>
      </c>
      <c r="E20" s="123">
        <v>703</v>
      </c>
      <c r="F20" s="123">
        <v>1289</v>
      </c>
      <c r="G20" s="123">
        <v>617</v>
      </c>
      <c r="H20" s="123">
        <v>639</v>
      </c>
      <c r="I20" s="123">
        <v>1256</v>
      </c>
      <c r="J20" s="119">
        <f t="shared" si="0"/>
        <v>33</v>
      </c>
      <c r="K20" s="123">
        <f t="shared" si="9"/>
        <v>2</v>
      </c>
      <c r="L20" s="121">
        <f t="shared" si="1"/>
        <v>0.09346588495199253</v>
      </c>
      <c r="M20" s="123">
        <f t="shared" si="10"/>
        <v>3</v>
      </c>
      <c r="N20" s="131">
        <v>196</v>
      </c>
      <c r="O20" s="132">
        <v>618</v>
      </c>
      <c r="P20" s="120">
        <f t="shared" si="2"/>
        <v>-422</v>
      </c>
      <c r="Q20" s="132">
        <f t="shared" si="11"/>
        <v>17</v>
      </c>
      <c r="R20" s="114">
        <f t="shared" si="3"/>
        <v>-1.1952304075679043</v>
      </c>
      <c r="S20" s="133">
        <f t="shared" si="12"/>
        <v>17</v>
      </c>
      <c r="T20" s="119">
        <f t="shared" si="4"/>
        <v>-389</v>
      </c>
      <c r="U20" s="123">
        <f t="shared" si="13"/>
        <v>11</v>
      </c>
      <c r="V20" s="121">
        <f t="shared" si="5"/>
        <v>-1.1017645226159118</v>
      </c>
      <c r="W20" s="123">
        <f t="shared" si="14"/>
        <v>8</v>
      </c>
      <c r="X20" s="130">
        <f t="shared" si="8"/>
        <v>34918</v>
      </c>
      <c r="Y20" s="129">
        <f t="shared" si="6"/>
        <v>2.6392567330600203</v>
      </c>
      <c r="Z20" s="134">
        <v>16978</v>
      </c>
      <c r="AA20" s="129">
        <f t="shared" si="7"/>
        <v>2.0566615620214397</v>
      </c>
      <c r="AB20" s="112"/>
      <c r="AC20" s="113" t="s">
        <v>41</v>
      </c>
    </row>
    <row r="21" spans="1:29" s="1" customFormat="1" ht="13.5">
      <c r="A21" s="113"/>
      <c r="B21" s="111" t="s">
        <v>42</v>
      </c>
      <c r="C21" s="130">
        <v>27203</v>
      </c>
      <c r="D21" s="123">
        <v>501</v>
      </c>
      <c r="E21" s="123">
        <v>448</v>
      </c>
      <c r="F21" s="123">
        <v>949</v>
      </c>
      <c r="G21" s="123">
        <v>642</v>
      </c>
      <c r="H21" s="123">
        <v>512</v>
      </c>
      <c r="I21" s="123">
        <v>1154</v>
      </c>
      <c r="J21" s="119">
        <f t="shared" si="0"/>
        <v>-205</v>
      </c>
      <c r="K21" s="123">
        <f t="shared" si="9"/>
        <v>13</v>
      </c>
      <c r="L21" s="121">
        <f t="shared" si="1"/>
        <v>-0.7535933536742271</v>
      </c>
      <c r="M21" s="123">
        <f t="shared" si="10"/>
        <v>14</v>
      </c>
      <c r="N21" s="131">
        <v>171</v>
      </c>
      <c r="O21" s="132">
        <v>470</v>
      </c>
      <c r="P21" s="120">
        <f t="shared" si="2"/>
        <v>-299</v>
      </c>
      <c r="Q21" s="132">
        <f t="shared" si="11"/>
        <v>12</v>
      </c>
      <c r="R21" s="114">
        <f t="shared" si="3"/>
        <v>-1.0991434768224093</v>
      </c>
      <c r="S21" s="133">
        <f t="shared" si="12"/>
        <v>14</v>
      </c>
      <c r="T21" s="119">
        <f t="shared" si="4"/>
        <v>-504</v>
      </c>
      <c r="U21" s="123">
        <f t="shared" si="13"/>
        <v>14</v>
      </c>
      <c r="V21" s="121">
        <f t="shared" si="5"/>
        <v>-1.8527368304966363</v>
      </c>
      <c r="W21" s="123">
        <f t="shared" si="14"/>
        <v>15</v>
      </c>
      <c r="X21" s="130">
        <f t="shared" si="8"/>
        <v>26699</v>
      </c>
      <c r="Y21" s="129">
        <f t="shared" si="6"/>
        <v>2.0180283955544267</v>
      </c>
      <c r="Z21" s="134">
        <v>11043</v>
      </c>
      <c r="AA21" s="129">
        <f t="shared" si="7"/>
        <v>2.417730689124332</v>
      </c>
      <c r="AB21" s="112"/>
      <c r="AC21" s="113" t="s">
        <v>42</v>
      </c>
    </row>
    <row r="22" spans="1:29" s="1" customFormat="1" ht="13.5">
      <c r="A22" s="113"/>
      <c r="B22" s="111" t="s">
        <v>43</v>
      </c>
      <c r="C22" s="130">
        <v>42354</v>
      </c>
      <c r="D22" s="123">
        <v>639</v>
      </c>
      <c r="E22" s="123">
        <v>845</v>
      </c>
      <c r="F22" s="123">
        <v>1484</v>
      </c>
      <c r="G22" s="123">
        <v>859</v>
      </c>
      <c r="H22" s="123">
        <v>938</v>
      </c>
      <c r="I22" s="123">
        <v>1797</v>
      </c>
      <c r="J22" s="119">
        <f t="shared" si="0"/>
        <v>-313</v>
      </c>
      <c r="K22" s="123">
        <f t="shared" si="9"/>
        <v>17</v>
      </c>
      <c r="L22" s="121">
        <f t="shared" si="1"/>
        <v>-0.7390093025452141</v>
      </c>
      <c r="M22" s="123">
        <f t="shared" si="10"/>
        <v>12</v>
      </c>
      <c r="N22" s="131">
        <v>272</v>
      </c>
      <c r="O22" s="132">
        <v>646</v>
      </c>
      <c r="P22" s="120">
        <f t="shared" si="2"/>
        <v>-374</v>
      </c>
      <c r="Q22" s="132">
        <f t="shared" si="11"/>
        <v>15</v>
      </c>
      <c r="R22" s="114">
        <f t="shared" si="3"/>
        <v>-0.8830334797185625</v>
      </c>
      <c r="S22" s="133">
        <f t="shared" si="12"/>
        <v>12</v>
      </c>
      <c r="T22" s="119">
        <f t="shared" si="4"/>
        <v>-687</v>
      </c>
      <c r="U22" s="123">
        <f t="shared" si="13"/>
        <v>17</v>
      </c>
      <c r="V22" s="121">
        <f t="shared" si="5"/>
        <v>-1.6220427822637766</v>
      </c>
      <c r="W22" s="123">
        <f t="shared" si="14"/>
        <v>13</v>
      </c>
      <c r="X22" s="130">
        <f t="shared" si="8"/>
        <v>41667</v>
      </c>
      <c r="Y22" s="129">
        <f t="shared" si="6"/>
        <v>3.1493759750390016</v>
      </c>
      <c r="Z22" s="134">
        <v>15659</v>
      </c>
      <c r="AA22" s="129">
        <f t="shared" si="7"/>
        <v>2.6608978861996295</v>
      </c>
      <c r="AB22" s="112"/>
      <c r="AC22" s="113" t="s">
        <v>43</v>
      </c>
    </row>
    <row r="23" spans="1:29" s="1" customFormat="1" ht="13.5">
      <c r="A23" s="113"/>
      <c r="B23" s="111" t="s">
        <v>44</v>
      </c>
      <c r="C23" s="130">
        <v>43713</v>
      </c>
      <c r="D23" s="123">
        <v>464</v>
      </c>
      <c r="E23" s="123">
        <v>462</v>
      </c>
      <c r="F23" s="123">
        <v>926</v>
      </c>
      <c r="G23" s="123">
        <v>548</v>
      </c>
      <c r="H23" s="123">
        <v>661</v>
      </c>
      <c r="I23" s="123">
        <v>1209</v>
      </c>
      <c r="J23" s="119">
        <f t="shared" si="0"/>
        <v>-283</v>
      </c>
      <c r="K23" s="123">
        <f t="shared" si="9"/>
        <v>16</v>
      </c>
      <c r="L23" s="121">
        <f t="shared" si="1"/>
        <v>-0.6474046622286276</v>
      </c>
      <c r="M23" s="123">
        <f t="shared" si="10"/>
        <v>10</v>
      </c>
      <c r="N23" s="131">
        <v>239</v>
      </c>
      <c r="O23" s="132">
        <v>822</v>
      </c>
      <c r="P23" s="120">
        <f t="shared" si="2"/>
        <v>-583</v>
      </c>
      <c r="Q23" s="132">
        <f t="shared" si="11"/>
        <v>19</v>
      </c>
      <c r="R23" s="114">
        <f t="shared" si="3"/>
        <v>-1.3336993571706357</v>
      </c>
      <c r="S23" s="133">
        <f t="shared" si="12"/>
        <v>19</v>
      </c>
      <c r="T23" s="119">
        <f t="shared" si="4"/>
        <v>-866</v>
      </c>
      <c r="U23" s="123">
        <f t="shared" si="13"/>
        <v>19</v>
      </c>
      <c r="V23" s="121">
        <f t="shared" si="5"/>
        <v>-1.9811040193992633</v>
      </c>
      <c r="W23" s="123">
        <f t="shared" si="14"/>
        <v>17</v>
      </c>
      <c r="X23" s="130">
        <f t="shared" si="8"/>
        <v>42847</v>
      </c>
      <c r="Y23" s="129">
        <f t="shared" si="6"/>
        <v>3.2385655891351934</v>
      </c>
      <c r="Z23" s="134">
        <v>16371</v>
      </c>
      <c r="AA23" s="129">
        <f t="shared" si="7"/>
        <v>2.6172500152709057</v>
      </c>
      <c r="AB23" s="112"/>
      <c r="AC23" s="113" t="s">
        <v>44</v>
      </c>
    </row>
    <row r="24" spans="1:29" s="1" customFormat="1" ht="27" customHeight="1">
      <c r="A24" s="162" t="s">
        <v>45</v>
      </c>
      <c r="B24" s="163"/>
      <c r="C24" s="130">
        <v>71538</v>
      </c>
      <c r="D24" s="123">
        <v>2178</v>
      </c>
      <c r="E24" s="123">
        <v>1431</v>
      </c>
      <c r="F24" s="123">
        <v>3609</v>
      </c>
      <c r="G24" s="123">
        <v>2286</v>
      </c>
      <c r="H24" s="123">
        <v>1862</v>
      </c>
      <c r="I24" s="123">
        <v>4148</v>
      </c>
      <c r="J24" s="119">
        <f t="shared" si="0"/>
        <v>-539</v>
      </c>
      <c r="K24" s="123"/>
      <c r="L24" s="121">
        <f t="shared" si="1"/>
        <v>-0.7534457211551903</v>
      </c>
      <c r="M24" s="123"/>
      <c r="N24" s="131">
        <v>626</v>
      </c>
      <c r="O24" s="132">
        <v>635</v>
      </c>
      <c r="P24" s="120">
        <f t="shared" si="2"/>
        <v>-9</v>
      </c>
      <c r="Q24" s="132"/>
      <c r="R24" s="114">
        <f t="shared" si="3"/>
        <v>-0.012580726327266627</v>
      </c>
      <c r="S24" s="133"/>
      <c r="T24" s="119">
        <f t="shared" si="4"/>
        <v>-548</v>
      </c>
      <c r="U24" s="123"/>
      <c r="V24" s="121">
        <f t="shared" si="5"/>
        <v>-0.7660264474824569</v>
      </c>
      <c r="W24" s="123"/>
      <c r="X24" s="130">
        <f t="shared" si="8"/>
        <v>70990</v>
      </c>
      <c r="Y24" s="129">
        <f t="shared" si="6"/>
        <v>5.3657378853293665</v>
      </c>
      <c r="Z24" s="134">
        <v>27889</v>
      </c>
      <c r="AA24" s="129">
        <f t="shared" si="7"/>
        <v>2.5454480261034815</v>
      </c>
      <c r="AB24" s="112" t="s">
        <v>187</v>
      </c>
      <c r="AC24" s="113"/>
    </row>
    <row r="25" spans="1:29" s="1" customFormat="1" ht="13.5">
      <c r="A25" s="113"/>
      <c r="B25" s="111" t="s">
        <v>46</v>
      </c>
      <c r="C25" s="130">
        <v>41916</v>
      </c>
      <c r="D25" s="123">
        <v>1188</v>
      </c>
      <c r="E25" s="123">
        <v>644</v>
      </c>
      <c r="F25" s="123">
        <v>1832</v>
      </c>
      <c r="G25" s="123">
        <v>1216</v>
      </c>
      <c r="H25" s="123">
        <v>964</v>
      </c>
      <c r="I25" s="123">
        <v>2180</v>
      </c>
      <c r="J25" s="119">
        <f t="shared" si="0"/>
        <v>-348</v>
      </c>
      <c r="K25" s="123">
        <f>RANK(J25,社会増減,0)</f>
        <v>18</v>
      </c>
      <c r="L25" s="121">
        <f t="shared" si="1"/>
        <v>-0.8302318923561409</v>
      </c>
      <c r="M25" s="123">
        <f>RANK(L25,社会増減率,0)</f>
        <v>16</v>
      </c>
      <c r="N25" s="131">
        <v>374</v>
      </c>
      <c r="O25" s="132">
        <v>361</v>
      </c>
      <c r="P25" s="120">
        <f t="shared" si="2"/>
        <v>13</v>
      </c>
      <c r="Q25" s="132">
        <f>RANK(P25,自然増減,0)</f>
        <v>3</v>
      </c>
      <c r="R25" s="114">
        <f t="shared" si="3"/>
        <v>0.031014409771924798</v>
      </c>
      <c r="S25" s="133">
        <f>RANK(R25,自然増減率,0)</f>
        <v>2</v>
      </c>
      <c r="T25" s="119">
        <f t="shared" si="4"/>
        <v>-335</v>
      </c>
      <c r="U25" s="123">
        <f>RANK(T25,人口増減,0)</f>
        <v>8</v>
      </c>
      <c r="V25" s="121">
        <f t="shared" si="5"/>
        <v>-0.799217482584216</v>
      </c>
      <c r="W25" s="123">
        <f>RANK(V25,人口増減率,0)</f>
        <v>5</v>
      </c>
      <c r="X25" s="130">
        <f t="shared" si="8"/>
        <v>41581</v>
      </c>
      <c r="Y25" s="129">
        <f t="shared" si="6"/>
        <v>3.1428757150286013</v>
      </c>
      <c r="Z25" s="134">
        <v>16481</v>
      </c>
      <c r="AA25" s="129">
        <f t="shared" si="7"/>
        <v>2.5229658394514898</v>
      </c>
      <c r="AB25" s="112"/>
      <c r="AC25" s="113" t="s">
        <v>46</v>
      </c>
    </row>
    <row r="26" spans="1:29" s="1" customFormat="1" ht="13.5">
      <c r="A26" s="113"/>
      <c r="B26" s="111" t="s">
        <v>47</v>
      </c>
      <c r="C26" s="130">
        <v>29622</v>
      </c>
      <c r="D26" s="123">
        <v>990</v>
      </c>
      <c r="E26" s="123">
        <v>787</v>
      </c>
      <c r="F26" s="123">
        <v>1777</v>
      </c>
      <c r="G26" s="123">
        <v>1070</v>
      </c>
      <c r="H26" s="123">
        <v>898</v>
      </c>
      <c r="I26" s="123">
        <v>1968</v>
      </c>
      <c r="J26" s="119">
        <f t="shared" si="0"/>
        <v>-191</v>
      </c>
      <c r="K26" s="123">
        <f>RANK(J26,社会増減,0)</f>
        <v>10</v>
      </c>
      <c r="L26" s="121">
        <f t="shared" si="1"/>
        <v>-0.6447910336911755</v>
      </c>
      <c r="M26" s="123">
        <f>RANK(L26,社会増減率,0)</f>
        <v>9</v>
      </c>
      <c r="N26" s="131">
        <v>252</v>
      </c>
      <c r="O26" s="132">
        <v>274</v>
      </c>
      <c r="P26" s="120">
        <f t="shared" si="2"/>
        <v>-22</v>
      </c>
      <c r="Q26" s="132">
        <f>RANK(P26,自然増減,0)</f>
        <v>4</v>
      </c>
      <c r="R26" s="114">
        <f t="shared" si="3"/>
        <v>-0.07426912429950712</v>
      </c>
      <c r="S26" s="133">
        <f>RANK(R26,自然増減率,0)</f>
        <v>4</v>
      </c>
      <c r="T26" s="119">
        <f t="shared" si="4"/>
        <v>-213</v>
      </c>
      <c r="U26" s="123">
        <f>RANK(T26,人口増減,0)</f>
        <v>7</v>
      </c>
      <c r="V26" s="121">
        <f t="shared" si="5"/>
        <v>-0.7190601579906826</v>
      </c>
      <c r="W26" s="123">
        <f>RANK(V26,人口増減率,0)</f>
        <v>4</v>
      </c>
      <c r="X26" s="130">
        <f t="shared" si="8"/>
        <v>29409</v>
      </c>
      <c r="Y26" s="129">
        <f t="shared" si="6"/>
        <v>2.2228621703007656</v>
      </c>
      <c r="Z26" s="134">
        <v>11408</v>
      </c>
      <c r="AA26" s="129">
        <f t="shared" si="7"/>
        <v>2.577927769985975</v>
      </c>
      <c r="AB26" s="112"/>
      <c r="AC26" s="113" t="s">
        <v>47</v>
      </c>
    </row>
    <row r="27" spans="1:29" s="1" customFormat="1" ht="27" customHeight="1">
      <c r="A27" s="162" t="s">
        <v>48</v>
      </c>
      <c r="B27" s="163"/>
      <c r="C27" s="130">
        <v>36198</v>
      </c>
      <c r="D27" s="123">
        <v>699</v>
      </c>
      <c r="E27" s="123">
        <v>494</v>
      </c>
      <c r="F27" s="123">
        <v>1193</v>
      </c>
      <c r="G27" s="123">
        <v>816</v>
      </c>
      <c r="H27" s="123">
        <v>632</v>
      </c>
      <c r="I27" s="123">
        <v>1448</v>
      </c>
      <c r="J27" s="119">
        <f t="shared" si="0"/>
        <v>-255</v>
      </c>
      <c r="K27" s="123"/>
      <c r="L27" s="121">
        <f t="shared" si="1"/>
        <v>-0.7044588098789989</v>
      </c>
      <c r="M27" s="123"/>
      <c r="N27" s="131">
        <v>233</v>
      </c>
      <c r="O27" s="132">
        <v>494</v>
      </c>
      <c r="P27" s="120">
        <f t="shared" si="2"/>
        <v>-261</v>
      </c>
      <c r="Q27" s="132"/>
      <c r="R27" s="114">
        <f t="shared" si="3"/>
        <v>-0.7210343112879164</v>
      </c>
      <c r="S27" s="133"/>
      <c r="T27" s="119">
        <f t="shared" si="4"/>
        <v>-516</v>
      </c>
      <c r="U27" s="123"/>
      <c r="V27" s="121">
        <f t="shared" si="5"/>
        <v>-1.4254931211669153</v>
      </c>
      <c r="W27" s="123"/>
      <c r="X27" s="130">
        <f t="shared" si="8"/>
        <v>35682</v>
      </c>
      <c r="Y27" s="129">
        <f t="shared" si="6"/>
        <v>2.697003228966368</v>
      </c>
      <c r="Z27" s="134">
        <v>12858</v>
      </c>
      <c r="AA27" s="129">
        <f t="shared" si="7"/>
        <v>2.7750816612225853</v>
      </c>
      <c r="AB27" s="112" t="s">
        <v>188</v>
      </c>
      <c r="AC27" s="113"/>
    </row>
    <row r="28" spans="1:29" s="1" customFormat="1" ht="13.5">
      <c r="A28" s="113"/>
      <c r="B28" s="111" t="s">
        <v>49</v>
      </c>
      <c r="C28" s="130">
        <v>7905</v>
      </c>
      <c r="D28" s="123">
        <v>138</v>
      </c>
      <c r="E28" s="123">
        <v>114</v>
      </c>
      <c r="F28" s="123">
        <v>252</v>
      </c>
      <c r="G28" s="123">
        <v>182</v>
      </c>
      <c r="H28" s="123">
        <v>109</v>
      </c>
      <c r="I28" s="123">
        <v>291</v>
      </c>
      <c r="J28" s="119">
        <f t="shared" si="0"/>
        <v>-39</v>
      </c>
      <c r="K28" s="123">
        <f>RANK(J28,社会増減,0)</f>
        <v>5</v>
      </c>
      <c r="L28" s="121">
        <f t="shared" si="1"/>
        <v>-0.49335863377609107</v>
      </c>
      <c r="M28" s="123">
        <f>RANK(L28,社会増減率,0)</f>
        <v>7</v>
      </c>
      <c r="N28" s="131">
        <v>35</v>
      </c>
      <c r="O28" s="132">
        <v>126</v>
      </c>
      <c r="P28" s="120">
        <f t="shared" si="2"/>
        <v>-91</v>
      </c>
      <c r="Q28" s="132">
        <f>RANK(P28,自然増減,0)</f>
        <v>7</v>
      </c>
      <c r="R28" s="114">
        <f t="shared" si="3"/>
        <v>-1.1511701454775458</v>
      </c>
      <c r="S28" s="133">
        <f>RANK(R28,自然増減率,0)</f>
        <v>15</v>
      </c>
      <c r="T28" s="119">
        <f t="shared" si="4"/>
        <v>-130</v>
      </c>
      <c r="U28" s="123">
        <f>RANK(T28,人口増減,0)</f>
        <v>4</v>
      </c>
      <c r="V28" s="121">
        <f t="shared" si="5"/>
        <v>-1.644528779253637</v>
      </c>
      <c r="W28" s="123">
        <f>RANK(V28,人口増減率,0)</f>
        <v>14</v>
      </c>
      <c r="X28" s="130">
        <f t="shared" si="8"/>
        <v>7775</v>
      </c>
      <c r="Y28" s="129">
        <f t="shared" si="6"/>
        <v>0.587668855591433</v>
      </c>
      <c r="Z28" s="134">
        <v>2715</v>
      </c>
      <c r="AA28" s="129">
        <f t="shared" si="7"/>
        <v>2.863720073664825</v>
      </c>
      <c r="AB28" s="112"/>
      <c r="AC28" s="113" t="s">
        <v>49</v>
      </c>
    </row>
    <row r="29" spans="1:29" s="1" customFormat="1" ht="13.5">
      <c r="A29" s="113"/>
      <c r="B29" s="111" t="s">
        <v>50</v>
      </c>
      <c r="C29" s="130">
        <v>13703</v>
      </c>
      <c r="D29" s="123">
        <v>305</v>
      </c>
      <c r="E29" s="123">
        <v>182</v>
      </c>
      <c r="F29" s="123">
        <v>487</v>
      </c>
      <c r="G29" s="123">
        <v>339</v>
      </c>
      <c r="H29" s="123">
        <v>255</v>
      </c>
      <c r="I29" s="123">
        <v>594</v>
      </c>
      <c r="J29" s="119">
        <f t="shared" si="0"/>
        <v>-107</v>
      </c>
      <c r="K29" s="123">
        <f>RANK(J29,社会増減,0)</f>
        <v>8</v>
      </c>
      <c r="L29" s="121">
        <f t="shared" si="1"/>
        <v>-0.7808509085601694</v>
      </c>
      <c r="M29" s="123">
        <f>RANK(L29,社会増減率,0)</f>
        <v>15</v>
      </c>
      <c r="N29" s="131">
        <v>82</v>
      </c>
      <c r="O29" s="132">
        <v>176</v>
      </c>
      <c r="P29" s="120">
        <f t="shared" si="2"/>
        <v>-94</v>
      </c>
      <c r="Q29" s="132">
        <f>RANK(P29,自然増減,0)</f>
        <v>8</v>
      </c>
      <c r="R29" s="114">
        <f t="shared" si="3"/>
        <v>-0.68598117200613</v>
      </c>
      <c r="S29" s="133">
        <f>RANK(R29,自然増減率,0)</f>
        <v>9</v>
      </c>
      <c r="T29" s="119">
        <f t="shared" si="4"/>
        <v>-201</v>
      </c>
      <c r="U29" s="123">
        <f>RANK(T29,人口増減,0)</f>
        <v>6</v>
      </c>
      <c r="V29" s="121">
        <f t="shared" si="5"/>
        <v>-1.4668320805662993</v>
      </c>
      <c r="W29" s="123">
        <f>RANK(V29,人口増減率,0)</f>
        <v>11</v>
      </c>
      <c r="X29" s="130">
        <f t="shared" si="8"/>
        <v>13502</v>
      </c>
      <c r="Y29" s="129">
        <f t="shared" si="6"/>
        <v>1.0205408216328653</v>
      </c>
      <c r="Z29" s="134">
        <v>5203</v>
      </c>
      <c r="AA29" s="129">
        <f t="shared" si="7"/>
        <v>2.5950413223140494</v>
      </c>
      <c r="AB29" s="112"/>
      <c r="AC29" s="113" t="s">
        <v>50</v>
      </c>
    </row>
    <row r="30" spans="1:29" s="1" customFormat="1" ht="13.5">
      <c r="A30" s="113"/>
      <c r="B30" s="111" t="s">
        <v>51</v>
      </c>
      <c r="C30" s="130">
        <v>14590</v>
      </c>
      <c r="D30" s="123">
        <v>256</v>
      </c>
      <c r="E30" s="123">
        <v>198</v>
      </c>
      <c r="F30" s="123">
        <v>454</v>
      </c>
      <c r="G30" s="123">
        <v>295</v>
      </c>
      <c r="H30" s="123">
        <v>268</v>
      </c>
      <c r="I30" s="123">
        <v>563</v>
      </c>
      <c r="J30" s="119">
        <f t="shared" si="0"/>
        <v>-109</v>
      </c>
      <c r="K30" s="123">
        <f>RANK(J30,社会増減,0)</f>
        <v>9</v>
      </c>
      <c r="L30" s="121">
        <f t="shared" si="1"/>
        <v>-0.7470870459218644</v>
      </c>
      <c r="M30" s="123">
        <f>RANK(L30,社会増減率,0)</f>
        <v>13</v>
      </c>
      <c r="N30" s="131">
        <v>116</v>
      </c>
      <c r="O30" s="132">
        <v>192</v>
      </c>
      <c r="P30" s="120">
        <f t="shared" si="2"/>
        <v>-76</v>
      </c>
      <c r="Q30" s="132">
        <f>RANK(P30,自然増減,0)</f>
        <v>6</v>
      </c>
      <c r="R30" s="114">
        <f t="shared" si="3"/>
        <v>-0.5209047292666209</v>
      </c>
      <c r="S30" s="133">
        <f>RANK(R30,自然増減率,0)</f>
        <v>6</v>
      </c>
      <c r="T30" s="119">
        <f t="shared" si="4"/>
        <v>-185</v>
      </c>
      <c r="U30" s="123">
        <f>RANK(T30,人口増減,0)</f>
        <v>5</v>
      </c>
      <c r="V30" s="121">
        <f t="shared" si="5"/>
        <v>-1.2679917751884853</v>
      </c>
      <c r="W30" s="123">
        <f>RANK(V30,人口増減率,0)</f>
        <v>9</v>
      </c>
      <c r="X30" s="130">
        <f t="shared" si="8"/>
        <v>14405</v>
      </c>
      <c r="Y30" s="129">
        <f t="shared" si="6"/>
        <v>1.0887935517420697</v>
      </c>
      <c r="Z30" s="134">
        <v>4940</v>
      </c>
      <c r="AA30" s="129">
        <f t="shared" si="7"/>
        <v>2.915991902834008</v>
      </c>
      <c r="AB30" s="112"/>
      <c r="AC30" s="113" t="s">
        <v>51</v>
      </c>
    </row>
    <row r="31" spans="1:29" s="1" customFormat="1" ht="27" customHeight="1">
      <c r="A31" s="162" t="s">
        <v>52</v>
      </c>
      <c r="B31" s="163"/>
      <c r="C31" s="130">
        <v>16172</v>
      </c>
      <c r="D31" s="123">
        <v>532</v>
      </c>
      <c r="E31" s="123">
        <v>201</v>
      </c>
      <c r="F31" s="123">
        <v>733</v>
      </c>
      <c r="G31" s="123">
        <v>432</v>
      </c>
      <c r="H31" s="123">
        <v>299</v>
      </c>
      <c r="I31" s="123">
        <v>731</v>
      </c>
      <c r="J31" s="119">
        <f t="shared" si="0"/>
        <v>2</v>
      </c>
      <c r="K31" s="123"/>
      <c r="L31" s="121">
        <f t="shared" si="1"/>
        <v>0.012367054167697254</v>
      </c>
      <c r="M31" s="123"/>
      <c r="N31" s="131">
        <v>176</v>
      </c>
      <c r="O31" s="132">
        <v>209</v>
      </c>
      <c r="P31" s="120">
        <f t="shared" si="2"/>
        <v>-33</v>
      </c>
      <c r="Q31" s="132"/>
      <c r="R31" s="114">
        <f t="shared" si="3"/>
        <v>-0.2040563937670047</v>
      </c>
      <c r="S31" s="133"/>
      <c r="T31" s="119">
        <f t="shared" si="4"/>
        <v>-31</v>
      </c>
      <c r="U31" s="123"/>
      <c r="V31" s="121">
        <f t="shared" si="5"/>
        <v>-0.19168933959930745</v>
      </c>
      <c r="W31" s="123"/>
      <c r="X31" s="130">
        <f t="shared" si="8"/>
        <v>16141</v>
      </c>
      <c r="Y31" s="129">
        <f t="shared" si="6"/>
        <v>1.2200081026496874</v>
      </c>
      <c r="Z31" s="134">
        <v>6392</v>
      </c>
      <c r="AA31" s="129">
        <f t="shared" si="7"/>
        <v>2.5251877346683353</v>
      </c>
      <c r="AB31" s="112" t="s">
        <v>189</v>
      </c>
      <c r="AC31" s="113"/>
    </row>
    <row r="32" spans="1:29" s="1" customFormat="1" ht="13.5">
      <c r="A32" s="113"/>
      <c r="B32" s="111" t="s">
        <v>53</v>
      </c>
      <c r="C32" s="130">
        <v>2381</v>
      </c>
      <c r="D32" s="123">
        <v>66</v>
      </c>
      <c r="E32" s="123">
        <v>36</v>
      </c>
      <c r="F32" s="123">
        <v>102</v>
      </c>
      <c r="G32" s="123">
        <v>55</v>
      </c>
      <c r="H32" s="123">
        <v>71</v>
      </c>
      <c r="I32" s="123">
        <v>126</v>
      </c>
      <c r="J32" s="119">
        <f t="shared" si="0"/>
        <v>-24</v>
      </c>
      <c r="K32" s="123">
        <f>RANK(J32,社会増減,0)</f>
        <v>4</v>
      </c>
      <c r="L32" s="121">
        <f t="shared" si="1"/>
        <v>-1.007979840403192</v>
      </c>
      <c r="M32" s="123">
        <f>RANK(L32,社会増減率,0)</f>
        <v>19</v>
      </c>
      <c r="N32" s="131">
        <v>8</v>
      </c>
      <c r="O32" s="132">
        <v>65</v>
      </c>
      <c r="P32" s="120">
        <f t="shared" si="2"/>
        <v>-57</v>
      </c>
      <c r="Q32" s="132">
        <f>RANK(P32,自然増減,0)</f>
        <v>5</v>
      </c>
      <c r="R32" s="114">
        <f t="shared" si="3"/>
        <v>-2.393952120957581</v>
      </c>
      <c r="S32" s="133">
        <f>RANK(R32,自然増減率,0)</f>
        <v>21</v>
      </c>
      <c r="T32" s="119">
        <f t="shared" si="4"/>
        <v>-81</v>
      </c>
      <c r="U32" s="123">
        <f>RANK(T32,人口増減,0)</f>
        <v>3</v>
      </c>
      <c r="V32" s="121">
        <f t="shared" si="5"/>
        <v>-3.4019319613607726</v>
      </c>
      <c r="W32" s="123">
        <f>RANK(V32,人口増減率,0)</f>
        <v>21</v>
      </c>
      <c r="X32" s="130">
        <f t="shared" si="8"/>
        <v>2300</v>
      </c>
      <c r="Y32" s="129">
        <f t="shared" si="6"/>
        <v>0.17384416306884834</v>
      </c>
      <c r="Z32" s="134">
        <v>1156</v>
      </c>
      <c r="AA32" s="129">
        <f t="shared" si="7"/>
        <v>1.9896193771626298</v>
      </c>
      <c r="AB32" s="112"/>
      <c r="AC32" s="113" t="s">
        <v>53</v>
      </c>
    </row>
    <row r="33" spans="1:29" s="1" customFormat="1" ht="13.5">
      <c r="A33" s="113"/>
      <c r="B33" s="111" t="s">
        <v>54</v>
      </c>
      <c r="C33" s="130">
        <v>13791</v>
      </c>
      <c r="D33" s="123">
        <v>466</v>
      </c>
      <c r="E33" s="123">
        <v>165</v>
      </c>
      <c r="F33" s="123">
        <v>631</v>
      </c>
      <c r="G33" s="123">
        <v>377</v>
      </c>
      <c r="H33" s="123">
        <v>228</v>
      </c>
      <c r="I33" s="123">
        <v>605</v>
      </c>
      <c r="J33" s="119">
        <f t="shared" si="0"/>
        <v>26</v>
      </c>
      <c r="K33" s="123">
        <f>RANK(J33,社会増減,0)</f>
        <v>3</v>
      </c>
      <c r="L33" s="121">
        <f t="shared" si="1"/>
        <v>0.18852875063447175</v>
      </c>
      <c r="M33" s="123">
        <f>RANK(L33,社会増減率,0)</f>
        <v>2</v>
      </c>
      <c r="N33" s="131">
        <v>168</v>
      </c>
      <c r="O33" s="132">
        <v>144</v>
      </c>
      <c r="P33" s="120">
        <f t="shared" si="2"/>
        <v>24</v>
      </c>
      <c r="Q33" s="132">
        <f>RANK(P33,自然増減,0)</f>
        <v>1</v>
      </c>
      <c r="R33" s="114">
        <f t="shared" si="3"/>
        <v>0.1740265390472047</v>
      </c>
      <c r="S33" s="133">
        <f>RANK(R33,自然増減率,0)</f>
        <v>1</v>
      </c>
      <c r="T33" s="119">
        <f t="shared" si="4"/>
        <v>50</v>
      </c>
      <c r="U33" s="123">
        <f>RANK(T33,人口増減,0)</f>
        <v>2</v>
      </c>
      <c r="V33" s="121">
        <f t="shared" si="5"/>
        <v>0.3625552896816765</v>
      </c>
      <c r="W33" s="123">
        <f>RANK(V33,人口増減率,0)</f>
        <v>2</v>
      </c>
      <c r="X33" s="130">
        <f t="shared" si="8"/>
        <v>13841</v>
      </c>
      <c r="Y33" s="129">
        <f t="shared" si="6"/>
        <v>1.046163939580839</v>
      </c>
      <c r="Z33" s="134">
        <v>5236</v>
      </c>
      <c r="AA33" s="129">
        <f t="shared" si="7"/>
        <v>2.6434300993124524</v>
      </c>
      <c r="AB33" s="112"/>
      <c r="AC33" s="113" t="s">
        <v>54</v>
      </c>
    </row>
    <row r="34" spans="1:29" s="1" customFormat="1" ht="27" customHeight="1">
      <c r="A34" s="162" t="s">
        <v>55</v>
      </c>
      <c r="B34" s="163"/>
      <c r="C34" s="130">
        <v>18378</v>
      </c>
      <c r="D34" s="123">
        <v>271</v>
      </c>
      <c r="E34" s="123">
        <v>270</v>
      </c>
      <c r="F34" s="123">
        <v>541</v>
      </c>
      <c r="G34" s="123">
        <v>376</v>
      </c>
      <c r="H34" s="123">
        <v>376</v>
      </c>
      <c r="I34" s="123">
        <v>752</v>
      </c>
      <c r="J34" s="119">
        <f t="shared" si="0"/>
        <v>-211</v>
      </c>
      <c r="K34" s="123"/>
      <c r="L34" s="121">
        <f t="shared" si="1"/>
        <v>-1.1481118728915007</v>
      </c>
      <c r="M34" s="123"/>
      <c r="N34" s="131">
        <v>78</v>
      </c>
      <c r="O34" s="132">
        <v>339</v>
      </c>
      <c r="P34" s="120">
        <f t="shared" si="2"/>
        <v>-261</v>
      </c>
      <c r="Q34" s="132"/>
      <c r="R34" s="114">
        <f t="shared" si="3"/>
        <v>-1.4201762977473065</v>
      </c>
      <c r="S34" s="133"/>
      <c r="T34" s="119">
        <f t="shared" si="4"/>
        <v>-472</v>
      </c>
      <c r="U34" s="123"/>
      <c r="V34" s="121">
        <f t="shared" si="5"/>
        <v>-2.5682881706388074</v>
      </c>
      <c r="W34" s="123"/>
      <c r="X34" s="130">
        <f t="shared" si="8"/>
        <v>17906</v>
      </c>
      <c r="Y34" s="129">
        <f t="shared" si="6"/>
        <v>1.353414601700347</v>
      </c>
      <c r="Z34" s="134">
        <v>8391</v>
      </c>
      <c r="AA34" s="129">
        <f t="shared" si="7"/>
        <v>2.1339530449290907</v>
      </c>
      <c r="AB34" s="112" t="s">
        <v>190</v>
      </c>
      <c r="AC34" s="113"/>
    </row>
    <row r="35" spans="1:29" s="1" customFormat="1" ht="13.5">
      <c r="A35" s="113"/>
      <c r="B35" s="111" t="s">
        <v>56</v>
      </c>
      <c r="C35" s="130">
        <v>18378</v>
      </c>
      <c r="D35" s="132">
        <v>271</v>
      </c>
      <c r="E35" s="132">
        <v>270</v>
      </c>
      <c r="F35" s="132">
        <v>541</v>
      </c>
      <c r="G35" s="132">
        <v>376</v>
      </c>
      <c r="H35" s="132">
        <v>376</v>
      </c>
      <c r="I35" s="132">
        <v>752</v>
      </c>
      <c r="J35" s="120">
        <f t="shared" si="0"/>
        <v>-211</v>
      </c>
      <c r="K35" s="123">
        <f>RANK(J35,社会増減,0)</f>
        <v>14</v>
      </c>
      <c r="L35" s="114">
        <f t="shared" si="1"/>
        <v>-1.1481118728915007</v>
      </c>
      <c r="M35" s="123">
        <f>RANK(L35,社会増減率,0)</f>
        <v>20</v>
      </c>
      <c r="N35" s="131">
        <v>78</v>
      </c>
      <c r="O35" s="132">
        <v>339</v>
      </c>
      <c r="P35" s="120">
        <f t="shared" si="2"/>
        <v>-261</v>
      </c>
      <c r="Q35" s="132">
        <f>RANK(P35,自然増減,0)</f>
        <v>11</v>
      </c>
      <c r="R35" s="114">
        <f t="shared" si="3"/>
        <v>-1.4201762977473065</v>
      </c>
      <c r="S35" s="133">
        <f>RANK(R35,自然増減率,0)</f>
        <v>20</v>
      </c>
      <c r="T35" s="119">
        <f t="shared" si="4"/>
        <v>-472</v>
      </c>
      <c r="U35" s="123">
        <f>RANK(T35,人口増減,0)</f>
        <v>13</v>
      </c>
      <c r="V35" s="121">
        <f t="shared" si="5"/>
        <v>-2.5682881706388074</v>
      </c>
      <c r="W35" s="123">
        <f>RANK(V35,人口増減率,0)</f>
        <v>20</v>
      </c>
      <c r="X35" s="130">
        <f t="shared" si="8"/>
        <v>17906</v>
      </c>
      <c r="Y35" s="129">
        <f t="shared" si="6"/>
        <v>1.353414601700347</v>
      </c>
      <c r="Z35" s="135">
        <v>8391</v>
      </c>
      <c r="AA35" s="129">
        <f t="shared" si="7"/>
        <v>2.1339530449290907</v>
      </c>
      <c r="AB35" s="112"/>
      <c r="AC35" s="113" t="s">
        <v>56</v>
      </c>
    </row>
    <row r="36" spans="1:29" s="2" customFormat="1" ht="3.75" customHeight="1">
      <c r="A36" s="115"/>
      <c r="B36" s="116"/>
      <c r="C36" s="136"/>
      <c r="D36" s="137"/>
      <c r="E36" s="137"/>
      <c r="F36" s="137"/>
      <c r="G36" s="137"/>
      <c r="H36" s="137"/>
      <c r="I36" s="137"/>
      <c r="J36" s="138"/>
      <c r="K36" s="137"/>
      <c r="L36" s="139"/>
      <c r="M36" s="137"/>
      <c r="N36" s="140"/>
      <c r="O36" s="137"/>
      <c r="P36" s="138"/>
      <c r="Q36" s="137"/>
      <c r="R36" s="139"/>
      <c r="S36" s="141"/>
      <c r="T36" s="138"/>
      <c r="U36" s="137"/>
      <c r="V36" s="139"/>
      <c r="W36" s="137"/>
      <c r="X36" s="136"/>
      <c r="Y36" s="142"/>
      <c r="Z36" s="143"/>
      <c r="AA36" s="142"/>
      <c r="AB36" s="117"/>
      <c r="AC36" s="118"/>
    </row>
    <row r="38" ht="13.5">
      <c r="B38" s="7"/>
    </row>
  </sheetData>
  <sheetProtection/>
  <mergeCells count="16">
    <mergeCell ref="A34:B34"/>
    <mergeCell ref="E1:G1"/>
    <mergeCell ref="A8:B8"/>
    <mergeCell ref="A9:B9"/>
    <mergeCell ref="A10:B10"/>
    <mergeCell ref="A24:B24"/>
    <mergeCell ref="A27:B27"/>
    <mergeCell ref="A31:B31"/>
    <mergeCell ref="A5:B7"/>
    <mergeCell ref="D5:M5"/>
    <mergeCell ref="N5:S5"/>
    <mergeCell ref="AB5:AC7"/>
    <mergeCell ref="D6:F6"/>
    <mergeCell ref="G6:I6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4"/>
  <sheetViews>
    <sheetView zoomScalePageLayoutView="0" workbookViewId="0" topLeftCell="A16">
      <selection activeCell="C30" sqref="C30"/>
    </sheetView>
  </sheetViews>
  <sheetFormatPr defaultColWidth="9.00390625" defaultRowHeight="13.5"/>
  <cols>
    <col min="1" max="1" width="4.625" style="13" customWidth="1"/>
    <col min="2" max="2" width="1.625" style="11" customWidth="1"/>
    <col min="3" max="3" width="10.625" style="11" customWidth="1"/>
    <col min="4" max="4" width="1.625" style="11" customWidth="1"/>
    <col min="5" max="23" width="9.75390625" style="13" customWidth="1"/>
    <col min="24" max="16384" width="9.00390625" style="13" customWidth="1"/>
  </cols>
  <sheetData>
    <row r="1" spans="1:2" ht="17.25">
      <c r="A1" s="12" t="s">
        <v>197</v>
      </c>
      <c r="B1" s="80"/>
    </row>
    <row r="2" spans="1:2" ht="17.25">
      <c r="A2" s="12"/>
      <c r="B2" s="80"/>
    </row>
    <row r="3" ht="14.25">
      <c r="A3" s="14" t="s">
        <v>201</v>
      </c>
    </row>
    <row r="4" spans="1:23" ht="22.5" customHeight="1">
      <c r="A4" s="18"/>
      <c r="B4" s="19"/>
      <c r="C4" s="19"/>
      <c r="D4" s="20"/>
      <c r="E4" s="62" t="s">
        <v>32</v>
      </c>
      <c r="F4" s="62" t="s">
        <v>33</v>
      </c>
      <c r="G4" s="62" t="s">
        <v>34</v>
      </c>
      <c r="H4" s="62" t="s">
        <v>35</v>
      </c>
      <c r="I4" s="62" t="s">
        <v>36</v>
      </c>
      <c r="J4" s="62" t="s">
        <v>37</v>
      </c>
      <c r="K4" s="62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62" t="s">
        <v>78</v>
      </c>
      <c r="S4" s="62" t="s">
        <v>79</v>
      </c>
      <c r="T4" s="62" t="s">
        <v>52</v>
      </c>
      <c r="U4" s="62" t="s">
        <v>55</v>
      </c>
      <c r="V4" s="62" t="s">
        <v>80</v>
      </c>
      <c r="W4" s="62" t="s">
        <v>81</v>
      </c>
    </row>
    <row r="5" spans="1:256" s="3" customFormat="1" ht="7.5" customHeight="1">
      <c r="A5" s="25"/>
      <c r="B5" s="26"/>
      <c r="C5" s="26"/>
      <c r="D5" s="27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78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3" customFormat="1" ht="22.5" customHeight="1">
      <c r="A6" s="29">
        <v>201</v>
      </c>
      <c r="B6" s="30"/>
      <c r="C6" s="36" t="s">
        <v>82</v>
      </c>
      <c r="D6" s="36"/>
      <c r="E6" s="146"/>
      <c r="F6" s="146">
        <v>-46</v>
      </c>
      <c r="G6" s="146">
        <v>-20</v>
      </c>
      <c r="H6" s="146">
        <v>-75</v>
      </c>
      <c r="I6" s="146">
        <v>-237</v>
      </c>
      <c r="J6" s="146">
        <v>19</v>
      </c>
      <c r="K6" s="146">
        <v>11</v>
      </c>
      <c r="L6" s="146">
        <v>47</v>
      </c>
      <c r="M6" s="146">
        <v>18</v>
      </c>
      <c r="N6" s="146">
        <v>37</v>
      </c>
      <c r="O6" s="146">
        <v>25</v>
      </c>
      <c r="P6" s="146">
        <v>27</v>
      </c>
      <c r="Q6" s="146">
        <v>20</v>
      </c>
      <c r="R6" s="146">
        <v>48</v>
      </c>
      <c r="S6" s="146">
        <v>21</v>
      </c>
      <c r="T6" s="146">
        <v>5</v>
      </c>
      <c r="U6" s="146">
        <v>29</v>
      </c>
      <c r="V6" s="146">
        <v>0</v>
      </c>
      <c r="W6" s="146">
        <v>-71</v>
      </c>
      <c r="X6" s="78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>
        <v>202</v>
      </c>
      <c r="B7" s="30"/>
      <c r="C7" s="36" t="s">
        <v>33</v>
      </c>
      <c r="D7" s="37"/>
      <c r="E7" s="146">
        <v>43</v>
      </c>
      <c r="F7" s="146"/>
      <c r="G7" s="146">
        <v>4</v>
      </c>
      <c r="H7" s="146">
        <v>-80</v>
      </c>
      <c r="I7" s="146">
        <v>-145</v>
      </c>
      <c r="J7" s="146">
        <v>60</v>
      </c>
      <c r="K7" s="146">
        <v>24</v>
      </c>
      <c r="L7" s="146">
        <v>17</v>
      </c>
      <c r="M7" s="146">
        <v>-20</v>
      </c>
      <c r="N7" s="146">
        <v>-13</v>
      </c>
      <c r="O7" s="146">
        <v>69</v>
      </c>
      <c r="P7" s="146">
        <v>6</v>
      </c>
      <c r="Q7" s="146">
        <v>-13</v>
      </c>
      <c r="R7" s="146">
        <v>-63</v>
      </c>
      <c r="S7" s="146">
        <v>-6</v>
      </c>
      <c r="T7" s="146">
        <v>-72</v>
      </c>
      <c r="U7" s="146">
        <v>25</v>
      </c>
      <c r="V7" s="146">
        <v>0</v>
      </c>
      <c r="W7" s="146">
        <v>-164</v>
      </c>
      <c r="X7" s="78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15" customHeight="1">
      <c r="A8" s="29">
        <v>203</v>
      </c>
      <c r="B8" s="30"/>
      <c r="C8" s="36" t="s">
        <v>34</v>
      </c>
      <c r="D8" s="37"/>
      <c r="E8" s="146">
        <v>9</v>
      </c>
      <c r="F8" s="146">
        <v>0</v>
      </c>
      <c r="G8" s="146"/>
      <c r="H8" s="146">
        <v>11</v>
      </c>
      <c r="I8" s="146">
        <v>-5</v>
      </c>
      <c r="J8" s="146">
        <v>6</v>
      </c>
      <c r="K8" s="146">
        <v>-1</v>
      </c>
      <c r="L8" s="146">
        <v>4</v>
      </c>
      <c r="M8" s="146">
        <v>-12</v>
      </c>
      <c r="N8" s="146">
        <v>7</v>
      </c>
      <c r="O8" s="146">
        <v>1</v>
      </c>
      <c r="P8" s="146">
        <v>51</v>
      </c>
      <c r="Q8" s="146">
        <v>76</v>
      </c>
      <c r="R8" s="146">
        <v>-6</v>
      </c>
      <c r="S8" s="146">
        <v>4</v>
      </c>
      <c r="T8" s="146">
        <v>-12</v>
      </c>
      <c r="U8" s="146">
        <v>-5</v>
      </c>
      <c r="V8" s="146">
        <v>0</v>
      </c>
      <c r="W8" s="146">
        <v>128</v>
      </c>
      <c r="X8" s="7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15" customHeight="1">
      <c r="A9" s="29">
        <v>204</v>
      </c>
      <c r="B9" s="30"/>
      <c r="C9" s="36" t="s">
        <v>35</v>
      </c>
      <c r="D9" s="37"/>
      <c r="E9" s="146">
        <v>122</v>
      </c>
      <c r="F9" s="146">
        <v>67</v>
      </c>
      <c r="G9" s="146">
        <v>-4</v>
      </c>
      <c r="H9" s="146"/>
      <c r="I9" s="146">
        <v>-228</v>
      </c>
      <c r="J9" s="146">
        <v>7</v>
      </c>
      <c r="K9" s="146">
        <v>-11</v>
      </c>
      <c r="L9" s="146">
        <v>40</v>
      </c>
      <c r="M9" s="146">
        <v>24</v>
      </c>
      <c r="N9" s="146">
        <v>41</v>
      </c>
      <c r="O9" s="146">
        <v>-11</v>
      </c>
      <c r="P9" s="146">
        <v>46</v>
      </c>
      <c r="Q9" s="146">
        <v>-22</v>
      </c>
      <c r="R9" s="146">
        <v>55</v>
      </c>
      <c r="S9" s="146">
        <v>8</v>
      </c>
      <c r="T9" s="146">
        <v>-6</v>
      </c>
      <c r="U9" s="146">
        <v>28</v>
      </c>
      <c r="V9" s="146">
        <v>0</v>
      </c>
      <c r="W9" s="146">
        <v>156</v>
      </c>
      <c r="X9" s="7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>
        <v>205</v>
      </c>
      <c r="B10" s="30"/>
      <c r="C10" s="36" t="s">
        <v>36</v>
      </c>
      <c r="D10" s="37"/>
      <c r="E10" s="146">
        <v>235</v>
      </c>
      <c r="F10" s="146">
        <v>138</v>
      </c>
      <c r="G10" s="146">
        <v>5</v>
      </c>
      <c r="H10" s="146">
        <v>220</v>
      </c>
      <c r="I10" s="146"/>
      <c r="J10" s="146">
        <v>10</v>
      </c>
      <c r="K10" s="146">
        <v>0</v>
      </c>
      <c r="L10" s="146">
        <v>18</v>
      </c>
      <c r="M10" s="146">
        <v>20</v>
      </c>
      <c r="N10" s="146">
        <v>10</v>
      </c>
      <c r="O10" s="146">
        <v>0</v>
      </c>
      <c r="P10" s="146">
        <v>24</v>
      </c>
      <c r="Q10" s="146">
        <v>21</v>
      </c>
      <c r="R10" s="146">
        <v>71</v>
      </c>
      <c r="S10" s="146">
        <v>67</v>
      </c>
      <c r="T10" s="146">
        <v>10</v>
      </c>
      <c r="U10" s="146">
        <v>15</v>
      </c>
      <c r="V10" s="146">
        <v>0</v>
      </c>
      <c r="W10" s="146">
        <v>864</v>
      </c>
      <c r="X10" s="78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>
        <v>207</v>
      </c>
      <c r="B11" s="30"/>
      <c r="C11" s="36" t="s">
        <v>37</v>
      </c>
      <c r="D11" s="37"/>
      <c r="E11" s="146">
        <v>-16</v>
      </c>
      <c r="F11" s="146">
        <v>-59</v>
      </c>
      <c r="G11" s="146">
        <v>-6</v>
      </c>
      <c r="H11" s="146">
        <v>-8</v>
      </c>
      <c r="I11" s="146">
        <v>-10</v>
      </c>
      <c r="J11" s="146"/>
      <c r="K11" s="146">
        <v>-16</v>
      </c>
      <c r="L11" s="146">
        <v>-5</v>
      </c>
      <c r="M11" s="146">
        <v>-18</v>
      </c>
      <c r="N11" s="146">
        <v>-3</v>
      </c>
      <c r="O11" s="146">
        <v>7</v>
      </c>
      <c r="P11" s="146">
        <v>-3</v>
      </c>
      <c r="Q11" s="146">
        <v>-6</v>
      </c>
      <c r="R11" s="146">
        <v>11</v>
      </c>
      <c r="S11" s="146">
        <v>-8</v>
      </c>
      <c r="T11" s="146">
        <v>-10</v>
      </c>
      <c r="U11" s="146">
        <v>-5</v>
      </c>
      <c r="V11" s="146">
        <v>0</v>
      </c>
      <c r="W11" s="146">
        <v>-155</v>
      </c>
      <c r="X11" s="7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>
        <v>208</v>
      </c>
      <c r="B12" s="30"/>
      <c r="C12" s="36" t="s">
        <v>71</v>
      </c>
      <c r="D12" s="37"/>
      <c r="E12" s="146">
        <v>-8</v>
      </c>
      <c r="F12" s="146">
        <v>-32</v>
      </c>
      <c r="G12" s="146">
        <v>1</v>
      </c>
      <c r="H12" s="146">
        <v>5</v>
      </c>
      <c r="I12" s="146">
        <v>0</v>
      </c>
      <c r="J12" s="146">
        <v>16</v>
      </c>
      <c r="K12" s="146"/>
      <c r="L12" s="146">
        <v>0</v>
      </c>
      <c r="M12" s="146">
        <v>0</v>
      </c>
      <c r="N12" s="146">
        <v>-5</v>
      </c>
      <c r="O12" s="146">
        <v>-5</v>
      </c>
      <c r="P12" s="146">
        <v>8</v>
      </c>
      <c r="Q12" s="146">
        <v>-4</v>
      </c>
      <c r="R12" s="146">
        <v>-4</v>
      </c>
      <c r="S12" s="146">
        <v>4</v>
      </c>
      <c r="T12" s="146">
        <v>4</v>
      </c>
      <c r="U12" s="146">
        <v>3</v>
      </c>
      <c r="V12" s="146">
        <v>0</v>
      </c>
      <c r="W12" s="146">
        <v>-17</v>
      </c>
      <c r="X12" s="78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>
        <v>209</v>
      </c>
      <c r="B13" s="30"/>
      <c r="C13" s="36" t="s">
        <v>83</v>
      </c>
      <c r="D13" s="37"/>
      <c r="E13" s="146">
        <v>-48</v>
      </c>
      <c r="F13" s="146">
        <v>-16</v>
      </c>
      <c r="G13" s="146">
        <v>-4</v>
      </c>
      <c r="H13" s="146">
        <v>-42</v>
      </c>
      <c r="I13" s="146">
        <v>-18</v>
      </c>
      <c r="J13" s="146">
        <v>5</v>
      </c>
      <c r="K13" s="146">
        <v>0</v>
      </c>
      <c r="L13" s="146"/>
      <c r="M13" s="146">
        <v>1</v>
      </c>
      <c r="N13" s="146">
        <v>-1</v>
      </c>
      <c r="O13" s="146">
        <v>2</v>
      </c>
      <c r="P13" s="146">
        <v>4</v>
      </c>
      <c r="Q13" s="146">
        <v>7</v>
      </c>
      <c r="R13" s="146">
        <v>9</v>
      </c>
      <c r="S13" s="146">
        <v>-1</v>
      </c>
      <c r="T13" s="146">
        <v>-3</v>
      </c>
      <c r="U13" s="146">
        <v>1</v>
      </c>
      <c r="V13" s="146">
        <v>0</v>
      </c>
      <c r="W13" s="146">
        <v>-104</v>
      </c>
      <c r="X13" s="7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15" customHeight="1">
      <c r="A14" s="29">
        <v>210</v>
      </c>
      <c r="B14" s="30"/>
      <c r="C14" s="36" t="s">
        <v>73</v>
      </c>
      <c r="D14" s="37"/>
      <c r="E14" s="146">
        <v>-18</v>
      </c>
      <c r="F14" s="146">
        <v>25</v>
      </c>
      <c r="G14" s="146">
        <v>12</v>
      </c>
      <c r="H14" s="146">
        <v>-26</v>
      </c>
      <c r="I14" s="146">
        <v>-20</v>
      </c>
      <c r="J14" s="146">
        <v>18</v>
      </c>
      <c r="K14" s="146">
        <v>0</v>
      </c>
      <c r="L14" s="146">
        <v>-1</v>
      </c>
      <c r="M14" s="146"/>
      <c r="N14" s="146">
        <v>3</v>
      </c>
      <c r="O14" s="146">
        <v>3</v>
      </c>
      <c r="P14" s="146">
        <v>10</v>
      </c>
      <c r="Q14" s="146">
        <v>5</v>
      </c>
      <c r="R14" s="146">
        <v>9</v>
      </c>
      <c r="S14" s="146">
        <v>-3</v>
      </c>
      <c r="T14" s="146">
        <v>6</v>
      </c>
      <c r="U14" s="146">
        <v>-3</v>
      </c>
      <c r="V14" s="146">
        <v>0</v>
      </c>
      <c r="W14" s="146">
        <v>20</v>
      </c>
      <c r="X14" s="7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15" customHeight="1">
      <c r="A15" s="29">
        <v>211</v>
      </c>
      <c r="B15" s="30"/>
      <c r="C15" s="36" t="s">
        <v>74</v>
      </c>
      <c r="D15" s="37"/>
      <c r="E15" s="146">
        <v>-40</v>
      </c>
      <c r="F15" s="146">
        <v>6</v>
      </c>
      <c r="G15" s="146">
        <v>-7</v>
      </c>
      <c r="H15" s="146">
        <v>-38</v>
      </c>
      <c r="I15" s="146">
        <v>-11</v>
      </c>
      <c r="J15" s="146">
        <v>3</v>
      </c>
      <c r="K15" s="146">
        <v>5</v>
      </c>
      <c r="L15" s="146">
        <v>1</v>
      </c>
      <c r="M15" s="146">
        <v>1</v>
      </c>
      <c r="N15" s="146"/>
      <c r="O15" s="146">
        <v>8</v>
      </c>
      <c r="P15" s="146">
        <v>14</v>
      </c>
      <c r="Q15" s="146">
        <v>3</v>
      </c>
      <c r="R15" s="146">
        <v>4</v>
      </c>
      <c r="S15" s="146">
        <v>13</v>
      </c>
      <c r="T15" s="146">
        <v>-1</v>
      </c>
      <c r="U15" s="146">
        <v>8</v>
      </c>
      <c r="V15" s="146">
        <v>0</v>
      </c>
      <c r="W15" s="146">
        <v>-31</v>
      </c>
      <c r="X15" s="78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>
        <v>212</v>
      </c>
      <c r="B16" s="30"/>
      <c r="C16" s="36" t="s">
        <v>84</v>
      </c>
      <c r="D16" s="37"/>
      <c r="E16" s="146">
        <v>-26</v>
      </c>
      <c r="F16" s="146">
        <v>-76</v>
      </c>
      <c r="G16" s="146">
        <v>-1</v>
      </c>
      <c r="H16" s="146">
        <v>9</v>
      </c>
      <c r="I16" s="146">
        <v>-1</v>
      </c>
      <c r="J16" s="146">
        <v>-8</v>
      </c>
      <c r="K16" s="146">
        <v>4</v>
      </c>
      <c r="L16" s="146">
        <v>-2</v>
      </c>
      <c r="M16" s="146">
        <v>-3</v>
      </c>
      <c r="N16" s="146">
        <v>-8</v>
      </c>
      <c r="O16" s="146"/>
      <c r="P16" s="146">
        <v>3</v>
      </c>
      <c r="Q16" s="146">
        <v>1</v>
      </c>
      <c r="R16" s="146">
        <v>-25</v>
      </c>
      <c r="S16" s="146">
        <v>-1</v>
      </c>
      <c r="T16" s="146">
        <v>-6</v>
      </c>
      <c r="U16" s="146">
        <v>-1</v>
      </c>
      <c r="V16" s="146">
        <v>0</v>
      </c>
      <c r="W16" s="146">
        <v>-141</v>
      </c>
      <c r="X16" s="78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>
        <v>213</v>
      </c>
      <c r="B17" s="30"/>
      <c r="C17" s="36" t="s">
        <v>76</v>
      </c>
      <c r="D17" s="37"/>
      <c r="E17" s="146">
        <v>-30</v>
      </c>
      <c r="F17" s="146">
        <v>-6</v>
      </c>
      <c r="G17" s="146">
        <v>-54</v>
      </c>
      <c r="H17" s="146">
        <v>-66</v>
      </c>
      <c r="I17" s="146">
        <v>-24</v>
      </c>
      <c r="J17" s="146">
        <v>2</v>
      </c>
      <c r="K17" s="146">
        <v>-8</v>
      </c>
      <c r="L17" s="146">
        <v>-5</v>
      </c>
      <c r="M17" s="146">
        <v>-10</v>
      </c>
      <c r="N17" s="146">
        <v>-15</v>
      </c>
      <c r="O17" s="146">
        <v>-3</v>
      </c>
      <c r="P17" s="146"/>
      <c r="Q17" s="146">
        <v>-8</v>
      </c>
      <c r="R17" s="146">
        <v>0</v>
      </c>
      <c r="S17" s="146">
        <v>16</v>
      </c>
      <c r="T17" s="146">
        <v>-7</v>
      </c>
      <c r="U17" s="146">
        <v>-4</v>
      </c>
      <c r="V17" s="146">
        <v>2</v>
      </c>
      <c r="W17" s="146">
        <v>-220</v>
      </c>
      <c r="X17" s="7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>
        <v>214</v>
      </c>
      <c r="B18" s="30"/>
      <c r="C18" s="36" t="s">
        <v>77</v>
      </c>
      <c r="D18" s="37"/>
      <c r="E18" s="146">
        <v>-22</v>
      </c>
      <c r="F18" s="146">
        <v>9</v>
      </c>
      <c r="G18" s="146">
        <v>-74</v>
      </c>
      <c r="H18" s="146">
        <v>17</v>
      </c>
      <c r="I18" s="146">
        <v>-21</v>
      </c>
      <c r="J18" s="146">
        <v>5</v>
      </c>
      <c r="K18" s="146">
        <v>4</v>
      </c>
      <c r="L18" s="146">
        <v>-7</v>
      </c>
      <c r="M18" s="146">
        <v>-5</v>
      </c>
      <c r="N18" s="146">
        <v>-3</v>
      </c>
      <c r="O18" s="146">
        <v>-1</v>
      </c>
      <c r="P18" s="146">
        <v>9</v>
      </c>
      <c r="Q18" s="146"/>
      <c r="R18" s="146">
        <v>-4</v>
      </c>
      <c r="S18" s="146">
        <v>-3</v>
      </c>
      <c r="T18" s="146">
        <v>2</v>
      </c>
      <c r="U18" s="146">
        <v>10</v>
      </c>
      <c r="V18" s="146">
        <v>0</v>
      </c>
      <c r="W18" s="146">
        <v>-84</v>
      </c>
      <c r="X18" s="7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22.5" customHeight="1">
      <c r="A19" s="29" t="s">
        <v>85</v>
      </c>
      <c r="B19" s="30"/>
      <c r="C19" s="30"/>
      <c r="D19" s="31"/>
      <c r="E19" s="146">
        <v>-51</v>
      </c>
      <c r="F19" s="146">
        <v>61</v>
      </c>
      <c r="G19" s="146">
        <v>7</v>
      </c>
      <c r="H19" s="146">
        <v>-50</v>
      </c>
      <c r="I19" s="146">
        <v>-70</v>
      </c>
      <c r="J19" s="146">
        <v>-11</v>
      </c>
      <c r="K19" s="146">
        <v>4</v>
      </c>
      <c r="L19" s="146">
        <v>-9</v>
      </c>
      <c r="M19" s="146">
        <v>-10</v>
      </c>
      <c r="N19" s="146">
        <v>-5</v>
      </c>
      <c r="O19" s="146">
        <v>26</v>
      </c>
      <c r="P19" s="146">
        <v>0</v>
      </c>
      <c r="Q19" s="146">
        <v>4</v>
      </c>
      <c r="R19" s="146">
        <v>-1</v>
      </c>
      <c r="S19" s="146">
        <v>-4</v>
      </c>
      <c r="T19" s="146">
        <v>-2</v>
      </c>
      <c r="U19" s="146">
        <v>3</v>
      </c>
      <c r="V19" s="146">
        <v>0</v>
      </c>
      <c r="W19" s="146">
        <v>-108</v>
      </c>
      <c r="X19" s="7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38">
        <v>307</v>
      </c>
      <c r="B20" s="39"/>
      <c r="C20" s="40" t="s">
        <v>1</v>
      </c>
      <c r="D20" s="41"/>
      <c r="E20" s="146">
        <v>27</v>
      </c>
      <c r="F20" s="146">
        <v>34</v>
      </c>
      <c r="G20" s="146">
        <v>2</v>
      </c>
      <c r="H20" s="146">
        <v>-42</v>
      </c>
      <c r="I20" s="146">
        <v>-67</v>
      </c>
      <c r="J20" s="146">
        <v>-6</v>
      </c>
      <c r="K20" s="146">
        <v>0</v>
      </c>
      <c r="L20" s="146">
        <v>-10</v>
      </c>
      <c r="M20" s="146">
        <v>-12</v>
      </c>
      <c r="N20" s="146">
        <v>-1</v>
      </c>
      <c r="O20" s="146">
        <v>6</v>
      </c>
      <c r="P20" s="146">
        <v>-1</v>
      </c>
      <c r="Q20" s="146">
        <v>8</v>
      </c>
      <c r="R20" s="146">
        <v>26</v>
      </c>
      <c r="S20" s="146">
        <v>-1</v>
      </c>
      <c r="T20" s="146">
        <v>3</v>
      </c>
      <c r="U20" s="146">
        <v>6</v>
      </c>
      <c r="V20" s="146">
        <v>0</v>
      </c>
      <c r="W20" s="146">
        <v>-28</v>
      </c>
      <c r="X20" s="7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15" customHeight="1">
      <c r="A21" s="38">
        <v>308</v>
      </c>
      <c r="B21" s="39"/>
      <c r="C21" s="40" t="s">
        <v>2</v>
      </c>
      <c r="D21" s="41"/>
      <c r="E21" s="146">
        <v>-78</v>
      </c>
      <c r="F21" s="146">
        <v>27</v>
      </c>
      <c r="G21" s="146">
        <v>5</v>
      </c>
      <c r="H21" s="146">
        <v>-8</v>
      </c>
      <c r="I21" s="146">
        <v>-3</v>
      </c>
      <c r="J21" s="146">
        <v>-5</v>
      </c>
      <c r="K21" s="146">
        <v>4</v>
      </c>
      <c r="L21" s="146">
        <v>1</v>
      </c>
      <c r="M21" s="146">
        <v>2</v>
      </c>
      <c r="N21" s="146">
        <v>-4</v>
      </c>
      <c r="O21" s="146">
        <v>20</v>
      </c>
      <c r="P21" s="146">
        <v>1</v>
      </c>
      <c r="Q21" s="146">
        <v>-4</v>
      </c>
      <c r="R21" s="146">
        <v>-27</v>
      </c>
      <c r="S21" s="146">
        <v>-3</v>
      </c>
      <c r="T21" s="146">
        <v>-5</v>
      </c>
      <c r="U21" s="146">
        <v>-3</v>
      </c>
      <c r="V21" s="146">
        <v>0</v>
      </c>
      <c r="W21" s="146">
        <v>-80</v>
      </c>
      <c r="X21" s="7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22.5" customHeight="1">
      <c r="A22" s="42" t="s">
        <v>86</v>
      </c>
      <c r="B22" s="43"/>
      <c r="C22" s="43"/>
      <c r="D22" s="44"/>
      <c r="E22" s="146">
        <v>-20</v>
      </c>
      <c r="F22" s="146">
        <v>4</v>
      </c>
      <c r="G22" s="146">
        <v>-4</v>
      </c>
      <c r="H22" s="146">
        <v>-11</v>
      </c>
      <c r="I22" s="146">
        <v>-69</v>
      </c>
      <c r="J22" s="146">
        <v>8</v>
      </c>
      <c r="K22" s="146">
        <v>-4</v>
      </c>
      <c r="L22" s="146">
        <v>1</v>
      </c>
      <c r="M22" s="146">
        <v>4</v>
      </c>
      <c r="N22" s="146">
        <v>-13</v>
      </c>
      <c r="O22" s="146">
        <v>1</v>
      </c>
      <c r="P22" s="146">
        <v>-16</v>
      </c>
      <c r="Q22" s="146">
        <v>3</v>
      </c>
      <c r="R22" s="146">
        <v>4</v>
      </c>
      <c r="S22" s="146">
        <v>-1</v>
      </c>
      <c r="T22" s="146">
        <v>-9</v>
      </c>
      <c r="U22" s="146">
        <v>5</v>
      </c>
      <c r="V22" s="146">
        <v>0</v>
      </c>
      <c r="W22" s="146">
        <v>-117</v>
      </c>
      <c r="X22" s="78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22.5" customHeight="1">
      <c r="A23" s="38">
        <v>321</v>
      </c>
      <c r="B23" s="39"/>
      <c r="C23" s="40" t="s">
        <v>3</v>
      </c>
      <c r="D23" s="41"/>
      <c r="E23" s="146">
        <v>-9</v>
      </c>
      <c r="F23" s="146">
        <v>-12</v>
      </c>
      <c r="G23" s="146">
        <v>-2</v>
      </c>
      <c r="H23" s="146">
        <v>4</v>
      </c>
      <c r="I23" s="146">
        <v>-25</v>
      </c>
      <c r="J23" s="146">
        <v>1</v>
      </c>
      <c r="K23" s="146">
        <v>0</v>
      </c>
      <c r="L23" s="146">
        <v>0</v>
      </c>
      <c r="M23" s="146">
        <v>-1</v>
      </c>
      <c r="N23" s="146">
        <v>-5</v>
      </c>
      <c r="O23" s="146">
        <v>-1</v>
      </c>
      <c r="P23" s="146">
        <v>0</v>
      </c>
      <c r="Q23" s="146">
        <v>0</v>
      </c>
      <c r="R23" s="146">
        <v>0</v>
      </c>
      <c r="S23" s="146">
        <v>8</v>
      </c>
      <c r="T23" s="146">
        <v>-2</v>
      </c>
      <c r="U23" s="146">
        <v>0</v>
      </c>
      <c r="V23" s="146">
        <v>0</v>
      </c>
      <c r="W23" s="146">
        <v>-44</v>
      </c>
      <c r="X23" s="7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38">
        <v>322</v>
      </c>
      <c r="B24" s="39"/>
      <c r="C24" s="40" t="s">
        <v>4</v>
      </c>
      <c r="D24" s="41"/>
      <c r="E24" s="146">
        <v>-19</v>
      </c>
      <c r="F24" s="146">
        <v>-13</v>
      </c>
      <c r="G24" s="146">
        <v>2</v>
      </c>
      <c r="H24" s="146">
        <v>-6</v>
      </c>
      <c r="I24" s="146">
        <v>-19</v>
      </c>
      <c r="J24" s="146">
        <v>4</v>
      </c>
      <c r="K24" s="146">
        <v>-1</v>
      </c>
      <c r="L24" s="146">
        <v>1</v>
      </c>
      <c r="M24" s="146">
        <v>7</v>
      </c>
      <c r="N24" s="146">
        <v>0</v>
      </c>
      <c r="O24" s="146">
        <v>6</v>
      </c>
      <c r="P24" s="146">
        <v>-7</v>
      </c>
      <c r="Q24" s="146">
        <v>4</v>
      </c>
      <c r="R24" s="146">
        <v>2</v>
      </c>
      <c r="S24" s="146">
        <v>4</v>
      </c>
      <c r="T24" s="146">
        <v>-2</v>
      </c>
      <c r="U24" s="146">
        <v>3</v>
      </c>
      <c r="V24" s="146">
        <v>0</v>
      </c>
      <c r="W24" s="146">
        <v>-34</v>
      </c>
      <c r="X24" s="78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38">
        <v>323</v>
      </c>
      <c r="B25" s="39"/>
      <c r="C25" s="40" t="s">
        <v>5</v>
      </c>
      <c r="D25" s="41"/>
      <c r="E25" s="146">
        <v>8</v>
      </c>
      <c r="F25" s="146">
        <v>29</v>
      </c>
      <c r="G25" s="146">
        <v>-4</v>
      </c>
      <c r="H25" s="146">
        <v>-9</v>
      </c>
      <c r="I25" s="146">
        <v>-25</v>
      </c>
      <c r="J25" s="146">
        <v>3</v>
      </c>
      <c r="K25" s="146">
        <v>-3</v>
      </c>
      <c r="L25" s="146">
        <v>0</v>
      </c>
      <c r="M25" s="146">
        <v>-2</v>
      </c>
      <c r="N25" s="146">
        <v>-8</v>
      </c>
      <c r="O25" s="146">
        <v>-4</v>
      </c>
      <c r="P25" s="146">
        <v>-9</v>
      </c>
      <c r="Q25" s="146">
        <v>-1</v>
      </c>
      <c r="R25" s="146">
        <v>2</v>
      </c>
      <c r="S25" s="146">
        <v>-13</v>
      </c>
      <c r="T25" s="146">
        <v>-5</v>
      </c>
      <c r="U25" s="146">
        <v>2</v>
      </c>
      <c r="V25" s="146">
        <v>0</v>
      </c>
      <c r="W25" s="146">
        <v>-39</v>
      </c>
      <c r="X25" s="7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42" t="s">
        <v>87</v>
      </c>
      <c r="B26" s="43"/>
      <c r="C26" s="43"/>
      <c r="D26" s="44"/>
      <c r="E26" s="146">
        <v>-3</v>
      </c>
      <c r="F26" s="146">
        <v>68</v>
      </c>
      <c r="G26" s="146">
        <v>12</v>
      </c>
      <c r="H26" s="146">
        <v>9</v>
      </c>
      <c r="I26" s="146">
        <v>-10</v>
      </c>
      <c r="J26" s="146">
        <v>10</v>
      </c>
      <c r="K26" s="146">
        <v>-4</v>
      </c>
      <c r="L26" s="146">
        <v>3</v>
      </c>
      <c r="M26" s="146">
        <v>-6</v>
      </c>
      <c r="N26" s="146">
        <v>1</v>
      </c>
      <c r="O26" s="146">
        <v>6</v>
      </c>
      <c r="P26" s="146">
        <v>7</v>
      </c>
      <c r="Q26" s="146">
        <v>-2</v>
      </c>
      <c r="R26" s="146">
        <v>2</v>
      </c>
      <c r="S26" s="146">
        <v>9</v>
      </c>
      <c r="T26" s="146">
        <v>0</v>
      </c>
      <c r="U26" s="146">
        <v>-2</v>
      </c>
      <c r="V26" s="146">
        <v>0</v>
      </c>
      <c r="W26" s="146">
        <v>100</v>
      </c>
      <c r="X26" s="7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38">
        <v>383</v>
      </c>
      <c r="B27" s="39"/>
      <c r="C27" s="40" t="s">
        <v>6</v>
      </c>
      <c r="D27" s="41"/>
      <c r="E27" s="146">
        <v>4</v>
      </c>
      <c r="F27" s="146">
        <v>3</v>
      </c>
      <c r="G27" s="146">
        <v>1</v>
      </c>
      <c r="H27" s="146">
        <v>7</v>
      </c>
      <c r="I27" s="146">
        <v>0</v>
      </c>
      <c r="J27" s="146">
        <v>0</v>
      </c>
      <c r="K27" s="146">
        <v>3</v>
      </c>
      <c r="L27" s="146">
        <v>0</v>
      </c>
      <c r="M27" s="146">
        <v>-1</v>
      </c>
      <c r="N27" s="146">
        <v>0</v>
      </c>
      <c r="O27" s="146">
        <v>2</v>
      </c>
      <c r="P27" s="146">
        <v>0</v>
      </c>
      <c r="Q27" s="146">
        <v>-2</v>
      </c>
      <c r="R27" s="146">
        <v>-5</v>
      </c>
      <c r="S27" s="146">
        <v>2</v>
      </c>
      <c r="T27" s="146">
        <v>0</v>
      </c>
      <c r="U27" s="146">
        <v>-3</v>
      </c>
      <c r="V27" s="146">
        <v>0</v>
      </c>
      <c r="W27" s="146">
        <v>11</v>
      </c>
      <c r="X27" s="7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38">
        <v>391</v>
      </c>
      <c r="B28" s="39"/>
      <c r="C28" s="40" t="s">
        <v>7</v>
      </c>
      <c r="D28" s="41"/>
      <c r="E28" s="146">
        <v>-7</v>
      </c>
      <c r="F28" s="146">
        <v>65</v>
      </c>
      <c r="G28" s="146">
        <v>11</v>
      </c>
      <c r="H28" s="146">
        <v>2</v>
      </c>
      <c r="I28" s="146">
        <v>-10</v>
      </c>
      <c r="J28" s="146">
        <v>10</v>
      </c>
      <c r="K28" s="146">
        <v>-7</v>
      </c>
      <c r="L28" s="146">
        <v>3</v>
      </c>
      <c r="M28" s="146">
        <v>-5</v>
      </c>
      <c r="N28" s="146">
        <v>1</v>
      </c>
      <c r="O28" s="146">
        <v>4</v>
      </c>
      <c r="P28" s="146">
        <v>7</v>
      </c>
      <c r="Q28" s="146">
        <v>0</v>
      </c>
      <c r="R28" s="146">
        <v>7</v>
      </c>
      <c r="S28" s="146">
        <v>7</v>
      </c>
      <c r="T28" s="146">
        <v>0</v>
      </c>
      <c r="U28" s="146">
        <v>1</v>
      </c>
      <c r="V28" s="146">
        <v>0</v>
      </c>
      <c r="W28" s="146">
        <v>89</v>
      </c>
      <c r="X28" s="7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21" customHeight="1">
      <c r="A29" s="42" t="s">
        <v>88</v>
      </c>
      <c r="B29" s="43"/>
      <c r="C29" s="43"/>
      <c r="D29" s="41"/>
      <c r="E29" s="146">
        <v>-31</v>
      </c>
      <c r="F29" s="146">
        <v>-26</v>
      </c>
      <c r="G29" s="146">
        <v>5</v>
      </c>
      <c r="H29" s="146">
        <v>-24</v>
      </c>
      <c r="I29" s="146">
        <v>-16</v>
      </c>
      <c r="J29" s="146">
        <v>5</v>
      </c>
      <c r="K29" s="146">
        <v>-3</v>
      </c>
      <c r="L29" s="146">
        <v>-1</v>
      </c>
      <c r="M29" s="146">
        <v>3</v>
      </c>
      <c r="N29" s="146">
        <v>-8</v>
      </c>
      <c r="O29" s="146">
        <v>1</v>
      </c>
      <c r="P29" s="146">
        <v>4</v>
      </c>
      <c r="Q29" s="146">
        <v>-10</v>
      </c>
      <c r="R29" s="146">
        <v>-2</v>
      </c>
      <c r="S29" s="146">
        <v>-4</v>
      </c>
      <c r="T29" s="146">
        <v>2</v>
      </c>
      <c r="U29" s="146"/>
      <c r="V29" s="146">
        <v>0</v>
      </c>
      <c r="W29" s="146">
        <v>-105</v>
      </c>
      <c r="X29" s="7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22.5" customHeight="1">
      <c r="A30" s="29">
        <v>411</v>
      </c>
      <c r="B30" s="30"/>
      <c r="C30" s="189" t="s">
        <v>89</v>
      </c>
      <c r="D30" s="41"/>
      <c r="E30" s="146">
        <v>-31</v>
      </c>
      <c r="F30" s="146">
        <v>-26</v>
      </c>
      <c r="G30" s="146">
        <v>5</v>
      </c>
      <c r="H30" s="146">
        <v>-24</v>
      </c>
      <c r="I30" s="146">
        <v>-16</v>
      </c>
      <c r="J30" s="146">
        <v>5</v>
      </c>
      <c r="K30" s="146">
        <v>-3</v>
      </c>
      <c r="L30" s="146">
        <v>-1</v>
      </c>
      <c r="M30" s="146">
        <v>3</v>
      </c>
      <c r="N30" s="146">
        <v>-8</v>
      </c>
      <c r="O30" s="146">
        <v>1</v>
      </c>
      <c r="P30" s="146">
        <v>4</v>
      </c>
      <c r="Q30" s="146">
        <v>-10</v>
      </c>
      <c r="R30" s="146">
        <v>-2</v>
      </c>
      <c r="S30" s="146">
        <v>-4</v>
      </c>
      <c r="T30" s="146">
        <v>2</v>
      </c>
      <c r="U30" s="146"/>
      <c r="V30" s="146">
        <v>0</v>
      </c>
      <c r="W30" s="146">
        <v>-105</v>
      </c>
      <c r="X30" s="7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22.5" customHeight="1">
      <c r="A31" s="42" t="s">
        <v>90</v>
      </c>
      <c r="B31" s="30"/>
      <c r="C31" s="36"/>
      <c r="D31" s="37"/>
      <c r="E31" s="146">
        <v>96</v>
      </c>
      <c r="F31" s="146">
        <v>117</v>
      </c>
      <c r="G31" s="146">
        <v>-128</v>
      </c>
      <c r="H31" s="146">
        <v>-149</v>
      </c>
      <c r="I31" s="146">
        <v>-885</v>
      </c>
      <c r="J31" s="146">
        <v>155</v>
      </c>
      <c r="K31" s="146">
        <v>5</v>
      </c>
      <c r="L31" s="146">
        <v>101</v>
      </c>
      <c r="M31" s="146">
        <v>-13</v>
      </c>
      <c r="N31" s="146">
        <v>25</v>
      </c>
      <c r="O31" s="146">
        <v>129</v>
      </c>
      <c r="P31" s="146">
        <v>194</v>
      </c>
      <c r="Q31" s="146">
        <v>75</v>
      </c>
      <c r="R31" s="146">
        <v>108</v>
      </c>
      <c r="S31" s="146">
        <v>111</v>
      </c>
      <c r="T31" s="146">
        <v>-99</v>
      </c>
      <c r="U31" s="146">
        <v>107</v>
      </c>
      <c r="V31" s="146">
        <v>2</v>
      </c>
      <c r="W31" s="146">
        <v>-49</v>
      </c>
      <c r="X31" s="7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7.5" customHeight="1">
      <c r="A32" s="45"/>
      <c r="B32" s="46"/>
      <c r="C32" s="46"/>
      <c r="D32" s="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8"/>
      <c r="X32" s="78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5:24" ht="13.5"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3.5">
      <c r="A34" s="13" t="s">
        <v>91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131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4.50390625" style="13" customWidth="1"/>
    <col min="2" max="3" width="3.50390625" style="13" customWidth="1"/>
    <col min="4" max="4" width="3.375" style="13" customWidth="1"/>
    <col min="5" max="18" width="11.375" style="13" customWidth="1"/>
    <col min="19" max="204" width="9.00390625" style="13" customWidth="1"/>
    <col min="205" max="205" width="4.50390625" style="13" customWidth="1"/>
    <col min="206" max="207" width="3.50390625" style="13" customWidth="1"/>
    <col min="208" max="208" width="3.375" style="13" customWidth="1"/>
    <col min="209" max="219" width="12.625" style="13" customWidth="1"/>
    <col min="220" max="222" width="10.625" style="13" customWidth="1"/>
    <col min="223" max="223" width="2.625" style="13" customWidth="1"/>
    <col min="224" max="16384" width="9.00390625" style="13" customWidth="1"/>
  </cols>
  <sheetData>
    <row r="1" ht="17.25">
      <c r="A1" s="12" t="s">
        <v>57</v>
      </c>
    </row>
    <row r="2" ht="17.25">
      <c r="A2" s="12"/>
    </row>
    <row r="3" ht="14.25">
      <c r="A3" s="14" t="s">
        <v>201</v>
      </c>
    </row>
    <row r="4" spans="1:18" ht="22.5" customHeight="1">
      <c r="A4" s="15"/>
      <c r="B4" s="16"/>
      <c r="C4" s="16"/>
      <c r="D4" s="17"/>
      <c r="E4" s="173" t="s">
        <v>58</v>
      </c>
      <c r="F4" s="184"/>
      <c r="G4" s="184"/>
      <c r="H4" s="174"/>
      <c r="I4" s="173" t="s">
        <v>59</v>
      </c>
      <c r="J4" s="184"/>
      <c r="K4" s="184"/>
      <c r="L4" s="174"/>
      <c r="M4" s="173" t="s">
        <v>60</v>
      </c>
      <c r="N4" s="184"/>
      <c r="O4" s="174"/>
      <c r="P4" s="173" t="s">
        <v>162</v>
      </c>
      <c r="Q4" s="184"/>
      <c r="R4" s="174"/>
    </row>
    <row r="5" spans="1:18" ht="22.5" customHeight="1">
      <c r="A5" s="21"/>
      <c r="B5" s="22"/>
      <c r="C5" s="22"/>
      <c r="D5" s="23"/>
      <c r="E5" s="62" t="s">
        <v>61</v>
      </c>
      <c r="F5" s="62" t="s">
        <v>62</v>
      </c>
      <c r="G5" s="62" t="s">
        <v>63</v>
      </c>
      <c r="H5" s="62" t="s">
        <v>165</v>
      </c>
      <c r="I5" s="62" t="s">
        <v>61</v>
      </c>
      <c r="J5" s="62" t="s">
        <v>62</v>
      </c>
      <c r="K5" s="62" t="s">
        <v>63</v>
      </c>
      <c r="L5" s="62" t="s">
        <v>165</v>
      </c>
      <c r="M5" s="62" t="s">
        <v>61</v>
      </c>
      <c r="N5" s="62" t="s">
        <v>64</v>
      </c>
      <c r="O5" s="62" t="s">
        <v>65</v>
      </c>
      <c r="P5" s="62" t="s">
        <v>61</v>
      </c>
      <c r="Q5" s="62" t="s">
        <v>160</v>
      </c>
      <c r="R5" s="62" t="s">
        <v>21</v>
      </c>
    </row>
    <row r="6" spans="1:256" s="3" customFormat="1" ht="7.5" customHeight="1">
      <c r="A6" s="25"/>
      <c r="B6" s="26"/>
      <c r="C6" s="26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 t="s">
        <v>66</v>
      </c>
      <c r="B7" s="30"/>
      <c r="C7" s="30"/>
      <c r="D7" s="31"/>
      <c r="E7" s="83">
        <v>47766</v>
      </c>
      <c r="F7" s="83">
        <v>20513</v>
      </c>
      <c r="G7" s="83">
        <v>22261</v>
      </c>
      <c r="H7" s="83">
        <v>4992</v>
      </c>
      <c r="I7" s="83">
        <v>54355</v>
      </c>
      <c r="J7" s="83">
        <v>20546</v>
      </c>
      <c r="K7" s="83">
        <v>29387</v>
      </c>
      <c r="L7" s="83">
        <v>4422</v>
      </c>
      <c r="M7" s="83">
        <v>17686</v>
      </c>
      <c r="N7" s="83">
        <v>8592</v>
      </c>
      <c r="O7" s="83">
        <v>9094</v>
      </c>
      <c r="P7" s="84">
        <f>E7-I7</f>
        <v>-6589</v>
      </c>
      <c r="Q7" s="84">
        <f>F7-J7</f>
        <v>-33</v>
      </c>
      <c r="R7" s="84">
        <f>G7-K7</f>
        <v>-7126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22.5" customHeight="1">
      <c r="A8" s="29">
        <v>0</v>
      </c>
      <c r="B8" s="85" t="s">
        <v>172</v>
      </c>
      <c r="C8" s="30">
        <v>4</v>
      </c>
      <c r="D8" s="31" t="s">
        <v>67</v>
      </c>
      <c r="E8" s="83">
        <v>3214</v>
      </c>
      <c r="F8" s="83">
        <v>1699</v>
      </c>
      <c r="G8" s="83">
        <v>1488</v>
      </c>
      <c r="H8" s="83">
        <v>27</v>
      </c>
      <c r="I8" s="83">
        <v>3313</v>
      </c>
      <c r="J8" s="83">
        <v>1701</v>
      </c>
      <c r="K8" s="83">
        <v>1585</v>
      </c>
      <c r="L8" s="83">
        <v>27</v>
      </c>
      <c r="M8" s="83">
        <v>32</v>
      </c>
      <c r="N8" s="83">
        <v>14</v>
      </c>
      <c r="O8" s="83">
        <v>18</v>
      </c>
      <c r="P8" s="84">
        <f aca="true" t="shared" si="0" ref="P8:R71">E8-I8</f>
        <v>-99</v>
      </c>
      <c r="Q8" s="86">
        <f t="shared" si="0"/>
        <v>-2</v>
      </c>
      <c r="R8" s="84">
        <f t="shared" si="0"/>
        <v>-97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22.5" customHeight="1">
      <c r="A9" s="29"/>
      <c r="B9" s="30">
        <v>0</v>
      </c>
      <c r="C9" s="30"/>
      <c r="D9" s="31"/>
      <c r="E9" s="83">
        <v>447</v>
      </c>
      <c r="F9" s="83">
        <v>236</v>
      </c>
      <c r="G9" s="83">
        <v>205</v>
      </c>
      <c r="H9" s="83">
        <v>6</v>
      </c>
      <c r="I9" s="83">
        <v>456</v>
      </c>
      <c r="J9" s="83">
        <v>235</v>
      </c>
      <c r="K9" s="83">
        <v>218</v>
      </c>
      <c r="L9" s="83">
        <v>3</v>
      </c>
      <c r="M9" s="83">
        <v>16</v>
      </c>
      <c r="N9" s="83">
        <v>8</v>
      </c>
      <c r="O9" s="83">
        <v>8</v>
      </c>
      <c r="P9" s="84">
        <f t="shared" si="0"/>
        <v>-9</v>
      </c>
      <c r="Q9" s="84">
        <f t="shared" si="0"/>
        <v>1</v>
      </c>
      <c r="R9" s="84">
        <f t="shared" si="0"/>
        <v>-13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/>
      <c r="B10" s="30">
        <v>1</v>
      </c>
      <c r="C10" s="30"/>
      <c r="D10" s="31"/>
      <c r="E10" s="83">
        <v>840</v>
      </c>
      <c r="F10" s="83">
        <v>443</v>
      </c>
      <c r="G10" s="83">
        <v>390</v>
      </c>
      <c r="H10" s="83">
        <v>7</v>
      </c>
      <c r="I10" s="83">
        <v>848</v>
      </c>
      <c r="J10" s="83">
        <v>445</v>
      </c>
      <c r="K10" s="83">
        <v>395</v>
      </c>
      <c r="L10" s="83">
        <v>8</v>
      </c>
      <c r="M10" s="83">
        <v>11</v>
      </c>
      <c r="N10" s="83">
        <v>4</v>
      </c>
      <c r="O10" s="83">
        <v>7</v>
      </c>
      <c r="P10" s="84">
        <f t="shared" si="0"/>
        <v>-8</v>
      </c>
      <c r="Q10" s="84">
        <f t="shared" si="0"/>
        <v>-2</v>
      </c>
      <c r="R10" s="84">
        <f t="shared" si="0"/>
        <v>-5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/>
      <c r="B11" s="30">
        <v>2</v>
      </c>
      <c r="C11" s="30"/>
      <c r="D11" s="31"/>
      <c r="E11" s="83">
        <v>750</v>
      </c>
      <c r="F11" s="83">
        <v>404</v>
      </c>
      <c r="G11" s="83">
        <v>339</v>
      </c>
      <c r="H11" s="83">
        <v>7</v>
      </c>
      <c r="I11" s="83">
        <v>785</v>
      </c>
      <c r="J11" s="83">
        <v>411</v>
      </c>
      <c r="K11" s="83">
        <v>369</v>
      </c>
      <c r="L11" s="83">
        <v>5</v>
      </c>
      <c r="M11" s="83">
        <v>1</v>
      </c>
      <c r="N11" s="83">
        <v>0</v>
      </c>
      <c r="O11" s="83">
        <v>1</v>
      </c>
      <c r="P11" s="84">
        <f t="shared" si="0"/>
        <v>-35</v>
      </c>
      <c r="Q11" s="84">
        <f t="shared" si="0"/>
        <v>-7</v>
      </c>
      <c r="R11" s="84">
        <f t="shared" si="0"/>
        <v>-30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/>
      <c r="B12" s="30">
        <v>3</v>
      </c>
      <c r="C12" s="30"/>
      <c r="D12" s="31"/>
      <c r="E12" s="83">
        <v>621</v>
      </c>
      <c r="F12" s="83">
        <v>338</v>
      </c>
      <c r="G12" s="83">
        <v>280</v>
      </c>
      <c r="H12" s="83">
        <v>3</v>
      </c>
      <c r="I12" s="83">
        <v>644</v>
      </c>
      <c r="J12" s="83">
        <v>330</v>
      </c>
      <c r="K12" s="83">
        <v>306</v>
      </c>
      <c r="L12" s="83">
        <v>8</v>
      </c>
      <c r="M12" s="83">
        <v>2</v>
      </c>
      <c r="N12" s="83">
        <v>1</v>
      </c>
      <c r="O12" s="83">
        <v>1</v>
      </c>
      <c r="P12" s="84">
        <f t="shared" si="0"/>
        <v>-23</v>
      </c>
      <c r="Q12" s="84">
        <f t="shared" si="0"/>
        <v>8</v>
      </c>
      <c r="R12" s="84">
        <f t="shared" si="0"/>
        <v>-26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/>
      <c r="B13" s="30">
        <v>4</v>
      </c>
      <c r="C13" s="30"/>
      <c r="D13" s="31"/>
      <c r="E13" s="83">
        <v>556</v>
      </c>
      <c r="F13" s="83">
        <v>278</v>
      </c>
      <c r="G13" s="83">
        <v>274</v>
      </c>
      <c r="H13" s="83">
        <v>4</v>
      </c>
      <c r="I13" s="83">
        <v>580</v>
      </c>
      <c r="J13" s="83">
        <v>280</v>
      </c>
      <c r="K13" s="83">
        <v>297</v>
      </c>
      <c r="L13" s="83">
        <v>3</v>
      </c>
      <c r="M13" s="83">
        <v>2</v>
      </c>
      <c r="N13" s="83">
        <v>1</v>
      </c>
      <c r="O13" s="83">
        <v>1</v>
      </c>
      <c r="P13" s="84">
        <f t="shared" si="0"/>
        <v>-24</v>
      </c>
      <c r="Q13" s="84">
        <f t="shared" si="0"/>
        <v>-2</v>
      </c>
      <c r="R13" s="84">
        <f t="shared" si="0"/>
        <v>-23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22.5" customHeight="1">
      <c r="A14" s="29">
        <v>5</v>
      </c>
      <c r="B14" s="85" t="s">
        <v>173</v>
      </c>
      <c r="C14" s="30">
        <v>9</v>
      </c>
      <c r="D14" s="31"/>
      <c r="E14" s="83">
        <v>1816</v>
      </c>
      <c r="F14" s="83">
        <v>923</v>
      </c>
      <c r="G14" s="83">
        <v>872</v>
      </c>
      <c r="H14" s="83">
        <v>21</v>
      </c>
      <c r="I14" s="83">
        <v>2003</v>
      </c>
      <c r="J14" s="83">
        <v>928</v>
      </c>
      <c r="K14" s="83">
        <v>1059</v>
      </c>
      <c r="L14" s="83">
        <v>16</v>
      </c>
      <c r="M14" s="83">
        <v>4</v>
      </c>
      <c r="N14" s="83">
        <v>3</v>
      </c>
      <c r="O14" s="83">
        <v>1</v>
      </c>
      <c r="P14" s="84">
        <f t="shared" si="0"/>
        <v>-187</v>
      </c>
      <c r="Q14" s="84">
        <f t="shared" si="0"/>
        <v>-5</v>
      </c>
      <c r="R14" s="84">
        <f t="shared" si="0"/>
        <v>-187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22.5" customHeight="1">
      <c r="A15" s="29"/>
      <c r="B15" s="30">
        <v>5</v>
      </c>
      <c r="C15" s="30"/>
      <c r="D15" s="31"/>
      <c r="E15" s="83">
        <v>453</v>
      </c>
      <c r="F15" s="83">
        <v>255</v>
      </c>
      <c r="G15" s="83">
        <v>195</v>
      </c>
      <c r="H15" s="83">
        <v>3</v>
      </c>
      <c r="I15" s="83">
        <v>502</v>
      </c>
      <c r="J15" s="83">
        <v>254</v>
      </c>
      <c r="K15" s="83">
        <v>244</v>
      </c>
      <c r="L15" s="83">
        <v>4</v>
      </c>
      <c r="M15" s="83">
        <v>0</v>
      </c>
      <c r="N15" s="83">
        <v>0</v>
      </c>
      <c r="O15" s="83">
        <v>0</v>
      </c>
      <c r="P15" s="84">
        <f t="shared" si="0"/>
        <v>-49</v>
      </c>
      <c r="Q15" s="84">
        <f t="shared" si="0"/>
        <v>1</v>
      </c>
      <c r="R15" s="84">
        <f t="shared" si="0"/>
        <v>-49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/>
      <c r="B16" s="30">
        <v>6</v>
      </c>
      <c r="C16" s="30"/>
      <c r="D16" s="31"/>
      <c r="E16" s="83">
        <v>409</v>
      </c>
      <c r="F16" s="83">
        <v>210</v>
      </c>
      <c r="G16" s="83">
        <v>193</v>
      </c>
      <c r="H16" s="83">
        <v>6</v>
      </c>
      <c r="I16" s="83">
        <v>459</v>
      </c>
      <c r="J16" s="83">
        <v>216</v>
      </c>
      <c r="K16" s="83">
        <v>238</v>
      </c>
      <c r="L16" s="83">
        <v>5</v>
      </c>
      <c r="M16" s="83">
        <v>1</v>
      </c>
      <c r="N16" s="83">
        <v>1</v>
      </c>
      <c r="O16" s="83">
        <v>0</v>
      </c>
      <c r="P16" s="84">
        <f t="shared" si="0"/>
        <v>-50</v>
      </c>
      <c r="Q16" s="84">
        <f t="shared" si="0"/>
        <v>-6</v>
      </c>
      <c r="R16" s="84">
        <f t="shared" si="0"/>
        <v>-45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/>
      <c r="B17" s="30">
        <v>7</v>
      </c>
      <c r="C17" s="30"/>
      <c r="D17" s="31"/>
      <c r="E17" s="83">
        <v>388</v>
      </c>
      <c r="F17" s="83">
        <v>184</v>
      </c>
      <c r="G17" s="83">
        <v>196</v>
      </c>
      <c r="H17" s="83">
        <v>8</v>
      </c>
      <c r="I17" s="83">
        <v>415</v>
      </c>
      <c r="J17" s="83">
        <v>182</v>
      </c>
      <c r="K17" s="83">
        <v>228</v>
      </c>
      <c r="L17" s="83">
        <v>5</v>
      </c>
      <c r="M17" s="83">
        <v>1</v>
      </c>
      <c r="N17" s="83">
        <v>0</v>
      </c>
      <c r="O17" s="83">
        <v>1</v>
      </c>
      <c r="P17" s="84">
        <f t="shared" si="0"/>
        <v>-27</v>
      </c>
      <c r="Q17" s="84">
        <f t="shared" si="0"/>
        <v>2</v>
      </c>
      <c r="R17" s="84">
        <f t="shared" si="0"/>
        <v>-32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/>
      <c r="B18" s="30">
        <v>8</v>
      </c>
      <c r="C18" s="30"/>
      <c r="D18" s="31"/>
      <c r="E18" s="83">
        <v>290</v>
      </c>
      <c r="F18" s="83">
        <v>148</v>
      </c>
      <c r="G18" s="83">
        <v>140</v>
      </c>
      <c r="H18" s="83">
        <v>2</v>
      </c>
      <c r="I18" s="83">
        <v>326</v>
      </c>
      <c r="J18" s="83">
        <v>148</v>
      </c>
      <c r="K18" s="83">
        <v>176</v>
      </c>
      <c r="L18" s="83">
        <v>2</v>
      </c>
      <c r="M18" s="83">
        <v>1</v>
      </c>
      <c r="N18" s="83">
        <v>1</v>
      </c>
      <c r="O18" s="83">
        <v>0</v>
      </c>
      <c r="P18" s="84">
        <f t="shared" si="0"/>
        <v>-36</v>
      </c>
      <c r="Q18" s="84">
        <f t="shared" si="0"/>
        <v>0</v>
      </c>
      <c r="R18" s="84">
        <f t="shared" si="0"/>
        <v>-36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15" customHeight="1">
      <c r="A19" s="29"/>
      <c r="B19" s="30">
        <v>9</v>
      </c>
      <c r="C19" s="30"/>
      <c r="D19" s="31"/>
      <c r="E19" s="83">
        <v>276</v>
      </c>
      <c r="F19" s="83">
        <v>126</v>
      </c>
      <c r="G19" s="83">
        <v>148</v>
      </c>
      <c r="H19" s="83">
        <v>2</v>
      </c>
      <c r="I19" s="83">
        <v>301</v>
      </c>
      <c r="J19" s="83">
        <v>128</v>
      </c>
      <c r="K19" s="83">
        <v>173</v>
      </c>
      <c r="L19" s="83">
        <v>0</v>
      </c>
      <c r="M19" s="83">
        <v>1</v>
      </c>
      <c r="N19" s="83">
        <v>1</v>
      </c>
      <c r="O19" s="83">
        <v>0</v>
      </c>
      <c r="P19" s="84">
        <f t="shared" si="0"/>
        <v>-25</v>
      </c>
      <c r="Q19" s="84">
        <f t="shared" si="0"/>
        <v>-2</v>
      </c>
      <c r="R19" s="84">
        <f t="shared" si="0"/>
        <v>-25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29">
        <v>10</v>
      </c>
      <c r="B20" s="85" t="s">
        <v>173</v>
      </c>
      <c r="C20" s="30">
        <v>14</v>
      </c>
      <c r="D20" s="31"/>
      <c r="E20" s="83">
        <v>1072</v>
      </c>
      <c r="F20" s="83">
        <v>513</v>
      </c>
      <c r="G20" s="83">
        <v>542</v>
      </c>
      <c r="H20" s="83">
        <v>17</v>
      </c>
      <c r="I20" s="83">
        <v>1157</v>
      </c>
      <c r="J20" s="83">
        <v>519</v>
      </c>
      <c r="K20" s="83">
        <v>628</v>
      </c>
      <c r="L20" s="83">
        <v>10</v>
      </c>
      <c r="M20" s="83">
        <v>2</v>
      </c>
      <c r="N20" s="83">
        <v>1</v>
      </c>
      <c r="O20" s="83">
        <v>1</v>
      </c>
      <c r="P20" s="84">
        <f t="shared" si="0"/>
        <v>-85</v>
      </c>
      <c r="Q20" s="84">
        <f t="shared" si="0"/>
        <v>-6</v>
      </c>
      <c r="R20" s="84">
        <f t="shared" si="0"/>
        <v>-86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22.5" customHeight="1">
      <c r="A21" s="29"/>
      <c r="B21" s="30">
        <v>10</v>
      </c>
      <c r="C21" s="30"/>
      <c r="D21" s="31"/>
      <c r="E21" s="83">
        <v>229</v>
      </c>
      <c r="F21" s="83">
        <v>109</v>
      </c>
      <c r="G21" s="83">
        <v>118</v>
      </c>
      <c r="H21" s="83">
        <v>2</v>
      </c>
      <c r="I21" s="83">
        <v>266</v>
      </c>
      <c r="J21" s="83">
        <v>108</v>
      </c>
      <c r="K21" s="83">
        <v>156</v>
      </c>
      <c r="L21" s="83">
        <v>2</v>
      </c>
      <c r="M21" s="83">
        <v>1</v>
      </c>
      <c r="N21" s="83">
        <v>1</v>
      </c>
      <c r="O21" s="83">
        <v>0</v>
      </c>
      <c r="P21" s="84">
        <f t="shared" si="0"/>
        <v>-37</v>
      </c>
      <c r="Q21" s="84">
        <f t="shared" si="0"/>
        <v>1</v>
      </c>
      <c r="R21" s="84">
        <f t="shared" si="0"/>
        <v>-38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15" customHeight="1">
      <c r="A22" s="29"/>
      <c r="B22" s="30">
        <v>11</v>
      </c>
      <c r="C22" s="30"/>
      <c r="D22" s="31"/>
      <c r="E22" s="83">
        <v>210</v>
      </c>
      <c r="F22" s="83">
        <v>96</v>
      </c>
      <c r="G22" s="83">
        <v>109</v>
      </c>
      <c r="H22" s="83">
        <v>5</v>
      </c>
      <c r="I22" s="83">
        <v>222</v>
      </c>
      <c r="J22" s="83">
        <v>98</v>
      </c>
      <c r="K22" s="83">
        <v>121</v>
      </c>
      <c r="L22" s="83">
        <v>3</v>
      </c>
      <c r="M22" s="83">
        <v>0</v>
      </c>
      <c r="N22" s="83">
        <v>0</v>
      </c>
      <c r="O22" s="83">
        <v>0</v>
      </c>
      <c r="P22" s="84">
        <f t="shared" si="0"/>
        <v>-12</v>
      </c>
      <c r="Q22" s="84">
        <f t="shared" si="0"/>
        <v>-2</v>
      </c>
      <c r="R22" s="84">
        <f t="shared" si="0"/>
        <v>-12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15" customHeight="1">
      <c r="A23" s="29"/>
      <c r="B23" s="30">
        <v>12</v>
      </c>
      <c r="C23" s="30"/>
      <c r="D23" s="31"/>
      <c r="E23" s="83">
        <v>259</v>
      </c>
      <c r="F23" s="83">
        <v>126</v>
      </c>
      <c r="G23" s="83">
        <v>127</v>
      </c>
      <c r="H23" s="83">
        <v>6</v>
      </c>
      <c r="I23" s="83">
        <v>252</v>
      </c>
      <c r="J23" s="83">
        <v>127</v>
      </c>
      <c r="K23" s="83">
        <v>124</v>
      </c>
      <c r="L23" s="83">
        <v>1</v>
      </c>
      <c r="M23" s="83">
        <v>0</v>
      </c>
      <c r="N23" s="83">
        <v>0</v>
      </c>
      <c r="O23" s="83">
        <v>0</v>
      </c>
      <c r="P23" s="84">
        <f t="shared" si="0"/>
        <v>7</v>
      </c>
      <c r="Q23" s="84">
        <f t="shared" si="0"/>
        <v>-1</v>
      </c>
      <c r="R23" s="84">
        <f t="shared" si="0"/>
        <v>3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29"/>
      <c r="B24" s="30">
        <v>13</v>
      </c>
      <c r="C24" s="30"/>
      <c r="D24" s="31"/>
      <c r="E24" s="83">
        <v>240</v>
      </c>
      <c r="F24" s="83">
        <v>107</v>
      </c>
      <c r="G24" s="83">
        <v>131</v>
      </c>
      <c r="H24" s="83">
        <v>2</v>
      </c>
      <c r="I24" s="83">
        <v>252</v>
      </c>
      <c r="J24" s="83">
        <v>112</v>
      </c>
      <c r="K24" s="83">
        <v>138</v>
      </c>
      <c r="L24" s="83">
        <v>2</v>
      </c>
      <c r="M24" s="83">
        <v>0</v>
      </c>
      <c r="N24" s="83">
        <v>0</v>
      </c>
      <c r="O24" s="83">
        <v>0</v>
      </c>
      <c r="P24" s="84">
        <f t="shared" si="0"/>
        <v>-12</v>
      </c>
      <c r="Q24" s="84">
        <f t="shared" si="0"/>
        <v>-5</v>
      </c>
      <c r="R24" s="84">
        <f t="shared" si="0"/>
        <v>-7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29"/>
      <c r="B25" s="30">
        <v>14</v>
      </c>
      <c r="C25" s="30"/>
      <c r="D25" s="31"/>
      <c r="E25" s="83">
        <v>134</v>
      </c>
      <c r="F25" s="83">
        <v>75</v>
      </c>
      <c r="G25" s="83">
        <v>57</v>
      </c>
      <c r="H25" s="83">
        <v>2</v>
      </c>
      <c r="I25" s="83">
        <v>165</v>
      </c>
      <c r="J25" s="83">
        <v>74</v>
      </c>
      <c r="K25" s="83">
        <v>89</v>
      </c>
      <c r="L25" s="83">
        <v>2</v>
      </c>
      <c r="M25" s="83">
        <v>1</v>
      </c>
      <c r="N25" s="83">
        <v>0</v>
      </c>
      <c r="O25" s="83">
        <v>1</v>
      </c>
      <c r="P25" s="84">
        <f t="shared" si="0"/>
        <v>-31</v>
      </c>
      <c r="Q25" s="84">
        <f t="shared" si="0"/>
        <v>1</v>
      </c>
      <c r="R25" s="84">
        <f t="shared" si="0"/>
        <v>-32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29">
        <v>15</v>
      </c>
      <c r="B26" s="85" t="s">
        <v>173</v>
      </c>
      <c r="C26" s="30">
        <v>19</v>
      </c>
      <c r="D26" s="31"/>
      <c r="E26" s="83">
        <v>3391</v>
      </c>
      <c r="F26" s="83">
        <v>1446</v>
      </c>
      <c r="G26" s="83">
        <v>1498</v>
      </c>
      <c r="H26" s="83">
        <v>447</v>
      </c>
      <c r="I26" s="83">
        <v>5242</v>
      </c>
      <c r="J26" s="83">
        <v>1460</v>
      </c>
      <c r="K26" s="83">
        <v>3629</v>
      </c>
      <c r="L26" s="83">
        <v>153</v>
      </c>
      <c r="M26" s="83">
        <v>7</v>
      </c>
      <c r="N26" s="83">
        <v>6</v>
      </c>
      <c r="O26" s="83">
        <v>1</v>
      </c>
      <c r="P26" s="84">
        <f t="shared" si="0"/>
        <v>-1851</v>
      </c>
      <c r="Q26" s="84">
        <f t="shared" si="0"/>
        <v>-14</v>
      </c>
      <c r="R26" s="84">
        <f t="shared" si="0"/>
        <v>-2131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29"/>
      <c r="B27" s="30">
        <v>15</v>
      </c>
      <c r="C27" s="30"/>
      <c r="D27" s="31"/>
      <c r="E27" s="83">
        <v>336</v>
      </c>
      <c r="F27" s="83">
        <v>211</v>
      </c>
      <c r="G27" s="83">
        <v>117</v>
      </c>
      <c r="H27" s="83">
        <v>8</v>
      </c>
      <c r="I27" s="83">
        <v>337</v>
      </c>
      <c r="J27" s="83">
        <v>215</v>
      </c>
      <c r="K27" s="83">
        <v>120</v>
      </c>
      <c r="L27" s="83">
        <v>2</v>
      </c>
      <c r="M27" s="83">
        <v>1</v>
      </c>
      <c r="N27" s="83">
        <v>0</v>
      </c>
      <c r="O27" s="83">
        <v>1</v>
      </c>
      <c r="P27" s="84">
        <f t="shared" si="0"/>
        <v>-1</v>
      </c>
      <c r="Q27" s="84">
        <f t="shared" si="0"/>
        <v>-4</v>
      </c>
      <c r="R27" s="84">
        <f t="shared" si="0"/>
        <v>-3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29"/>
      <c r="B28" s="30">
        <v>16</v>
      </c>
      <c r="C28" s="30"/>
      <c r="D28" s="31"/>
      <c r="E28" s="83">
        <v>375</v>
      </c>
      <c r="F28" s="83">
        <v>245</v>
      </c>
      <c r="G28" s="83">
        <v>104</v>
      </c>
      <c r="H28" s="83">
        <v>26</v>
      </c>
      <c r="I28" s="83">
        <v>367</v>
      </c>
      <c r="J28" s="83">
        <v>245</v>
      </c>
      <c r="K28" s="83">
        <v>117</v>
      </c>
      <c r="L28" s="83">
        <v>5</v>
      </c>
      <c r="M28" s="83">
        <v>0</v>
      </c>
      <c r="N28" s="83">
        <v>0</v>
      </c>
      <c r="O28" s="83">
        <v>0</v>
      </c>
      <c r="P28" s="84">
        <f t="shared" si="0"/>
        <v>8</v>
      </c>
      <c r="Q28" s="84">
        <f t="shared" si="0"/>
        <v>0</v>
      </c>
      <c r="R28" s="84">
        <f t="shared" si="0"/>
        <v>-13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15" customHeight="1">
      <c r="A29" s="29"/>
      <c r="B29" s="30">
        <v>17</v>
      </c>
      <c r="C29" s="30"/>
      <c r="D29" s="31"/>
      <c r="E29" s="83">
        <v>110</v>
      </c>
      <c r="F29" s="83">
        <v>79</v>
      </c>
      <c r="G29" s="83">
        <v>20</v>
      </c>
      <c r="H29" s="83">
        <v>11</v>
      </c>
      <c r="I29" s="83">
        <v>147</v>
      </c>
      <c r="J29" s="83">
        <v>81</v>
      </c>
      <c r="K29" s="83">
        <v>56</v>
      </c>
      <c r="L29" s="83">
        <v>10</v>
      </c>
      <c r="M29" s="83">
        <v>0</v>
      </c>
      <c r="N29" s="83">
        <v>0</v>
      </c>
      <c r="O29" s="83">
        <v>0</v>
      </c>
      <c r="P29" s="84">
        <f t="shared" si="0"/>
        <v>-37</v>
      </c>
      <c r="Q29" s="84">
        <f t="shared" si="0"/>
        <v>-2</v>
      </c>
      <c r="R29" s="84">
        <f t="shared" si="0"/>
        <v>-36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15" customHeight="1">
      <c r="A30" s="29"/>
      <c r="B30" s="30">
        <v>18</v>
      </c>
      <c r="C30" s="30"/>
      <c r="D30" s="31"/>
      <c r="E30" s="83">
        <v>986</v>
      </c>
      <c r="F30" s="83">
        <v>401</v>
      </c>
      <c r="G30" s="83">
        <v>510</v>
      </c>
      <c r="H30" s="83">
        <v>75</v>
      </c>
      <c r="I30" s="83">
        <v>1888</v>
      </c>
      <c r="J30" s="83">
        <v>405</v>
      </c>
      <c r="K30" s="83">
        <v>1463</v>
      </c>
      <c r="L30" s="83">
        <v>20</v>
      </c>
      <c r="M30" s="83">
        <v>2</v>
      </c>
      <c r="N30" s="83">
        <v>2</v>
      </c>
      <c r="O30" s="83">
        <v>0</v>
      </c>
      <c r="P30" s="84">
        <f t="shared" si="0"/>
        <v>-902</v>
      </c>
      <c r="Q30" s="84">
        <f t="shared" si="0"/>
        <v>-4</v>
      </c>
      <c r="R30" s="84">
        <f t="shared" si="0"/>
        <v>-953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15" customHeight="1">
      <c r="A31" s="29"/>
      <c r="B31" s="30">
        <v>19</v>
      </c>
      <c r="C31" s="30"/>
      <c r="D31" s="31"/>
      <c r="E31" s="83">
        <v>1584</v>
      </c>
      <c r="F31" s="83">
        <v>510</v>
      </c>
      <c r="G31" s="83">
        <v>747</v>
      </c>
      <c r="H31" s="83">
        <v>327</v>
      </c>
      <c r="I31" s="83">
        <v>2503</v>
      </c>
      <c r="J31" s="83">
        <v>514</v>
      </c>
      <c r="K31" s="83">
        <v>1873</v>
      </c>
      <c r="L31" s="83">
        <v>116</v>
      </c>
      <c r="M31" s="83">
        <v>4</v>
      </c>
      <c r="N31" s="83">
        <v>4</v>
      </c>
      <c r="O31" s="83">
        <v>0</v>
      </c>
      <c r="P31" s="84">
        <f t="shared" si="0"/>
        <v>-919</v>
      </c>
      <c r="Q31" s="84">
        <f t="shared" si="0"/>
        <v>-4</v>
      </c>
      <c r="R31" s="84">
        <f t="shared" si="0"/>
        <v>-1126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22.5" customHeight="1">
      <c r="A32" s="29">
        <v>20</v>
      </c>
      <c r="B32" s="85" t="s">
        <v>173</v>
      </c>
      <c r="C32" s="30">
        <v>24</v>
      </c>
      <c r="D32" s="31"/>
      <c r="E32" s="83">
        <v>8244</v>
      </c>
      <c r="F32" s="83">
        <v>2509</v>
      </c>
      <c r="G32" s="83">
        <v>3777</v>
      </c>
      <c r="H32" s="83">
        <v>1958</v>
      </c>
      <c r="I32" s="83">
        <v>10537</v>
      </c>
      <c r="J32" s="83">
        <v>2521</v>
      </c>
      <c r="K32" s="83">
        <v>6446</v>
      </c>
      <c r="L32" s="83">
        <v>1570</v>
      </c>
      <c r="M32" s="83">
        <v>14</v>
      </c>
      <c r="N32" s="83">
        <v>12</v>
      </c>
      <c r="O32" s="83">
        <v>2</v>
      </c>
      <c r="P32" s="84">
        <f t="shared" si="0"/>
        <v>-2293</v>
      </c>
      <c r="Q32" s="84">
        <f t="shared" si="0"/>
        <v>-12</v>
      </c>
      <c r="R32" s="84">
        <f t="shared" si="0"/>
        <v>-2669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" customFormat="1" ht="22.5" customHeight="1">
      <c r="A33" s="29"/>
      <c r="B33" s="30">
        <v>20</v>
      </c>
      <c r="C33" s="30"/>
      <c r="D33" s="31"/>
      <c r="E33" s="83">
        <v>1288</v>
      </c>
      <c r="F33" s="83">
        <v>346</v>
      </c>
      <c r="G33" s="83">
        <v>507</v>
      </c>
      <c r="H33" s="83">
        <v>435</v>
      </c>
      <c r="I33" s="83">
        <v>1482</v>
      </c>
      <c r="J33" s="83">
        <v>350</v>
      </c>
      <c r="K33" s="83">
        <v>946</v>
      </c>
      <c r="L33" s="83">
        <v>186</v>
      </c>
      <c r="M33" s="83">
        <v>1</v>
      </c>
      <c r="N33" s="83">
        <v>1</v>
      </c>
      <c r="O33" s="83">
        <v>0</v>
      </c>
      <c r="P33" s="84">
        <f t="shared" si="0"/>
        <v>-194</v>
      </c>
      <c r="Q33" s="84">
        <f t="shared" si="0"/>
        <v>-4</v>
      </c>
      <c r="R33" s="84">
        <f t="shared" si="0"/>
        <v>-439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" customFormat="1" ht="15" customHeight="1">
      <c r="A34" s="29"/>
      <c r="B34" s="30">
        <v>21</v>
      </c>
      <c r="C34" s="30"/>
      <c r="D34" s="31"/>
      <c r="E34" s="83">
        <v>1459</v>
      </c>
      <c r="F34" s="83">
        <v>414</v>
      </c>
      <c r="G34" s="83">
        <v>583</v>
      </c>
      <c r="H34" s="83">
        <v>462</v>
      </c>
      <c r="I34" s="83">
        <v>1879</v>
      </c>
      <c r="J34" s="83">
        <v>416</v>
      </c>
      <c r="K34" s="83">
        <v>1105</v>
      </c>
      <c r="L34" s="83">
        <v>358</v>
      </c>
      <c r="M34" s="83">
        <v>1</v>
      </c>
      <c r="N34" s="83">
        <v>0</v>
      </c>
      <c r="O34" s="83">
        <v>1</v>
      </c>
      <c r="P34" s="84">
        <f t="shared" si="0"/>
        <v>-420</v>
      </c>
      <c r="Q34" s="84">
        <f t="shared" si="0"/>
        <v>-2</v>
      </c>
      <c r="R34" s="84">
        <f t="shared" si="0"/>
        <v>-522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3" customFormat="1" ht="15" customHeight="1">
      <c r="A35" s="29"/>
      <c r="B35" s="30">
        <v>22</v>
      </c>
      <c r="C35" s="30"/>
      <c r="D35" s="31"/>
      <c r="E35" s="83">
        <v>1820</v>
      </c>
      <c r="F35" s="83">
        <v>604</v>
      </c>
      <c r="G35" s="83">
        <v>835</v>
      </c>
      <c r="H35" s="83">
        <v>381</v>
      </c>
      <c r="I35" s="83">
        <v>2534</v>
      </c>
      <c r="J35" s="83">
        <v>609</v>
      </c>
      <c r="K35" s="83">
        <v>1571</v>
      </c>
      <c r="L35" s="83">
        <v>354</v>
      </c>
      <c r="M35" s="83">
        <v>6</v>
      </c>
      <c r="N35" s="83">
        <v>5</v>
      </c>
      <c r="O35" s="83">
        <v>1</v>
      </c>
      <c r="P35" s="84">
        <f t="shared" si="0"/>
        <v>-714</v>
      </c>
      <c r="Q35" s="84">
        <f t="shared" si="0"/>
        <v>-5</v>
      </c>
      <c r="R35" s="84">
        <f t="shared" si="0"/>
        <v>-736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3" customFormat="1" ht="15" customHeight="1">
      <c r="A36" s="29"/>
      <c r="B36" s="30">
        <v>23</v>
      </c>
      <c r="C36" s="30"/>
      <c r="D36" s="31"/>
      <c r="E36" s="83">
        <v>1990</v>
      </c>
      <c r="F36" s="83">
        <v>625</v>
      </c>
      <c r="G36" s="83">
        <v>1041</v>
      </c>
      <c r="H36" s="83">
        <v>324</v>
      </c>
      <c r="I36" s="83">
        <v>2616</v>
      </c>
      <c r="J36" s="83">
        <v>628</v>
      </c>
      <c r="K36" s="83">
        <v>1655</v>
      </c>
      <c r="L36" s="83">
        <v>333</v>
      </c>
      <c r="M36" s="83">
        <v>4</v>
      </c>
      <c r="N36" s="83">
        <v>4</v>
      </c>
      <c r="O36" s="83">
        <v>0</v>
      </c>
      <c r="P36" s="84">
        <f t="shared" si="0"/>
        <v>-626</v>
      </c>
      <c r="Q36" s="84">
        <f t="shared" si="0"/>
        <v>-3</v>
      </c>
      <c r="R36" s="84">
        <f t="shared" si="0"/>
        <v>-614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3" customFormat="1" ht="15" customHeight="1">
      <c r="A37" s="29"/>
      <c r="B37" s="30">
        <v>24</v>
      </c>
      <c r="C37" s="30"/>
      <c r="D37" s="31"/>
      <c r="E37" s="83">
        <v>1687</v>
      </c>
      <c r="F37" s="83">
        <v>520</v>
      </c>
      <c r="G37" s="83">
        <v>811</v>
      </c>
      <c r="H37" s="83">
        <v>356</v>
      </c>
      <c r="I37" s="83">
        <v>2026</v>
      </c>
      <c r="J37" s="83">
        <v>518</v>
      </c>
      <c r="K37" s="83">
        <v>1169</v>
      </c>
      <c r="L37" s="83">
        <v>339</v>
      </c>
      <c r="M37" s="83">
        <v>2</v>
      </c>
      <c r="N37" s="83">
        <v>2</v>
      </c>
      <c r="O37" s="83">
        <v>0</v>
      </c>
      <c r="P37" s="84">
        <f t="shared" si="0"/>
        <v>-339</v>
      </c>
      <c r="Q37" s="84">
        <f t="shared" si="0"/>
        <v>2</v>
      </c>
      <c r="R37" s="84">
        <f t="shared" si="0"/>
        <v>-358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3" customFormat="1" ht="22.5" customHeight="1">
      <c r="A38" s="29">
        <v>25</v>
      </c>
      <c r="B38" s="85" t="s">
        <v>173</v>
      </c>
      <c r="C38" s="30">
        <v>29</v>
      </c>
      <c r="D38" s="31"/>
      <c r="E38" s="83">
        <v>7655</v>
      </c>
      <c r="F38" s="83">
        <v>3005</v>
      </c>
      <c r="G38" s="83">
        <v>3415</v>
      </c>
      <c r="H38" s="83">
        <v>1235</v>
      </c>
      <c r="I38" s="83">
        <v>8474</v>
      </c>
      <c r="J38" s="83">
        <v>2993</v>
      </c>
      <c r="K38" s="83">
        <v>4190</v>
      </c>
      <c r="L38" s="83">
        <v>1291</v>
      </c>
      <c r="M38" s="83">
        <v>19</v>
      </c>
      <c r="N38" s="83">
        <v>12</v>
      </c>
      <c r="O38" s="83">
        <v>7</v>
      </c>
      <c r="P38" s="84">
        <f t="shared" si="0"/>
        <v>-819</v>
      </c>
      <c r="Q38" s="84">
        <f t="shared" si="0"/>
        <v>12</v>
      </c>
      <c r="R38" s="84">
        <f t="shared" si="0"/>
        <v>-775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3" customFormat="1" ht="22.5" customHeight="1">
      <c r="A39" s="29"/>
      <c r="B39" s="30">
        <v>25</v>
      </c>
      <c r="C39" s="30"/>
      <c r="D39" s="31"/>
      <c r="E39" s="83">
        <v>1744</v>
      </c>
      <c r="F39" s="83">
        <v>614</v>
      </c>
      <c r="G39" s="83">
        <v>825</v>
      </c>
      <c r="H39" s="83">
        <v>305</v>
      </c>
      <c r="I39" s="83">
        <v>2034</v>
      </c>
      <c r="J39" s="83">
        <v>608</v>
      </c>
      <c r="K39" s="83">
        <v>1109</v>
      </c>
      <c r="L39" s="83">
        <v>317</v>
      </c>
      <c r="M39" s="83">
        <v>3</v>
      </c>
      <c r="N39" s="83">
        <v>2</v>
      </c>
      <c r="O39" s="83">
        <v>1</v>
      </c>
      <c r="P39" s="84">
        <f t="shared" si="0"/>
        <v>-290</v>
      </c>
      <c r="Q39" s="84">
        <f t="shared" si="0"/>
        <v>6</v>
      </c>
      <c r="R39" s="84">
        <f t="shared" si="0"/>
        <v>-284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3" customFormat="1" ht="15" customHeight="1">
      <c r="A40" s="29"/>
      <c r="B40" s="30">
        <v>26</v>
      </c>
      <c r="C40" s="30"/>
      <c r="D40" s="31"/>
      <c r="E40" s="83">
        <v>1628</v>
      </c>
      <c r="F40" s="83">
        <v>574</v>
      </c>
      <c r="G40" s="83">
        <v>761</v>
      </c>
      <c r="H40" s="83">
        <v>293</v>
      </c>
      <c r="I40" s="83">
        <v>1752</v>
      </c>
      <c r="J40" s="83">
        <v>578</v>
      </c>
      <c r="K40" s="83">
        <v>899</v>
      </c>
      <c r="L40" s="83">
        <v>275</v>
      </c>
      <c r="M40" s="83">
        <v>1</v>
      </c>
      <c r="N40" s="83">
        <v>0</v>
      </c>
      <c r="O40" s="83">
        <v>1</v>
      </c>
      <c r="P40" s="84">
        <f t="shared" si="0"/>
        <v>-124</v>
      </c>
      <c r="Q40" s="84">
        <f t="shared" si="0"/>
        <v>-4</v>
      </c>
      <c r="R40" s="84">
        <f t="shared" si="0"/>
        <v>-138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3" customFormat="1" ht="15" customHeight="1">
      <c r="A41" s="29"/>
      <c r="B41" s="30">
        <v>27</v>
      </c>
      <c r="C41" s="30"/>
      <c r="D41" s="31"/>
      <c r="E41" s="83">
        <v>1480</v>
      </c>
      <c r="F41" s="83">
        <v>577</v>
      </c>
      <c r="G41" s="83">
        <v>668</v>
      </c>
      <c r="H41" s="83">
        <v>235</v>
      </c>
      <c r="I41" s="83">
        <v>1653</v>
      </c>
      <c r="J41" s="83">
        <v>576</v>
      </c>
      <c r="K41" s="83">
        <v>816</v>
      </c>
      <c r="L41" s="83">
        <v>261</v>
      </c>
      <c r="M41" s="83">
        <v>4</v>
      </c>
      <c r="N41" s="83">
        <v>2</v>
      </c>
      <c r="O41" s="83">
        <v>2</v>
      </c>
      <c r="P41" s="84">
        <f t="shared" si="0"/>
        <v>-173</v>
      </c>
      <c r="Q41" s="84">
        <f t="shared" si="0"/>
        <v>1</v>
      </c>
      <c r="R41" s="84">
        <f t="shared" si="0"/>
        <v>-148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3" customFormat="1" ht="15" customHeight="1">
      <c r="A42" s="29"/>
      <c r="B42" s="30">
        <v>28</v>
      </c>
      <c r="C42" s="30"/>
      <c r="D42" s="31"/>
      <c r="E42" s="83">
        <v>1462</v>
      </c>
      <c r="F42" s="83">
        <v>665</v>
      </c>
      <c r="G42" s="83">
        <v>583</v>
      </c>
      <c r="H42" s="83">
        <v>214</v>
      </c>
      <c r="I42" s="83">
        <v>1595</v>
      </c>
      <c r="J42" s="83">
        <v>652</v>
      </c>
      <c r="K42" s="83">
        <v>736</v>
      </c>
      <c r="L42" s="83">
        <v>207</v>
      </c>
      <c r="M42" s="83">
        <v>7</v>
      </c>
      <c r="N42" s="83">
        <v>4</v>
      </c>
      <c r="O42" s="83">
        <v>3</v>
      </c>
      <c r="P42" s="84">
        <f t="shared" si="0"/>
        <v>-133</v>
      </c>
      <c r="Q42" s="84">
        <f t="shared" si="0"/>
        <v>13</v>
      </c>
      <c r="R42" s="84">
        <f t="shared" si="0"/>
        <v>-153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3" customFormat="1" ht="15" customHeight="1">
      <c r="A43" s="29"/>
      <c r="B43" s="30">
        <v>29</v>
      </c>
      <c r="C43" s="30"/>
      <c r="D43" s="31"/>
      <c r="E43" s="83">
        <v>1341</v>
      </c>
      <c r="F43" s="83">
        <v>575</v>
      </c>
      <c r="G43" s="83">
        <v>578</v>
      </c>
      <c r="H43" s="83">
        <v>188</v>
      </c>
      <c r="I43" s="83">
        <v>1440</v>
      </c>
      <c r="J43" s="83">
        <v>579</v>
      </c>
      <c r="K43" s="83">
        <v>630</v>
      </c>
      <c r="L43" s="83">
        <v>231</v>
      </c>
      <c r="M43" s="83">
        <v>4</v>
      </c>
      <c r="N43" s="83">
        <v>4</v>
      </c>
      <c r="O43" s="83">
        <v>0</v>
      </c>
      <c r="P43" s="84">
        <f t="shared" si="0"/>
        <v>-99</v>
      </c>
      <c r="Q43" s="84">
        <f t="shared" si="0"/>
        <v>-4</v>
      </c>
      <c r="R43" s="84">
        <f t="shared" si="0"/>
        <v>-52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3" customFormat="1" ht="22.5" customHeight="1">
      <c r="A44" s="29">
        <v>30</v>
      </c>
      <c r="B44" s="85" t="s">
        <v>173</v>
      </c>
      <c r="C44" s="30">
        <v>34</v>
      </c>
      <c r="D44" s="31"/>
      <c r="E44" s="83">
        <v>5787</v>
      </c>
      <c r="F44" s="83">
        <v>2533</v>
      </c>
      <c r="G44" s="83">
        <v>2566</v>
      </c>
      <c r="H44" s="83">
        <v>688</v>
      </c>
      <c r="I44" s="83">
        <v>6055</v>
      </c>
      <c r="J44" s="83">
        <v>2529</v>
      </c>
      <c r="K44" s="83">
        <v>2824</v>
      </c>
      <c r="L44" s="83">
        <v>702</v>
      </c>
      <c r="M44" s="83">
        <v>23</v>
      </c>
      <c r="N44" s="83">
        <v>13</v>
      </c>
      <c r="O44" s="83">
        <v>10</v>
      </c>
      <c r="P44" s="84">
        <f t="shared" si="0"/>
        <v>-268</v>
      </c>
      <c r="Q44" s="84">
        <f t="shared" si="0"/>
        <v>4</v>
      </c>
      <c r="R44" s="84">
        <f t="shared" si="0"/>
        <v>-258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3" customFormat="1" ht="22.5" customHeight="1">
      <c r="A45" s="29"/>
      <c r="B45" s="30">
        <v>30</v>
      </c>
      <c r="C45" s="30"/>
      <c r="D45" s="31"/>
      <c r="E45" s="83">
        <v>1364</v>
      </c>
      <c r="F45" s="83">
        <v>565</v>
      </c>
      <c r="G45" s="83">
        <v>607</v>
      </c>
      <c r="H45" s="83">
        <v>192</v>
      </c>
      <c r="I45" s="83">
        <v>1407</v>
      </c>
      <c r="J45" s="83">
        <v>566</v>
      </c>
      <c r="K45" s="83">
        <v>651</v>
      </c>
      <c r="L45" s="83">
        <v>190</v>
      </c>
      <c r="M45" s="83">
        <v>9</v>
      </c>
      <c r="N45" s="83">
        <v>4</v>
      </c>
      <c r="O45" s="83">
        <v>5</v>
      </c>
      <c r="P45" s="84">
        <f t="shared" si="0"/>
        <v>-43</v>
      </c>
      <c r="Q45" s="84">
        <f t="shared" si="0"/>
        <v>-1</v>
      </c>
      <c r="R45" s="84">
        <f t="shared" si="0"/>
        <v>-44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3" customFormat="1" ht="15" customHeight="1">
      <c r="A46" s="29"/>
      <c r="B46" s="30">
        <v>31</v>
      </c>
      <c r="C46" s="30"/>
      <c r="D46" s="31"/>
      <c r="E46" s="83">
        <v>1233</v>
      </c>
      <c r="F46" s="83">
        <v>541</v>
      </c>
      <c r="G46" s="83">
        <v>558</v>
      </c>
      <c r="H46" s="83">
        <v>134</v>
      </c>
      <c r="I46" s="83">
        <v>1251</v>
      </c>
      <c r="J46" s="83">
        <v>545</v>
      </c>
      <c r="K46" s="83">
        <v>561</v>
      </c>
      <c r="L46" s="83">
        <v>145</v>
      </c>
      <c r="M46" s="83">
        <v>1</v>
      </c>
      <c r="N46" s="83">
        <v>1</v>
      </c>
      <c r="O46" s="83">
        <v>0</v>
      </c>
      <c r="P46" s="84">
        <f t="shared" si="0"/>
        <v>-18</v>
      </c>
      <c r="Q46" s="84">
        <f t="shared" si="0"/>
        <v>-4</v>
      </c>
      <c r="R46" s="84">
        <f t="shared" si="0"/>
        <v>-3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3" customFormat="1" ht="15" customHeight="1">
      <c r="A47" s="29"/>
      <c r="B47" s="30">
        <v>32</v>
      </c>
      <c r="C47" s="30"/>
      <c r="D47" s="31"/>
      <c r="E47" s="83">
        <v>1143</v>
      </c>
      <c r="F47" s="83">
        <v>500</v>
      </c>
      <c r="G47" s="83">
        <v>502</v>
      </c>
      <c r="H47" s="83">
        <v>141</v>
      </c>
      <c r="I47" s="83">
        <v>1181</v>
      </c>
      <c r="J47" s="83">
        <v>497</v>
      </c>
      <c r="K47" s="83">
        <v>545</v>
      </c>
      <c r="L47" s="83">
        <v>139</v>
      </c>
      <c r="M47" s="83">
        <v>4</v>
      </c>
      <c r="N47" s="83">
        <v>2</v>
      </c>
      <c r="O47" s="83">
        <v>2</v>
      </c>
      <c r="P47" s="84">
        <f t="shared" si="0"/>
        <v>-38</v>
      </c>
      <c r="Q47" s="84">
        <f t="shared" si="0"/>
        <v>3</v>
      </c>
      <c r="R47" s="84">
        <f t="shared" si="0"/>
        <v>-43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3" customFormat="1" ht="15" customHeight="1">
      <c r="A48" s="29"/>
      <c r="B48" s="30">
        <v>33</v>
      </c>
      <c r="C48" s="30"/>
      <c r="D48" s="31"/>
      <c r="E48" s="83">
        <v>1051</v>
      </c>
      <c r="F48" s="83">
        <v>480</v>
      </c>
      <c r="G48" s="83">
        <v>460</v>
      </c>
      <c r="H48" s="83">
        <v>111</v>
      </c>
      <c r="I48" s="83">
        <v>1114</v>
      </c>
      <c r="J48" s="83">
        <v>473</v>
      </c>
      <c r="K48" s="83">
        <v>527</v>
      </c>
      <c r="L48" s="83">
        <v>114</v>
      </c>
      <c r="M48" s="83">
        <v>4</v>
      </c>
      <c r="N48" s="83">
        <v>4</v>
      </c>
      <c r="O48" s="83">
        <v>0</v>
      </c>
      <c r="P48" s="84">
        <f t="shared" si="0"/>
        <v>-63</v>
      </c>
      <c r="Q48" s="84">
        <f t="shared" si="0"/>
        <v>7</v>
      </c>
      <c r="R48" s="84">
        <f t="shared" si="0"/>
        <v>-67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3" customFormat="1" ht="15" customHeight="1">
      <c r="A49" s="29"/>
      <c r="B49" s="30">
        <v>34</v>
      </c>
      <c r="C49" s="30"/>
      <c r="D49" s="31"/>
      <c r="E49" s="83">
        <v>996</v>
      </c>
      <c r="F49" s="83">
        <v>447</v>
      </c>
      <c r="G49" s="83">
        <v>439</v>
      </c>
      <c r="H49" s="83">
        <v>110</v>
      </c>
      <c r="I49" s="83">
        <v>1102</v>
      </c>
      <c r="J49" s="83">
        <v>448</v>
      </c>
      <c r="K49" s="83">
        <v>540</v>
      </c>
      <c r="L49" s="83">
        <v>114</v>
      </c>
      <c r="M49" s="83">
        <v>5</v>
      </c>
      <c r="N49" s="83">
        <v>2</v>
      </c>
      <c r="O49" s="83">
        <v>3</v>
      </c>
      <c r="P49" s="84">
        <f t="shared" si="0"/>
        <v>-106</v>
      </c>
      <c r="Q49" s="84">
        <f t="shared" si="0"/>
        <v>-1</v>
      </c>
      <c r="R49" s="84">
        <f t="shared" si="0"/>
        <v>-101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3" customFormat="1" ht="22.5" customHeight="1">
      <c r="A50" s="29">
        <v>35</v>
      </c>
      <c r="B50" s="85" t="s">
        <v>173</v>
      </c>
      <c r="C50" s="30">
        <v>39</v>
      </c>
      <c r="D50" s="31"/>
      <c r="E50" s="83">
        <v>3929</v>
      </c>
      <c r="F50" s="83">
        <v>1747</v>
      </c>
      <c r="G50" s="83">
        <v>1890</v>
      </c>
      <c r="H50" s="83">
        <v>292</v>
      </c>
      <c r="I50" s="83">
        <v>4198</v>
      </c>
      <c r="J50" s="83">
        <v>1749</v>
      </c>
      <c r="K50" s="83">
        <v>2120</v>
      </c>
      <c r="L50" s="83">
        <v>329</v>
      </c>
      <c r="M50" s="83">
        <v>47</v>
      </c>
      <c r="N50" s="83">
        <v>32</v>
      </c>
      <c r="O50" s="83">
        <v>15</v>
      </c>
      <c r="P50" s="84">
        <f t="shared" si="0"/>
        <v>-269</v>
      </c>
      <c r="Q50" s="84">
        <f t="shared" si="0"/>
        <v>-2</v>
      </c>
      <c r="R50" s="84">
        <f t="shared" si="0"/>
        <v>-230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3" customFormat="1" ht="22.5" customHeight="1">
      <c r="A51" s="29"/>
      <c r="B51" s="30">
        <v>35</v>
      </c>
      <c r="C51" s="30"/>
      <c r="D51" s="31"/>
      <c r="E51" s="83">
        <v>930</v>
      </c>
      <c r="F51" s="83">
        <v>427</v>
      </c>
      <c r="G51" s="83">
        <v>419</v>
      </c>
      <c r="H51" s="83">
        <v>84</v>
      </c>
      <c r="I51" s="83">
        <v>1013</v>
      </c>
      <c r="J51" s="83">
        <v>434</v>
      </c>
      <c r="K51" s="83">
        <v>493</v>
      </c>
      <c r="L51" s="83">
        <v>86</v>
      </c>
      <c r="M51" s="83">
        <v>8</v>
      </c>
      <c r="N51" s="83">
        <v>6</v>
      </c>
      <c r="O51" s="83">
        <v>2</v>
      </c>
      <c r="P51" s="84">
        <f t="shared" si="0"/>
        <v>-83</v>
      </c>
      <c r="Q51" s="84">
        <f t="shared" si="0"/>
        <v>-7</v>
      </c>
      <c r="R51" s="84">
        <f t="shared" si="0"/>
        <v>-74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3" customFormat="1" ht="15" customHeight="1">
      <c r="A52" s="29"/>
      <c r="B52" s="30">
        <v>36</v>
      </c>
      <c r="C52" s="30"/>
      <c r="D52" s="31"/>
      <c r="E52" s="83">
        <v>854</v>
      </c>
      <c r="F52" s="83">
        <v>367</v>
      </c>
      <c r="G52" s="83">
        <v>422</v>
      </c>
      <c r="H52" s="83">
        <v>65</v>
      </c>
      <c r="I52" s="83">
        <v>878</v>
      </c>
      <c r="J52" s="83">
        <v>364</v>
      </c>
      <c r="K52" s="83">
        <v>425</v>
      </c>
      <c r="L52" s="83">
        <v>89</v>
      </c>
      <c r="M52" s="83">
        <v>9</v>
      </c>
      <c r="N52" s="83">
        <v>4</v>
      </c>
      <c r="O52" s="83">
        <v>5</v>
      </c>
      <c r="P52" s="84">
        <f t="shared" si="0"/>
        <v>-24</v>
      </c>
      <c r="Q52" s="84">
        <f t="shared" si="0"/>
        <v>3</v>
      </c>
      <c r="R52" s="84">
        <f t="shared" si="0"/>
        <v>-3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3" customFormat="1" ht="15" customHeight="1">
      <c r="A53" s="29"/>
      <c r="B53" s="30">
        <v>37</v>
      </c>
      <c r="C53" s="30"/>
      <c r="D53" s="31"/>
      <c r="E53" s="83">
        <v>776</v>
      </c>
      <c r="F53" s="83">
        <v>340</v>
      </c>
      <c r="G53" s="83">
        <v>360</v>
      </c>
      <c r="H53" s="83">
        <v>76</v>
      </c>
      <c r="I53" s="83">
        <v>839</v>
      </c>
      <c r="J53" s="83">
        <v>342</v>
      </c>
      <c r="K53" s="83">
        <v>422</v>
      </c>
      <c r="L53" s="83">
        <v>75</v>
      </c>
      <c r="M53" s="83">
        <v>6</v>
      </c>
      <c r="N53" s="83">
        <v>4</v>
      </c>
      <c r="O53" s="83">
        <v>2</v>
      </c>
      <c r="P53" s="84">
        <f t="shared" si="0"/>
        <v>-63</v>
      </c>
      <c r="Q53" s="84">
        <f t="shared" si="0"/>
        <v>-2</v>
      </c>
      <c r="R53" s="84">
        <f t="shared" si="0"/>
        <v>-62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3" customFormat="1" ht="15" customHeight="1">
      <c r="A54" s="29"/>
      <c r="B54" s="30">
        <v>38</v>
      </c>
      <c r="C54" s="30"/>
      <c r="D54" s="31"/>
      <c r="E54" s="87">
        <v>721</v>
      </c>
      <c r="F54" s="87">
        <v>309</v>
      </c>
      <c r="G54" s="83">
        <v>373</v>
      </c>
      <c r="H54" s="83">
        <v>39</v>
      </c>
      <c r="I54" s="83">
        <v>709</v>
      </c>
      <c r="J54" s="83">
        <v>302</v>
      </c>
      <c r="K54" s="83">
        <v>372</v>
      </c>
      <c r="L54" s="83">
        <v>35</v>
      </c>
      <c r="M54" s="83">
        <v>15</v>
      </c>
      <c r="N54" s="83">
        <v>13</v>
      </c>
      <c r="O54" s="83">
        <v>2</v>
      </c>
      <c r="P54" s="84">
        <f t="shared" si="0"/>
        <v>12</v>
      </c>
      <c r="Q54" s="84">
        <f t="shared" si="0"/>
        <v>7</v>
      </c>
      <c r="R54" s="84">
        <f t="shared" si="0"/>
        <v>1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3" customFormat="1" ht="15" customHeight="1">
      <c r="A55" s="29"/>
      <c r="B55" s="30">
        <v>39</v>
      </c>
      <c r="C55" s="30"/>
      <c r="D55" s="31"/>
      <c r="E55" s="83">
        <v>648</v>
      </c>
      <c r="F55" s="83">
        <v>304</v>
      </c>
      <c r="G55" s="83">
        <v>316</v>
      </c>
      <c r="H55" s="83">
        <v>28</v>
      </c>
      <c r="I55" s="83">
        <v>759</v>
      </c>
      <c r="J55" s="83">
        <v>307</v>
      </c>
      <c r="K55" s="83">
        <v>408</v>
      </c>
      <c r="L55" s="83">
        <v>44</v>
      </c>
      <c r="M55" s="83">
        <v>9</v>
      </c>
      <c r="N55" s="83">
        <v>5</v>
      </c>
      <c r="O55" s="83">
        <v>4</v>
      </c>
      <c r="P55" s="84">
        <f t="shared" si="0"/>
        <v>-111</v>
      </c>
      <c r="Q55" s="84">
        <f t="shared" si="0"/>
        <v>-3</v>
      </c>
      <c r="R55" s="84">
        <f t="shared" si="0"/>
        <v>-92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3" customFormat="1" ht="22.5" customHeight="1">
      <c r="A56" s="29">
        <v>40</v>
      </c>
      <c r="B56" s="85" t="s">
        <v>173</v>
      </c>
      <c r="C56" s="30">
        <v>44</v>
      </c>
      <c r="D56" s="31"/>
      <c r="E56" s="83">
        <v>2855</v>
      </c>
      <c r="F56" s="83">
        <v>1326</v>
      </c>
      <c r="G56" s="83">
        <v>1384</v>
      </c>
      <c r="H56" s="83">
        <v>145</v>
      </c>
      <c r="I56" s="83">
        <v>3030</v>
      </c>
      <c r="J56" s="83">
        <v>1324</v>
      </c>
      <c r="K56" s="83">
        <v>1569</v>
      </c>
      <c r="L56" s="83">
        <v>137</v>
      </c>
      <c r="M56" s="83">
        <v>79</v>
      </c>
      <c r="N56" s="83">
        <v>44</v>
      </c>
      <c r="O56" s="83">
        <v>35</v>
      </c>
      <c r="P56" s="84">
        <f t="shared" si="0"/>
        <v>-175</v>
      </c>
      <c r="Q56" s="84">
        <f t="shared" si="0"/>
        <v>2</v>
      </c>
      <c r="R56" s="84">
        <f t="shared" si="0"/>
        <v>-185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3" customFormat="1" ht="22.5" customHeight="1">
      <c r="A57" s="29"/>
      <c r="B57" s="30">
        <v>40</v>
      </c>
      <c r="C57" s="30"/>
      <c r="D57" s="31"/>
      <c r="E57" s="83">
        <v>605</v>
      </c>
      <c r="F57" s="83">
        <v>285</v>
      </c>
      <c r="G57" s="83">
        <v>290</v>
      </c>
      <c r="H57" s="83">
        <v>30</v>
      </c>
      <c r="I57" s="83">
        <v>653</v>
      </c>
      <c r="J57" s="83">
        <v>288</v>
      </c>
      <c r="K57" s="83">
        <v>333</v>
      </c>
      <c r="L57" s="83">
        <v>32</v>
      </c>
      <c r="M57" s="83">
        <v>15</v>
      </c>
      <c r="N57" s="83">
        <v>9</v>
      </c>
      <c r="O57" s="83">
        <v>6</v>
      </c>
      <c r="P57" s="84">
        <f t="shared" si="0"/>
        <v>-48</v>
      </c>
      <c r="Q57" s="84">
        <f t="shared" si="0"/>
        <v>-3</v>
      </c>
      <c r="R57" s="84">
        <f t="shared" si="0"/>
        <v>-43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3" customFormat="1" ht="15" customHeight="1">
      <c r="A58" s="29"/>
      <c r="B58" s="30">
        <v>41</v>
      </c>
      <c r="C58" s="30"/>
      <c r="D58" s="31"/>
      <c r="E58" s="83">
        <v>585</v>
      </c>
      <c r="F58" s="83">
        <v>276</v>
      </c>
      <c r="G58" s="83">
        <v>282</v>
      </c>
      <c r="H58" s="83">
        <v>27</v>
      </c>
      <c r="I58" s="83">
        <v>594</v>
      </c>
      <c r="J58" s="83">
        <v>267</v>
      </c>
      <c r="K58" s="83">
        <v>300</v>
      </c>
      <c r="L58" s="83">
        <v>27</v>
      </c>
      <c r="M58" s="83">
        <v>8</v>
      </c>
      <c r="N58" s="83">
        <v>5</v>
      </c>
      <c r="O58" s="83">
        <v>3</v>
      </c>
      <c r="P58" s="84">
        <f t="shared" si="0"/>
        <v>-9</v>
      </c>
      <c r="Q58" s="84">
        <f t="shared" si="0"/>
        <v>9</v>
      </c>
      <c r="R58" s="84">
        <f t="shared" si="0"/>
        <v>-18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3" customFormat="1" ht="15" customHeight="1">
      <c r="A59" s="29"/>
      <c r="B59" s="30">
        <v>42</v>
      </c>
      <c r="C59" s="30"/>
      <c r="D59" s="31"/>
      <c r="E59" s="83">
        <v>605</v>
      </c>
      <c r="F59" s="83">
        <v>292</v>
      </c>
      <c r="G59" s="83">
        <v>281</v>
      </c>
      <c r="H59" s="83">
        <v>32</v>
      </c>
      <c r="I59" s="83">
        <v>660</v>
      </c>
      <c r="J59" s="83">
        <v>297</v>
      </c>
      <c r="K59" s="83">
        <v>334</v>
      </c>
      <c r="L59" s="83">
        <v>29</v>
      </c>
      <c r="M59" s="83">
        <v>17</v>
      </c>
      <c r="N59" s="83">
        <v>10</v>
      </c>
      <c r="O59" s="83">
        <v>7</v>
      </c>
      <c r="P59" s="84">
        <f t="shared" si="0"/>
        <v>-55</v>
      </c>
      <c r="Q59" s="84">
        <f t="shared" si="0"/>
        <v>-5</v>
      </c>
      <c r="R59" s="84">
        <f t="shared" si="0"/>
        <v>-53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3" customFormat="1" ht="15" customHeight="1">
      <c r="A60" s="29"/>
      <c r="B60" s="30">
        <v>43</v>
      </c>
      <c r="C60" s="30"/>
      <c r="D60" s="31"/>
      <c r="E60" s="83">
        <v>580</v>
      </c>
      <c r="F60" s="83">
        <v>267</v>
      </c>
      <c r="G60" s="83">
        <v>281</v>
      </c>
      <c r="H60" s="83">
        <v>32</v>
      </c>
      <c r="I60" s="83">
        <v>593</v>
      </c>
      <c r="J60" s="83">
        <v>271</v>
      </c>
      <c r="K60" s="83">
        <v>293</v>
      </c>
      <c r="L60" s="83">
        <v>29</v>
      </c>
      <c r="M60" s="83">
        <v>24</v>
      </c>
      <c r="N60" s="83">
        <v>15</v>
      </c>
      <c r="O60" s="83">
        <v>9</v>
      </c>
      <c r="P60" s="84">
        <f t="shared" si="0"/>
        <v>-13</v>
      </c>
      <c r="Q60" s="84">
        <f t="shared" si="0"/>
        <v>-4</v>
      </c>
      <c r="R60" s="84">
        <f t="shared" si="0"/>
        <v>-12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3" customFormat="1" ht="15" customHeight="1">
      <c r="A61" s="29"/>
      <c r="B61" s="30">
        <v>44</v>
      </c>
      <c r="C61" s="30"/>
      <c r="D61" s="31"/>
      <c r="E61" s="83">
        <v>480</v>
      </c>
      <c r="F61" s="83">
        <v>206</v>
      </c>
      <c r="G61" s="83">
        <v>250</v>
      </c>
      <c r="H61" s="83">
        <v>24</v>
      </c>
      <c r="I61" s="83">
        <v>530</v>
      </c>
      <c r="J61" s="83">
        <v>201</v>
      </c>
      <c r="K61" s="83">
        <v>309</v>
      </c>
      <c r="L61" s="83">
        <v>20</v>
      </c>
      <c r="M61" s="83">
        <v>15</v>
      </c>
      <c r="N61" s="83">
        <v>5</v>
      </c>
      <c r="O61" s="83">
        <v>10</v>
      </c>
      <c r="P61" s="84">
        <f t="shared" si="0"/>
        <v>-50</v>
      </c>
      <c r="Q61" s="84">
        <f t="shared" si="0"/>
        <v>5</v>
      </c>
      <c r="R61" s="84">
        <f t="shared" si="0"/>
        <v>-59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3" customFormat="1" ht="22.5" customHeight="1">
      <c r="A62" s="29">
        <v>45</v>
      </c>
      <c r="B62" s="85" t="s">
        <v>173</v>
      </c>
      <c r="C62" s="30">
        <v>49</v>
      </c>
      <c r="D62" s="31"/>
      <c r="E62" s="83">
        <v>2536</v>
      </c>
      <c r="F62" s="83">
        <v>1217</v>
      </c>
      <c r="G62" s="83">
        <v>1245</v>
      </c>
      <c r="H62" s="83">
        <v>74</v>
      </c>
      <c r="I62" s="83">
        <v>2693</v>
      </c>
      <c r="J62" s="83">
        <v>1218</v>
      </c>
      <c r="K62" s="83">
        <v>1389</v>
      </c>
      <c r="L62" s="83">
        <v>86</v>
      </c>
      <c r="M62" s="83">
        <v>113</v>
      </c>
      <c r="N62" s="83">
        <v>71</v>
      </c>
      <c r="O62" s="83">
        <v>42</v>
      </c>
      <c r="P62" s="84">
        <f t="shared" si="0"/>
        <v>-157</v>
      </c>
      <c r="Q62" s="84">
        <f t="shared" si="0"/>
        <v>-1</v>
      </c>
      <c r="R62" s="84">
        <f t="shared" si="0"/>
        <v>-144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3" customFormat="1" ht="22.5" customHeight="1">
      <c r="A63" s="29"/>
      <c r="B63" s="30">
        <v>45</v>
      </c>
      <c r="C63" s="30"/>
      <c r="D63" s="31"/>
      <c r="E63" s="83">
        <v>591</v>
      </c>
      <c r="F63" s="83">
        <v>283</v>
      </c>
      <c r="G63" s="83">
        <v>292</v>
      </c>
      <c r="H63" s="83">
        <v>16</v>
      </c>
      <c r="I63" s="83">
        <v>621</v>
      </c>
      <c r="J63" s="83">
        <v>288</v>
      </c>
      <c r="K63" s="83">
        <v>320</v>
      </c>
      <c r="L63" s="83">
        <v>13</v>
      </c>
      <c r="M63" s="83">
        <v>21</v>
      </c>
      <c r="N63" s="83">
        <v>14</v>
      </c>
      <c r="O63" s="83">
        <v>7</v>
      </c>
      <c r="P63" s="84">
        <f t="shared" si="0"/>
        <v>-30</v>
      </c>
      <c r="Q63" s="84">
        <f t="shared" si="0"/>
        <v>-5</v>
      </c>
      <c r="R63" s="84">
        <f t="shared" si="0"/>
        <v>-28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3" customFormat="1" ht="15" customHeight="1">
      <c r="A64" s="29"/>
      <c r="B64" s="30">
        <v>46</v>
      </c>
      <c r="C64" s="30"/>
      <c r="D64" s="31"/>
      <c r="E64" s="83">
        <v>517</v>
      </c>
      <c r="F64" s="83">
        <v>245</v>
      </c>
      <c r="G64" s="83">
        <v>253</v>
      </c>
      <c r="H64" s="83">
        <v>19</v>
      </c>
      <c r="I64" s="83">
        <v>555</v>
      </c>
      <c r="J64" s="83">
        <v>246</v>
      </c>
      <c r="K64" s="83">
        <v>293</v>
      </c>
      <c r="L64" s="83">
        <v>16</v>
      </c>
      <c r="M64" s="83">
        <v>17</v>
      </c>
      <c r="N64" s="83">
        <v>11</v>
      </c>
      <c r="O64" s="83">
        <v>6</v>
      </c>
      <c r="P64" s="84">
        <f t="shared" si="0"/>
        <v>-38</v>
      </c>
      <c r="Q64" s="84">
        <f>F64-J64</f>
        <v>-1</v>
      </c>
      <c r="R64" s="84">
        <f t="shared" si="0"/>
        <v>-40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3" customFormat="1" ht="15" customHeight="1">
      <c r="A65" s="29"/>
      <c r="B65" s="30">
        <v>47</v>
      </c>
      <c r="C65" s="30"/>
      <c r="D65" s="31"/>
      <c r="E65" s="83">
        <v>534</v>
      </c>
      <c r="F65" s="83">
        <v>238</v>
      </c>
      <c r="G65" s="83">
        <v>279</v>
      </c>
      <c r="H65" s="83">
        <v>17</v>
      </c>
      <c r="I65" s="83">
        <v>514</v>
      </c>
      <c r="J65" s="83">
        <v>233</v>
      </c>
      <c r="K65" s="83">
        <v>255</v>
      </c>
      <c r="L65" s="83">
        <v>26</v>
      </c>
      <c r="M65" s="83">
        <v>23</v>
      </c>
      <c r="N65" s="83">
        <v>17</v>
      </c>
      <c r="O65" s="83">
        <v>6</v>
      </c>
      <c r="P65" s="84">
        <f t="shared" si="0"/>
        <v>20</v>
      </c>
      <c r="Q65" s="84">
        <f t="shared" si="0"/>
        <v>5</v>
      </c>
      <c r="R65" s="84">
        <f t="shared" si="0"/>
        <v>24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3" customFormat="1" ht="15" customHeight="1">
      <c r="A66" s="29"/>
      <c r="B66" s="30">
        <v>48</v>
      </c>
      <c r="C66" s="30"/>
      <c r="D66" s="31"/>
      <c r="E66" s="83">
        <v>446</v>
      </c>
      <c r="F66" s="83">
        <v>229</v>
      </c>
      <c r="G66" s="83">
        <v>205</v>
      </c>
      <c r="H66" s="83">
        <v>12</v>
      </c>
      <c r="I66" s="83">
        <v>534</v>
      </c>
      <c r="J66" s="83">
        <v>229</v>
      </c>
      <c r="K66" s="83">
        <v>286</v>
      </c>
      <c r="L66" s="83">
        <v>19</v>
      </c>
      <c r="M66" s="83">
        <v>25</v>
      </c>
      <c r="N66" s="83">
        <v>14</v>
      </c>
      <c r="O66" s="83">
        <v>11</v>
      </c>
      <c r="P66" s="84">
        <f t="shared" si="0"/>
        <v>-88</v>
      </c>
      <c r="Q66" s="84">
        <f t="shared" si="0"/>
        <v>0</v>
      </c>
      <c r="R66" s="84">
        <f t="shared" si="0"/>
        <v>-81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3" customFormat="1" ht="15" customHeight="1">
      <c r="A67" s="29"/>
      <c r="B67" s="30">
        <v>49</v>
      </c>
      <c r="C67" s="30"/>
      <c r="D67" s="31"/>
      <c r="E67" s="83">
        <v>448</v>
      </c>
      <c r="F67" s="83">
        <v>222</v>
      </c>
      <c r="G67" s="83">
        <v>216</v>
      </c>
      <c r="H67" s="83">
        <v>10</v>
      </c>
      <c r="I67" s="83">
        <v>469</v>
      </c>
      <c r="J67" s="83">
        <v>222</v>
      </c>
      <c r="K67" s="83">
        <v>235</v>
      </c>
      <c r="L67" s="83">
        <v>12</v>
      </c>
      <c r="M67" s="83">
        <v>27</v>
      </c>
      <c r="N67" s="83">
        <v>15</v>
      </c>
      <c r="O67" s="83">
        <v>12</v>
      </c>
      <c r="P67" s="84">
        <f t="shared" si="0"/>
        <v>-21</v>
      </c>
      <c r="Q67" s="84">
        <f t="shared" si="0"/>
        <v>0</v>
      </c>
      <c r="R67" s="84">
        <f t="shared" si="0"/>
        <v>-19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3" customFormat="1" ht="22.5" customHeight="1">
      <c r="A68" s="29">
        <v>50</v>
      </c>
      <c r="B68" s="85" t="s">
        <v>173</v>
      </c>
      <c r="C68" s="30">
        <v>54</v>
      </c>
      <c r="D68" s="31"/>
      <c r="E68" s="83">
        <v>2042</v>
      </c>
      <c r="F68" s="83">
        <v>1011</v>
      </c>
      <c r="G68" s="83">
        <v>991</v>
      </c>
      <c r="H68" s="83">
        <v>40</v>
      </c>
      <c r="I68" s="83">
        <v>2112</v>
      </c>
      <c r="J68" s="83">
        <v>1015</v>
      </c>
      <c r="K68" s="83">
        <v>1062</v>
      </c>
      <c r="L68" s="83">
        <v>35</v>
      </c>
      <c r="M68" s="83">
        <v>197</v>
      </c>
      <c r="N68" s="83">
        <v>118</v>
      </c>
      <c r="O68" s="83">
        <v>79</v>
      </c>
      <c r="P68" s="84">
        <f t="shared" si="0"/>
        <v>-70</v>
      </c>
      <c r="Q68" s="84">
        <f t="shared" si="0"/>
        <v>-4</v>
      </c>
      <c r="R68" s="84">
        <f t="shared" si="0"/>
        <v>-71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3" customFormat="1" ht="22.5" customHeight="1">
      <c r="A69" s="29"/>
      <c r="B69" s="30">
        <v>50</v>
      </c>
      <c r="C69" s="30"/>
      <c r="D69" s="31"/>
      <c r="E69" s="83">
        <v>484</v>
      </c>
      <c r="F69" s="83">
        <v>251</v>
      </c>
      <c r="G69" s="83">
        <v>222</v>
      </c>
      <c r="H69" s="83">
        <v>11</v>
      </c>
      <c r="I69" s="83">
        <v>503</v>
      </c>
      <c r="J69" s="83">
        <v>251</v>
      </c>
      <c r="K69" s="83">
        <v>242</v>
      </c>
      <c r="L69" s="83">
        <v>10</v>
      </c>
      <c r="M69" s="83">
        <v>29</v>
      </c>
      <c r="N69" s="83">
        <v>19</v>
      </c>
      <c r="O69" s="83">
        <v>10</v>
      </c>
      <c r="P69" s="84">
        <f t="shared" si="0"/>
        <v>-19</v>
      </c>
      <c r="Q69" s="84">
        <f t="shared" si="0"/>
        <v>0</v>
      </c>
      <c r="R69" s="84">
        <f t="shared" si="0"/>
        <v>-20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3" customFormat="1" ht="15" customHeight="1">
      <c r="A70" s="29"/>
      <c r="B70" s="30">
        <v>51</v>
      </c>
      <c r="C70" s="30"/>
      <c r="D70" s="31"/>
      <c r="E70" s="83">
        <v>419</v>
      </c>
      <c r="F70" s="83">
        <v>224</v>
      </c>
      <c r="G70" s="83">
        <v>184</v>
      </c>
      <c r="H70" s="83">
        <v>11</v>
      </c>
      <c r="I70" s="83">
        <v>467</v>
      </c>
      <c r="J70" s="83">
        <v>225</v>
      </c>
      <c r="K70" s="83">
        <v>230</v>
      </c>
      <c r="L70" s="83">
        <v>12</v>
      </c>
      <c r="M70" s="83">
        <v>35</v>
      </c>
      <c r="N70" s="83">
        <v>24</v>
      </c>
      <c r="O70" s="83">
        <v>11</v>
      </c>
      <c r="P70" s="84">
        <f t="shared" si="0"/>
        <v>-48</v>
      </c>
      <c r="Q70" s="84">
        <f t="shared" si="0"/>
        <v>-1</v>
      </c>
      <c r="R70" s="84">
        <f t="shared" si="0"/>
        <v>-46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3" customFormat="1" ht="15" customHeight="1">
      <c r="A71" s="29"/>
      <c r="B71" s="30">
        <v>52</v>
      </c>
      <c r="C71" s="30"/>
      <c r="D71" s="31"/>
      <c r="E71" s="83">
        <v>431</v>
      </c>
      <c r="F71" s="83">
        <v>205</v>
      </c>
      <c r="G71" s="83">
        <v>222</v>
      </c>
      <c r="H71" s="83">
        <v>4</v>
      </c>
      <c r="I71" s="83">
        <v>432</v>
      </c>
      <c r="J71" s="83">
        <v>204</v>
      </c>
      <c r="K71" s="83">
        <v>222</v>
      </c>
      <c r="L71" s="83">
        <v>6</v>
      </c>
      <c r="M71" s="83">
        <v>55</v>
      </c>
      <c r="N71" s="83">
        <v>28</v>
      </c>
      <c r="O71" s="83">
        <v>27</v>
      </c>
      <c r="P71" s="84">
        <f t="shared" si="0"/>
        <v>-1</v>
      </c>
      <c r="Q71" s="84">
        <f t="shared" si="0"/>
        <v>1</v>
      </c>
      <c r="R71" s="84">
        <f t="shared" si="0"/>
        <v>0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3" customFormat="1" ht="15" customHeight="1">
      <c r="A72" s="29"/>
      <c r="B72" s="30">
        <v>53</v>
      </c>
      <c r="C72" s="30"/>
      <c r="D72" s="31"/>
      <c r="E72" s="83">
        <v>339</v>
      </c>
      <c r="F72" s="83">
        <v>161</v>
      </c>
      <c r="G72" s="83">
        <v>170</v>
      </c>
      <c r="H72" s="83">
        <v>8</v>
      </c>
      <c r="I72" s="83">
        <v>344</v>
      </c>
      <c r="J72" s="83">
        <v>165</v>
      </c>
      <c r="K72" s="83">
        <v>176</v>
      </c>
      <c r="L72" s="83">
        <v>3</v>
      </c>
      <c r="M72" s="83">
        <v>34</v>
      </c>
      <c r="N72" s="83">
        <v>18</v>
      </c>
      <c r="O72" s="83">
        <v>16</v>
      </c>
      <c r="P72" s="84">
        <f aca="true" t="shared" si="1" ref="P72:R129">E72-I72</f>
        <v>-5</v>
      </c>
      <c r="Q72" s="84">
        <f t="shared" si="1"/>
        <v>-4</v>
      </c>
      <c r="R72" s="84">
        <f t="shared" si="1"/>
        <v>-6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3" customFormat="1" ht="15" customHeight="1">
      <c r="A73" s="29"/>
      <c r="B73" s="30">
        <v>54</v>
      </c>
      <c r="C73" s="30"/>
      <c r="D73" s="31"/>
      <c r="E73" s="83">
        <v>369</v>
      </c>
      <c r="F73" s="83">
        <v>170</v>
      </c>
      <c r="G73" s="83">
        <v>193</v>
      </c>
      <c r="H73" s="83">
        <v>6</v>
      </c>
      <c r="I73" s="83">
        <v>366</v>
      </c>
      <c r="J73" s="83">
        <v>170</v>
      </c>
      <c r="K73" s="83">
        <v>192</v>
      </c>
      <c r="L73" s="83">
        <v>4</v>
      </c>
      <c r="M73" s="83">
        <v>44</v>
      </c>
      <c r="N73" s="83">
        <v>29</v>
      </c>
      <c r="O73" s="83">
        <v>15</v>
      </c>
      <c r="P73" s="84">
        <f t="shared" si="1"/>
        <v>3</v>
      </c>
      <c r="Q73" s="84">
        <f t="shared" si="1"/>
        <v>0</v>
      </c>
      <c r="R73" s="84">
        <f t="shared" si="1"/>
        <v>1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3" customFormat="1" ht="22.5" customHeight="1">
      <c r="A74" s="29">
        <v>55</v>
      </c>
      <c r="B74" s="85" t="s">
        <v>173</v>
      </c>
      <c r="C74" s="30">
        <v>59</v>
      </c>
      <c r="D74" s="31"/>
      <c r="E74" s="83">
        <v>1500</v>
      </c>
      <c r="F74" s="83">
        <v>745</v>
      </c>
      <c r="G74" s="83">
        <v>728</v>
      </c>
      <c r="H74" s="83">
        <v>27</v>
      </c>
      <c r="I74" s="83">
        <v>1479</v>
      </c>
      <c r="J74" s="83">
        <v>742</v>
      </c>
      <c r="K74" s="83">
        <v>722</v>
      </c>
      <c r="L74" s="83">
        <v>15</v>
      </c>
      <c r="M74" s="83">
        <v>324</v>
      </c>
      <c r="N74" s="83">
        <v>213</v>
      </c>
      <c r="O74" s="83">
        <v>111</v>
      </c>
      <c r="P74" s="84">
        <f t="shared" si="1"/>
        <v>21</v>
      </c>
      <c r="Q74" s="84">
        <f t="shared" si="1"/>
        <v>3</v>
      </c>
      <c r="R74" s="84">
        <f t="shared" si="1"/>
        <v>6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3" customFormat="1" ht="22.5" customHeight="1">
      <c r="A75" s="29"/>
      <c r="B75" s="30">
        <v>55</v>
      </c>
      <c r="C75" s="30"/>
      <c r="D75" s="31"/>
      <c r="E75" s="83">
        <v>349</v>
      </c>
      <c r="F75" s="83">
        <v>163</v>
      </c>
      <c r="G75" s="83">
        <v>178</v>
      </c>
      <c r="H75" s="83">
        <v>8</v>
      </c>
      <c r="I75" s="83">
        <v>353</v>
      </c>
      <c r="J75" s="83">
        <v>167</v>
      </c>
      <c r="K75" s="83">
        <v>182</v>
      </c>
      <c r="L75" s="83">
        <v>4</v>
      </c>
      <c r="M75" s="83">
        <v>53</v>
      </c>
      <c r="N75" s="83">
        <v>33</v>
      </c>
      <c r="O75" s="83">
        <v>20</v>
      </c>
      <c r="P75" s="84">
        <f t="shared" si="1"/>
        <v>-4</v>
      </c>
      <c r="Q75" s="84">
        <f t="shared" si="1"/>
        <v>-4</v>
      </c>
      <c r="R75" s="84">
        <f t="shared" si="1"/>
        <v>-4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3" customFormat="1" ht="15" customHeight="1">
      <c r="A76" s="29"/>
      <c r="B76" s="30">
        <v>56</v>
      </c>
      <c r="C76" s="30"/>
      <c r="D76" s="31"/>
      <c r="E76" s="83">
        <v>320</v>
      </c>
      <c r="F76" s="83">
        <v>180</v>
      </c>
      <c r="G76" s="83">
        <v>136</v>
      </c>
      <c r="H76" s="83">
        <v>4</v>
      </c>
      <c r="I76" s="83">
        <v>338</v>
      </c>
      <c r="J76" s="83">
        <v>177</v>
      </c>
      <c r="K76" s="83">
        <v>159</v>
      </c>
      <c r="L76" s="83">
        <v>2</v>
      </c>
      <c r="M76" s="83">
        <v>61</v>
      </c>
      <c r="N76" s="83">
        <v>48</v>
      </c>
      <c r="O76" s="83">
        <v>13</v>
      </c>
      <c r="P76" s="84">
        <f t="shared" si="1"/>
        <v>-18</v>
      </c>
      <c r="Q76" s="84">
        <f t="shared" si="1"/>
        <v>3</v>
      </c>
      <c r="R76" s="84">
        <f t="shared" si="1"/>
        <v>-23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3" customFormat="1" ht="15" customHeight="1">
      <c r="A77" s="29"/>
      <c r="B77" s="30">
        <v>57</v>
      </c>
      <c r="C77" s="30"/>
      <c r="D77" s="31"/>
      <c r="E77" s="83">
        <v>293</v>
      </c>
      <c r="F77" s="83">
        <v>154</v>
      </c>
      <c r="G77" s="83">
        <v>136</v>
      </c>
      <c r="H77" s="83">
        <v>3</v>
      </c>
      <c r="I77" s="83">
        <v>291</v>
      </c>
      <c r="J77" s="83">
        <v>152</v>
      </c>
      <c r="K77" s="83">
        <v>139</v>
      </c>
      <c r="L77" s="83">
        <v>0</v>
      </c>
      <c r="M77" s="83">
        <v>60</v>
      </c>
      <c r="N77" s="83">
        <v>42</v>
      </c>
      <c r="O77" s="83">
        <v>18</v>
      </c>
      <c r="P77" s="84">
        <f t="shared" si="1"/>
        <v>2</v>
      </c>
      <c r="Q77" s="84">
        <f t="shared" si="1"/>
        <v>2</v>
      </c>
      <c r="R77" s="84">
        <f t="shared" si="1"/>
        <v>-3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3" customFormat="1" ht="15" customHeight="1">
      <c r="A78" s="29"/>
      <c r="B78" s="30">
        <v>58</v>
      </c>
      <c r="C78" s="30"/>
      <c r="D78" s="31"/>
      <c r="E78" s="83">
        <v>272</v>
      </c>
      <c r="F78" s="83">
        <v>133</v>
      </c>
      <c r="G78" s="83">
        <v>134</v>
      </c>
      <c r="H78" s="83">
        <v>5</v>
      </c>
      <c r="I78" s="83">
        <v>265</v>
      </c>
      <c r="J78" s="83">
        <v>133</v>
      </c>
      <c r="K78" s="83">
        <v>129</v>
      </c>
      <c r="L78" s="83">
        <v>3</v>
      </c>
      <c r="M78" s="83">
        <v>83</v>
      </c>
      <c r="N78" s="83">
        <v>40</v>
      </c>
      <c r="O78" s="83">
        <v>43</v>
      </c>
      <c r="P78" s="84">
        <f t="shared" si="1"/>
        <v>7</v>
      </c>
      <c r="Q78" s="84">
        <f t="shared" si="1"/>
        <v>0</v>
      </c>
      <c r="R78" s="84">
        <f t="shared" si="1"/>
        <v>5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3" customFormat="1" ht="15" customHeight="1">
      <c r="A79" s="29"/>
      <c r="B79" s="30">
        <v>59</v>
      </c>
      <c r="C79" s="30"/>
      <c r="D79" s="31"/>
      <c r="E79" s="83">
        <v>266</v>
      </c>
      <c r="F79" s="83">
        <v>115</v>
      </c>
      <c r="G79" s="83">
        <v>144</v>
      </c>
      <c r="H79" s="83">
        <v>7</v>
      </c>
      <c r="I79" s="83">
        <v>232</v>
      </c>
      <c r="J79" s="83">
        <v>113</v>
      </c>
      <c r="K79" s="83">
        <v>113</v>
      </c>
      <c r="L79" s="83">
        <v>6</v>
      </c>
      <c r="M79" s="83">
        <v>67</v>
      </c>
      <c r="N79" s="83">
        <v>50</v>
      </c>
      <c r="O79" s="83">
        <v>17</v>
      </c>
      <c r="P79" s="84">
        <f t="shared" si="1"/>
        <v>34</v>
      </c>
      <c r="Q79" s="84">
        <f t="shared" si="1"/>
        <v>2</v>
      </c>
      <c r="R79" s="84">
        <f t="shared" si="1"/>
        <v>31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3" customFormat="1" ht="22.5" customHeight="1">
      <c r="A80" s="29">
        <v>60</v>
      </c>
      <c r="B80" s="85" t="s">
        <v>173</v>
      </c>
      <c r="C80" s="30">
        <v>64</v>
      </c>
      <c r="D80" s="31"/>
      <c r="E80" s="83">
        <v>1067</v>
      </c>
      <c r="F80" s="83">
        <v>464</v>
      </c>
      <c r="G80" s="83">
        <v>593</v>
      </c>
      <c r="H80" s="83">
        <v>10</v>
      </c>
      <c r="I80" s="83">
        <v>1022</v>
      </c>
      <c r="J80" s="83">
        <v>471</v>
      </c>
      <c r="K80" s="83">
        <v>537</v>
      </c>
      <c r="L80" s="83">
        <v>14</v>
      </c>
      <c r="M80" s="83">
        <v>534</v>
      </c>
      <c r="N80" s="83">
        <v>376</v>
      </c>
      <c r="O80" s="83">
        <v>158</v>
      </c>
      <c r="P80" s="84">
        <f t="shared" si="1"/>
        <v>45</v>
      </c>
      <c r="Q80" s="84">
        <f t="shared" si="1"/>
        <v>-7</v>
      </c>
      <c r="R80" s="84">
        <f t="shared" si="1"/>
        <v>56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3" customFormat="1" ht="22.5" customHeight="1">
      <c r="A81" s="29"/>
      <c r="B81" s="30">
        <v>60</v>
      </c>
      <c r="C81" s="30"/>
      <c r="D81" s="31"/>
      <c r="E81" s="83">
        <v>320</v>
      </c>
      <c r="F81" s="83">
        <v>137</v>
      </c>
      <c r="G81" s="83">
        <v>181</v>
      </c>
      <c r="H81" s="83">
        <v>2</v>
      </c>
      <c r="I81" s="83">
        <v>270</v>
      </c>
      <c r="J81" s="83">
        <v>135</v>
      </c>
      <c r="K81" s="83">
        <v>131</v>
      </c>
      <c r="L81" s="83">
        <v>4</v>
      </c>
      <c r="M81" s="83">
        <v>94</v>
      </c>
      <c r="N81" s="83">
        <v>62</v>
      </c>
      <c r="O81" s="83">
        <v>32</v>
      </c>
      <c r="P81" s="84">
        <f t="shared" si="1"/>
        <v>50</v>
      </c>
      <c r="Q81" s="84">
        <f t="shared" si="1"/>
        <v>2</v>
      </c>
      <c r="R81" s="84">
        <f t="shared" si="1"/>
        <v>50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3" customFormat="1" ht="15" customHeight="1">
      <c r="A82" s="29"/>
      <c r="B82" s="30">
        <v>61</v>
      </c>
      <c r="C82" s="30"/>
      <c r="D82" s="31"/>
      <c r="E82" s="83">
        <v>244</v>
      </c>
      <c r="F82" s="83">
        <v>110</v>
      </c>
      <c r="G82" s="83">
        <v>132</v>
      </c>
      <c r="H82" s="83">
        <v>2</v>
      </c>
      <c r="I82" s="83">
        <v>238</v>
      </c>
      <c r="J82" s="83">
        <v>114</v>
      </c>
      <c r="K82" s="83">
        <v>123</v>
      </c>
      <c r="L82" s="83">
        <v>1</v>
      </c>
      <c r="M82" s="83">
        <v>95</v>
      </c>
      <c r="N82" s="83">
        <v>63</v>
      </c>
      <c r="O82" s="83">
        <v>32</v>
      </c>
      <c r="P82" s="84">
        <f t="shared" si="1"/>
        <v>6</v>
      </c>
      <c r="Q82" s="84">
        <f t="shared" si="1"/>
        <v>-4</v>
      </c>
      <c r="R82" s="84">
        <f t="shared" si="1"/>
        <v>9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3" customFormat="1" ht="15" customHeight="1">
      <c r="A83" s="29"/>
      <c r="B83" s="30">
        <v>62</v>
      </c>
      <c r="C83" s="30"/>
      <c r="D83" s="31"/>
      <c r="E83" s="83">
        <v>177</v>
      </c>
      <c r="F83" s="83">
        <v>79</v>
      </c>
      <c r="G83" s="83">
        <v>97</v>
      </c>
      <c r="H83" s="83">
        <v>1</v>
      </c>
      <c r="I83" s="83">
        <v>187</v>
      </c>
      <c r="J83" s="83">
        <v>82</v>
      </c>
      <c r="K83" s="83">
        <v>99</v>
      </c>
      <c r="L83" s="83">
        <v>6</v>
      </c>
      <c r="M83" s="83">
        <v>112</v>
      </c>
      <c r="N83" s="83">
        <v>86</v>
      </c>
      <c r="O83" s="83">
        <v>26</v>
      </c>
      <c r="P83" s="84">
        <f t="shared" si="1"/>
        <v>-10</v>
      </c>
      <c r="Q83" s="84">
        <f t="shared" si="1"/>
        <v>-3</v>
      </c>
      <c r="R83" s="84">
        <f t="shared" si="1"/>
        <v>-2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3" customFormat="1" ht="15" customHeight="1">
      <c r="A84" s="29"/>
      <c r="B84" s="30">
        <v>63</v>
      </c>
      <c r="C84" s="30"/>
      <c r="D84" s="31"/>
      <c r="E84" s="83">
        <v>154</v>
      </c>
      <c r="F84" s="83">
        <v>65</v>
      </c>
      <c r="G84" s="83">
        <v>86</v>
      </c>
      <c r="H84" s="83">
        <v>3</v>
      </c>
      <c r="I84" s="83">
        <v>165</v>
      </c>
      <c r="J84" s="83">
        <v>68</v>
      </c>
      <c r="K84" s="83">
        <v>94</v>
      </c>
      <c r="L84" s="83">
        <v>3</v>
      </c>
      <c r="M84" s="83">
        <v>118</v>
      </c>
      <c r="N84" s="83">
        <v>85</v>
      </c>
      <c r="O84" s="83">
        <v>33</v>
      </c>
      <c r="P84" s="84">
        <f t="shared" si="1"/>
        <v>-11</v>
      </c>
      <c r="Q84" s="84">
        <f t="shared" si="1"/>
        <v>-3</v>
      </c>
      <c r="R84" s="84">
        <f t="shared" si="1"/>
        <v>-8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3" customFormat="1" ht="15" customHeight="1">
      <c r="A85" s="29"/>
      <c r="B85" s="30">
        <v>64</v>
      </c>
      <c r="C85" s="30"/>
      <c r="D85" s="31"/>
      <c r="E85" s="83">
        <v>172</v>
      </c>
      <c r="F85" s="83">
        <v>73</v>
      </c>
      <c r="G85" s="83">
        <v>97</v>
      </c>
      <c r="H85" s="83">
        <v>2</v>
      </c>
      <c r="I85" s="83">
        <v>162</v>
      </c>
      <c r="J85" s="83">
        <v>72</v>
      </c>
      <c r="K85" s="83">
        <v>90</v>
      </c>
      <c r="L85" s="83">
        <v>0</v>
      </c>
      <c r="M85" s="83">
        <v>115</v>
      </c>
      <c r="N85" s="83">
        <v>80</v>
      </c>
      <c r="O85" s="83">
        <v>35</v>
      </c>
      <c r="P85" s="84">
        <f t="shared" si="1"/>
        <v>10</v>
      </c>
      <c r="Q85" s="84">
        <f t="shared" si="1"/>
        <v>1</v>
      </c>
      <c r="R85" s="84">
        <f t="shared" si="1"/>
        <v>7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3" customFormat="1" ht="22.5" customHeight="1">
      <c r="A86" s="29">
        <v>65</v>
      </c>
      <c r="B86" s="85" t="s">
        <v>173</v>
      </c>
      <c r="C86" s="30">
        <v>69</v>
      </c>
      <c r="D86" s="31"/>
      <c r="E86" s="83">
        <v>816</v>
      </c>
      <c r="F86" s="83">
        <v>331</v>
      </c>
      <c r="G86" s="83">
        <v>481</v>
      </c>
      <c r="H86" s="83">
        <v>4</v>
      </c>
      <c r="I86" s="83">
        <v>795</v>
      </c>
      <c r="J86" s="83">
        <v>330</v>
      </c>
      <c r="K86" s="83">
        <v>450</v>
      </c>
      <c r="L86" s="83">
        <v>15</v>
      </c>
      <c r="M86" s="83">
        <v>1008</v>
      </c>
      <c r="N86" s="83">
        <v>726</v>
      </c>
      <c r="O86" s="83">
        <v>282</v>
      </c>
      <c r="P86" s="84">
        <f t="shared" si="1"/>
        <v>21</v>
      </c>
      <c r="Q86" s="84">
        <f t="shared" si="1"/>
        <v>1</v>
      </c>
      <c r="R86" s="84">
        <f t="shared" si="1"/>
        <v>31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3" customFormat="1" ht="22.5" customHeight="1">
      <c r="A87" s="29"/>
      <c r="B87" s="30">
        <v>65</v>
      </c>
      <c r="C87" s="30"/>
      <c r="D87" s="31"/>
      <c r="E87" s="83">
        <v>183</v>
      </c>
      <c r="F87" s="83">
        <v>70</v>
      </c>
      <c r="G87" s="83">
        <v>113</v>
      </c>
      <c r="H87" s="83">
        <v>0</v>
      </c>
      <c r="I87" s="83">
        <v>170</v>
      </c>
      <c r="J87" s="83">
        <v>68</v>
      </c>
      <c r="K87" s="83">
        <v>98</v>
      </c>
      <c r="L87" s="83">
        <v>4</v>
      </c>
      <c r="M87" s="83">
        <v>155</v>
      </c>
      <c r="N87" s="83">
        <v>105</v>
      </c>
      <c r="O87" s="83">
        <v>50</v>
      </c>
      <c r="P87" s="84">
        <f t="shared" si="1"/>
        <v>13</v>
      </c>
      <c r="Q87" s="84">
        <f t="shared" si="1"/>
        <v>2</v>
      </c>
      <c r="R87" s="84">
        <f t="shared" si="1"/>
        <v>15</v>
      </c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3" customFormat="1" ht="15" customHeight="1">
      <c r="A88" s="29"/>
      <c r="B88" s="30">
        <v>66</v>
      </c>
      <c r="C88" s="30"/>
      <c r="D88" s="31"/>
      <c r="E88" s="83">
        <v>188</v>
      </c>
      <c r="F88" s="83">
        <v>77</v>
      </c>
      <c r="G88" s="83">
        <v>109</v>
      </c>
      <c r="H88" s="83">
        <v>2</v>
      </c>
      <c r="I88" s="83">
        <v>185</v>
      </c>
      <c r="J88" s="83">
        <v>78</v>
      </c>
      <c r="K88" s="83">
        <v>104</v>
      </c>
      <c r="L88" s="83">
        <v>3</v>
      </c>
      <c r="M88" s="83">
        <v>169</v>
      </c>
      <c r="N88" s="83">
        <v>123</v>
      </c>
      <c r="O88" s="83">
        <v>46</v>
      </c>
      <c r="P88" s="84">
        <f t="shared" si="1"/>
        <v>3</v>
      </c>
      <c r="Q88" s="84">
        <f t="shared" si="1"/>
        <v>-1</v>
      </c>
      <c r="R88" s="84">
        <f t="shared" si="1"/>
        <v>5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3" customFormat="1" ht="15" customHeight="1">
      <c r="A89" s="29"/>
      <c r="B89" s="30">
        <v>67</v>
      </c>
      <c r="C89" s="30"/>
      <c r="D89" s="31"/>
      <c r="E89" s="83">
        <v>144</v>
      </c>
      <c r="F89" s="83">
        <v>55</v>
      </c>
      <c r="G89" s="83">
        <v>89</v>
      </c>
      <c r="H89" s="83">
        <v>0</v>
      </c>
      <c r="I89" s="83">
        <v>143</v>
      </c>
      <c r="J89" s="83">
        <v>54</v>
      </c>
      <c r="K89" s="83">
        <v>86</v>
      </c>
      <c r="L89" s="83">
        <v>3</v>
      </c>
      <c r="M89" s="83">
        <v>200</v>
      </c>
      <c r="N89" s="83">
        <v>144</v>
      </c>
      <c r="O89" s="83">
        <v>56</v>
      </c>
      <c r="P89" s="84">
        <f t="shared" si="1"/>
        <v>1</v>
      </c>
      <c r="Q89" s="84">
        <f t="shared" si="1"/>
        <v>1</v>
      </c>
      <c r="R89" s="84">
        <f t="shared" si="1"/>
        <v>3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3" customFormat="1" ht="15" customHeight="1">
      <c r="A90" s="29"/>
      <c r="B90" s="30">
        <v>68</v>
      </c>
      <c r="C90" s="30"/>
      <c r="D90" s="31"/>
      <c r="E90" s="83">
        <v>141</v>
      </c>
      <c r="F90" s="83">
        <v>64</v>
      </c>
      <c r="G90" s="83">
        <v>76</v>
      </c>
      <c r="H90" s="83">
        <v>1</v>
      </c>
      <c r="I90" s="83">
        <v>158</v>
      </c>
      <c r="J90" s="83">
        <v>68</v>
      </c>
      <c r="K90" s="83">
        <v>89</v>
      </c>
      <c r="L90" s="83">
        <v>1</v>
      </c>
      <c r="M90" s="83">
        <v>243</v>
      </c>
      <c r="N90" s="83">
        <v>176</v>
      </c>
      <c r="O90" s="83">
        <v>67</v>
      </c>
      <c r="P90" s="84">
        <f t="shared" si="1"/>
        <v>-17</v>
      </c>
      <c r="Q90" s="84">
        <f t="shared" si="1"/>
        <v>-4</v>
      </c>
      <c r="R90" s="84">
        <f t="shared" si="1"/>
        <v>-13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3" customFormat="1" ht="15" customHeight="1">
      <c r="A91" s="29"/>
      <c r="B91" s="30">
        <v>69</v>
      </c>
      <c r="C91" s="30"/>
      <c r="D91" s="31"/>
      <c r="E91" s="83">
        <v>160</v>
      </c>
      <c r="F91" s="83">
        <v>65</v>
      </c>
      <c r="G91" s="83">
        <v>94</v>
      </c>
      <c r="H91" s="83">
        <v>1</v>
      </c>
      <c r="I91" s="83">
        <v>139</v>
      </c>
      <c r="J91" s="83">
        <v>62</v>
      </c>
      <c r="K91" s="83">
        <v>73</v>
      </c>
      <c r="L91" s="83">
        <v>4</v>
      </c>
      <c r="M91" s="83">
        <v>241</v>
      </c>
      <c r="N91" s="83">
        <v>178</v>
      </c>
      <c r="O91" s="83">
        <v>63</v>
      </c>
      <c r="P91" s="84">
        <f t="shared" si="1"/>
        <v>21</v>
      </c>
      <c r="Q91" s="84">
        <f t="shared" si="1"/>
        <v>3</v>
      </c>
      <c r="R91" s="84">
        <f t="shared" si="1"/>
        <v>21</v>
      </c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3" customFormat="1" ht="22.5" customHeight="1">
      <c r="A92" s="29">
        <v>70</v>
      </c>
      <c r="B92" s="85" t="s">
        <v>173</v>
      </c>
      <c r="C92" s="30">
        <v>74</v>
      </c>
      <c r="D92" s="31"/>
      <c r="E92" s="83">
        <v>575</v>
      </c>
      <c r="F92" s="83">
        <v>257</v>
      </c>
      <c r="G92" s="83">
        <v>313</v>
      </c>
      <c r="H92" s="83">
        <v>5</v>
      </c>
      <c r="I92" s="83">
        <v>549</v>
      </c>
      <c r="J92" s="83">
        <v>254</v>
      </c>
      <c r="K92" s="83">
        <v>283</v>
      </c>
      <c r="L92" s="83">
        <v>12</v>
      </c>
      <c r="M92" s="83">
        <v>1331</v>
      </c>
      <c r="N92" s="83">
        <v>915</v>
      </c>
      <c r="O92" s="83">
        <v>416</v>
      </c>
      <c r="P92" s="84">
        <f t="shared" si="1"/>
        <v>26</v>
      </c>
      <c r="Q92" s="84">
        <f t="shared" si="1"/>
        <v>3</v>
      </c>
      <c r="R92" s="84">
        <f t="shared" si="1"/>
        <v>30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s="3" customFormat="1" ht="22.5" customHeight="1">
      <c r="A93" s="29"/>
      <c r="B93" s="30">
        <v>70</v>
      </c>
      <c r="C93" s="30"/>
      <c r="D93" s="31"/>
      <c r="E93" s="83">
        <v>142</v>
      </c>
      <c r="F93" s="83">
        <v>54</v>
      </c>
      <c r="G93" s="83">
        <v>88</v>
      </c>
      <c r="H93" s="83">
        <v>0</v>
      </c>
      <c r="I93" s="83">
        <v>135</v>
      </c>
      <c r="J93" s="83">
        <v>51</v>
      </c>
      <c r="K93" s="83">
        <v>82</v>
      </c>
      <c r="L93" s="83">
        <v>2</v>
      </c>
      <c r="M93" s="83">
        <v>282</v>
      </c>
      <c r="N93" s="83">
        <v>186</v>
      </c>
      <c r="O93" s="83">
        <v>96</v>
      </c>
      <c r="P93" s="84">
        <f t="shared" si="1"/>
        <v>7</v>
      </c>
      <c r="Q93" s="84">
        <f t="shared" si="1"/>
        <v>3</v>
      </c>
      <c r="R93" s="84">
        <f t="shared" si="1"/>
        <v>6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3" customFormat="1" ht="15" customHeight="1">
      <c r="A94" s="29"/>
      <c r="B94" s="30">
        <v>71</v>
      </c>
      <c r="C94" s="30"/>
      <c r="D94" s="31"/>
      <c r="E94" s="83">
        <v>147</v>
      </c>
      <c r="F94" s="83">
        <v>71</v>
      </c>
      <c r="G94" s="83">
        <v>76</v>
      </c>
      <c r="H94" s="83">
        <v>0</v>
      </c>
      <c r="I94" s="83">
        <v>147</v>
      </c>
      <c r="J94" s="83">
        <v>68</v>
      </c>
      <c r="K94" s="83">
        <v>77</v>
      </c>
      <c r="L94" s="83">
        <v>2</v>
      </c>
      <c r="M94" s="83">
        <v>288</v>
      </c>
      <c r="N94" s="83">
        <v>201</v>
      </c>
      <c r="O94" s="83">
        <v>87</v>
      </c>
      <c r="P94" s="84">
        <f t="shared" si="1"/>
        <v>0</v>
      </c>
      <c r="Q94" s="84">
        <f t="shared" si="1"/>
        <v>3</v>
      </c>
      <c r="R94" s="84">
        <f t="shared" si="1"/>
        <v>-1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3" customFormat="1" ht="15" customHeight="1">
      <c r="A95" s="29"/>
      <c r="B95" s="30">
        <v>72</v>
      </c>
      <c r="C95" s="30"/>
      <c r="D95" s="31"/>
      <c r="E95" s="83">
        <v>126</v>
      </c>
      <c r="F95" s="83">
        <v>59</v>
      </c>
      <c r="G95" s="83">
        <v>67</v>
      </c>
      <c r="H95" s="83">
        <v>0</v>
      </c>
      <c r="I95" s="83">
        <v>120</v>
      </c>
      <c r="J95" s="83">
        <v>62</v>
      </c>
      <c r="K95" s="83">
        <v>56</v>
      </c>
      <c r="L95" s="83">
        <v>2</v>
      </c>
      <c r="M95" s="83">
        <v>313</v>
      </c>
      <c r="N95" s="83">
        <v>216</v>
      </c>
      <c r="O95" s="83">
        <v>97</v>
      </c>
      <c r="P95" s="84">
        <f t="shared" si="1"/>
        <v>6</v>
      </c>
      <c r="Q95" s="84">
        <f t="shared" si="1"/>
        <v>-3</v>
      </c>
      <c r="R95" s="84">
        <f t="shared" si="1"/>
        <v>11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3" customFormat="1" ht="15" customHeight="1">
      <c r="A96" s="29"/>
      <c r="B96" s="30">
        <v>73</v>
      </c>
      <c r="C96" s="30"/>
      <c r="D96" s="31"/>
      <c r="E96" s="83">
        <v>89</v>
      </c>
      <c r="F96" s="83">
        <v>40</v>
      </c>
      <c r="G96" s="83">
        <v>45</v>
      </c>
      <c r="H96" s="83">
        <v>4</v>
      </c>
      <c r="I96" s="83">
        <v>82</v>
      </c>
      <c r="J96" s="83">
        <v>40</v>
      </c>
      <c r="K96" s="83">
        <v>38</v>
      </c>
      <c r="L96" s="83">
        <v>4</v>
      </c>
      <c r="M96" s="83">
        <v>230</v>
      </c>
      <c r="N96" s="83">
        <v>159</v>
      </c>
      <c r="O96" s="83">
        <v>71</v>
      </c>
      <c r="P96" s="84">
        <f t="shared" si="1"/>
        <v>7</v>
      </c>
      <c r="Q96" s="84">
        <f t="shared" si="1"/>
        <v>0</v>
      </c>
      <c r="R96" s="84">
        <f t="shared" si="1"/>
        <v>7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3" customFormat="1" ht="15" customHeight="1">
      <c r="A97" s="29"/>
      <c r="B97" s="30">
        <v>74</v>
      </c>
      <c r="C97" s="30"/>
      <c r="D97" s="31"/>
      <c r="E97" s="83">
        <v>71</v>
      </c>
      <c r="F97" s="83">
        <v>33</v>
      </c>
      <c r="G97" s="83">
        <v>37</v>
      </c>
      <c r="H97" s="83">
        <v>1</v>
      </c>
      <c r="I97" s="83">
        <v>65</v>
      </c>
      <c r="J97" s="83">
        <v>33</v>
      </c>
      <c r="K97" s="83">
        <v>30</v>
      </c>
      <c r="L97" s="83">
        <v>2</v>
      </c>
      <c r="M97" s="83">
        <v>218</v>
      </c>
      <c r="N97" s="83">
        <v>153</v>
      </c>
      <c r="O97" s="83">
        <v>65</v>
      </c>
      <c r="P97" s="84">
        <f t="shared" si="1"/>
        <v>6</v>
      </c>
      <c r="Q97" s="84">
        <f t="shared" si="1"/>
        <v>0</v>
      </c>
      <c r="R97" s="84">
        <f t="shared" si="1"/>
        <v>7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3" customFormat="1" ht="22.5" customHeight="1">
      <c r="A98" s="29">
        <v>75</v>
      </c>
      <c r="B98" s="85" t="s">
        <v>173</v>
      </c>
      <c r="C98" s="30">
        <v>79</v>
      </c>
      <c r="D98" s="31"/>
      <c r="E98" s="83">
        <v>348</v>
      </c>
      <c r="F98" s="83">
        <v>160</v>
      </c>
      <c r="G98" s="83">
        <v>188</v>
      </c>
      <c r="H98" s="83">
        <v>0</v>
      </c>
      <c r="I98" s="83">
        <v>395</v>
      </c>
      <c r="J98" s="83">
        <v>161</v>
      </c>
      <c r="K98" s="83">
        <v>232</v>
      </c>
      <c r="L98" s="83">
        <v>2</v>
      </c>
      <c r="M98" s="83">
        <v>1687</v>
      </c>
      <c r="N98" s="83">
        <v>1058</v>
      </c>
      <c r="O98" s="83">
        <v>629</v>
      </c>
      <c r="P98" s="84">
        <f t="shared" si="1"/>
        <v>-47</v>
      </c>
      <c r="Q98" s="84">
        <f t="shared" si="1"/>
        <v>-1</v>
      </c>
      <c r="R98" s="84">
        <f t="shared" si="1"/>
        <v>-44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s="3" customFormat="1" ht="22.5" customHeight="1">
      <c r="A99" s="29"/>
      <c r="B99" s="30">
        <v>75</v>
      </c>
      <c r="C99" s="30"/>
      <c r="D99" s="31"/>
      <c r="E99" s="83">
        <v>66</v>
      </c>
      <c r="F99" s="83">
        <v>32</v>
      </c>
      <c r="G99" s="83">
        <v>34</v>
      </c>
      <c r="H99" s="83">
        <v>0</v>
      </c>
      <c r="I99" s="83">
        <v>77</v>
      </c>
      <c r="J99" s="83">
        <v>30</v>
      </c>
      <c r="K99" s="83">
        <v>47</v>
      </c>
      <c r="L99" s="83">
        <v>0</v>
      </c>
      <c r="M99" s="83">
        <v>303</v>
      </c>
      <c r="N99" s="83">
        <v>213</v>
      </c>
      <c r="O99" s="83">
        <v>90</v>
      </c>
      <c r="P99" s="84">
        <f t="shared" si="1"/>
        <v>-11</v>
      </c>
      <c r="Q99" s="84">
        <f t="shared" si="1"/>
        <v>2</v>
      </c>
      <c r="R99" s="84">
        <f t="shared" si="1"/>
        <v>-13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3" customFormat="1" ht="15" customHeight="1">
      <c r="A100" s="29"/>
      <c r="B100" s="30">
        <v>76</v>
      </c>
      <c r="C100" s="30"/>
      <c r="D100" s="31"/>
      <c r="E100" s="83">
        <v>71</v>
      </c>
      <c r="F100" s="83">
        <v>34</v>
      </c>
      <c r="G100" s="83">
        <v>37</v>
      </c>
      <c r="H100" s="83">
        <v>0</v>
      </c>
      <c r="I100" s="83">
        <v>74</v>
      </c>
      <c r="J100" s="83">
        <v>35</v>
      </c>
      <c r="K100" s="83">
        <v>39</v>
      </c>
      <c r="L100" s="83">
        <v>0</v>
      </c>
      <c r="M100" s="83">
        <v>280</v>
      </c>
      <c r="N100" s="83">
        <v>176</v>
      </c>
      <c r="O100" s="83">
        <v>104</v>
      </c>
      <c r="P100" s="84">
        <f t="shared" si="1"/>
        <v>-3</v>
      </c>
      <c r="Q100" s="84">
        <f t="shared" si="1"/>
        <v>-1</v>
      </c>
      <c r="R100" s="84">
        <f t="shared" si="1"/>
        <v>-2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3" customFormat="1" ht="15" customHeight="1">
      <c r="A101" s="29"/>
      <c r="B101" s="30">
        <v>77</v>
      </c>
      <c r="C101" s="30"/>
      <c r="D101" s="31"/>
      <c r="E101" s="83">
        <v>74</v>
      </c>
      <c r="F101" s="83">
        <v>30</v>
      </c>
      <c r="G101" s="83">
        <v>44</v>
      </c>
      <c r="H101" s="83">
        <v>0</v>
      </c>
      <c r="I101" s="83">
        <v>79</v>
      </c>
      <c r="J101" s="83">
        <v>31</v>
      </c>
      <c r="K101" s="83">
        <v>47</v>
      </c>
      <c r="L101" s="83">
        <v>1</v>
      </c>
      <c r="M101" s="83">
        <v>327</v>
      </c>
      <c r="N101" s="83">
        <v>208</v>
      </c>
      <c r="O101" s="83">
        <v>119</v>
      </c>
      <c r="P101" s="84">
        <f t="shared" si="1"/>
        <v>-5</v>
      </c>
      <c r="Q101" s="84">
        <f t="shared" si="1"/>
        <v>-1</v>
      </c>
      <c r="R101" s="84">
        <f t="shared" si="1"/>
        <v>-3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3" customFormat="1" ht="15" customHeight="1">
      <c r="A102" s="29"/>
      <c r="B102" s="30">
        <v>78</v>
      </c>
      <c r="C102" s="30"/>
      <c r="D102" s="31"/>
      <c r="E102" s="83">
        <v>71</v>
      </c>
      <c r="F102" s="83">
        <v>33</v>
      </c>
      <c r="G102" s="83">
        <v>38</v>
      </c>
      <c r="H102" s="83">
        <v>0</v>
      </c>
      <c r="I102" s="83">
        <v>83</v>
      </c>
      <c r="J102" s="83">
        <v>34</v>
      </c>
      <c r="K102" s="83">
        <v>49</v>
      </c>
      <c r="L102" s="83">
        <v>0</v>
      </c>
      <c r="M102" s="83">
        <v>375</v>
      </c>
      <c r="N102" s="83">
        <v>215</v>
      </c>
      <c r="O102" s="83">
        <v>160</v>
      </c>
      <c r="P102" s="84">
        <f t="shared" si="1"/>
        <v>-12</v>
      </c>
      <c r="Q102" s="84">
        <f t="shared" si="1"/>
        <v>-1</v>
      </c>
      <c r="R102" s="84">
        <f t="shared" si="1"/>
        <v>-11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3" customFormat="1" ht="15" customHeight="1">
      <c r="A103" s="29"/>
      <c r="B103" s="30">
        <v>79</v>
      </c>
      <c r="C103" s="30"/>
      <c r="D103" s="31"/>
      <c r="E103" s="83">
        <v>66</v>
      </c>
      <c r="F103" s="83">
        <v>31</v>
      </c>
      <c r="G103" s="83">
        <v>35</v>
      </c>
      <c r="H103" s="83">
        <v>0</v>
      </c>
      <c r="I103" s="83">
        <v>82</v>
      </c>
      <c r="J103" s="83">
        <v>31</v>
      </c>
      <c r="K103" s="83">
        <v>50</v>
      </c>
      <c r="L103" s="83">
        <v>1</v>
      </c>
      <c r="M103" s="83">
        <v>402</v>
      </c>
      <c r="N103" s="83">
        <v>246</v>
      </c>
      <c r="O103" s="83">
        <v>156</v>
      </c>
      <c r="P103" s="84">
        <f t="shared" si="1"/>
        <v>-16</v>
      </c>
      <c r="Q103" s="84">
        <f t="shared" si="1"/>
        <v>0</v>
      </c>
      <c r="R103" s="84">
        <f t="shared" si="1"/>
        <v>-15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3" customFormat="1" ht="22.5" customHeight="1">
      <c r="A104" s="29">
        <v>80</v>
      </c>
      <c r="B104" s="85" t="s">
        <v>173</v>
      </c>
      <c r="C104" s="30">
        <v>84</v>
      </c>
      <c r="D104" s="31"/>
      <c r="E104" s="83">
        <v>315</v>
      </c>
      <c r="F104" s="83">
        <v>189</v>
      </c>
      <c r="G104" s="83">
        <v>125</v>
      </c>
      <c r="H104" s="83">
        <v>1</v>
      </c>
      <c r="I104" s="83">
        <v>419</v>
      </c>
      <c r="J104" s="83">
        <v>192</v>
      </c>
      <c r="K104" s="83">
        <v>222</v>
      </c>
      <c r="L104" s="83">
        <v>5</v>
      </c>
      <c r="M104" s="83">
        <v>2544</v>
      </c>
      <c r="N104" s="83">
        <v>1446</v>
      </c>
      <c r="O104" s="83">
        <v>1098</v>
      </c>
      <c r="P104" s="84">
        <f t="shared" si="1"/>
        <v>-104</v>
      </c>
      <c r="Q104" s="84">
        <f t="shared" si="1"/>
        <v>-3</v>
      </c>
      <c r="R104" s="84">
        <f t="shared" si="1"/>
        <v>-97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3" customFormat="1" ht="22.5" customHeight="1">
      <c r="A105" s="29"/>
      <c r="B105" s="30">
        <v>80</v>
      </c>
      <c r="C105" s="30"/>
      <c r="D105" s="31"/>
      <c r="E105" s="83">
        <v>61</v>
      </c>
      <c r="F105" s="83">
        <v>31</v>
      </c>
      <c r="G105" s="83">
        <v>29</v>
      </c>
      <c r="H105" s="83">
        <v>1</v>
      </c>
      <c r="I105" s="83">
        <v>65</v>
      </c>
      <c r="J105" s="83">
        <v>32</v>
      </c>
      <c r="K105" s="83">
        <v>32</v>
      </c>
      <c r="L105" s="83">
        <v>1</v>
      </c>
      <c r="M105" s="83">
        <v>424</v>
      </c>
      <c r="N105" s="83">
        <v>247</v>
      </c>
      <c r="O105" s="83">
        <v>177</v>
      </c>
      <c r="P105" s="84">
        <f t="shared" si="1"/>
        <v>-4</v>
      </c>
      <c r="Q105" s="84">
        <f t="shared" si="1"/>
        <v>-1</v>
      </c>
      <c r="R105" s="84">
        <f t="shared" si="1"/>
        <v>-3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3" customFormat="1" ht="15" customHeight="1">
      <c r="A106" s="29"/>
      <c r="B106" s="30">
        <v>81</v>
      </c>
      <c r="C106" s="30"/>
      <c r="D106" s="31"/>
      <c r="E106" s="83">
        <v>67</v>
      </c>
      <c r="F106" s="83">
        <v>41</v>
      </c>
      <c r="G106" s="83">
        <v>26</v>
      </c>
      <c r="H106" s="83">
        <v>0</v>
      </c>
      <c r="I106" s="83">
        <v>86</v>
      </c>
      <c r="J106" s="83">
        <v>42</v>
      </c>
      <c r="K106" s="83">
        <v>43</v>
      </c>
      <c r="L106" s="83">
        <v>1</v>
      </c>
      <c r="M106" s="83">
        <v>455</v>
      </c>
      <c r="N106" s="83">
        <v>269</v>
      </c>
      <c r="O106" s="83">
        <v>186</v>
      </c>
      <c r="P106" s="84">
        <f t="shared" si="1"/>
        <v>-19</v>
      </c>
      <c r="Q106" s="84">
        <f t="shared" si="1"/>
        <v>-1</v>
      </c>
      <c r="R106" s="84">
        <f t="shared" si="1"/>
        <v>-17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3" customFormat="1" ht="15" customHeight="1">
      <c r="A107" s="29"/>
      <c r="B107" s="30">
        <v>82</v>
      </c>
      <c r="C107" s="30"/>
      <c r="D107" s="31"/>
      <c r="E107" s="83">
        <v>63</v>
      </c>
      <c r="F107" s="83">
        <v>44</v>
      </c>
      <c r="G107" s="83">
        <v>19</v>
      </c>
      <c r="H107" s="83">
        <v>0</v>
      </c>
      <c r="I107" s="83">
        <v>90</v>
      </c>
      <c r="J107" s="83">
        <v>43</v>
      </c>
      <c r="K107" s="83">
        <v>46</v>
      </c>
      <c r="L107" s="83">
        <v>1</v>
      </c>
      <c r="M107" s="83">
        <v>515</v>
      </c>
      <c r="N107" s="83">
        <v>299</v>
      </c>
      <c r="O107" s="83">
        <v>216</v>
      </c>
      <c r="P107" s="84">
        <f t="shared" si="1"/>
        <v>-27</v>
      </c>
      <c r="Q107" s="84">
        <f t="shared" si="1"/>
        <v>1</v>
      </c>
      <c r="R107" s="84">
        <f t="shared" si="1"/>
        <v>-27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3" customFormat="1" ht="15" customHeight="1">
      <c r="A108" s="29"/>
      <c r="B108" s="30">
        <v>83</v>
      </c>
      <c r="C108" s="30"/>
      <c r="D108" s="31"/>
      <c r="E108" s="83">
        <v>61</v>
      </c>
      <c r="F108" s="83">
        <v>36</v>
      </c>
      <c r="G108" s="83">
        <v>25</v>
      </c>
      <c r="H108" s="83">
        <v>0</v>
      </c>
      <c r="I108" s="83">
        <v>87</v>
      </c>
      <c r="J108" s="83">
        <v>37</v>
      </c>
      <c r="K108" s="83">
        <v>49</v>
      </c>
      <c r="L108" s="83">
        <v>1</v>
      </c>
      <c r="M108" s="83">
        <v>534</v>
      </c>
      <c r="N108" s="83">
        <v>293</v>
      </c>
      <c r="O108" s="83">
        <v>241</v>
      </c>
      <c r="P108" s="84">
        <f t="shared" si="1"/>
        <v>-26</v>
      </c>
      <c r="Q108" s="84">
        <f t="shared" si="1"/>
        <v>-1</v>
      </c>
      <c r="R108" s="84">
        <f t="shared" si="1"/>
        <v>-24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s="3" customFormat="1" ht="15" customHeight="1">
      <c r="A109" s="29"/>
      <c r="B109" s="30">
        <v>84</v>
      </c>
      <c r="C109" s="30"/>
      <c r="D109" s="31"/>
      <c r="E109" s="83">
        <v>63</v>
      </c>
      <c r="F109" s="83">
        <v>37</v>
      </c>
      <c r="G109" s="83">
        <v>26</v>
      </c>
      <c r="H109" s="83">
        <v>0</v>
      </c>
      <c r="I109" s="83">
        <v>91</v>
      </c>
      <c r="J109" s="83">
        <v>38</v>
      </c>
      <c r="K109" s="83">
        <v>52</v>
      </c>
      <c r="L109" s="83">
        <v>1</v>
      </c>
      <c r="M109" s="83">
        <v>616</v>
      </c>
      <c r="N109" s="83">
        <v>338</v>
      </c>
      <c r="O109" s="83">
        <v>278</v>
      </c>
      <c r="P109" s="84">
        <f t="shared" si="1"/>
        <v>-28</v>
      </c>
      <c r="Q109" s="84">
        <f t="shared" si="1"/>
        <v>-1</v>
      </c>
      <c r="R109" s="84">
        <f t="shared" si="1"/>
        <v>-26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3" customFormat="1" ht="22.5" customHeight="1">
      <c r="A110" s="29">
        <v>84</v>
      </c>
      <c r="B110" s="85" t="s">
        <v>173</v>
      </c>
      <c r="C110" s="30">
        <v>89</v>
      </c>
      <c r="D110" s="31"/>
      <c r="E110" s="83">
        <v>338</v>
      </c>
      <c r="F110" s="83">
        <v>232</v>
      </c>
      <c r="G110" s="83">
        <v>105</v>
      </c>
      <c r="H110" s="83">
        <v>1</v>
      </c>
      <c r="I110" s="83">
        <v>514</v>
      </c>
      <c r="J110" s="83">
        <v>233</v>
      </c>
      <c r="K110" s="83">
        <v>279</v>
      </c>
      <c r="L110" s="83">
        <v>2</v>
      </c>
      <c r="M110" s="83">
        <v>3605</v>
      </c>
      <c r="N110" s="83">
        <v>1760</v>
      </c>
      <c r="O110" s="83">
        <v>1845</v>
      </c>
      <c r="P110" s="84">
        <f t="shared" si="1"/>
        <v>-176</v>
      </c>
      <c r="Q110" s="84">
        <f t="shared" si="1"/>
        <v>-1</v>
      </c>
      <c r="R110" s="84">
        <f t="shared" si="1"/>
        <v>-174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3" customFormat="1" ht="22.5" customHeight="1">
      <c r="A111" s="29"/>
      <c r="B111" s="30">
        <v>85</v>
      </c>
      <c r="C111" s="30"/>
      <c r="D111" s="31"/>
      <c r="E111" s="83">
        <v>81</v>
      </c>
      <c r="F111" s="83">
        <v>57</v>
      </c>
      <c r="G111" s="83">
        <v>24</v>
      </c>
      <c r="H111" s="83">
        <v>0</v>
      </c>
      <c r="I111" s="83">
        <v>128</v>
      </c>
      <c r="J111" s="83">
        <v>56</v>
      </c>
      <c r="K111" s="83">
        <v>71</v>
      </c>
      <c r="L111" s="83">
        <v>1</v>
      </c>
      <c r="M111" s="83">
        <v>649</v>
      </c>
      <c r="N111" s="83">
        <v>344</v>
      </c>
      <c r="O111" s="83">
        <v>305</v>
      </c>
      <c r="P111" s="84">
        <f t="shared" si="1"/>
        <v>-47</v>
      </c>
      <c r="Q111" s="84">
        <f t="shared" si="1"/>
        <v>1</v>
      </c>
      <c r="R111" s="84">
        <f t="shared" si="1"/>
        <v>-47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s="3" customFormat="1" ht="15" customHeight="1">
      <c r="A112" s="29"/>
      <c r="B112" s="30">
        <v>86</v>
      </c>
      <c r="C112" s="30"/>
      <c r="D112" s="31"/>
      <c r="E112" s="83">
        <v>71</v>
      </c>
      <c r="F112" s="83">
        <v>44</v>
      </c>
      <c r="G112" s="83">
        <v>27</v>
      </c>
      <c r="H112" s="83">
        <v>0</v>
      </c>
      <c r="I112" s="83">
        <v>108</v>
      </c>
      <c r="J112" s="83">
        <v>46</v>
      </c>
      <c r="K112" s="83">
        <v>62</v>
      </c>
      <c r="L112" s="83">
        <v>0</v>
      </c>
      <c r="M112" s="83">
        <v>670</v>
      </c>
      <c r="N112" s="83">
        <v>350</v>
      </c>
      <c r="O112" s="83">
        <v>320</v>
      </c>
      <c r="P112" s="84">
        <f t="shared" si="1"/>
        <v>-37</v>
      </c>
      <c r="Q112" s="84">
        <f t="shared" si="1"/>
        <v>-2</v>
      </c>
      <c r="R112" s="84">
        <f t="shared" si="1"/>
        <v>-35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s="3" customFormat="1" ht="15" customHeight="1">
      <c r="A113" s="29"/>
      <c r="B113" s="30">
        <v>87</v>
      </c>
      <c r="C113" s="30"/>
      <c r="D113" s="31"/>
      <c r="E113" s="83">
        <v>67</v>
      </c>
      <c r="F113" s="83">
        <v>44</v>
      </c>
      <c r="G113" s="83">
        <v>23</v>
      </c>
      <c r="H113" s="83">
        <v>0</v>
      </c>
      <c r="I113" s="83">
        <v>94</v>
      </c>
      <c r="J113" s="83">
        <v>43</v>
      </c>
      <c r="K113" s="83">
        <v>50</v>
      </c>
      <c r="L113" s="83">
        <v>1</v>
      </c>
      <c r="M113" s="83">
        <v>740</v>
      </c>
      <c r="N113" s="83">
        <v>362</v>
      </c>
      <c r="O113" s="83">
        <v>378</v>
      </c>
      <c r="P113" s="84">
        <f t="shared" si="1"/>
        <v>-27</v>
      </c>
      <c r="Q113" s="84">
        <f t="shared" si="1"/>
        <v>1</v>
      </c>
      <c r="R113" s="84">
        <f t="shared" si="1"/>
        <v>-27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s="3" customFormat="1" ht="15" customHeight="1">
      <c r="A114" s="29"/>
      <c r="B114" s="30">
        <v>88</v>
      </c>
      <c r="C114" s="30"/>
      <c r="D114" s="31"/>
      <c r="E114" s="83">
        <v>61</v>
      </c>
      <c r="F114" s="83">
        <v>43</v>
      </c>
      <c r="G114" s="83">
        <v>18</v>
      </c>
      <c r="H114" s="83">
        <v>0</v>
      </c>
      <c r="I114" s="83">
        <v>104</v>
      </c>
      <c r="J114" s="83">
        <v>45</v>
      </c>
      <c r="K114" s="83">
        <v>59</v>
      </c>
      <c r="L114" s="83">
        <v>0</v>
      </c>
      <c r="M114" s="83">
        <v>759</v>
      </c>
      <c r="N114" s="83">
        <v>361</v>
      </c>
      <c r="O114" s="83">
        <v>398</v>
      </c>
      <c r="P114" s="84">
        <f t="shared" si="1"/>
        <v>-43</v>
      </c>
      <c r="Q114" s="84">
        <f t="shared" si="1"/>
        <v>-2</v>
      </c>
      <c r="R114" s="84">
        <f t="shared" si="1"/>
        <v>-41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s="3" customFormat="1" ht="15" customHeight="1">
      <c r="A115" s="29"/>
      <c r="B115" s="30">
        <v>89</v>
      </c>
      <c r="C115" s="30"/>
      <c r="D115" s="31"/>
      <c r="E115" s="83">
        <v>58</v>
      </c>
      <c r="F115" s="83">
        <v>44</v>
      </c>
      <c r="G115" s="83">
        <v>13</v>
      </c>
      <c r="H115" s="83">
        <v>1</v>
      </c>
      <c r="I115" s="83">
        <v>80</v>
      </c>
      <c r="J115" s="83">
        <v>43</v>
      </c>
      <c r="K115" s="83">
        <v>37</v>
      </c>
      <c r="L115" s="83">
        <v>0</v>
      </c>
      <c r="M115" s="83">
        <v>787</v>
      </c>
      <c r="N115" s="83">
        <v>343</v>
      </c>
      <c r="O115" s="83">
        <v>444</v>
      </c>
      <c r="P115" s="84">
        <f t="shared" si="1"/>
        <v>-22</v>
      </c>
      <c r="Q115" s="84">
        <f t="shared" si="1"/>
        <v>1</v>
      </c>
      <c r="R115" s="84">
        <f t="shared" si="1"/>
        <v>-24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s="3" customFormat="1" ht="22.5" customHeight="1">
      <c r="A116" s="29">
        <v>90</v>
      </c>
      <c r="B116" s="85" t="s">
        <v>173</v>
      </c>
      <c r="C116" s="30">
        <v>94</v>
      </c>
      <c r="D116" s="31"/>
      <c r="E116" s="83">
        <v>195</v>
      </c>
      <c r="F116" s="83">
        <v>148</v>
      </c>
      <c r="G116" s="83">
        <v>47</v>
      </c>
      <c r="H116" s="83">
        <v>0</v>
      </c>
      <c r="I116" s="83">
        <v>271</v>
      </c>
      <c r="J116" s="83">
        <v>148</v>
      </c>
      <c r="K116" s="83">
        <v>122</v>
      </c>
      <c r="L116" s="83">
        <v>1</v>
      </c>
      <c r="M116" s="83">
        <v>3619</v>
      </c>
      <c r="N116" s="83">
        <v>1277</v>
      </c>
      <c r="O116" s="83">
        <v>2342</v>
      </c>
      <c r="P116" s="84">
        <f t="shared" si="1"/>
        <v>-76</v>
      </c>
      <c r="Q116" s="84">
        <f t="shared" si="1"/>
        <v>0</v>
      </c>
      <c r="R116" s="84">
        <f t="shared" si="1"/>
        <v>-75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s="3" customFormat="1" ht="22.5" customHeight="1">
      <c r="A117" s="29"/>
      <c r="B117" s="30">
        <v>90</v>
      </c>
      <c r="C117" s="30"/>
      <c r="D117" s="31"/>
      <c r="E117" s="83">
        <v>45</v>
      </c>
      <c r="F117" s="83">
        <v>35</v>
      </c>
      <c r="G117" s="83">
        <v>10</v>
      </c>
      <c r="H117" s="83">
        <v>0</v>
      </c>
      <c r="I117" s="83">
        <v>76</v>
      </c>
      <c r="J117" s="83">
        <v>36</v>
      </c>
      <c r="K117" s="83">
        <v>40</v>
      </c>
      <c r="L117" s="83">
        <v>0</v>
      </c>
      <c r="M117" s="83">
        <v>739</v>
      </c>
      <c r="N117" s="83">
        <v>282</v>
      </c>
      <c r="O117" s="83">
        <v>457</v>
      </c>
      <c r="P117" s="84">
        <f t="shared" si="1"/>
        <v>-31</v>
      </c>
      <c r="Q117" s="84">
        <f t="shared" si="1"/>
        <v>-1</v>
      </c>
      <c r="R117" s="84">
        <f t="shared" si="1"/>
        <v>-30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s="3" customFormat="1" ht="15" customHeight="1">
      <c r="A118" s="29"/>
      <c r="B118" s="30">
        <v>91</v>
      </c>
      <c r="C118" s="30"/>
      <c r="D118" s="31"/>
      <c r="E118" s="83">
        <v>44</v>
      </c>
      <c r="F118" s="83">
        <v>29</v>
      </c>
      <c r="G118" s="83">
        <v>15</v>
      </c>
      <c r="H118" s="83">
        <v>0</v>
      </c>
      <c r="I118" s="83">
        <v>55</v>
      </c>
      <c r="J118" s="83">
        <v>30</v>
      </c>
      <c r="K118" s="83">
        <v>24</v>
      </c>
      <c r="L118" s="83">
        <v>1</v>
      </c>
      <c r="M118" s="83">
        <v>747</v>
      </c>
      <c r="N118" s="83">
        <v>279</v>
      </c>
      <c r="O118" s="83">
        <v>468</v>
      </c>
      <c r="P118" s="84">
        <f t="shared" si="1"/>
        <v>-11</v>
      </c>
      <c r="Q118" s="84">
        <f t="shared" si="1"/>
        <v>-1</v>
      </c>
      <c r="R118" s="84">
        <f t="shared" si="1"/>
        <v>-9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s="3" customFormat="1" ht="15" customHeight="1">
      <c r="A119" s="29"/>
      <c r="B119" s="30">
        <v>92</v>
      </c>
      <c r="C119" s="30"/>
      <c r="D119" s="31"/>
      <c r="E119" s="83">
        <v>41</v>
      </c>
      <c r="F119" s="83">
        <v>30</v>
      </c>
      <c r="G119" s="83">
        <v>11</v>
      </c>
      <c r="H119" s="83">
        <v>0</v>
      </c>
      <c r="I119" s="83">
        <v>55</v>
      </c>
      <c r="J119" s="83">
        <v>30</v>
      </c>
      <c r="K119" s="83">
        <v>25</v>
      </c>
      <c r="L119" s="83">
        <v>0</v>
      </c>
      <c r="M119" s="83">
        <v>738</v>
      </c>
      <c r="N119" s="83">
        <v>276</v>
      </c>
      <c r="O119" s="83">
        <v>462</v>
      </c>
      <c r="P119" s="84">
        <f t="shared" si="1"/>
        <v>-14</v>
      </c>
      <c r="Q119" s="84">
        <f t="shared" si="1"/>
        <v>0</v>
      </c>
      <c r="R119" s="84">
        <f t="shared" si="1"/>
        <v>-14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s="3" customFormat="1" ht="15" customHeight="1">
      <c r="A120" s="29"/>
      <c r="B120" s="30">
        <v>93</v>
      </c>
      <c r="C120" s="30"/>
      <c r="D120" s="31"/>
      <c r="E120" s="83">
        <v>35</v>
      </c>
      <c r="F120" s="83">
        <v>31</v>
      </c>
      <c r="G120" s="83">
        <v>4</v>
      </c>
      <c r="H120" s="83">
        <v>0</v>
      </c>
      <c r="I120" s="83">
        <v>48</v>
      </c>
      <c r="J120" s="83">
        <v>29</v>
      </c>
      <c r="K120" s="83">
        <v>19</v>
      </c>
      <c r="L120" s="83">
        <v>0</v>
      </c>
      <c r="M120" s="83">
        <v>769</v>
      </c>
      <c r="N120" s="83">
        <v>244</v>
      </c>
      <c r="O120" s="83">
        <v>525</v>
      </c>
      <c r="P120" s="84">
        <f t="shared" si="1"/>
        <v>-13</v>
      </c>
      <c r="Q120" s="84">
        <f t="shared" si="1"/>
        <v>2</v>
      </c>
      <c r="R120" s="84">
        <f t="shared" si="1"/>
        <v>-15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s="3" customFormat="1" ht="15" customHeight="1">
      <c r="A121" s="29"/>
      <c r="B121" s="30">
        <v>94</v>
      </c>
      <c r="C121" s="30"/>
      <c r="D121" s="31"/>
      <c r="E121" s="83">
        <v>30</v>
      </c>
      <c r="F121" s="83">
        <v>23</v>
      </c>
      <c r="G121" s="83">
        <v>7</v>
      </c>
      <c r="H121" s="83">
        <v>0</v>
      </c>
      <c r="I121" s="83">
        <v>37</v>
      </c>
      <c r="J121" s="83">
        <v>23</v>
      </c>
      <c r="K121" s="83">
        <v>14</v>
      </c>
      <c r="L121" s="83">
        <v>0</v>
      </c>
      <c r="M121" s="83">
        <v>626</v>
      </c>
      <c r="N121" s="83">
        <v>196</v>
      </c>
      <c r="O121" s="83">
        <v>430</v>
      </c>
      <c r="P121" s="84">
        <f t="shared" si="1"/>
        <v>-7</v>
      </c>
      <c r="Q121" s="84">
        <f t="shared" si="1"/>
        <v>0</v>
      </c>
      <c r="R121" s="84">
        <f t="shared" si="1"/>
        <v>-7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s="3" customFormat="1" ht="22.5" customHeight="1">
      <c r="A122" s="29">
        <v>95</v>
      </c>
      <c r="B122" s="85" t="s">
        <v>173</v>
      </c>
      <c r="C122" s="30">
        <v>99</v>
      </c>
      <c r="D122" s="31"/>
      <c r="E122" s="83">
        <v>61</v>
      </c>
      <c r="F122" s="83">
        <v>49</v>
      </c>
      <c r="G122" s="83">
        <v>12</v>
      </c>
      <c r="H122" s="83">
        <v>0</v>
      </c>
      <c r="I122" s="83">
        <v>87</v>
      </c>
      <c r="J122" s="83">
        <v>49</v>
      </c>
      <c r="K122" s="83">
        <v>38</v>
      </c>
      <c r="L122" s="83">
        <v>0</v>
      </c>
      <c r="M122" s="83">
        <v>1967</v>
      </c>
      <c r="N122" s="83">
        <v>421</v>
      </c>
      <c r="O122" s="83">
        <v>1546</v>
      </c>
      <c r="P122" s="84">
        <f t="shared" si="1"/>
        <v>-26</v>
      </c>
      <c r="Q122" s="84">
        <f t="shared" si="1"/>
        <v>0</v>
      </c>
      <c r="R122" s="84">
        <f t="shared" si="1"/>
        <v>-26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s="3" customFormat="1" ht="22.5" customHeight="1">
      <c r="A123" s="29"/>
      <c r="B123" s="30">
        <v>95</v>
      </c>
      <c r="C123" s="30"/>
      <c r="D123" s="31"/>
      <c r="E123" s="83">
        <v>22</v>
      </c>
      <c r="F123" s="83">
        <v>18</v>
      </c>
      <c r="G123" s="83">
        <v>4</v>
      </c>
      <c r="H123" s="83">
        <v>0</v>
      </c>
      <c r="I123" s="83">
        <v>26</v>
      </c>
      <c r="J123" s="83">
        <v>18</v>
      </c>
      <c r="K123" s="83">
        <v>8</v>
      </c>
      <c r="L123" s="83">
        <v>0</v>
      </c>
      <c r="M123" s="83">
        <v>541</v>
      </c>
      <c r="N123" s="83">
        <v>142</v>
      </c>
      <c r="O123" s="83">
        <v>399</v>
      </c>
      <c r="P123" s="84">
        <f t="shared" si="1"/>
        <v>-4</v>
      </c>
      <c r="Q123" s="84">
        <f t="shared" si="1"/>
        <v>0</v>
      </c>
      <c r="R123" s="84">
        <f t="shared" si="1"/>
        <v>-4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s="3" customFormat="1" ht="15" customHeight="1">
      <c r="A124" s="29"/>
      <c r="B124" s="30">
        <v>96</v>
      </c>
      <c r="C124" s="30"/>
      <c r="D124" s="31"/>
      <c r="E124" s="83">
        <v>18</v>
      </c>
      <c r="F124" s="83">
        <v>15</v>
      </c>
      <c r="G124" s="83">
        <v>3</v>
      </c>
      <c r="H124" s="83">
        <v>0</v>
      </c>
      <c r="I124" s="83">
        <v>24</v>
      </c>
      <c r="J124" s="83">
        <v>15</v>
      </c>
      <c r="K124" s="83">
        <v>9</v>
      </c>
      <c r="L124" s="83">
        <v>0</v>
      </c>
      <c r="M124" s="83">
        <v>483</v>
      </c>
      <c r="N124" s="83">
        <v>108</v>
      </c>
      <c r="O124" s="83">
        <v>375</v>
      </c>
      <c r="P124" s="84">
        <f t="shared" si="1"/>
        <v>-6</v>
      </c>
      <c r="Q124" s="84">
        <f t="shared" si="1"/>
        <v>0</v>
      </c>
      <c r="R124" s="84">
        <f t="shared" si="1"/>
        <v>-6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s="3" customFormat="1" ht="15" customHeight="1">
      <c r="A125" s="29"/>
      <c r="B125" s="30">
        <v>97</v>
      </c>
      <c r="C125" s="30"/>
      <c r="D125" s="31"/>
      <c r="E125" s="83">
        <v>7</v>
      </c>
      <c r="F125" s="83">
        <v>5</v>
      </c>
      <c r="G125" s="83">
        <v>2</v>
      </c>
      <c r="H125" s="83">
        <v>0</v>
      </c>
      <c r="I125" s="83">
        <v>14</v>
      </c>
      <c r="J125" s="83">
        <v>5</v>
      </c>
      <c r="K125" s="83">
        <v>9</v>
      </c>
      <c r="L125" s="83">
        <v>0</v>
      </c>
      <c r="M125" s="83">
        <v>380</v>
      </c>
      <c r="N125" s="83">
        <v>73</v>
      </c>
      <c r="O125" s="83">
        <v>307</v>
      </c>
      <c r="P125" s="84">
        <f t="shared" si="1"/>
        <v>-7</v>
      </c>
      <c r="Q125" s="84">
        <f t="shared" si="1"/>
        <v>0</v>
      </c>
      <c r="R125" s="84">
        <f t="shared" si="1"/>
        <v>-7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s="3" customFormat="1" ht="15" customHeight="1">
      <c r="A126" s="29"/>
      <c r="B126" s="30">
        <v>98</v>
      </c>
      <c r="C126" s="30"/>
      <c r="D126" s="31"/>
      <c r="E126" s="83">
        <v>9</v>
      </c>
      <c r="F126" s="83">
        <v>6</v>
      </c>
      <c r="G126" s="83">
        <v>3</v>
      </c>
      <c r="H126" s="83">
        <v>0</v>
      </c>
      <c r="I126" s="83">
        <v>13</v>
      </c>
      <c r="J126" s="83">
        <v>7</v>
      </c>
      <c r="K126" s="83">
        <v>6</v>
      </c>
      <c r="L126" s="83">
        <v>0</v>
      </c>
      <c r="M126" s="83">
        <v>312</v>
      </c>
      <c r="N126" s="83">
        <v>51</v>
      </c>
      <c r="O126" s="83">
        <v>261</v>
      </c>
      <c r="P126" s="84">
        <f t="shared" si="1"/>
        <v>-4</v>
      </c>
      <c r="Q126" s="84">
        <f t="shared" si="1"/>
        <v>-1</v>
      </c>
      <c r="R126" s="84">
        <f t="shared" si="1"/>
        <v>-3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s="3" customFormat="1" ht="15" customHeight="1">
      <c r="A127" s="29"/>
      <c r="B127" s="30">
        <v>99</v>
      </c>
      <c r="C127" s="30"/>
      <c r="D127" s="31"/>
      <c r="E127" s="83">
        <v>5</v>
      </c>
      <c r="F127" s="83">
        <v>5</v>
      </c>
      <c r="G127" s="83">
        <v>0</v>
      </c>
      <c r="H127" s="83">
        <v>0</v>
      </c>
      <c r="I127" s="83">
        <v>10</v>
      </c>
      <c r="J127" s="83">
        <v>4</v>
      </c>
      <c r="K127" s="83">
        <v>6</v>
      </c>
      <c r="L127" s="83">
        <v>0</v>
      </c>
      <c r="M127" s="83">
        <v>251</v>
      </c>
      <c r="N127" s="83">
        <v>47</v>
      </c>
      <c r="O127" s="83">
        <v>204</v>
      </c>
      <c r="P127" s="84">
        <f t="shared" si="1"/>
        <v>-5</v>
      </c>
      <c r="Q127" s="84">
        <f t="shared" si="1"/>
        <v>1</v>
      </c>
      <c r="R127" s="84">
        <f t="shared" si="1"/>
        <v>-6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s="3" customFormat="1" ht="22.5" customHeight="1">
      <c r="A128" s="29">
        <v>100</v>
      </c>
      <c r="B128" s="30" t="s">
        <v>68</v>
      </c>
      <c r="C128" s="30"/>
      <c r="D128" s="31"/>
      <c r="E128" s="83">
        <v>10</v>
      </c>
      <c r="F128" s="83">
        <v>9</v>
      </c>
      <c r="G128" s="83">
        <v>1</v>
      </c>
      <c r="H128" s="83">
        <v>0</v>
      </c>
      <c r="I128" s="83">
        <v>10</v>
      </c>
      <c r="J128" s="83">
        <v>9</v>
      </c>
      <c r="K128" s="83">
        <v>1</v>
      </c>
      <c r="L128" s="83">
        <v>0</v>
      </c>
      <c r="M128" s="83">
        <v>529</v>
      </c>
      <c r="N128" s="83">
        <v>74</v>
      </c>
      <c r="O128" s="83">
        <v>455</v>
      </c>
      <c r="P128" s="84">
        <f t="shared" si="1"/>
        <v>0</v>
      </c>
      <c r="Q128" s="84">
        <f t="shared" si="1"/>
        <v>0</v>
      </c>
      <c r="R128" s="84">
        <f t="shared" si="1"/>
        <v>0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s="3" customFormat="1" ht="22.5" customHeight="1">
      <c r="A129" s="29" t="s">
        <v>69</v>
      </c>
      <c r="B129" s="30"/>
      <c r="C129" s="30"/>
      <c r="D129" s="31"/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1</v>
      </c>
      <c r="N129" s="83">
        <v>0</v>
      </c>
      <c r="O129" s="83">
        <v>1</v>
      </c>
      <c r="P129" s="84">
        <f t="shared" si="1"/>
        <v>0</v>
      </c>
      <c r="Q129" s="84">
        <f t="shared" si="1"/>
        <v>0</v>
      </c>
      <c r="R129" s="84">
        <f t="shared" si="1"/>
        <v>0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s="3" customFormat="1" ht="7.5" customHeight="1">
      <c r="A130" s="45"/>
      <c r="B130" s="46"/>
      <c r="C130" s="46"/>
      <c r="D130" s="47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5:18" ht="13.5"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</sheetData>
  <sheetProtection/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17" man="1"/>
    <brk id="9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C38"/>
  <sheetViews>
    <sheetView zoomScalePageLayoutView="0" workbookViewId="0" topLeftCell="A1">
      <selection activeCell="X8" sqref="X8"/>
    </sheetView>
  </sheetViews>
  <sheetFormatPr defaultColWidth="9.00390625" defaultRowHeight="13.5"/>
  <cols>
    <col min="1" max="1" width="2.375" style="6" customWidth="1"/>
    <col min="2" max="2" width="10.50390625" style="6" customWidth="1"/>
    <col min="3" max="3" width="10.00390625" style="6" customWidth="1"/>
    <col min="4" max="9" width="6.875" style="6" customWidth="1"/>
    <col min="10" max="10" width="8.75390625" style="6" customWidth="1"/>
    <col min="11" max="11" width="4.625" style="6" customWidth="1"/>
    <col min="12" max="12" width="7.50390625" style="6" customWidth="1"/>
    <col min="13" max="13" width="4.625" style="6" customWidth="1"/>
    <col min="14" max="15" width="6.875" style="6" customWidth="1"/>
    <col min="16" max="16" width="7.50390625" style="6" customWidth="1"/>
    <col min="17" max="17" width="4.625" style="6" customWidth="1"/>
    <col min="18" max="18" width="6.875" style="6" customWidth="1"/>
    <col min="19" max="19" width="4.625" style="6" customWidth="1"/>
    <col min="20" max="20" width="8.75390625" style="6" customWidth="1"/>
    <col min="21" max="21" width="4.625" style="6" customWidth="1"/>
    <col min="22" max="22" width="7.50390625" style="6" customWidth="1"/>
    <col min="23" max="23" width="4.625" style="6" customWidth="1"/>
    <col min="24" max="24" width="10.00390625" style="6" customWidth="1"/>
    <col min="25" max="26" width="8.125" style="6" hidden="1" customWidth="1"/>
    <col min="27" max="27" width="6.25390625" style="6" hidden="1" customWidth="1"/>
    <col min="28" max="28" width="1.875" style="6" customWidth="1"/>
    <col min="29" max="29" width="9.375" style="6" customWidth="1"/>
    <col min="30" max="16384" width="9.00390625" style="89" customWidth="1"/>
  </cols>
  <sheetData>
    <row r="1" spans="2:7" ht="17.25">
      <c r="B1" s="88" t="s">
        <v>174</v>
      </c>
      <c r="E1" s="164" t="s">
        <v>194</v>
      </c>
      <c r="F1" s="164"/>
      <c r="G1" s="164"/>
    </row>
    <row r="2" ht="17.25">
      <c r="B2" s="88"/>
    </row>
    <row r="3" spans="2:29" ht="14.25">
      <c r="B3" s="90" t="s">
        <v>200</v>
      </c>
      <c r="AC3" s="144" t="s">
        <v>175</v>
      </c>
    </row>
    <row r="4" ht="5.25" customHeight="1">
      <c r="B4" s="90"/>
    </row>
    <row r="5" spans="1:29" ht="13.5">
      <c r="A5" s="153" t="s">
        <v>8</v>
      </c>
      <c r="B5" s="167"/>
      <c r="C5" s="91" t="s">
        <v>176</v>
      </c>
      <c r="D5" s="149" t="s">
        <v>9</v>
      </c>
      <c r="E5" s="158"/>
      <c r="F5" s="158"/>
      <c r="G5" s="158"/>
      <c r="H5" s="158"/>
      <c r="I5" s="158"/>
      <c r="J5" s="158"/>
      <c r="K5" s="158"/>
      <c r="L5" s="158"/>
      <c r="M5" s="159"/>
      <c r="N5" s="149" t="s">
        <v>10</v>
      </c>
      <c r="O5" s="150"/>
      <c r="P5" s="150"/>
      <c r="Q5" s="150"/>
      <c r="R5" s="150"/>
      <c r="S5" s="151"/>
      <c r="T5" s="92" t="s">
        <v>11</v>
      </c>
      <c r="U5" s="93"/>
      <c r="V5" s="92" t="s">
        <v>11</v>
      </c>
      <c r="W5" s="93"/>
      <c r="X5" s="94" t="s">
        <v>176</v>
      </c>
      <c r="Y5" s="94" t="s">
        <v>12</v>
      </c>
      <c r="Z5" s="95" t="str">
        <f>X7</f>
        <v>R2.1.1</v>
      </c>
      <c r="AA5" s="96" t="s">
        <v>177</v>
      </c>
      <c r="AB5" s="152" t="s">
        <v>8</v>
      </c>
      <c r="AC5" s="153"/>
    </row>
    <row r="6" spans="1:29" ht="13.5">
      <c r="A6" s="155"/>
      <c r="B6" s="168"/>
      <c r="C6" s="97" t="s">
        <v>178</v>
      </c>
      <c r="D6" s="149" t="s">
        <v>13</v>
      </c>
      <c r="E6" s="158"/>
      <c r="F6" s="159"/>
      <c r="G6" s="149" t="s">
        <v>14</v>
      </c>
      <c r="H6" s="158"/>
      <c r="I6" s="159"/>
      <c r="J6" s="92" t="s">
        <v>15</v>
      </c>
      <c r="K6" s="93"/>
      <c r="L6" s="92" t="s">
        <v>15</v>
      </c>
      <c r="M6" s="93"/>
      <c r="N6" s="160" t="s">
        <v>16</v>
      </c>
      <c r="O6" s="160" t="s">
        <v>17</v>
      </c>
      <c r="P6" s="92" t="s">
        <v>18</v>
      </c>
      <c r="Q6" s="93"/>
      <c r="R6" s="92" t="s">
        <v>18</v>
      </c>
      <c r="S6" s="93"/>
      <c r="T6" s="98"/>
      <c r="U6" s="99"/>
      <c r="V6" s="98"/>
      <c r="W6" s="99"/>
      <c r="X6" s="100" t="s">
        <v>178</v>
      </c>
      <c r="Y6" s="100" t="s">
        <v>19</v>
      </c>
      <c r="Z6" s="101" t="s">
        <v>180</v>
      </c>
      <c r="AA6" s="101" t="s">
        <v>181</v>
      </c>
      <c r="AB6" s="154"/>
      <c r="AC6" s="155"/>
    </row>
    <row r="7" spans="1:29" ht="13.5">
      <c r="A7" s="157"/>
      <c r="B7" s="169"/>
      <c r="C7" s="102" t="s">
        <v>192</v>
      </c>
      <c r="D7" s="103" t="s">
        <v>20</v>
      </c>
      <c r="E7" s="103" t="s">
        <v>21</v>
      </c>
      <c r="F7" s="103" t="s">
        <v>22</v>
      </c>
      <c r="G7" s="103" t="s">
        <v>20</v>
      </c>
      <c r="H7" s="103" t="s">
        <v>21</v>
      </c>
      <c r="I7" s="103" t="s">
        <v>23</v>
      </c>
      <c r="J7" s="104" t="s">
        <v>24</v>
      </c>
      <c r="K7" s="105" t="s">
        <v>25</v>
      </c>
      <c r="L7" s="104" t="s">
        <v>26</v>
      </c>
      <c r="M7" s="105" t="s">
        <v>25</v>
      </c>
      <c r="N7" s="161"/>
      <c r="O7" s="161"/>
      <c r="P7" s="104" t="s">
        <v>24</v>
      </c>
      <c r="Q7" s="105" t="s">
        <v>25</v>
      </c>
      <c r="R7" s="104" t="s">
        <v>26</v>
      </c>
      <c r="S7" s="105" t="s">
        <v>25</v>
      </c>
      <c r="T7" s="104" t="s">
        <v>24</v>
      </c>
      <c r="U7" s="105" t="s">
        <v>25</v>
      </c>
      <c r="V7" s="104" t="s">
        <v>27</v>
      </c>
      <c r="W7" s="105" t="s">
        <v>25</v>
      </c>
      <c r="X7" s="107" t="s">
        <v>199</v>
      </c>
      <c r="Y7" s="108" t="s">
        <v>182</v>
      </c>
      <c r="Z7" s="106" t="s">
        <v>28</v>
      </c>
      <c r="AA7" s="106" t="s">
        <v>183</v>
      </c>
      <c r="AB7" s="156"/>
      <c r="AC7" s="157"/>
    </row>
    <row r="8" spans="1:29" s="1" customFormat="1" ht="13.5">
      <c r="A8" s="165" t="s">
        <v>29</v>
      </c>
      <c r="B8" s="166"/>
      <c r="C8" s="122">
        <f>'総数推計人口・世帯数（年計）'!C8-'外国人推計人口・世帯数（年計）'!C8</f>
        <v>1329278</v>
      </c>
      <c r="D8" s="123">
        <f>'総数推計人口・世帯数（年計）'!D8-'外国人推計人口・世帯数（年計）'!D8</f>
        <v>20513</v>
      </c>
      <c r="E8" s="123">
        <f>'総数推計人口・世帯数（年計）'!E8-'外国人推計人口・世帯数（年計）'!E8</f>
        <v>22261</v>
      </c>
      <c r="F8" s="123">
        <f>'総数推計人口・世帯数（年計）'!F8-'外国人推計人口・世帯数（年計）'!F8</f>
        <v>42774</v>
      </c>
      <c r="G8" s="123">
        <f>'総数推計人口・世帯数（年計）'!G8-'外国人推計人口・世帯数（年計）'!G8</f>
        <v>20546</v>
      </c>
      <c r="H8" s="123">
        <f>'総数推計人口・世帯数（年計）'!H8-'外国人推計人口・世帯数（年計）'!H8</f>
        <v>29387</v>
      </c>
      <c r="I8" s="123">
        <f>'総数推計人口・世帯数（年計）'!I8-'外国人推計人口・世帯数（年計）'!I8</f>
        <v>49933</v>
      </c>
      <c r="J8" s="119">
        <f>F8-I8</f>
        <v>-7159</v>
      </c>
      <c r="K8" s="123"/>
      <c r="L8" s="121">
        <f>J8/C8*100</f>
        <v>-0.5385630394845924</v>
      </c>
      <c r="M8" s="123"/>
      <c r="N8" s="124">
        <f>'総数推計人口・世帯数（年計）'!N8-'外国人推計人口・世帯数（年計）'!N8</f>
        <v>9613</v>
      </c>
      <c r="O8" s="123">
        <f>'総数推計人口・世帯数（年計）'!O8-'外国人推計人口・世帯数（年計）'!O8</f>
        <v>17663</v>
      </c>
      <c r="P8" s="126">
        <f>N8-O8</f>
        <v>-8050</v>
      </c>
      <c r="Q8" s="125"/>
      <c r="R8" s="127">
        <f>P8/C8*100</f>
        <v>-0.6055919077875358</v>
      </c>
      <c r="S8" s="128"/>
      <c r="T8" s="119">
        <f>J8+P8</f>
        <v>-15209</v>
      </c>
      <c r="U8" s="123"/>
      <c r="V8" s="121">
        <f>T8/C8*100</f>
        <v>-1.1441549472721282</v>
      </c>
      <c r="W8" s="123"/>
      <c r="X8" s="122">
        <f>C8+T8</f>
        <v>1314069</v>
      </c>
      <c r="Y8" s="129">
        <f>X8/$X$8*100</f>
        <v>100</v>
      </c>
      <c r="Z8" s="123">
        <v>561220</v>
      </c>
      <c r="AA8" s="129">
        <f>X8/Z8</f>
        <v>2.3414507679697802</v>
      </c>
      <c r="AB8" s="109" t="s">
        <v>184</v>
      </c>
      <c r="AC8" s="110"/>
    </row>
    <row r="9" spans="1:29" s="1" customFormat="1" ht="13.5">
      <c r="A9" s="162" t="s">
        <v>30</v>
      </c>
      <c r="B9" s="163"/>
      <c r="C9" s="130">
        <f>'総数推計人口・世帯数（年計）'!C9-'外国人推計人口・世帯数（年計）'!C9</f>
        <v>1187676</v>
      </c>
      <c r="D9" s="123">
        <f>'総数推計人口・世帯数（年計）'!D9-'外国人推計人口・世帯数（年計）'!D9</f>
        <v>16864</v>
      </c>
      <c r="E9" s="123">
        <f>'総数推計人口・世帯数（年計）'!E9-'外国人推計人口・世帯数（年計）'!E9</f>
        <v>20240</v>
      </c>
      <c r="F9" s="123">
        <f>'総数推計人口・世帯数（年計）'!F9-'外国人推計人口・世帯数（年計）'!F9</f>
        <v>37104</v>
      </c>
      <c r="G9" s="123">
        <f>'総数推計人口・世帯数（年計）'!G9-'外国人推計人口・世帯数（年計）'!G9</f>
        <v>16688</v>
      </c>
      <c r="H9" s="123">
        <f>'総数推計人口・世帯数（年計）'!H9-'外国人推計人口・世帯数（年計）'!H9</f>
        <v>26494</v>
      </c>
      <c r="I9" s="123">
        <f>'総数推計人口・世帯数（年計）'!I9-'外国人推計人口・世帯数（年計）'!I9</f>
        <v>43182</v>
      </c>
      <c r="J9" s="119">
        <f aca="true" t="shared" si="0" ref="J9:J35">F9-I9</f>
        <v>-6078</v>
      </c>
      <c r="K9" s="123"/>
      <c r="L9" s="121">
        <f aca="true" t="shared" si="1" ref="L9:L35">J9/C9*100</f>
        <v>-0.5117557313610782</v>
      </c>
      <c r="M9" s="123"/>
      <c r="N9" s="131">
        <f>'総数推計人口・世帯数（年計）'!N9-'外国人推計人口・世帯数（年計）'!N9</f>
        <v>8502</v>
      </c>
      <c r="O9" s="132">
        <f>'総数推計人口・世帯数（年計）'!O9-'外国人推計人口・世帯数（年計）'!O9</f>
        <v>15987</v>
      </c>
      <c r="P9" s="120">
        <f aca="true" t="shared" si="2" ref="P9:P35">N9-O9</f>
        <v>-7485</v>
      </c>
      <c r="Q9" s="132"/>
      <c r="R9" s="114">
        <f aca="true" t="shared" si="3" ref="R9:R35">P9/C9*100</f>
        <v>-0.630222383882473</v>
      </c>
      <c r="S9" s="133"/>
      <c r="T9" s="119">
        <f aca="true" t="shared" si="4" ref="T9:T35">J9+P9</f>
        <v>-13563</v>
      </c>
      <c r="U9" s="123"/>
      <c r="V9" s="121">
        <f aca="true" t="shared" si="5" ref="V9:V35">T9/C9*100</f>
        <v>-1.1419781152435513</v>
      </c>
      <c r="W9" s="132"/>
      <c r="X9" s="130">
        <f aca="true" t="shared" si="6" ref="X9:X35">C9+T9</f>
        <v>1174113</v>
      </c>
      <c r="Y9" s="129">
        <f aca="true" t="shared" si="7" ref="Y9:Y35">X9/$X$8*100</f>
        <v>89.34941772464003</v>
      </c>
      <c r="Z9" s="123">
        <v>505619</v>
      </c>
      <c r="AA9" s="129">
        <f aca="true" t="shared" si="8" ref="AA9:AA35">X9/Z9</f>
        <v>2.322129904137305</v>
      </c>
      <c r="AB9" s="112" t="s">
        <v>185</v>
      </c>
      <c r="AC9" s="113"/>
    </row>
    <row r="10" spans="1:29" s="1" customFormat="1" ht="13.5">
      <c r="A10" s="162" t="s">
        <v>31</v>
      </c>
      <c r="B10" s="163"/>
      <c r="C10" s="130">
        <f>'総数推計人口・世帯数（年計）'!C10-'外国人推計人口・世帯数（年計）'!C10</f>
        <v>141602</v>
      </c>
      <c r="D10" s="123">
        <f>'総数推計人口・世帯数（年計）'!D10-'外国人推計人口・世帯数（年計）'!D10</f>
        <v>3649</v>
      </c>
      <c r="E10" s="123">
        <f>'総数推計人口・世帯数（年計）'!E10-'外国人推計人口・世帯数（年計）'!E10</f>
        <v>2021</v>
      </c>
      <c r="F10" s="123">
        <f>'総数推計人口・世帯数（年計）'!F10-'外国人推計人口・世帯数（年計）'!F10</f>
        <v>5670</v>
      </c>
      <c r="G10" s="123">
        <f>'総数推計人口・世帯数（年計）'!G10-'外国人推計人口・世帯数（年計）'!G10</f>
        <v>3858</v>
      </c>
      <c r="H10" s="123">
        <f>'総数推計人口・世帯数（年計）'!H10-'外国人推計人口・世帯数（年計）'!H10</f>
        <v>2893</v>
      </c>
      <c r="I10" s="123">
        <f>'総数推計人口・世帯数（年計）'!I10-'外国人推計人口・世帯数（年計）'!I10</f>
        <v>6751</v>
      </c>
      <c r="J10" s="119">
        <f t="shared" si="0"/>
        <v>-1081</v>
      </c>
      <c r="K10" s="123"/>
      <c r="L10" s="121">
        <f t="shared" si="1"/>
        <v>-0.7634072965071115</v>
      </c>
      <c r="M10" s="123"/>
      <c r="N10" s="131">
        <f>'総数推計人口・世帯数（年計）'!N10-'外国人推計人口・世帯数（年計）'!N10</f>
        <v>1111</v>
      </c>
      <c r="O10" s="132">
        <f>'総数推計人口・世帯数（年計）'!O10-'外国人推計人口・世帯数（年計）'!O10</f>
        <v>1676</v>
      </c>
      <c r="P10" s="120">
        <f t="shared" si="2"/>
        <v>-565</v>
      </c>
      <c r="Q10" s="132"/>
      <c r="R10" s="114">
        <f t="shared" si="3"/>
        <v>-0.39900566376181124</v>
      </c>
      <c r="S10" s="133"/>
      <c r="T10" s="119">
        <f t="shared" si="4"/>
        <v>-1646</v>
      </c>
      <c r="U10" s="123"/>
      <c r="V10" s="121">
        <f t="shared" si="5"/>
        <v>-1.1624129602689226</v>
      </c>
      <c r="W10" s="123"/>
      <c r="X10" s="130">
        <f t="shared" si="6"/>
        <v>139956</v>
      </c>
      <c r="Y10" s="129">
        <f t="shared" si="7"/>
        <v>10.65058227535997</v>
      </c>
      <c r="Z10" s="123">
        <v>55601</v>
      </c>
      <c r="AA10" s="129">
        <f t="shared" si="8"/>
        <v>2.517148972140789</v>
      </c>
      <c r="AB10" s="112" t="s">
        <v>186</v>
      </c>
      <c r="AC10" s="113"/>
    </row>
    <row r="11" spans="1:29" s="1" customFormat="1" ht="27" customHeight="1">
      <c r="A11" s="113"/>
      <c r="B11" s="111" t="s">
        <v>32</v>
      </c>
      <c r="C11" s="130">
        <f>'総数推計人口・世帯数（年計）'!C11-'外国人推計人口・世帯数（年計）'!C11</f>
        <v>413419</v>
      </c>
      <c r="D11" s="123">
        <f>'総数推計人口・世帯数（年計）'!D11-'外国人推計人口・世帯数（年計）'!D11</f>
        <v>4632</v>
      </c>
      <c r="E11" s="123">
        <f>'総数推計人口・世帯数（年計）'!E11-'外国人推計人口・世帯数（年計）'!E11</f>
        <v>6287</v>
      </c>
      <c r="F11" s="123">
        <f>'総数推計人口・世帯数（年計）'!F11-'外国人推計人口・世帯数（年計）'!F11</f>
        <v>10919</v>
      </c>
      <c r="G11" s="123">
        <f>'総数推計人口・世帯数（年計）'!G11-'外国人推計人口・世帯数（年計）'!G11</f>
        <v>4728</v>
      </c>
      <c r="H11" s="123">
        <f>'総数推計人口・世帯数（年計）'!H11-'外国人推計人口・世帯数（年計）'!H11</f>
        <v>9007</v>
      </c>
      <c r="I11" s="123">
        <f>'総数推計人口・世帯数（年計）'!I11-'外国人推計人口・世帯数（年計）'!I11</f>
        <v>13735</v>
      </c>
      <c r="J11" s="119">
        <f t="shared" si="0"/>
        <v>-2816</v>
      </c>
      <c r="K11" s="123">
        <f aca="true" t="shared" si="9" ref="K11:K23">RANK(J11,社会増減,0)</f>
        <v>21</v>
      </c>
      <c r="L11" s="121">
        <f t="shared" si="1"/>
        <v>-0.6811491489263919</v>
      </c>
      <c r="M11" s="123">
        <f aca="true" t="shared" si="10" ref="M11:M23">RANK(L11,社会増減率,0)</f>
        <v>9</v>
      </c>
      <c r="N11" s="131">
        <f>'総数推計人口・世帯数（年計）'!N11-'外国人推計人口・世帯数（年計）'!N11</f>
        <v>2767</v>
      </c>
      <c r="O11" s="132">
        <f>'総数推計人口・世帯数（年計）'!O11-'外国人推計人口・世帯数（年計）'!O11</f>
        <v>5233</v>
      </c>
      <c r="P11" s="120">
        <f t="shared" si="2"/>
        <v>-2466</v>
      </c>
      <c r="Q11" s="132">
        <f aca="true" t="shared" si="11" ref="Q11:Q23">RANK(P11,自然増減,0)</f>
        <v>21</v>
      </c>
      <c r="R11" s="114">
        <f t="shared" si="3"/>
        <v>-0.5964892760129554</v>
      </c>
      <c r="S11" s="133">
        <f aca="true" t="shared" si="12" ref="S11:S23">RANK(R11,自然増減率,0)</f>
        <v>8</v>
      </c>
      <c r="T11" s="119">
        <f t="shared" si="4"/>
        <v>-5282</v>
      </c>
      <c r="U11" s="123">
        <f aca="true" t="shared" si="13" ref="U11:U23">RANK(T11,人口増減,0)</f>
        <v>21</v>
      </c>
      <c r="V11" s="121">
        <f t="shared" si="5"/>
        <v>-1.2776384249393473</v>
      </c>
      <c r="W11" s="123">
        <f aca="true" t="shared" si="14" ref="W11:W23">RANK(V11,人口増減率,0)</f>
        <v>10</v>
      </c>
      <c r="X11" s="130">
        <f t="shared" si="6"/>
        <v>408137</v>
      </c>
      <c r="Y11" s="129">
        <f t="shared" si="7"/>
        <v>31.0590235368158</v>
      </c>
      <c r="Z11" s="134">
        <v>187459</v>
      </c>
      <c r="AA11" s="129">
        <f t="shared" si="8"/>
        <v>2.1772067492091605</v>
      </c>
      <c r="AB11" s="112"/>
      <c r="AC11" s="113" t="s">
        <v>32</v>
      </c>
    </row>
    <row r="12" spans="1:29" s="1" customFormat="1" ht="13.5">
      <c r="A12" s="113"/>
      <c r="B12" s="111" t="s">
        <v>33</v>
      </c>
      <c r="C12" s="130">
        <f>'総数推計人口・世帯数（年計）'!C12-'外国人推計人口・世帯数（年計）'!C12</f>
        <v>247562</v>
      </c>
      <c r="D12" s="123">
        <f>'総数推計人口・世帯数（年計）'!D12-'外国人推計人口・世帯数（年計）'!D12</f>
        <v>2997</v>
      </c>
      <c r="E12" s="123">
        <f>'総数推計人口・世帯数（年計）'!E12-'外国人推計人口・世帯数（年計）'!E12</f>
        <v>5345</v>
      </c>
      <c r="F12" s="123">
        <f>'総数推計人口・世帯数（年計）'!F12-'外国人推計人口・世帯数（年計）'!F12</f>
        <v>8342</v>
      </c>
      <c r="G12" s="123">
        <f>'総数推計人口・世帯数（年計）'!G12-'外国人推計人口・世帯数（年計）'!G12</f>
        <v>3163</v>
      </c>
      <c r="H12" s="123">
        <f>'総数推計人口・世帯数（年計）'!H12-'外国人推計人口・世帯数（年計）'!H12</f>
        <v>6665</v>
      </c>
      <c r="I12" s="123">
        <f>'総数推計人口・世帯数（年計）'!I12-'外国人推計人口・世帯数（年計）'!I12</f>
        <v>9828</v>
      </c>
      <c r="J12" s="119">
        <f t="shared" si="0"/>
        <v>-1486</v>
      </c>
      <c r="K12" s="123">
        <f t="shared" si="9"/>
        <v>20</v>
      </c>
      <c r="L12" s="121">
        <f t="shared" si="1"/>
        <v>-0.6002536738271624</v>
      </c>
      <c r="M12" s="123">
        <f t="shared" si="10"/>
        <v>7</v>
      </c>
      <c r="N12" s="131">
        <f>'総数推計人口・世帯数（年計）'!N12-'外国人推計人口・世帯数（年計）'!N12</f>
        <v>1944</v>
      </c>
      <c r="O12" s="132">
        <f>'総数推計人口・世帯数（年計）'!O12-'外国人推計人口・世帯数（年計）'!O12</f>
        <v>3275</v>
      </c>
      <c r="P12" s="120">
        <f t="shared" si="2"/>
        <v>-1331</v>
      </c>
      <c r="Q12" s="132">
        <f t="shared" si="11"/>
        <v>20</v>
      </c>
      <c r="R12" s="114">
        <f t="shared" si="3"/>
        <v>-0.5376430954669941</v>
      </c>
      <c r="S12" s="133">
        <f t="shared" si="12"/>
        <v>7</v>
      </c>
      <c r="T12" s="119">
        <f t="shared" si="4"/>
        <v>-2817</v>
      </c>
      <c r="U12" s="123">
        <f t="shared" si="13"/>
        <v>20</v>
      </c>
      <c r="V12" s="121">
        <f t="shared" si="5"/>
        <v>-1.1378967692941566</v>
      </c>
      <c r="W12" s="123">
        <f t="shared" si="14"/>
        <v>7</v>
      </c>
      <c r="X12" s="130">
        <f t="shared" si="6"/>
        <v>244745</v>
      </c>
      <c r="Y12" s="129">
        <f t="shared" si="7"/>
        <v>18.624973270048987</v>
      </c>
      <c r="Z12" s="134">
        <v>105490</v>
      </c>
      <c r="AA12" s="129">
        <f t="shared" si="8"/>
        <v>2.3200777324864914</v>
      </c>
      <c r="AB12" s="112"/>
      <c r="AC12" s="113" t="s">
        <v>33</v>
      </c>
    </row>
    <row r="13" spans="1:29" s="1" customFormat="1" ht="13.5">
      <c r="A13" s="113"/>
      <c r="B13" s="111" t="s">
        <v>34</v>
      </c>
      <c r="C13" s="130">
        <f>'総数推計人口・世帯数（年計）'!C13-'外国人推計人口・世帯数（年計）'!C13</f>
        <v>43532</v>
      </c>
      <c r="D13" s="123">
        <f>'総数推計人口・世帯数（年計）'!D13-'外国人推計人口・世帯数（年計）'!D13</f>
        <v>770</v>
      </c>
      <c r="E13" s="123">
        <f>'総数推計人口・世帯数（年計）'!E13-'外国人推計人口・世帯数（年計）'!E13</f>
        <v>443</v>
      </c>
      <c r="F13" s="123">
        <f>'総数推計人口・世帯数（年計）'!F13-'外国人推計人口・世帯数（年計）'!F13</f>
        <v>1213</v>
      </c>
      <c r="G13" s="123">
        <f>'総数推計人口・世帯数（年計）'!G13-'外国人推計人口・世帯数（年計）'!G13</f>
        <v>691</v>
      </c>
      <c r="H13" s="123">
        <f>'総数推計人口・世帯数（年計）'!H13-'外国人推計人口・世帯数（年計）'!H13</f>
        <v>649</v>
      </c>
      <c r="I13" s="123">
        <f>'総数推計人口・世帯数（年計）'!I13-'外国人推計人口・世帯数（年計）'!I13</f>
        <v>1340</v>
      </c>
      <c r="J13" s="119">
        <f t="shared" si="0"/>
        <v>-127</v>
      </c>
      <c r="K13" s="123">
        <f t="shared" si="9"/>
        <v>9</v>
      </c>
      <c r="L13" s="121">
        <f t="shared" si="1"/>
        <v>-0.2917394100891298</v>
      </c>
      <c r="M13" s="123">
        <f t="shared" si="10"/>
        <v>5</v>
      </c>
      <c r="N13" s="131">
        <f>'総数推計人口・世帯数（年計）'!N13-'外国人推計人口・世帯数（年計）'!N13</f>
        <v>315</v>
      </c>
      <c r="O13" s="132">
        <f>'総数推計人口・世帯数（年計）'!O13-'外国人推計人口・世帯数（年計）'!O13</f>
        <v>627</v>
      </c>
      <c r="P13" s="120">
        <f t="shared" si="2"/>
        <v>-312</v>
      </c>
      <c r="Q13" s="132">
        <f t="shared" si="11"/>
        <v>14</v>
      </c>
      <c r="R13" s="114">
        <f t="shared" si="3"/>
        <v>-0.7167141413213268</v>
      </c>
      <c r="S13" s="133">
        <f t="shared" si="12"/>
        <v>10</v>
      </c>
      <c r="T13" s="119">
        <f t="shared" si="4"/>
        <v>-439</v>
      </c>
      <c r="U13" s="123">
        <f t="shared" si="13"/>
        <v>12</v>
      </c>
      <c r="V13" s="121">
        <f t="shared" si="5"/>
        <v>-1.0084535514104567</v>
      </c>
      <c r="W13" s="123">
        <f t="shared" si="14"/>
        <v>6</v>
      </c>
      <c r="X13" s="130">
        <f t="shared" si="6"/>
        <v>43093</v>
      </c>
      <c r="Y13" s="129">
        <f t="shared" si="7"/>
        <v>3.279355954672091</v>
      </c>
      <c r="Z13" s="134">
        <v>17292</v>
      </c>
      <c r="AA13" s="129">
        <f t="shared" si="8"/>
        <v>2.4920772611612305</v>
      </c>
      <c r="AB13" s="112"/>
      <c r="AC13" s="113" t="s">
        <v>34</v>
      </c>
    </row>
    <row r="14" spans="1:29" s="1" customFormat="1" ht="13.5">
      <c r="A14" s="113"/>
      <c r="B14" s="111" t="s">
        <v>35</v>
      </c>
      <c r="C14" s="130">
        <f>'総数推計人口・世帯数（年計）'!C14-'外国人推計人口・世帯数（年計）'!C14</f>
        <v>134417</v>
      </c>
      <c r="D14" s="123">
        <f>'総数推計人口・世帯数（年計）'!D14-'外国人推計人口・世帯数（年計）'!D14</f>
        <v>2615</v>
      </c>
      <c r="E14" s="123">
        <f>'総数推計人口・世帯数（年計）'!E14-'外国人推計人口・世帯数（年計）'!E14</f>
        <v>2173</v>
      </c>
      <c r="F14" s="123">
        <f>'総数推計人口・世帯数（年計）'!F14-'外国人推計人口・世帯数（年計）'!F14</f>
        <v>4788</v>
      </c>
      <c r="G14" s="123">
        <f>'総数推計人口・世帯数（年計）'!G14-'外国人推計人口・世帯数（年計）'!G14</f>
        <v>2350</v>
      </c>
      <c r="H14" s="123">
        <f>'総数推計人口・世帯数（年計）'!H14-'外国人推計人口・世帯数（年計）'!H14</f>
        <v>2730</v>
      </c>
      <c r="I14" s="123">
        <f>'総数推計人口・世帯数（年計）'!I14-'外国人推計人口・世帯数（年計）'!I14</f>
        <v>5080</v>
      </c>
      <c r="J14" s="119">
        <f t="shared" si="0"/>
        <v>-292</v>
      </c>
      <c r="K14" s="123">
        <f t="shared" si="9"/>
        <v>15</v>
      </c>
      <c r="L14" s="121">
        <f t="shared" si="1"/>
        <v>-0.21723442719298897</v>
      </c>
      <c r="M14" s="123">
        <f t="shared" si="10"/>
        <v>4</v>
      </c>
      <c r="N14" s="131">
        <f>'総数推計人口・世帯数（年計）'!N14-'外国人推計人口・世帯数（年計）'!N14</f>
        <v>1051</v>
      </c>
      <c r="O14" s="132">
        <f>'総数推計人口・世帯数（年計）'!O14-'外国人推計人口・世帯数（年計）'!O14</f>
        <v>1611</v>
      </c>
      <c r="P14" s="120">
        <f t="shared" si="2"/>
        <v>-560</v>
      </c>
      <c r="Q14" s="132">
        <f t="shared" si="11"/>
        <v>18</v>
      </c>
      <c r="R14" s="114">
        <f t="shared" si="3"/>
        <v>-0.41661396995915695</v>
      </c>
      <c r="S14" s="133">
        <f t="shared" si="12"/>
        <v>5</v>
      </c>
      <c r="T14" s="119">
        <f t="shared" si="4"/>
        <v>-852</v>
      </c>
      <c r="U14" s="123">
        <f t="shared" si="13"/>
        <v>18</v>
      </c>
      <c r="V14" s="121">
        <f t="shared" si="5"/>
        <v>-0.6338483971521459</v>
      </c>
      <c r="W14" s="123">
        <f t="shared" si="14"/>
        <v>3</v>
      </c>
      <c r="X14" s="130">
        <f t="shared" si="6"/>
        <v>133565</v>
      </c>
      <c r="Y14" s="129">
        <f t="shared" si="7"/>
        <v>10.16423034102471</v>
      </c>
      <c r="Z14" s="134">
        <v>52594</v>
      </c>
      <c r="AA14" s="129">
        <f t="shared" si="8"/>
        <v>2.5395482374415335</v>
      </c>
      <c r="AB14" s="112"/>
      <c r="AC14" s="113" t="s">
        <v>35</v>
      </c>
    </row>
    <row r="15" spans="1:29" s="1" customFormat="1" ht="13.5">
      <c r="A15" s="113"/>
      <c r="B15" s="111" t="s">
        <v>36</v>
      </c>
      <c r="C15" s="130">
        <f>'総数推計人口・世帯数（年計）'!C15-'外国人推計人口・世帯数（年計）'!C15</f>
        <v>94124</v>
      </c>
      <c r="D15" s="123">
        <f>'総数推計人口・世帯数（年計）'!D15-'外国人推計人口・世帯数（年計）'!D15</f>
        <v>2410</v>
      </c>
      <c r="E15" s="123">
        <f>'総数推計人口・世帯数（年計）'!E15-'外国人推計人口・世帯数（年計）'!E15</f>
        <v>2378</v>
      </c>
      <c r="F15" s="123">
        <f>'総数推計人口・世帯数（年計）'!F15-'外国人推計人口・世帯数（年計）'!F15</f>
        <v>4788</v>
      </c>
      <c r="G15" s="123">
        <f>'総数推計人口・世帯数（年計）'!G15-'外国人推計人口・世帯数（年計）'!G15</f>
        <v>1563</v>
      </c>
      <c r="H15" s="123">
        <f>'総数推計人口・世帯数（年計）'!H15-'外国人推計人口・世帯数（年計）'!H15</f>
        <v>2682</v>
      </c>
      <c r="I15" s="123">
        <f>'総数推計人口・世帯数（年計）'!I15-'外国人推計人口・世帯数（年計）'!I15</f>
        <v>4245</v>
      </c>
      <c r="J15" s="119">
        <f t="shared" si="0"/>
        <v>543</v>
      </c>
      <c r="K15" s="123">
        <f t="shared" si="9"/>
        <v>1</v>
      </c>
      <c r="L15" s="121">
        <f t="shared" si="1"/>
        <v>0.576898559347244</v>
      </c>
      <c r="M15" s="123">
        <f t="shared" si="10"/>
        <v>1</v>
      </c>
      <c r="N15" s="131">
        <f>'総数推計人口・世帯数（年計）'!N15-'外国人推計人口・世帯数（年計）'!N15</f>
        <v>888</v>
      </c>
      <c r="O15" s="132">
        <f>'総数推計人口・世帯数（年計）'!O15-'外国人推計人口・世帯数（年計）'!O15</f>
        <v>867</v>
      </c>
      <c r="P15" s="120">
        <f t="shared" si="2"/>
        <v>21</v>
      </c>
      <c r="Q15" s="132">
        <f t="shared" si="11"/>
        <v>2</v>
      </c>
      <c r="R15" s="114">
        <f t="shared" si="3"/>
        <v>0.022310994007904466</v>
      </c>
      <c r="S15" s="133">
        <f t="shared" si="12"/>
        <v>3</v>
      </c>
      <c r="T15" s="119">
        <f t="shared" si="4"/>
        <v>564</v>
      </c>
      <c r="U15" s="123">
        <f t="shared" si="13"/>
        <v>1</v>
      </c>
      <c r="V15" s="121">
        <f t="shared" si="5"/>
        <v>0.5992095533551486</v>
      </c>
      <c r="W15" s="123">
        <f t="shared" si="14"/>
        <v>1</v>
      </c>
      <c r="X15" s="130">
        <f t="shared" si="6"/>
        <v>94688</v>
      </c>
      <c r="Y15" s="129">
        <f t="shared" si="7"/>
        <v>7.205709898034273</v>
      </c>
      <c r="Z15" s="134">
        <v>38076</v>
      </c>
      <c r="AA15" s="129">
        <f t="shared" si="8"/>
        <v>2.48681584200021</v>
      </c>
      <c r="AB15" s="112"/>
      <c r="AC15" s="113" t="s">
        <v>36</v>
      </c>
    </row>
    <row r="16" spans="1:29" s="1" customFormat="1" ht="13.5">
      <c r="A16" s="113"/>
      <c r="B16" s="111" t="s">
        <v>37</v>
      </c>
      <c r="C16" s="130">
        <f>'総数推計人口・世帯数（年計）'!C16-'外国人推計人口・世帯数（年計）'!C16</f>
        <v>29968</v>
      </c>
      <c r="D16" s="123">
        <f>'総数推計人口・世帯数（年計）'!D16-'外国人推計人口・世帯数（年計）'!D16</f>
        <v>400</v>
      </c>
      <c r="E16" s="123">
        <f>'総数推計人口・世帯数（年計）'!E16-'外国人推計人口・世帯数（年計）'!E16</f>
        <v>368</v>
      </c>
      <c r="F16" s="123">
        <f>'総数推計人口・世帯数（年計）'!F16-'外国人推計人口・世帯数（年計）'!F16</f>
        <v>768</v>
      </c>
      <c r="G16" s="123">
        <f>'総数推計人口・世帯数（年計）'!G16-'外国人推計人口・世帯数（年計）'!G16</f>
        <v>556</v>
      </c>
      <c r="H16" s="123">
        <f>'総数推計人口・世帯数（年計）'!H16-'外国人推計人口・世帯数（年計）'!H16</f>
        <v>497</v>
      </c>
      <c r="I16" s="123">
        <f>'総数推計人口・世帯数（年計）'!I16-'外国人推計人口・世帯数（年計）'!I16</f>
        <v>1053</v>
      </c>
      <c r="J16" s="119">
        <f t="shared" si="0"/>
        <v>-285</v>
      </c>
      <c r="K16" s="123">
        <f t="shared" si="9"/>
        <v>14</v>
      </c>
      <c r="L16" s="121">
        <f t="shared" si="1"/>
        <v>-0.9510144153764015</v>
      </c>
      <c r="M16" s="123">
        <f t="shared" si="10"/>
        <v>17</v>
      </c>
      <c r="N16" s="131">
        <f>'総数推計人口・世帯数（年計）'!N16-'外国人推計人口・世帯数（年計）'!N16</f>
        <v>185</v>
      </c>
      <c r="O16" s="132">
        <f>'総数推計人口・世帯数（年計）'!O16-'外国人推計人口・世帯数（年計）'!O16</f>
        <v>563</v>
      </c>
      <c r="P16" s="120">
        <f t="shared" si="2"/>
        <v>-378</v>
      </c>
      <c r="Q16" s="132">
        <f t="shared" si="11"/>
        <v>16</v>
      </c>
      <c r="R16" s="114">
        <f t="shared" si="3"/>
        <v>-1.2613454351308062</v>
      </c>
      <c r="S16" s="133">
        <f t="shared" si="12"/>
        <v>18</v>
      </c>
      <c r="T16" s="119">
        <f t="shared" si="4"/>
        <v>-663</v>
      </c>
      <c r="U16" s="123">
        <f t="shared" si="13"/>
        <v>16</v>
      </c>
      <c r="V16" s="121">
        <f t="shared" si="5"/>
        <v>-2.2123598505072075</v>
      </c>
      <c r="W16" s="123">
        <f t="shared" si="14"/>
        <v>19</v>
      </c>
      <c r="X16" s="130">
        <f t="shared" si="6"/>
        <v>29305</v>
      </c>
      <c r="Y16" s="129">
        <f t="shared" si="7"/>
        <v>2.230095984305238</v>
      </c>
      <c r="Z16" s="134">
        <v>12155</v>
      </c>
      <c r="AA16" s="129">
        <f t="shared" si="8"/>
        <v>2.410941999177293</v>
      </c>
      <c r="AB16" s="112"/>
      <c r="AC16" s="113" t="s">
        <v>37</v>
      </c>
    </row>
    <row r="17" spans="1:29" s="1" customFormat="1" ht="13.5">
      <c r="A17" s="113"/>
      <c r="B17" s="111" t="s">
        <v>38</v>
      </c>
      <c r="C17" s="130">
        <f>'総数推計人口・世帯数（年計）'!C17-'外国人推計人口・世帯数（年計）'!C17</f>
        <v>22028</v>
      </c>
      <c r="D17" s="123">
        <f>'総数推計人口・世帯数（年計）'!D17-'外国人推計人口・世帯数（年計）'!D17</f>
        <v>282</v>
      </c>
      <c r="E17" s="123">
        <f>'総数推計人口・世帯数（年計）'!E17-'外国人推計人口・世帯数（年計）'!E17</f>
        <v>315</v>
      </c>
      <c r="F17" s="123">
        <f>'総数推計人口・世帯数（年計）'!F17-'外国人推計人口・世帯数（年計）'!F17</f>
        <v>597</v>
      </c>
      <c r="G17" s="123">
        <f>'総数推計人口・世帯数（年計）'!G17-'外国人推計人口・世帯数（年計）'!G17</f>
        <v>308</v>
      </c>
      <c r="H17" s="123">
        <f>'総数推計人口・世帯数（年計）'!H17-'外国人推計人口・世帯数（年計）'!H17</f>
        <v>492</v>
      </c>
      <c r="I17" s="123">
        <f>'総数推計人口・世帯数（年計）'!I17-'外国人推計人口・世帯数（年計）'!I17</f>
        <v>800</v>
      </c>
      <c r="J17" s="119">
        <f t="shared" si="0"/>
        <v>-203</v>
      </c>
      <c r="K17" s="123">
        <f t="shared" si="9"/>
        <v>11</v>
      </c>
      <c r="L17" s="121">
        <f t="shared" si="1"/>
        <v>-0.9215543853277646</v>
      </c>
      <c r="M17" s="123">
        <f t="shared" si="10"/>
        <v>16</v>
      </c>
      <c r="N17" s="131">
        <f>'総数推計人口・世帯数（年計）'!N17-'外国人推計人口・世帯数（年計）'!N17</f>
        <v>132</v>
      </c>
      <c r="O17" s="132">
        <f>'総数推計人口・世帯数（年計）'!O17-'外国人推計人口・世帯数（年計）'!O17</f>
        <v>363</v>
      </c>
      <c r="P17" s="120">
        <f t="shared" si="2"/>
        <v>-231</v>
      </c>
      <c r="Q17" s="132">
        <f t="shared" si="11"/>
        <v>9</v>
      </c>
      <c r="R17" s="114">
        <f t="shared" si="3"/>
        <v>-1.048665335028146</v>
      </c>
      <c r="S17" s="133">
        <f t="shared" si="12"/>
        <v>13</v>
      </c>
      <c r="T17" s="119">
        <f t="shared" si="4"/>
        <v>-434</v>
      </c>
      <c r="U17" s="123">
        <f t="shared" si="13"/>
        <v>11</v>
      </c>
      <c r="V17" s="121">
        <f t="shared" si="5"/>
        <v>-1.9702197203559109</v>
      </c>
      <c r="W17" s="123">
        <f t="shared" si="14"/>
        <v>15</v>
      </c>
      <c r="X17" s="130">
        <f t="shared" si="6"/>
        <v>21594</v>
      </c>
      <c r="Y17" s="129">
        <f t="shared" si="7"/>
        <v>1.643292703807791</v>
      </c>
      <c r="Z17" s="134">
        <v>8997</v>
      </c>
      <c r="AA17" s="129">
        <f t="shared" si="8"/>
        <v>2.4001333777925975</v>
      </c>
      <c r="AB17" s="112"/>
      <c r="AC17" s="113" t="s">
        <v>38</v>
      </c>
    </row>
    <row r="18" spans="1:29" s="1" customFormat="1" ht="13.5">
      <c r="A18" s="113"/>
      <c r="B18" s="111" t="s">
        <v>39</v>
      </c>
      <c r="C18" s="130">
        <f>'総数推計人口・世帯数（年計）'!C18-'外国人推計人口・世帯数（年計）'!C18</f>
        <v>29645</v>
      </c>
      <c r="D18" s="123">
        <f>'総数推計人口・世帯数（年計）'!D18-'外国人推計人口・世帯数（年計）'!D18</f>
        <v>387</v>
      </c>
      <c r="E18" s="123">
        <f>'総数推計人口・世帯数（年計）'!E18-'外国人推計人口・世帯数（年計）'!E18</f>
        <v>759</v>
      </c>
      <c r="F18" s="123">
        <f>'総数推計人口・世帯数（年計）'!F18-'外国人推計人口・世帯数（年計）'!F18</f>
        <v>1146</v>
      </c>
      <c r="G18" s="123">
        <f>'総数推計人口・世帯数（年計）'!G18-'外国人推計人口・世帯数（年計）'!G18</f>
        <v>494</v>
      </c>
      <c r="H18" s="123">
        <f>'総数推計人口・世帯数（年計）'!H18-'外国人推計人口・世帯数（年計）'!H18</f>
        <v>1035</v>
      </c>
      <c r="I18" s="123">
        <f>'総数推計人口・世帯数（年計）'!I18-'外国人推計人口・世帯数（年計）'!I18</f>
        <v>1529</v>
      </c>
      <c r="J18" s="119">
        <f t="shared" si="0"/>
        <v>-383</v>
      </c>
      <c r="K18" s="123">
        <f t="shared" si="9"/>
        <v>19</v>
      </c>
      <c r="L18" s="121">
        <f t="shared" si="1"/>
        <v>-1.2919547984483049</v>
      </c>
      <c r="M18" s="123">
        <f t="shared" si="10"/>
        <v>20</v>
      </c>
      <c r="N18" s="131">
        <f>'総数推計人口・世帯数（年計）'!N18-'外国人推計人口・世帯数（年計）'!N18</f>
        <v>198</v>
      </c>
      <c r="O18" s="132">
        <f>'総数推計人口・世帯数（年計）'!O18-'外国人推計人口・世帯数（年計）'!O18</f>
        <v>450</v>
      </c>
      <c r="P18" s="120">
        <f t="shared" si="2"/>
        <v>-252</v>
      </c>
      <c r="Q18" s="132">
        <f t="shared" si="11"/>
        <v>10</v>
      </c>
      <c r="R18" s="114">
        <f t="shared" si="3"/>
        <v>-0.8500590318772138</v>
      </c>
      <c r="S18" s="133">
        <f t="shared" si="12"/>
        <v>11</v>
      </c>
      <c r="T18" s="119">
        <f t="shared" si="4"/>
        <v>-635</v>
      </c>
      <c r="U18" s="123">
        <f t="shared" si="13"/>
        <v>15</v>
      </c>
      <c r="V18" s="121">
        <f t="shared" si="5"/>
        <v>-2.1420138303255185</v>
      </c>
      <c r="W18" s="123">
        <f t="shared" si="14"/>
        <v>18</v>
      </c>
      <c r="X18" s="130">
        <f t="shared" si="6"/>
        <v>29010</v>
      </c>
      <c r="Y18" s="129">
        <f t="shared" si="7"/>
        <v>2.2076466304280826</v>
      </c>
      <c r="Z18" s="134">
        <v>13256</v>
      </c>
      <c r="AA18" s="129">
        <f t="shared" si="8"/>
        <v>2.1884429692214846</v>
      </c>
      <c r="AB18" s="112"/>
      <c r="AC18" s="113" t="s">
        <v>39</v>
      </c>
    </row>
    <row r="19" spans="1:29" s="1" customFormat="1" ht="13.5">
      <c r="A19" s="113"/>
      <c r="B19" s="111" t="s">
        <v>40</v>
      </c>
      <c r="C19" s="130">
        <f>'総数推計人口・世帯数（年計）'!C19-'外国人推計人口・世帯数（年計）'!C19</f>
        <v>25718</v>
      </c>
      <c r="D19" s="123">
        <f>'総数推計人口・世帯数（年計）'!D19-'外国人推計人口・世帯数（年計）'!D19</f>
        <v>316</v>
      </c>
      <c r="E19" s="123">
        <f>'総数推計人口・世帯数（年計）'!E19-'外国人推計人口・世帯数（年計）'!E19</f>
        <v>435</v>
      </c>
      <c r="F19" s="123">
        <f>'総数推計人口・世帯数（年計）'!F19-'外国人推計人口・世帯数（年計）'!F19</f>
        <v>751</v>
      </c>
      <c r="G19" s="123">
        <f>'総数推計人口・世帯数（年計）'!G19-'外国人推計人口・世帯数（年計）'!G19</f>
        <v>304</v>
      </c>
      <c r="H19" s="123">
        <f>'総数推計人口・世帯数（年計）'!H19-'外国人推計人口・世帯数（年計）'!H19</f>
        <v>540</v>
      </c>
      <c r="I19" s="123">
        <f>'総数推計人口・世帯数（年計）'!I19-'外国人推計人口・世帯数（年計）'!I19</f>
        <v>844</v>
      </c>
      <c r="J19" s="119">
        <f t="shared" si="0"/>
        <v>-93</v>
      </c>
      <c r="K19" s="123">
        <f t="shared" si="9"/>
        <v>6</v>
      </c>
      <c r="L19" s="121">
        <f t="shared" si="1"/>
        <v>-0.3616144334707209</v>
      </c>
      <c r="M19" s="123">
        <f t="shared" si="10"/>
        <v>6</v>
      </c>
      <c r="N19" s="131">
        <f>'総数推計人口・世帯数（年計）'!N19-'外国人推計人口・世帯数（年計）'!N19</f>
        <v>144</v>
      </c>
      <c r="O19" s="132">
        <f>'総数推計人口・世帯数（年計）'!O19-'外国人推計人口・世帯数（年計）'!O19</f>
        <v>443</v>
      </c>
      <c r="P19" s="120">
        <f t="shared" si="2"/>
        <v>-299</v>
      </c>
      <c r="Q19" s="132">
        <f t="shared" si="11"/>
        <v>13</v>
      </c>
      <c r="R19" s="114">
        <f t="shared" si="3"/>
        <v>-1.1626098452445757</v>
      </c>
      <c r="S19" s="133">
        <f t="shared" si="12"/>
        <v>16</v>
      </c>
      <c r="T19" s="119">
        <f t="shared" si="4"/>
        <v>-392</v>
      </c>
      <c r="U19" s="123">
        <f t="shared" si="13"/>
        <v>9</v>
      </c>
      <c r="V19" s="121">
        <f t="shared" si="5"/>
        <v>-1.5242242787152966</v>
      </c>
      <c r="W19" s="123">
        <f t="shared" si="14"/>
        <v>12</v>
      </c>
      <c r="X19" s="130">
        <f t="shared" si="6"/>
        <v>25326</v>
      </c>
      <c r="Y19" s="129">
        <f t="shared" si="7"/>
        <v>1.9272960552299763</v>
      </c>
      <c r="Z19" s="134">
        <v>10014</v>
      </c>
      <c r="AA19" s="129">
        <f t="shared" si="8"/>
        <v>2.5290593169562614</v>
      </c>
      <c r="AB19" s="112"/>
      <c r="AC19" s="113" t="s">
        <v>40</v>
      </c>
    </row>
    <row r="20" spans="1:29" s="1" customFormat="1" ht="13.5">
      <c r="A20" s="113"/>
      <c r="B20" s="111" t="s">
        <v>41</v>
      </c>
      <c r="C20" s="130">
        <f>'総数推計人口・世帯数（年計）'!C20-'外国人推計人口・世帯数（年計）'!C20</f>
        <v>35207</v>
      </c>
      <c r="D20" s="123">
        <f>'総数推計人口・世帯数（年計）'!D20-'外国人推計人口・世帯数（年計）'!D20</f>
        <v>565</v>
      </c>
      <c r="E20" s="123">
        <f>'総数推計人口・世帯数（年計）'!E20-'外国人推計人口・世帯数（年計）'!E20</f>
        <v>672</v>
      </c>
      <c r="F20" s="123">
        <f>'総数推計人口・世帯数（年計）'!F20-'外国人推計人口・世帯数（年計）'!F20</f>
        <v>1237</v>
      </c>
      <c r="G20" s="123">
        <f>'総数推計人口・世帯数（年計）'!G20-'外国人推計人口・世帯数（年計）'!G20</f>
        <v>617</v>
      </c>
      <c r="H20" s="123">
        <f>'総数推計人口・世帯数（年計）'!H20-'外国人推計人口・世帯数（年計）'!H20</f>
        <v>608</v>
      </c>
      <c r="I20" s="123">
        <f>'総数推計人口・世帯数（年計）'!I20-'外国人推計人口・世帯数（年計）'!I20</f>
        <v>1225</v>
      </c>
      <c r="J20" s="119">
        <f t="shared" si="0"/>
        <v>12</v>
      </c>
      <c r="K20" s="123">
        <f t="shared" si="9"/>
        <v>3</v>
      </c>
      <c r="L20" s="121">
        <f t="shared" si="1"/>
        <v>0.034084130996676794</v>
      </c>
      <c r="M20" s="123">
        <f t="shared" si="10"/>
        <v>3</v>
      </c>
      <c r="N20" s="131">
        <f>'総数推計人口・世帯数（年計）'!N20-'外国人推計人口・世帯数（年計）'!N20</f>
        <v>196</v>
      </c>
      <c r="O20" s="132">
        <f>'総数推計人口・世帯数（年計）'!O20-'外国人推計人口・世帯数（年計）'!O20</f>
        <v>618</v>
      </c>
      <c r="P20" s="120">
        <f t="shared" si="2"/>
        <v>-422</v>
      </c>
      <c r="Q20" s="132">
        <f t="shared" si="11"/>
        <v>17</v>
      </c>
      <c r="R20" s="114">
        <f t="shared" si="3"/>
        <v>-1.198625273383134</v>
      </c>
      <c r="S20" s="133">
        <f t="shared" si="12"/>
        <v>17</v>
      </c>
      <c r="T20" s="119">
        <f t="shared" si="4"/>
        <v>-410</v>
      </c>
      <c r="U20" s="123">
        <f t="shared" si="13"/>
        <v>10</v>
      </c>
      <c r="V20" s="121">
        <f t="shared" si="5"/>
        <v>-1.1645411423864571</v>
      </c>
      <c r="W20" s="123">
        <f t="shared" si="14"/>
        <v>8</v>
      </c>
      <c r="X20" s="130">
        <f t="shared" si="6"/>
        <v>34797</v>
      </c>
      <c r="Y20" s="129">
        <f t="shared" si="7"/>
        <v>2.648034463943674</v>
      </c>
      <c r="Z20" s="134">
        <v>17044</v>
      </c>
      <c r="AA20" s="129">
        <f t="shared" si="8"/>
        <v>2.0415982163811313</v>
      </c>
      <c r="AB20" s="112"/>
      <c r="AC20" s="113" t="s">
        <v>41</v>
      </c>
    </row>
    <row r="21" spans="1:29" s="1" customFormat="1" ht="13.5">
      <c r="A21" s="113"/>
      <c r="B21" s="111" t="s">
        <v>42</v>
      </c>
      <c r="C21" s="130">
        <f>'総数推計人口・世帯数（年計）'!C21-'外国人推計人口・世帯数（年計）'!C21</f>
        <v>26699</v>
      </c>
      <c r="D21" s="123">
        <f>'総数推計人口・世帯数（年計）'!D21-'外国人推計人口・世帯数（年計）'!D21</f>
        <v>491</v>
      </c>
      <c r="E21" s="123">
        <f>'総数推計人口・世帯数（年計）'!E21-'外国人推計人口・世帯数（年計）'!E21</f>
        <v>242</v>
      </c>
      <c r="F21" s="123">
        <f>'総数推計人口・世帯数（年計）'!F21-'外国人推計人口・世帯数（年計）'!F21</f>
        <v>733</v>
      </c>
      <c r="G21" s="123">
        <f>'総数推計人口・世帯数（年計）'!G21-'外国人推計人口・世帯数（年計）'!G21</f>
        <v>608</v>
      </c>
      <c r="H21" s="123">
        <f>'総数推計人口・世帯数（年計）'!H21-'外国人推計人口・世帯数（年計）'!H21</f>
        <v>394</v>
      </c>
      <c r="I21" s="123">
        <f>'総数推計人口・世帯数（年計）'!I21-'外国人推計人口・世帯数（年計）'!I21</f>
        <v>1002</v>
      </c>
      <c r="J21" s="119">
        <f t="shared" si="0"/>
        <v>-269</v>
      </c>
      <c r="K21" s="123">
        <f t="shared" si="9"/>
        <v>13</v>
      </c>
      <c r="L21" s="121">
        <f t="shared" si="1"/>
        <v>-1.007528371849133</v>
      </c>
      <c r="M21" s="123">
        <f t="shared" si="10"/>
        <v>18</v>
      </c>
      <c r="N21" s="131">
        <f>'総数推計人口・世帯数（年計）'!N21-'外国人推計人口・世帯数（年計）'!N21</f>
        <v>171</v>
      </c>
      <c r="O21" s="132">
        <f>'総数推計人口・世帯数（年計）'!O21-'外国人推計人口・世帯数（年計）'!O21</f>
        <v>469</v>
      </c>
      <c r="P21" s="120">
        <f t="shared" si="2"/>
        <v>-298</v>
      </c>
      <c r="Q21" s="132">
        <f t="shared" si="11"/>
        <v>12</v>
      </c>
      <c r="R21" s="114">
        <f t="shared" si="3"/>
        <v>-1.116146672160006</v>
      </c>
      <c r="S21" s="133">
        <f t="shared" si="12"/>
        <v>14</v>
      </c>
      <c r="T21" s="119">
        <f t="shared" si="4"/>
        <v>-567</v>
      </c>
      <c r="U21" s="123">
        <f t="shared" si="13"/>
        <v>14</v>
      </c>
      <c r="V21" s="121">
        <f t="shared" si="5"/>
        <v>-2.123675044009139</v>
      </c>
      <c r="W21" s="123">
        <f t="shared" si="14"/>
        <v>17</v>
      </c>
      <c r="X21" s="130">
        <f t="shared" si="6"/>
        <v>26132</v>
      </c>
      <c r="Y21" s="129">
        <f t="shared" si="7"/>
        <v>1.9886322559926457</v>
      </c>
      <c r="Z21" s="134">
        <v>11177</v>
      </c>
      <c r="AA21" s="129">
        <f t="shared" si="8"/>
        <v>2.338015567683636</v>
      </c>
      <c r="AB21" s="112"/>
      <c r="AC21" s="113" t="s">
        <v>42</v>
      </c>
    </row>
    <row r="22" spans="1:29" s="1" customFormat="1" ht="13.5">
      <c r="A22" s="113"/>
      <c r="B22" s="111" t="s">
        <v>43</v>
      </c>
      <c r="C22" s="130">
        <f>'総数推計人口・世帯数（年計）'!C22-'外国人推計人口・世帯数（年計）'!C22</f>
        <v>41938</v>
      </c>
      <c r="D22" s="123">
        <f>'総数推計人口・世帯数（年計）'!D22-'外国人推計人口・世帯数（年計）'!D22</f>
        <v>588</v>
      </c>
      <c r="E22" s="123">
        <f>'総数推計人口・世帯数（年計）'!E22-'外国人推計人口・世帯数（年計）'!E22</f>
        <v>455</v>
      </c>
      <c r="F22" s="123">
        <f>'総数推計人口・世帯数（年計）'!F22-'外国人推計人口・世帯数（年計）'!F22</f>
        <v>1043</v>
      </c>
      <c r="G22" s="123">
        <f>'総数推計人口・世帯数（年計）'!G22-'外国人推計人口・世帯数（年計）'!G22</f>
        <v>761</v>
      </c>
      <c r="H22" s="123">
        <f>'総数推計人口・世帯数（年計）'!H22-'外国人推計人口・世帯数（年計）'!H22</f>
        <v>642</v>
      </c>
      <c r="I22" s="123">
        <f>'総数推計人口・世帯数（年計）'!I22-'外国人推計人口・世帯数（年計）'!I22</f>
        <v>1403</v>
      </c>
      <c r="J22" s="119">
        <f t="shared" si="0"/>
        <v>-360</v>
      </c>
      <c r="K22" s="123">
        <f t="shared" si="9"/>
        <v>17</v>
      </c>
      <c r="L22" s="121">
        <f t="shared" si="1"/>
        <v>-0.858410033859507</v>
      </c>
      <c r="M22" s="123">
        <f t="shared" si="10"/>
        <v>14</v>
      </c>
      <c r="N22" s="131">
        <f>'総数推計人口・世帯数（年計）'!N22-'外国人推計人口・世帯数（年計）'!N22</f>
        <v>272</v>
      </c>
      <c r="O22" s="132">
        <f>'総数推計人口・世帯数（年計）'!O22-'外国人推計人口・世帯数（年計）'!O22</f>
        <v>646</v>
      </c>
      <c r="P22" s="120">
        <f t="shared" si="2"/>
        <v>-374</v>
      </c>
      <c r="Q22" s="132">
        <f t="shared" si="11"/>
        <v>15</v>
      </c>
      <c r="R22" s="114">
        <f t="shared" si="3"/>
        <v>-0.8917926462873766</v>
      </c>
      <c r="S22" s="133">
        <f t="shared" si="12"/>
        <v>12</v>
      </c>
      <c r="T22" s="119">
        <f t="shared" si="4"/>
        <v>-734</v>
      </c>
      <c r="U22" s="123">
        <f t="shared" si="13"/>
        <v>17</v>
      </c>
      <c r="V22" s="121">
        <f t="shared" si="5"/>
        <v>-1.7502026801468835</v>
      </c>
      <c r="W22" s="123">
        <f t="shared" si="14"/>
        <v>13</v>
      </c>
      <c r="X22" s="130">
        <f t="shared" si="6"/>
        <v>41204</v>
      </c>
      <c r="Y22" s="129">
        <f t="shared" si="7"/>
        <v>3.135603990353627</v>
      </c>
      <c r="Z22" s="134">
        <v>15673</v>
      </c>
      <c r="AA22" s="129">
        <f t="shared" si="8"/>
        <v>2.6289797741338607</v>
      </c>
      <c r="AB22" s="112"/>
      <c r="AC22" s="113" t="s">
        <v>43</v>
      </c>
    </row>
    <row r="23" spans="1:29" s="1" customFormat="1" ht="13.5">
      <c r="A23" s="113"/>
      <c r="B23" s="111" t="s">
        <v>44</v>
      </c>
      <c r="C23" s="130">
        <f>'総数推計人口・世帯数（年計）'!C23-'外国人推計人口・世帯数（年計）'!C23</f>
        <v>43419</v>
      </c>
      <c r="D23" s="123">
        <f>'総数推計人口・世帯数（年計）'!D23-'外国人推計人口・世帯数（年計）'!D23</f>
        <v>411</v>
      </c>
      <c r="E23" s="123">
        <f>'総数推計人口・世帯数（年計）'!E23-'外国人推計人口・世帯数（年計）'!E23</f>
        <v>368</v>
      </c>
      <c r="F23" s="123">
        <f>'総数推計人口・世帯数（年計）'!F23-'外国人推計人口・世帯数（年計）'!F23</f>
        <v>779</v>
      </c>
      <c r="G23" s="123">
        <f>'総数推計人口・世帯数（年計）'!G23-'外国人推計人口・世帯数（年計）'!G23</f>
        <v>545</v>
      </c>
      <c r="H23" s="123">
        <f>'総数推計人口・世帯数（年計）'!H23-'外国人推計人口・世帯数（年計）'!H23</f>
        <v>553</v>
      </c>
      <c r="I23" s="123">
        <f>'総数推計人口・世帯数（年計）'!I23-'外国人推計人口・世帯数（年計）'!I23</f>
        <v>1098</v>
      </c>
      <c r="J23" s="119">
        <f t="shared" si="0"/>
        <v>-319</v>
      </c>
      <c r="K23" s="123">
        <f t="shared" si="9"/>
        <v>16</v>
      </c>
      <c r="L23" s="121">
        <f t="shared" si="1"/>
        <v>-0.7347013980054815</v>
      </c>
      <c r="M23" s="123">
        <f t="shared" si="10"/>
        <v>11</v>
      </c>
      <c r="N23" s="131">
        <f>'総数推計人口・世帯数（年計）'!N23-'外国人推計人口・世帯数（年計）'!N23</f>
        <v>239</v>
      </c>
      <c r="O23" s="132">
        <f>'総数推計人口・世帯数（年計）'!O23-'外国人推計人口・世帯数（年計）'!O23</f>
        <v>822</v>
      </c>
      <c r="P23" s="120">
        <f t="shared" si="2"/>
        <v>-583</v>
      </c>
      <c r="Q23" s="132">
        <f t="shared" si="11"/>
        <v>19</v>
      </c>
      <c r="R23" s="114">
        <f t="shared" si="3"/>
        <v>-1.3427301411824317</v>
      </c>
      <c r="S23" s="133">
        <f t="shared" si="12"/>
        <v>19</v>
      </c>
      <c r="T23" s="119">
        <f t="shared" si="4"/>
        <v>-902</v>
      </c>
      <c r="U23" s="123">
        <f t="shared" si="13"/>
        <v>19</v>
      </c>
      <c r="V23" s="121">
        <f t="shared" si="5"/>
        <v>-2.0774315391879132</v>
      </c>
      <c r="W23" s="123">
        <f t="shared" si="14"/>
        <v>16</v>
      </c>
      <c r="X23" s="130">
        <f t="shared" si="6"/>
        <v>42517</v>
      </c>
      <c r="Y23" s="129">
        <f t="shared" si="7"/>
        <v>3.2355226399831363</v>
      </c>
      <c r="Z23" s="134">
        <v>16392</v>
      </c>
      <c r="AA23" s="129">
        <f t="shared" si="8"/>
        <v>2.593765251342118</v>
      </c>
      <c r="AB23" s="112"/>
      <c r="AC23" s="113" t="s">
        <v>44</v>
      </c>
    </row>
    <row r="24" spans="1:29" s="1" customFormat="1" ht="27" customHeight="1">
      <c r="A24" s="162" t="s">
        <v>45</v>
      </c>
      <c r="B24" s="163"/>
      <c r="C24" s="130">
        <f>'総数推計人口・世帯数（年計）'!C24-'外国人推計人口・世帯数（年計）'!C24</f>
        <v>71078</v>
      </c>
      <c r="D24" s="123">
        <f>'総数推計人口・世帯数（年計）'!D24-'外国人推計人口・世帯数（年計）'!D24</f>
        <v>2157</v>
      </c>
      <c r="E24" s="123">
        <f>'総数推計人口・世帯数（年計）'!E24-'外国人推計人口・世帯数（年計）'!E24</f>
        <v>1138</v>
      </c>
      <c r="F24" s="123">
        <f>'総数推計人口・世帯数（年計）'!F24-'外国人推計人口・世帯数（年計）'!F24</f>
        <v>3295</v>
      </c>
      <c r="G24" s="123">
        <f>'総数推計人口・世帯数（年計）'!G24-'外国人推計人口・世帯数（年計）'!G24</f>
        <v>2238</v>
      </c>
      <c r="H24" s="123">
        <f>'総数推計人口・世帯数（年計）'!H24-'外国人推計人口・世帯数（年計）'!H24</f>
        <v>1621</v>
      </c>
      <c r="I24" s="123">
        <f>'総数推計人口・世帯数（年計）'!I24-'外国人推計人口・世帯数（年計）'!I24</f>
        <v>3859</v>
      </c>
      <c r="J24" s="119">
        <f t="shared" si="0"/>
        <v>-564</v>
      </c>
      <c r="K24" s="123"/>
      <c r="L24" s="121">
        <f t="shared" si="1"/>
        <v>-0.7934944708629956</v>
      </c>
      <c r="M24" s="123"/>
      <c r="N24" s="131">
        <f>'総数推計人口・世帯数（年計）'!N24-'外国人推計人口・世帯数（年計）'!N24</f>
        <v>624</v>
      </c>
      <c r="O24" s="132">
        <f>'総数推計人口・世帯数（年計）'!O24-'外国人推計人口・世帯数（年計）'!O24</f>
        <v>634</v>
      </c>
      <c r="P24" s="120">
        <f t="shared" si="2"/>
        <v>-10</v>
      </c>
      <c r="Q24" s="132"/>
      <c r="R24" s="114">
        <f t="shared" si="3"/>
        <v>-0.014069050901826164</v>
      </c>
      <c r="S24" s="133"/>
      <c r="T24" s="119">
        <f t="shared" si="4"/>
        <v>-574</v>
      </c>
      <c r="U24" s="123"/>
      <c r="V24" s="121">
        <f t="shared" si="5"/>
        <v>-0.8075635217648218</v>
      </c>
      <c r="W24" s="123"/>
      <c r="X24" s="130">
        <f t="shared" si="6"/>
        <v>70504</v>
      </c>
      <c r="Y24" s="129">
        <f t="shared" si="7"/>
        <v>5.3653194771355235</v>
      </c>
      <c r="Z24" s="134">
        <v>27806</v>
      </c>
      <c r="AA24" s="129">
        <f t="shared" si="8"/>
        <v>2.5355678630511402</v>
      </c>
      <c r="AB24" s="112" t="s">
        <v>187</v>
      </c>
      <c r="AC24" s="113"/>
    </row>
    <row r="25" spans="1:29" s="1" customFormat="1" ht="13.5">
      <c r="A25" s="113"/>
      <c r="B25" s="111" t="s">
        <v>46</v>
      </c>
      <c r="C25" s="130">
        <f>'総数推計人口・世帯数（年計）'!C25-'外国人推計人口・世帯数（年計）'!C25</f>
        <v>41771</v>
      </c>
      <c r="D25" s="123">
        <f>'総数推計人口・世帯数（年計）'!D25-'外国人推計人口・世帯数（年計）'!D25</f>
        <v>1179</v>
      </c>
      <c r="E25" s="123">
        <f>'総数推計人口・世帯数（年計）'!E25-'外国人推計人口・世帯数（年計）'!E25</f>
        <v>608</v>
      </c>
      <c r="F25" s="123">
        <f>'総数推計人口・世帯数（年計）'!F25-'外国人推計人口・世帯数（年計）'!F25</f>
        <v>1787</v>
      </c>
      <c r="G25" s="123">
        <f>'総数推計人口・世帯数（年計）'!G25-'外国人推計人口・世帯数（年計）'!G25</f>
        <v>1207</v>
      </c>
      <c r="H25" s="123">
        <f>'総数推計人口・世帯数（年計）'!H25-'外国人推計人口・世帯数（年計）'!H25</f>
        <v>947</v>
      </c>
      <c r="I25" s="123">
        <f>'総数推計人口・世帯数（年計）'!I25-'外国人推計人口・世帯数（年計）'!I25</f>
        <v>2154</v>
      </c>
      <c r="J25" s="119">
        <f t="shared" si="0"/>
        <v>-367</v>
      </c>
      <c r="K25" s="123">
        <f>RANK(J25,社会増減,0)</f>
        <v>18</v>
      </c>
      <c r="L25" s="121">
        <f t="shared" si="1"/>
        <v>-0.8785999856359675</v>
      </c>
      <c r="M25" s="123">
        <f>RANK(L25,社会増減率,0)</f>
        <v>15</v>
      </c>
      <c r="N25" s="131">
        <f>'総数推計人口・世帯数（年計）'!N25-'外国人推計人口・世帯数（年計）'!N25</f>
        <v>373</v>
      </c>
      <c r="O25" s="132">
        <f>'総数推計人口・世帯数（年計）'!O25-'外国人推計人口・世帯数（年計）'!O25</f>
        <v>360</v>
      </c>
      <c r="P25" s="120">
        <f t="shared" si="2"/>
        <v>13</v>
      </c>
      <c r="Q25" s="132">
        <f>RANK(P25,自然増減,0)</f>
        <v>3</v>
      </c>
      <c r="R25" s="114">
        <f t="shared" si="3"/>
        <v>0.03112207033587896</v>
      </c>
      <c r="S25" s="133">
        <f>RANK(R25,自然増減率,0)</f>
        <v>2</v>
      </c>
      <c r="T25" s="119">
        <f t="shared" si="4"/>
        <v>-354</v>
      </c>
      <c r="U25" s="123">
        <f>RANK(T25,人口増減,0)</f>
        <v>8</v>
      </c>
      <c r="V25" s="121">
        <f t="shared" si="5"/>
        <v>-0.8474779153000886</v>
      </c>
      <c r="W25" s="123">
        <f>RANK(V25,人口増減率,0)</f>
        <v>5</v>
      </c>
      <c r="X25" s="130">
        <f t="shared" si="6"/>
        <v>41417</v>
      </c>
      <c r="Y25" s="129">
        <f t="shared" si="7"/>
        <v>3.15181318484798</v>
      </c>
      <c r="Z25" s="134">
        <v>16423</v>
      </c>
      <c r="AA25" s="129">
        <f t="shared" si="8"/>
        <v>2.521890032271814</v>
      </c>
      <c r="AB25" s="112"/>
      <c r="AC25" s="113" t="s">
        <v>46</v>
      </c>
    </row>
    <row r="26" spans="1:29" s="1" customFormat="1" ht="13.5">
      <c r="A26" s="113"/>
      <c r="B26" s="111" t="s">
        <v>47</v>
      </c>
      <c r="C26" s="130">
        <f>'総数推計人口・世帯数（年計）'!C26-'外国人推計人口・世帯数（年計）'!C26</f>
        <v>29307</v>
      </c>
      <c r="D26" s="123">
        <f>'総数推計人口・世帯数（年計）'!D26-'外国人推計人口・世帯数（年計）'!D26</f>
        <v>978</v>
      </c>
      <c r="E26" s="123">
        <f>'総数推計人口・世帯数（年計）'!E26-'外国人推計人口・世帯数（年計）'!E26</f>
        <v>530</v>
      </c>
      <c r="F26" s="123">
        <f>'総数推計人口・世帯数（年計）'!F26-'外国人推計人口・世帯数（年計）'!F26</f>
        <v>1508</v>
      </c>
      <c r="G26" s="123">
        <f>'総数推計人口・世帯数（年計）'!G26-'外国人推計人口・世帯数（年計）'!G26</f>
        <v>1031</v>
      </c>
      <c r="H26" s="123">
        <f>'総数推計人口・世帯数（年計）'!H26-'外国人推計人口・世帯数（年計）'!H26</f>
        <v>674</v>
      </c>
      <c r="I26" s="123">
        <f>'総数推計人口・世帯数（年計）'!I26-'外国人推計人口・世帯数（年計）'!I26</f>
        <v>1705</v>
      </c>
      <c r="J26" s="119">
        <f t="shared" si="0"/>
        <v>-197</v>
      </c>
      <c r="K26" s="123">
        <f>RANK(J26,社会増減,0)</f>
        <v>10</v>
      </c>
      <c r="L26" s="121">
        <f t="shared" si="1"/>
        <v>-0.6721943562971303</v>
      </c>
      <c r="M26" s="123">
        <f>RANK(L26,社会増減率,0)</f>
        <v>8</v>
      </c>
      <c r="N26" s="131">
        <f>'総数推計人口・世帯数（年計）'!N26-'外国人推計人口・世帯数（年計）'!N26</f>
        <v>251</v>
      </c>
      <c r="O26" s="132">
        <f>'総数推計人口・世帯数（年計）'!O26-'外国人推計人口・世帯数（年計）'!O26</f>
        <v>274</v>
      </c>
      <c r="P26" s="120">
        <f t="shared" si="2"/>
        <v>-23</v>
      </c>
      <c r="Q26" s="132">
        <f>RANK(P26,自然増減,0)</f>
        <v>4</v>
      </c>
      <c r="R26" s="114">
        <f t="shared" si="3"/>
        <v>-0.07847954413621319</v>
      </c>
      <c r="S26" s="133">
        <f>RANK(R26,自然増減率,0)</f>
        <v>4</v>
      </c>
      <c r="T26" s="119">
        <f t="shared" si="4"/>
        <v>-220</v>
      </c>
      <c r="U26" s="123">
        <f>RANK(T26,人口増減,0)</f>
        <v>7</v>
      </c>
      <c r="V26" s="121">
        <f t="shared" si="5"/>
        <v>-0.7506739004333436</v>
      </c>
      <c r="W26" s="123">
        <f>RANK(V26,人口増減率,0)</f>
        <v>4</v>
      </c>
      <c r="X26" s="130">
        <f t="shared" si="6"/>
        <v>29087</v>
      </c>
      <c r="Y26" s="129">
        <f t="shared" si="7"/>
        <v>2.2135062922875437</v>
      </c>
      <c r="Z26" s="134">
        <v>11383</v>
      </c>
      <c r="AA26" s="129">
        <f t="shared" si="8"/>
        <v>2.555301765791092</v>
      </c>
      <c r="AB26" s="112"/>
      <c r="AC26" s="113" t="s">
        <v>47</v>
      </c>
    </row>
    <row r="27" spans="1:29" s="1" customFormat="1" ht="27" customHeight="1">
      <c r="A27" s="162" t="s">
        <v>48</v>
      </c>
      <c r="B27" s="163"/>
      <c r="C27" s="130">
        <f>'総数推計人口・世帯数（年計）'!C27-'外国人推計人口・世帯数（年計）'!C27</f>
        <v>36070</v>
      </c>
      <c r="D27" s="123">
        <f>'総数推計人口・世帯数（年計）'!D27-'外国人推計人口・世帯数（年計）'!D27</f>
        <v>698</v>
      </c>
      <c r="E27" s="123">
        <f>'総数推計人口・世帯数（年計）'!E27-'外国人推計人口・世帯数（年計）'!E27</f>
        <v>444</v>
      </c>
      <c r="F27" s="123">
        <f>'総数推計人口・世帯数（年計）'!F27-'外国人推計人口・世帯数（年計）'!F27</f>
        <v>1142</v>
      </c>
      <c r="G27" s="123">
        <f>'総数推計人口・世帯数（年計）'!G27-'外国人推計人口・世帯数（年計）'!G27</f>
        <v>812</v>
      </c>
      <c r="H27" s="123">
        <f>'総数推計人口・世帯数（年計）'!H27-'外国人推計人口・世帯数（年計）'!H27</f>
        <v>607</v>
      </c>
      <c r="I27" s="123">
        <f>'総数推計人口・世帯数（年計）'!I27-'外国人推計人口・世帯数（年計）'!I27</f>
        <v>1419</v>
      </c>
      <c r="J27" s="119">
        <f t="shared" si="0"/>
        <v>-277</v>
      </c>
      <c r="K27" s="123"/>
      <c r="L27" s="121">
        <f t="shared" si="1"/>
        <v>-0.767951205988356</v>
      </c>
      <c r="M27" s="123"/>
      <c r="N27" s="131">
        <f>'総数推計人口・世帯数（年計）'!N27-'外国人推計人口・世帯数（年計）'!N27</f>
        <v>233</v>
      </c>
      <c r="O27" s="132">
        <f>'総数推計人口・世帯数（年計）'!O27-'外国人推計人口・世帯数（年計）'!O27</f>
        <v>494</v>
      </c>
      <c r="P27" s="120">
        <f t="shared" si="2"/>
        <v>-261</v>
      </c>
      <c r="Q27" s="132"/>
      <c r="R27" s="114">
        <f t="shared" si="3"/>
        <v>-0.7235930135846964</v>
      </c>
      <c r="S27" s="133"/>
      <c r="T27" s="119">
        <f t="shared" si="4"/>
        <v>-538</v>
      </c>
      <c r="U27" s="123"/>
      <c r="V27" s="121">
        <f t="shared" si="5"/>
        <v>-1.4915442195730524</v>
      </c>
      <c r="W27" s="123"/>
      <c r="X27" s="130">
        <f t="shared" si="6"/>
        <v>35532</v>
      </c>
      <c r="Y27" s="129">
        <f t="shared" si="7"/>
        <v>2.7039675998748924</v>
      </c>
      <c r="Z27" s="134">
        <v>12875</v>
      </c>
      <c r="AA27" s="129">
        <f t="shared" si="8"/>
        <v>2.7597669902912623</v>
      </c>
      <c r="AB27" s="112" t="s">
        <v>188</v>
      </c>
      <c r="AC27" s="113"/>
    </row>
    <row r="28" spans="1:29" s="1" customFormat="1" ht="13.5">
      <c r="A28" s="113"/>
      <c r="B28" s="111" t="s">
        <v>49</v>
      </c>
      <c r="C28" s="130">
        <f>'総数推計人口・世帯数（年計）'!C28-'外国人推計人口・世帯数（年計）'!C28</f>
        <v>7862</v>
      </c>
      <c r="D28" s="123">
        <f>'総数推計人口・世帯数（年計）'!D28-'外国人推計人口・世帯数（年計）'!D28</f>
        <v>137</v>
      </c>
      <c r="E28" s="123">
        <f>'総数推計人口・世帯数（年計）'!E28-'外国人推計人口・世帯数（年計）'!E28</f>
        <v>90</v>
      </c>
      <c r="F28" s="123">
        <f>'総数推計人口・世帯数（年計）'!F28-'外国人推計人口・世帯数（年計）'!F28</f>
        <v>227</v>
      </c>
      <c r="G28" s="123">
        <f>'総数推計人口・世帯数（年計）'!G28-'外国人推計人口・世帯数（年計）'!G28</f>
        <v>181</v>
      </c>
      <c r="H28" s="123">
        <f>'総数推計人口・世帯数（年計）'!H28-'外国人推計人口・世帯数（年計）'!H28</f>
        <v>104</v>
      </c>
      <c r="I28" s="123">
        <f>'総数推計人口・世帯数（年計）'!I28-'外国人推計人口・世帯数（年計）'!I28</f>
        <v>285</v>
      </c>
      <c r="J28" s="119">
        <f t="shared" si="0"/>
        <v>-58</v>
      </c>
      <c r="K28" s="123">
        <f>RANK(J28,社会増減,0)</f>
        <v>5</v>
      </c>
      <c r="L28" s="121">
        <f t="shared" si="1"/>
        <v>-0.737725769524294</v>
      </c>
      <c r="M28" s="123">
        <f>RANK(L28,社会増減率,0)</f>
        <v>12</v>
      </c>
      <c r="N28" s="131">
        <f>'総数推計人口・世帯数（年計）'!N28-'外国人推計人口・世帯数（年計）'!N28</f>
        <v>35</v>
      </c>
      <c r="O28" s="132">
        <f>'総数推計人口・世帯数（年計）'!O28-'外国人推計人口・世帯数（年計）'!O28</f>
        <v>126</v>
      </c>
      <c r="P28" s="120">
        <f t="shared" si="2"/>
        <v>-91</v>
      </c>
      <c r="Q28" s="132">
        <f>RANK(P28,自然増減,0)</f>
        <v>7</v>
      </c>
      <c r="R28" s="114">
        <f t="shared" si="3"/>
        <v>-1.1574662935639786</v>
      </c>
      <c r="S28" s="133">
        <f>RANK(R28,自然増減率,0)</f>
        <v>15</v>
      </c>
      <c r="T28" s="119">
        <f t="shared" si="4"/>
        <v>-149</v>
      </c>
      <c r="U28" s="123">
        <f>RANK(T28,人口増減,0)</f>
        <v>4</v>
      </c>
      <c r="V28" s="121">
        <f t="shared" si="5"/>
        <v>-1.8951920630882728</v>
      </c>
      <c r="W28" s="123">
        <f>RANK(V28,人口増減率,0)</f>
        <v>14</v>
      </c>
      <c r="X28" s="130">
        <f t="shared" si="6"/>
        <v>7713</v>
      </c>
      <c r="Y28" s="129">
        <f t="shared" si="7"/>
        <v>0.5869554795067838</v>
      </c>
      <c r="Z28" s="134">
        <v>2738</v>
      </c>
      <c r="AA28" s="129">
        <f t="shared" si="8"/>
        <v>2.817019722425128</v>
      </c>
      <c r="AB28" s="112"/>
      <c r="AC28" s="113" t="s">
        <v>49</v>
      </c>
    </row>
    <row r="29" spans="1:29" s="1" customFormat="1" ht="13.5">
      <c r="A29" s="113"/>
      <c r="B29" s="111" t="s">
        <v>50</v>
      </c>
      <c r="C29" s="130">
        <f>'総数推計人口・世帯数（年計）'!C29-'外国人推計人口・世帯数（年計）'!C29</f>
        <v>13651</v>
      </c>
      <c r="D29" s="123">
        <f>'総数推計人口・世帯数（年計）'!D29-'外国人推計人口・世帯数（年計）'!D29</f>
        <v>305</v>
      </c>
      <c r="E29" s="123">
        <f>'総数推計人口・世帯数（年計）'!E29-'外国人推計人口・世帯数（年計）'!E29</f>
        <v>163</v>
      </c>
      <c r="F29" s="123">
        <f>'総数推計人口・世帯数（年計）'!F29-'外国人推計人口・世帯数（年計）'!F29</f>
        <v>468</v>
      </c>
      <c r="G29" s="123">
        <f>'総数推計人口・世帯数（年計）'!G29-'外国人推計人口・世帯数（年計）'!G29</f>
        <v>339</v>
      </c>
      <c r="H29" s="123">
        <f>'総数推計人口・世帯数（年計）'!H29-'外国人推計人口・世帯数（年計）'!H29</f>
        <v>243</v>
      </c>
      <c r="I29" s="123">
        <f>'総数推計人口・世帯数（年計）'!I29-'外国人推計人口・世帯数（年計）'!I29</f>
        <v>582</v>
      </c>
      <c r="J29" s="119">
        <f t="shared" si="0"/>
        <v>-114</v>
      </c>
      <c r="K29" s="123">
        <f>RANK(J29,社会増減,0)</f>
        <v>8</v>
      </c>
      <c r="L29" s="121">
        <f t="shared" si="1"/>
        <v>-0.8351036554098601</v>
      </c>
      <c r="M29" s="123">
        <f>RANK(L29,社会増減率,0)</f>
        <v>13</v>
      </c>
      <c r="N29" s="131">
        <f>'総数推計人口・世帯数（年計）'!N29-'外国人推計人口・世帯数（年計）'!N29</f>
        <v>82</v>
      </c>
      <c r="O29" s="132">
        <f>'総数推計人口・世帯数（年計）'!O29-'外国人推計人口・世帯数（年計）'!O29</f>
        <v>176</v>
      </c>
      <c r="P29" s="120">
        <f t="shared" si="2"/>
        <v>-94</v>
      </c>
      <c r="Q29" s="132">
        <f>RANK(P29,自然増減,0)</f>
        <v>8</v>
      </c>
      <c r="R29" s="114">
        <f t="shared" si="3"/>
        <v>-0.68859424218006</v>
      </c>
      <c r="S29" s="133">
        <f>RANK(R29,自然増減率,0)</f>
        <v>9</v>
      </c>
      <c r="T29" s="119">
        <f t="shared" si="4"/>
        <v>-208</v>
      </c>
      <c r="U29" s="123">
        <f>RANK(T29,人口増減,0)</f>
        <v>6</v>
      </c>
      <c r="V29" s="121">
        <f t="shared" si="5"/>
        <v>-1.5236978975899202</v>
      </c>
      <c r="W29" s="123">
        <f>RANK(V29,人口増減率,0)</f>
        <v>11</v>
      </c>
      <c r="X29" s="130">
        <f t="shared" si="6"/>
        <v>13443</v>
      </c>
      <c r="Y29" s="129">
        <f t="shared" si="7"/>
        <v>1.023005641256281</v>
      </c>
      <c r="Z29" s="134">
        <v>5195</v>
      </c>
      <c r="AA29" s="129">
        <f t="shared" si="8"/>
        <v>2.5876804619826754</v>
      </c>
      <c r="AB29" s="112"/>
      <c r="AC29" s="113" t="s">
        <v>50</v>
      </c>
    </row>
    <row r="30" spans="1:29" s="1" customFormat="1" ht="13.5">
      <c r="A30" s="113"/>
      <c r="B30" s="111" t="s">
        <v>51</v>
      </c>
      <c r="C30" s="130">
        <f>'総数推計人口・世帯数（年計）'!C30-'外国人推計人口・世帯数（年計）'!C30</f>
        <v>14557</v>
      </c>
      <c r="D30" s="123">
        <f>'総数推計人口・世帯数（年計）'!D30-'外国人推計人口・世帯数（年計）'!D30</f>
        <v>256</v>
      </c>
      <c r="E30" s="123">
        <f>'総数推計人口・世帯数（年計）'!E30-'外国人推計人口・世帯数（年計）'!E30</f>
        <v>191</v>
      </c>
      <c r="F30" s="123">
        <f>'総数推計人口・世帯数（年計）'!F30-'外国人推計人口・世帯数（年計）'!F30</f>
        <v>447</v>
      </c>
      <c r="G30" s="123">
        <f>'総数推計人口・世帯数（年計）'!G30-'外国人推計人口・世帯数（年計）'!G30</f>
        <v>292</v>
      </c>
      <c r="H30" s="123">
        <f>'総数推計人口・世帯数（年計）'!H30-'外国人推計人口・世帯数（年計）'!H30</f>
        <v>260</v>
      </c>
      <c r="I30" s="123">
        <f>'総数推計人口・世帯数（年計）'!I30-'外国人推計人口・世帯数（年計）'!I30</f>
        <v>552</v>
      </c>
      <c r="J30" s="119">
        <f t="shared" si="0"/>
        <v>-105</v>
      </c>
      <c r="K30" s="123">
        <f>RANK(J30,社会増減,0)</f>
        <v>7</v>
      </c>
      <c r="L30" s="121">
        <f t="shared" si="1"/>
        <v>-0.7213024661674796</v>
      </c>
      <c r="M30" s="123">
        <f>RANK(L30,社会増減率,0)</f>
        <v>10</v>
      </c>
      <c r="N30" s="131">
        <f>'総数推計人口・世帯数（年計）'!N30-'外国人推計人口・世帯数（年計）'!N30</f>
        <v>116</v>
      </c>
      <c r="O30" s="132">
        <f>'総数推計人口・世帯数（年計）'!O30-'外国人推計人口・世帯数（年計）'!O30</f>
        <v>192</v>
      </c>
      <c r="P30" s="120">
        <f t="shared" si="2"/>
        <v>-76</v>
      </c>
      <c r="Q30" s="132">
        <f>RANK(P30,自然増減,0)</f>
        <v>6</v>
      </c>
      <c r="R30" s="114">
        <f t="shared" si="3"/>
        <v>-0.5220855945593186</v>
      </c>
      <c r="S30" s="133">
        <f>RANK(R30,自然増減率,0)</f>
        <v>6</v>
      </c>
      <c r="T30" s="119">
        <f t="shared" si="4"/>
        <v>-181</v>
      </c>
      <c r="U30" s="123">
        <f>RANK(T30,人口増減,0)</f>
        <v>5</v>
      </c>
      <c r="V30" s="121">
        <f t="shared" si="5"/>
        <v>-1.243388060726798</v>
      </c>
      <c r="W30" s="123">
        <f>RANK(V30,人口増減率,0)</f>
        <v>9</v>
      </c>
      <c r="X30" s="130">
        <f t="shared" si="6"/>
        <v>14376</v>
      </c>
      <c r="Y30" s="129">
        <f t="shared" si="7"/>
        <v>1.0940064791118274</v>
      </c>
      <c r="Z30" s="134">
        <v>4942</v>
      </c>
      <c r="AA30" s="129">
        <f t="shared" si="8"/>
        <v>2.90894374747066</v>
      </c>
      <c r="AB30" s="112"/>
      <c r="AC30" s="113" t="s">
        <v>51</v>
      </c>
    </row>
    <row r="31" spans="1:29" s="1" customFormat="1" ht="27" customHeight="1">
      <c r="A31" s="162" t="s">
        <v>52</v>
      </c>
      <c r="B31" s="163"/>
      <c r="C31" s="130">
        <f>'総数推計人口・世帯数（年計）'!C31-'外国人推計人口・世帯数（年計）'!C31</f>
        <v>16124</v>
      </c>
      <c r="D31" s="123">
        <f>'総数推計人口・世帯数（年計）'!D31-'外国人推計人口・世帯数（年計）'!D31</f>
        <v>529</v>
      </c>
      <c r="E31" s="123">
        <f>'総数推計人口・世帯数（年計）'!E31-'外国人推計人口・世帯数（年計）'!E31</f>
        <v>196</v>
      </c>
      <c r="F31" s="123">
        <f>'総数推計人口・世帯数（年計）'!F31-'外国人推計人口・世帯数（年計）'!F31</f>
        <v>725</v>
      </c>
      <c r="G31" s="123">
        <f>'総数推計人口・世帯数（年計）'!G31-'外国人推計人口・世帯数（年計）'!G31</f>
        <v>432</v>
      </c>
      <c r="H31" s="123">
        <f>'総数推計人口・世帯数（年計）'!H31-'外国人推計人口・世帯数（年計）'!H31</f>
        <v>295</v>
      </c>
      <c r="I31" s="123">
        <f>'総数推計人口・世帯数（年計）'!I31-'外国人推計人口・世帯数（年計）'!I31</f>
        <v>727</v>
      </c>
      <c r="J31" s="119">
        <f t="shared" si="0"/>
        <v>-2</v>
      </c>
      <c r="K31" s="123"/>
      <c r="L31" s="121">
        <f t="shared" si="1"/>
        <v>-0.012403870007442322</v>
      </c>
      <c r="M31" s="123"/>
      <c r="N31" s="131">
        <f>'総数推計人口・世帯数（年計）'!N31-'外国人推計人口・世帯数（年計）'!N31</f>
        <v>176</v>
      </c>
      <c r="O31" s="132">
        <f>'総数推計人口・世帯数（年計）'!O31-'外国人推計人口・世帯数（年計）'!O31</f>
        <v>209</v>
      </c>
      <c r="P31" s="120">
        <f t="shared" si="2"/>
        <v>-33</v>
      </c>
      <c r="Q31" s="132"/>
      <c r="R31" s="114">
        <f t="shared" si="3"/>
        <v>-0.20466385512279833</v>
      </c>
      <c r="S31" s="133"/>
      <c r="T31" s="119">
        <f t="shared" si="4"/>
        <v>-35</v>
      </c>
      <c r="U31" s="123"/>
      <c r="V31" s="121">
        <f t="shared" si="5"/>
        <v>-0.2170677251302406</v>
      </c>
      <c r="W31" s="123"/>
      <c r="X31" s="130">
        <f t="shared" si="6"/>
        <v>16089</v>
      </c>
      <c r="Y31" s="129">
        <f t="shared" si="7"/>
        <v>1.2243649306086668</v>
      </c>
      <c r="Z31" s="134">
        <v>6388</v>
      </c>
      <c r="AA31" s="129">
        <f t="shared" si="8"/>
        <v>2.518628678772699</v>
      </c>
      <c r="AB31" s="112" t="s">
        <v>189</v>
      </c>
      <c r="AC31" s="113"/>
    </row>
    <row r="32" spans="1:29" s="1" customFormat="1" ht="13.5">
      <c r="A32" s="113"/>
      <c r="B32" s="111" t="s">
        <v>53</v>
      </c>
      <c r="C32" s="130">
        <f>'総数推計人口・世帯数（年計）'!C32-'外国人推計人口・世帯数（年計）'!C32</f>
        <v>2375</v>
      </c>
      <c r="D32" s="123">
        <f>'総数推計人口・世帯数（年計）'!D32-'外国人推計人口・世帯数（年計）'!D32</f>
        <v>66</v>
      </c>
      <c r="E32" s="123">
        <f>'総数推計人口・世帯数（年計）'!E32-'外国人推計人口・世帯数（年計）'!E32</f>
        <v>36</v>
      </c>
      <c r="F32" s="123">
        <f>'総数推計人口・世帯数（年計）'!F32-'外国人推計人口・世帯数（年計）'!F32</f>
        <v>102</v>
      </c>
      <c r="G32" s="123">
        <f>'総数推計人口・世帯数（年計）'!G32-'外国人推計人口・世帯数（年計）'!G32</f>
        <v>55</v>
      </c>
      <c r="H32" s="123">
        <f>'総数推計人口・世帯数（年計）'!H32-'外国人推計人口・世帯数（年計）'!H32</f>
        <v>71</v>
      </c>
      <c r="I32" s="123">
        <f>'総数推計人口・世帯数（年計）'!I32-'外国人推計人口・世帯数（年計）'!I32</f>
        <v>126</v>
      </c>
      <c r="J32" s="119">
        <f t="shared" si="0"/>
        <v>-24</v>
      </c>
      <c r="K32" s="123">
        <f>RANK(J32,社会増減,0)</f>
        <v>4</v>
      </c>
      <c r="L32" s="121">
        <f t="shared" si="1"/>
        <v>-1.0105263157894737</v>
      </c>
      <c r="M32" s="123">
        <f>RANK(L32,社会増減率,0)</f>
        <v>19</v>
      </c>
      <c r="N32" s="131">
        <f>'総数推計人口・世帯数（年計）'!N32-'外国人推計人口・世帯数（年計）'!N32</f>
        <v>8</v>
      </c>
      <c r="O32" s="132">
        <f>'総数推計人口・世帯数（年計）'!O32-'外国人推計人口・世帯数（年計）'!O32</f>
        <v>65</v>
      </c>
      <c r="P32" s="120">
        <f t="shared" si="2"/>
        <v>-57</v>
      </c>
      <c r="Q32" s="132">
        <f>RANK(P32,自然増減,0)</f>
        <v>5</v>
      </c>
      <c r="R32" s="114">
        <f t="shared" si="3"/>
        <v>-2.4</v>
      </c>
      <c r="S32" s="133">
        <f>RANK(R32,自然増減率,0)</f>
        <v>21</v>
      </c>
      <c r="T32" s="119">
        <f t="shared" si="4"/>
        <v>-81</v>
      </c>
      <c r="U32" s="123">
        <f>RANK(T32,人口増減,0)</f>
        <v>3</v>
      </c>
      <c r="V32" s="121">
        <f t="shared" si="5"/>
        <v>-3.4105263157894736</v>
      </c>
      <c r="W32" s="123">
        <f>RANK(V32,人口増減率,0)</f>
        <v>21</v>
      </c>
      <c r="X32" s="130">
        <f t="shared" si="6"/>
        <v>2294</v>
      </c>
      <c r="Y32" s="129">
        <f t="shared" si="7"/>
        <v>0.17457226370913553</v>
      </c>
      <c r="Z32" s="134">
        <v>1181</v>
      </c>
      <c r="AA32" s="129">
        <f t="shared" si="8"/>
        <v>1.9424216765453006</v>
      </c>
      <c r="AB32" s="112"/>
      <c r="AC32" s="113" t="s">
        <v>53</v>
      </c>
    </row>
    <row r="33" spans="1:29" s="1" customFormat="1" ht="13.5">
      <c r="A33" s="113"/>
      <c r="B33" s="111" t="s">
        <v>54</v>
      </c>
      <c r="C33" s="130">
        <f>'総数推計人口・世帯数（年計）'!C33-'外国人推計人口・世帯数（年計）'!C33</f>
        <v>13749</v>
      </c>
      <c r="D33" s="123">
        <f>'総数推計人口・世帯数（年計）'!D33-'外国人推計人口・世帯数（年計）'!D33</f>
        <v>463</v>
      </c>
      <c r="E33" s="123">
        <f>'総数推計人口・世帯数（年計）'!E33-'外国人推計人口・世帯数（年計）'!E33</f>
        <v>160</v>
      </c>
      <c r="F33" s="123">
        <f>'総数推計人口・世帯数（年計）'!F33-'外国人推計人口・世帯数（年計）'!F33</f>
        <v>623</v>
      </c>
      <c r="G33" s="123">
        <f>'総数推計人口・世帯数（年計）'!G33-'外国人推計人口・世帯数（年計）'!G33</f>
        <v>377</v>
      </c>
      <c r="H33" s="123">
        <f>'総数推計人口・世帯数（年計）'!H33-'外国人推計人口・世帯数（年計）'!H33</f>
        <v>224</v>
      </c>
      <c r="I33" s="123">
        <f>'総数推計人口・世帯数（年計）'!I33-'外国人推計人口・世帯数（年計）'!I33</f>
        <v>601</v>
      </c>
      <c r="J33" s="119">
        <f t="shared" si="0"/>
        <v>22</v>
      </c>
      <c r="K33" s="123">
        <f>RANK(J33,社会増減,0)</f>
        <v>2</v>
      </c>
      <c r="L33" s="121">
        <f t="shared" si="1"/>
        <v>0.1600116372099789</v>
      </c>
      <c r="M33" s="123">
        <f>RANK(L33,社会増減率,0)</f>
        <v>2</v>
      </c>
      <c r="N33" s="131">
        <f>'総数推計人口・世帯数（年計）'!N33-'外国人推計人口・世帯数（年計）'!N33</f>
        <v>168</v>
      </c>
      <c r="O33" s="132">
        <f>'総数推計人口・世帯数（年計）'!O33-'外国人推計人口・世帯数（年計）'!O33</f>
        <v>144</v>
      </c>
      <c r="P33" s="120">
        <f t="shared" si="2"/>
        <v>24</v>
      </c>
      <c r="Q33" s="132">
        <f>RANK(P33,自然増減,0)</f>
        <v>1</v>
      </c>
      <c r="R33" s="114">
        <f t="shared" si="3"/>
        <v>0.17455814968361336</v>
      </c>
      <c r="S33" s="133">
        <f>RANK(R33,自然増減率,0)</f>
        <v>1</v>
      </c>
      <c r="T33" s="119">
        <f t="shared" si="4"/>
        <v>46</v>
      </c>
      <c r="U33" s="123">
        <f>RANK(T33,人口増減,0)</f>
        <v>2</v>
      </c>
      <c r="V33" s="121">
        <f t="shared" si="5"/>
        <v>0.3345697868935923</v>
      </c>
      <c r="W33" s="123">
        <f>RANK(V33,人口増減率,0)</f>
        <v>2</v>
      </c>
      <c r="X33" s="130">
        <f t="shared" si="6"/>
        <v>13795</v>
      </c>
      <c r="Y33" s="129">
        <f t="shared" si="7"/>
        <v>1.0497926668995312</v>
      </c>
      <c r="Z33" s="134">
        <v>5207</v>
      </c>
      <c r="AA33" s="129">
        <f t="shared" si="8"/>
        <v>2.649318225465719</v>
      </c>
      <c r="AB33" s="112"/>
      <c r="AC33" s="113" t="s">
        <v>54</v>
      </c>
    </row>
    <row r="34" spans="1:29" s="1" customFormat="1" ht="27" customHeight="1">
      <c r="A34" s="162" t="s">
        <v>55</v>
      </c>
      <c r="B34" s="163"/>
      <c r="C34" s="130">
        <f>'総数推計人口・世帯数（年計）'!C34-'外国人推計人口・世帯数（年計）'!C34</f>
        <v>18330</v>
      </c>
      <c r="D34" s="123">
        <f>'総数推計人口・世帯数（年計）'!D34-'外国人推計人口・世帯数（年計）'!D34</f>
        <v>265</v>
      </c>
      <c r="E34" s="123">
        <f>'総数推計人口・世帯数（年計）'!E34-'外国人推計人口・世帯数（年計）'!E34</f>
        <v>243</v>
      </c>
      <c r="F34" s="123">
        <f>'総数推計人口・世帯数（年計）'!F34-'外国人推計人口・世帯数（年計）'!F34</f>
        <v>508</v>
      </c>
      <c r="G34" s="123">
        <f>'総数推計人口・世帯数（年計）'!G34-'外国人推計人口・世帯数（年計）'!G34</f>
        <v>376</v>
      </c>
      <c r="H34" s="123">
        <f>'総数推計人口・世帯数（年計）'!H34-'外国人推計人口・世帯数（年計）'!H34</f>
        <v>370</v>
      </c>
      <c r="I34" s="123">
        <f>'総数推計人口・世帯数（年計）'!I34-'外国人推計人口・世帯数（年計）'!I34</f>
        <v>746</v>
      </c>
      <c r="J34" s="119">
        <f t="shared" si="0"/>
        <v>-238</v>
      </c>
      <c r="K34" s="123"/>
      <c r="L34" s="121">
        <f t="shared" si="1"/>
        <v>-1.298417894162575</v>
      </c>
      <c r="M34" s="123"/>
      <c r="N34" s="131">
        <f>'総数推計人口・世帯数（年計）'!N34-'外国人推計人口・世帯数（年計）'!N34</f>
        <v>78</v>
      </c>
      <c r="O34" s="132">
        <f>'総数推計人口・世帯数（年計）'!O34-'外国人推計人口・世帯数（年計）'!O34</f>
        <v>339</v>
      </c>
      <c r="P34" s="120">
        <f t="shared" si="2"/>
        <v>-261</v>
      </c>
      <c r="Q34" s="132"/>
      <c r="R34" s="114">
        <f t="shared" si="3"/>
        <v>-1.4238952536824878</v>
      </c>
      <c r="S34" s="133"/>
      <c r="T34" s="119">
        <f t="shared" si="4"/>
        <v>-499</v>
      </c>
      <c r="U34" s="123"/>
      <c r="V34" s="121">
        <f t="shared" si="5"/>
        <v>-2.7223131478450626</v>
      </c>
      <c r="W34" s="123"/>
      <c r="X34" s="130">
        <f t="shared" si="6"/>
        <v>17831</v>
      </c>
      <c r="Y34" s="129">
        <f t="shared" si="7"/>
        <v>1.3569302677408872</v>
      </c>
      <c r="Z34" s="134">
        <v>8532</v>
      </c>
      <c r="AA34" s="129">
        <f t="shared" si="8"/>
        <v>2.0898968588842006</v>
      </c>
      <c r="AB34" s="112" t="s">
        <v>190</v>
      </c>
      <c r="AC34" s="113"/>
    </row>
    <row r="35" spans="1:29" s="1" customFormat="1" ht="13.5">
      <c r="A35" s="113"/>
      <c r="B35" s="111" t="s">
        <v>56</v>
      </c>
      <c r="C35" s="130">
        <f>'総数推計人口・世帯数（年計）'!C35-'外国人推計人口・世帯数（年計）'!C35</f>
        <v>18330</v>
      </c>
      <c r="D35" s="132">
        <f>'総数推計人口・世帯数（年計）'!D35-'外国人推計人口・世帯数（年計）'!D35</f>
        <v>265</v>
      </c>
      <c r="E35" s="132">
        <f>'総数推計人口・世帯数（年計）'!E35-'外国人推計人口・世帯数（年計）'!E35</f>
        <v>243</v>
      </c>
      <c r="F35" s="132">
        <f>'総数推計人口・世帯数（年計）'!F35-'外国人推計人口・世帯数（年計）'!F35</f>
        <v>508</v>
      </c>
      <c r="G35" s="132">
        <f>'総数推計人口・世帯数（年計）'!G35-'外国人推計人口・世帯数（年計）'!G35</f>
        <v>376</v>
      </c>
      <c r="H35" s="132">
        <f>'総数推計人口・世帯数（年計）'!H35-'外国人推計人口・世帯数（年計）'!H35</f>
        <v>370</v>
      </c>
      <c r="I35" s="132">
        <f>'総数推計人口・世帯数（年計）'!I35-'外国人推計人口・世帯数（年計）'!I35</f>
        <v>746</v>
      </c>
      <c r="J35" s="120">
        <f t="shared" si="0"/>
        <v>-238</v>
      </c>
      <c r="K35" s="123">
        <f>RANK(J35,社会増減,0)</f>
        <v>12</v>
      </c>
      <c r="L35" s="114">
        <f t="shared" si="1"/>
        <v>-1.298417894162575</v>
      </c>
      <c r="M35" s="123">
        <f>RANK(L35,社会増減率,0)</f>
        <v>21</v>
      </c>
      <c r="N35" s="131">
        <f>'総数推計人口・世帯数（年計）'!N35-'外国人推計人口・世帯数（年計）'!N35</f>
        <v>78</v>
      </c>
      <c r="O35" s="132">
        <f>'総数推計人口・世帯数（年計）'!O35-'外国人推計人口・世帯数（年計）'!O35</f>
        <v>339</v>
      </c>
      <c r="P35" s="120">
        <f t="shared" si="2"/>
        <v>-261</v>
      </c>
      <c r="Q35" s="132">
        <f>RANK(P35,自然増減,0)</f>
        <v>11</v>
      </c>
      <c r="R35" s="114">
        <f t="shared" si="3"/>
        <v>-1.4238952536824878</v>
      </c>
      <c r="S35" s="133">
        <f>RANK(R35,自然増減率,0)</f>
        <v>20</v>
      </c>
      <c r="T35" s="119">
        <f t="shared" si="4"/>
        <v>-499</v>
      </c>
      <c r="U35" s="123">
        <f>RANK(T35,人口増減,0)</f>
        <v>13</v>
      </c>
      <c r="V35" s="121">
        <f t="shared" si="5"/>
        <v>-2.7223131478450626</v>
      </c>
      <c r="W35" s="123">
        <f>RANK(V35,人口増減率,0)</f>
        <v>20</v>
      </c>
      <c r="X35" s="130">
        <f t="shared" si="6"/>
        <v>17831</v>
      </c>
      <c r="Y35" s="129">
        <f t="shared" si="7"/>
        <v>1.3569302677408872</v>
      </c>
      <c r="Z35" s="135">
        <v>8532</v>
      </c>
      <c r="AA35" s="129">
        <f t="shared" si="8"/>
        <v>2.0898968588842006</v>
      </c>
      <c r="AB35" s="112"/>
      <c r="AC35" s="113" t="s">
        <v>56</v>
      </c>
    </row>
    <row r="36" spans="1:29" s="2" customFormat="1" ht="3.75" customHeight="1">
      <c r="A36" s="115"/>
      <c r="B36" s="116"/>
      <c r="C36" s="136"/>
      <c r="D36" s="137"/>
      <c r="E36" s="137"/>
      <c r="F36" s="137"/>
      <c r="G36" s="137"/>
      <c r="H36" s="137"/>
      <c r="I36" s="137"/>
      <c r="J36" s="138"/>
      <c r="K36" s="137"/>
      <c r="L36" s="139"/>
      <c r="M36" s="137"/>
      <c r="N36" s="140"/>
      <c r="O36" s="137"/>
      <c r="P36" s="138"/>
      <c r="Q36" s="137"/>
      <c r="R36" s="139"/>
      <c r="S36" s="141"/>
      <c r="T36" s="138"/>
      <c r="U36" s="137"/>
      <c r="V36" s="139"/>
      <c r="W36" s="137"/>
      <c r="X36" s="136"/>
      <c r="Y36" s="142"/>
      <c r="Z36" s="143"/>
      <c r="AA36" s="142"/>
      <c r="AB36" s="117"/>
      <c r="AC36" s="118"/>
    </row>
    <row r="38" ht="13.5">
      <c r="B38" s="7" t="s">
        <v>198</v>
      </c>
    </row>
  </sheetData>
  <sheetProtection/>
  <mergeCells count="16">
    <mergeCell ref="A34:B34"/>
    <mergeCell ref="A8:B8"/>
    <mergeCell ref="A9:B9"/>
    <mergeCell ref="A10:B10"/>
    <mergeCell ref="A24:B24"/>
    <mergeCell ref="A27:B27"/>
    <mergeCell ref="A31:B31"/>
    <mergeCell ref="E1:G1"/>
    <mergeCell ref="A5:B7"/>
    <mergeCell ref="D5:M5"/>
    <mergeCell ref="N5:S5"/>
    <mergeCell ref="AB5:AC7"/>
    <mergeCell ref="D6:F6"/>
    <mergeCell ref="G6:I6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C38"/>
  <sheetViews>
    <sheetView zoomScalePageLayoutView="0" workbookViewId="0" topLeftCell="B25">
      <selection activeCell="X8" sqref="X8"/>
    </sheetView>
  </sheetViews>
  <sheetFormatPr defaultColWidth="9.00390625" defaultRowHeight="13.5"/>
  <cols>
    <col min="1" max="1" width="2.375" style="6" customWidth="1"/>
    <col min="2" max="2" width="10.50390625" style="6" customWidth="1"/>
    <col min="3" max="3" width="10.00390625" style="6" customWidth="1"/>
    <col min="4" max="9" width="6.875" style="6" customWidth="1"/>
    <col min="10" max="10" width="8.75390625" style="6" customWidth="1"/>
    <col min="11" max="11" width="4.625" style="6" customWidth="1"/>
    <col min="12" max="12" width="7.50390625" style="6" customWidth="1"/>
    <col min="13" max="13" width="4.625" style="6" customWidth="1"/>
    <col min="14" max="15" width="6.875" style="6" customWidth="1"/>
    <col min="16" max="16" width="7.50390625" style="6" customWidth="1"/>
    <col min="17" max="17" width="4.625" style="6" customWidth="1"/>
    <col min="18" max="18" width="6.875" style="6" customWidth="1"/>
    <col min="19" max="19" width="4.625" style="6" customWidth="1"/>
    <col min="20" max="20" width="8.75390625" style="6" customWidth="1"/>
    <col min="21" max="21" width="4.625" style="6" customWidth="1"/>
    <col min="22" max="22" width="7.50390625" style="6" customWidth="1"/>
    <col min="23" max="23" width="4.625" style="6" customWidth="1"/>
    <col min="24" max="24" width="10.00390625" style="6" customWidth="1"/>
    <col min="25" max="26" width="8.125" style="6" hidden="1" customWidth="1"/>
    <col min="27" max="27" width="6.25390625" style="6" hidden="1" customWidth="1"/>
    <col min="28" max="28" width="1.875" style="6" customWidth="1"/>
    <col min="29" max="29" width="9.375" style="6" customWidth="1"/>
    <col min="30" max="16384" width="9.00390625" style="89" customWidth="1"/>
  </cols>
  <sheetData>
    <row r="1" spans="2:7" ht="17.25">
      <c r="B1" s="88" t="s">
        <v>174</v>
      </c>
      <c r="E1" s="164" t="s">
        <v>193</v>
      </c>
      <c r="F1" s="164"/>
      <c r="G1" s="164"/>
    </row>
    <row r="2" ht="17.25">
      <c r="B2" s="88"/>
    </row>
    <row r="3" spans="2:29" ht="14.25">
      <c r="B3" s="90" t="s">
        <v>200</v>
      </c>
      <c r="AC3" s="144" t="s">
        <v>175</v>
      </c>
    </row>
    <row r="4" ht="5.25" customHeight="1">
      <c r="B4" s="90"/>
    </row>
    <row r="5" spans="1:29" ht="13.5">
      <c r="A5" s="153" t="s">
        <v>8</v>
      </c>
      <c r="B5" s="167"/>
      <c r="C5" s="91" t="s">
        <v>176</v>
      </c>
      <c r="D5" s="149" t="s">
        <v>9</v>
      </c>
      <c r="E5" s="158"/>
      <c r="F5" s="158"/>
      <c r="G5" s="158"/>
      <c r="H5" s="158"/>
      <c r="I5" s="158"/>
      <c r="J5" s="158"/>
      <c r="K5" s="158"/>
      <c r="L5" s="158"/>
      <c r="M5" s="159"/>
      <c r="N5" s="149" t="s">
        <v>10</v>
      </c>
      <c r="O5" s="150"/>
      <c r="P5" s="150"/>
      <c r="Q5" s="150"/>
      <c r="R5" s="150"/>
      <c r="S5" s="151"/>
      <c r="T5" s="92" t="s">
        <v>11</v>
      </c>
      <c r="U5" s="93"/>
      <c r="V5" s="92" t="s">
        <v>11</v>
      </c>
      <c r="W5" s="93"/>
      <c r="X5" s="94" t="s">
        <v>176</v>
      </c>
      <c r="Y5" s="94" t="s">
        <v>12</v>
      </c>
      <c r="Z5" s="95" t="str">
        <f>X7</f>
        <v>R2.1.1</v>
      </c>
      <c r="AA5" s="96" t="s">
        <v>177</v>
      </c>
      <c r="AB5" s="152" t="s">
        <v>8</v>
      </c>
      <c r="AC5" s="153"/>
    </row>
    <row r="6" spans="1:29" ht="13.5">
      <c r="A6" s="155"/>
      <c r="B6" s="168"/>
      <c r="C6" s="97" t="s">
        <v>178</v>
      </c>
      <c r="D6" s="149" t="s">
        <v>13</v>
      </c>
      <c r="E6" s="158"/>
      <c r="F6" s="159"/>
      <c r="G6" s="149" t="s">
        <v>14</v>
      </c>
      <c r="H6" s="158"/>
      <c r="I6" s="159"/>
      <c r="J6" s="92" t="s">
        <v>15</v>
      </c>
      <c r="K6" s="93"/>
      <c r="L6" s="92" t="s">
        <v>15</v>
      </c>
      <c r="M6" s="93"/>
      <c r="N6" s="160" t="s">
        <v>16</v>
      </c>
      <c r="O6" s="160" t="s">
        <v>17</v>
      </c>
      <c r="P6" s="92" t="s">
        <v>18</v>
      </c>
      <c r="Q6" s="93"/>
      <c r="R6" s="92" t="s">
        <v>18</v>
      </c>
      <c r="S6" s="93"/>
      <c r="T6" s="98"/>
      <c r="U6" s="99"/>
      <c r="V6" s="98"/>
      <c r="W6" s="99"/>
      <c r="X6" s="100" t="s">
        <v>178</v>
      </c>
      <c r="Y6" s="100" t="s">
        <v>19</v>
      </c>
      <c r="Z6" s="101" t="s">
        <v>180</v>
      </c>
      <c r="AA6" s="101" t="s">
        <v>181</v>
      </c>
      <c r="AB6" s="154"/>
      <c r="AC6" s="155"/>
    </row>
    <row r="7" spans="1:29" ht="13.5">
      <c r="A7" s="157"/>
      <c r="B7" s="169"/>
      <c r="C7" s="102" t="s">
        <v>192</v>
      </c>
      <c r="D7" s="103" t="s">
        <v>20</v>
      </c>
      <c r="E7" s="103" t="s">
        <v>21</v>
      </c>
      <c r="F7" s="103" t="s">
        <v>22</v>
      </c>
      <c r="G7" s="103" t="s">
        <v>20</v>
      </c>
      <c r="H7" s="103" t="s">
        <v>21</v>
      </c>
      <c r="I7" s="103" t="s">
        <v>23</v>
      </c>
      <c r="J7" s="104" t="s">
        <v>24</v>
      </c>
      <c r="K7" s="105" t="s">
        <v>25</v>
      </c>
      <c r="L7" s="104" t="s">
        <v>26</v>
      </c>
      <c r="M7" s="105" t="s">
        <v>25</v>
      </c>
      <c r="N7" s="161"/>
      <c r="O7" s="161"/>
      <c r="P7" s="104" t="s">
        <v>24</v>
      </c>
      <c r="Q7" s="105" t="s">
        <v>25</v>
      </c>
      <c r="R7" s="104" t="s">
        <v>26</v>
      </c>
      <c r="S7" s="105" t="s">
        <v>25</v>
      </c>
      <c r="T7" s="104" t="s">
        <v>24</v>
      </c>
      <c r="U7" s="105" t="s">
        <v>25</v>
      </c>
      <c r="V7" s="104" t="s">
        <v>27</v>
      </c>
      <c r="W7" s="105" t="s">
        <v>25</v>
      </c>
      <c r="X7" s="107" t="s">
        <v>199</v>
      </c>
      <c r="Y7" s="108" t="s">
        <v>182</v>
      </c>
      <c r="Z7" s="106" t="s">
        <v>28</v>
      </c>
      <c r="AA7" s="106" t="s">
        <v>183</v>
      </c>
      <c r="AB7" s="156"/>
      <c r="AC7" s="157"/>
    </row>
    <row r="8" spans="1:29" s="1" customFormat="1" ht="13.5">
      <c r="A8" s="165" t="s">
        <v>29</v>
      </c>
      <c r="B8" s="166"/>
      <c r="C8" s="122">
        <v>8384</v>
      </c>
      <c r="D8" s="123">
        <v>469</v>
      </c>
      <c r="E8" s="123">
        <v>4523</v>
      </c>
      <c r="F8" s="123">
        <v>4992</v>
      </c>
      <c r="G8" s="123">
        <v>485</v>
      </c>
      <c r="H8" s="123">
        <v>3937</v>
      </c>
      <c r="I8" s="123">
        <v>4422</v>
      </c>
      <c r="J8" s="119">
        <f>F8-I8</f>
        <v>570</v>
      </c>
      <c r="K8" s="123"/>
      <c r="L8" s="121">
        <f>J8/C8*100</f>
        <v>6.798664122137405</v>
      </c>
      <c r="M8" s="123"/>
      <c r="N8" s="124">
        <v>24</v>
      </c>
      <c r="O8" s="125">
        <v>23</v>
      </c>
      <c r="P8" s="126">
        <f>N8-O8</f>
        <v>1</v>
      </c>
      <c r="Q8" s="125"/>
      <c r="R8" s="127">
        <f>P8/C8*100</f>
        <v>0.011927480916030533</v>
      </c>
      <c r="S8" s="128"/>
      <c r="T8" s="119">
        <f>J8+P8</f>
        <v>571</v>
      </c>
      <c r="U8" s="123"/>
      <c r="V8" s="121">
        <f>T8/C8*100</f>
        <v>6.810591603053435</v>
      </c>
      <c r="W8" s="123"/>
      <c r="X8" s="122">
        <f>C8+T8</f>
        <v>8955</v>
      </c>
      <c r="Y8" s="129">
        <f>X8/$X$8*100</f>
        <v>100</v>
      </c>
      <c r="Z8" s="123">
        <v>561220</v>
      </c>
      <c r="AA8" s="129">
        <f>X8/Z8</f>
        <v>0.015956309468657566</v>
      </c>
      <c r="AB8" s="109" t="s">
        <v>184</v>
      </c>
      <c r="AC8" s="110"/>
    </row>
    <row r="9" spans="1:29" s="1" customFormat="1" ht="13.5">
      <c r="A9" s="162" t="s">
        <v>30</v>
      </c>
      <c r="B9" s="163"/>
      <c r="C9" s="130">
        <v>7700</v>
      </c>
      <c r="D9" s="123">
        <v>438</v>
      </c>
      <c r="E9" s="123">
        <v>4148</v>
      </c>
      <c r="F9" s="123">
        <v>4586</v>
      </c>
      <c r="G9" s="123">
        <v>433</v>
      </c>
      <c r="H9" s="123">
        <v>3661</v>
      </c>
      <c r="I9" s="123">
        <v>4094</v>
      </c>
      <c r="J9" s="119">
        <f aca="true" t="shared" si="0" ref="J9:J35">F9-I9</f>
        <v>492</v>
      </c>
      <c r="K9" s="123"/>
      <c r="L9" s="121">
        <f aca="true" t="shared" si="1" ref="L9:L35">J9/C9*100</f>
        <v>6.3896103896103895</v>
      </c>
      <c r="M9" s="123"/>
      <c r="N9" s="131">
        <v>22</v>
      </c>
      <c r="O9" s="132">
        <v>22</v>
      </c>
      <c r="P9" s="120">
        <f aca="true" t="shared" si="2" ref="P9:P35">N9-O9</f>
        <v>0</v>
      </c>
      <c r="Q9" s="132"/>
      <c r="R9" s="114">
        <f aca="true" t="shared" si="3" ref="R9:R35">P9/C9*100</f>
        <v>0</v>
      </c>
      <c r="S9" s="133"/>
      <c r="T9" s="119">
        <f aca="true" t="shared" si="4" ref="T9:T35">J9+P9</f>
        <v>492</v>
      </c>
      <c r="U9" s="123"/>
      <c r="V9" s="121">
        <f aca="true" t="shared" si="5" ref="V9:V35">T9/C9*100</f>
        <v>6.3896103896103895</v>
      </c>
      <c r="W9" s="132"/>
      <c r="X9" s="130">
        <f aca="true" t="shared" si="6" ref="X9:X35">C9+T9</f>
        <v>8192</v>
      </c>
      <c r="Y9" s="129">
        <f aca="true" t="shared" si="7" ref="Y9:Y35">X9/$X$8*100</f>
        <v>91.47962032384143</v>
      </c>
      <c r="Z9" s="123">
        <v>505619</v>
      </c>
      <c r="AA9" s="129">
        <f aca="true" t="shared" si="8" ref="AA9:AA35">X9/Z9</f>
        <v>0.016201922791667243</v>
      </c>
      <c r="AB9" s="112" t="s">
        <v>185</v>
      </c>
      <c r="AC9" s="113"/>
    </row>
    <row r="10" spans="1:29" s="1" customFormat="1" ht="13.5">
      <c r="A10" s="162" t="s">
        <v>31</v>
      </c>
      <c r="B10" s="163"/>
      <c r="C10" s="130">
        <v>684</v>
      </c>
      <c r="D10" s="123">
        <v>31</v>
      </c>
      <c r="E10" s="123">
        <v>375</v>
      </c>
      <c r="F10" s="123">
        <v>406</v>
      </c>
      <c r="G10" s="123">
        <v>52</v>
      </c>
      <c r="H10" s="123">
        <v>276</v>
      </c>
      <c r="I10" s="123">
        <v>328</v>
      </c>
      <c r="J10" s="119">
        <f t="shared" si="0"/>
        <v>78</v>
      </c>
      <c r="K10" s="123"/>
      <c r="L10" s="121">
        <f t="shared" si="1"/>
        <v>11.403508771929824</v>
      </c>
      <c r="M10" s="123"/>
      <c r="N10" s="131">
        <v>2</v>
      </c>
      <c r="O10" s="132">
        <v>1</v>
      </c>
      <c r="P10" s="120">
        <f t="shared" si="2"/>
        <v>1</v>
      </c>
      <c r="Q10" s="132"/>
      <c r="R10" s="114">
        <f t="shared" si="3"/>
        <v>0.14619883040935672</v>
      </c>
      <c r="S10" s="133"/>
      <c r="T10" s="119">
        <f t="shared" si="4"/>
        <v>79</v>
      </c>
      <c r="U10" s="123"/>
      <c r="V10" s="121">
        <f t="shared" si="5"/>
        <v>11.549707602339181</v>
      </c>
      <c r="W10" s="123"/>
      <c r="X10" s="130">
        <f t="shared" si="6"/>
        <v>763</v>
      </c>
      <c r="Y10" s="129">
        <f t="shared" si="7"/>
        <v>8.520379676158571</v>
      </c>
      <c r="Z10" s="123">
        <v>55601</v>
      </c>
      <c r="AA10" s="129">
        <f t="shared" si="8"/>
        <v>0.013722774770237945</v>
      </c>
      <c r="AB10" s="112" t="s">
        <v>186</v>
      </c>
      <c r="AC10" s="113"/>
    </row>
    <row r="11" spans="1:29" s="1" customFormat="1" ht="27" customHeight="1">
      <c r="A11" s="113"/>
      <c r="B11" s="111" t="s">
        <v>32</v>
      </c>
      <c r="C11" s="130">
        <v>2420</v>
      </c>
      <c r="D11" s="123">
        <v>104</v>
      </c>
      <c r="E11" s="123">
        <v>1376</v>
      </c>
      <c r="F11" s="123">
        <v>1480</v>
      </c>
      <c r="G11" s="123">
        <v>79</v>
      </c>
      <c r="H11" s="123">
        <v>1518</v>
      </c>
      <c r="I11" s="123">
        <v>1597</v>
      </c>
      <c r="J11" s="119">
        <f t="shared" si="0"/>
        <v>-117</v>
      </c>
      <c r="K11" s="123">
        <f aca="true" t="shared" si="9" ref="K11:K23">RANK(J11,社会増減,0)</f>
        <v>21</v>
      </c>
      <c r="L11" s="121">
        <f t="shared" si="1"/>
        <v>-4.8347107438016526</v>
      </c>
      <c r="M11" s="123">
        <f aca="true" t="shared" si="10" ref="M11:M23">RANK(L11,社会増減率,0)</f>
        <v>20</v>
      </c>
      <c r="N11" s="131">
        <v>15</v>
      </c>
      <c r="O11" s="132">
        <v>10</v>
      </c>
      <c r="P11" s="120">
        <f t="shared" si="2"/>
        <v>5</v>
      </c>
      <c r="Q11" s="132">
        <f aca="true" t="shared" si="11" ref="Q11:Q23">RANK(P11,自然増減,0)</f>
        <v>1</v>
      </c>
      <c r="R11" s="114">
        <f t="shared" si="3"/>
        <v>0.2066115702479339</v>
      </c>
      <c r="S11" s="133">
        <f aca="true" t="shared" si="12" ref="S11:S23">RANK(R11,自然増減率,0)</f>
        <v>2</v>
      </c>
      <c r="T11" s="119">
        <f t="shared" si="4"/>
        <v>-112</v>
      </c>
      <c r="U11" s="123">
        <f aca="true" t="shared" si="13" ref="U11:U23">RANK(T11,人口増減,0)</f>
        <v>21</v>
      </c>
      <c r="V11" s="121">
        <f t="shared" si="5"/>
        <v>-4.628099173553719</v>
      </c>
      <c r="W11" s="123">
        <f aca="true" t="shared" si="14" ref="W11:W23">RANK(V11,人口増減率,0)</f>
        <v>20</v>
      </c>
      <c r="X11" s="130">
        <f t="shared" si="6"/>
        <v>2308</v>
      </c>
      <c r="Y11" s="129">
        <f t="shared" si="7"/>
        <v>25.77331099944165</v>
      </c>
      <c r="Z11" s="134">
        <v>187459</v>
      </c>
      <c r="AA11" s="129">
        <f t="shared" si="8"/>
        <v>0.012312025562923093</v>
      </c>
      <c r="AB11" s="112"/>
      <c r="AC11" s="113" t="s">
        <v>32</v>
      </c>
    </row>
    <row r="12" spans="1:29" s="1" customFormat="1" ht="13.5">
      <c r="A12" s="113"/>
      <c r="B12" s="111" t="s">
        <v>33</v>
      </c>
      <c r="C12" s="130">
        <v>1701</v>
      </c>
      <c r="D12" s="123">
        <v>37</v>
      </c>
      <c r="E12" s="123">
        <v>718</v>
      </c>
      <c r="F12" s="123">
        <v>755</v>
      </c>
      <c r="G12" s="123">
        <v>35</v>
      </c>
      <c r="H12" s="123">
        <v>599</v>
      </c>
      <c r="I12" s="123">
        <v>634</v>
      </c>
      <c r="J12" s="119">
        <f t="shared" si="0"/>
        <v>121</v>
      </c>
      <c r="K12" s="123">
        <f t="shared" si="9"/>
        <v>1</v>
      </c>
      <c r="L12" s="121">
        <f t="shared" si="1"/>
        <v>7.113462669018225</v>
      </c>
      <c r="M12" s="123">
        <f t="shared" si="10"/>
        <v>16</v>
      </c>
      <c r="N12" s="131">
        <v>7</v>
      </c>
      <c r="O12" s="132">
        <v>7</v>
      </c>
      <c r="P12" s="120">
        <f t="shared" si="2"/>
        <v>0</v>
      </c>
      <c r="Q12" s="132">
        <f t="shared" si="11"/>
        <v>3</v>
      </c>
      <c r="R12" s="114">
        <f t="shared" si="3"/>
        <v>0</v>
      </c>
      <c r="S12" s="133">
        <f t="shared" si="12"/>
        <v>3</v>
      </c>
      <c r="T12" s="119">
        <f t="shared" si="4"/>
        <v>121</v>
      </c>
      <c r="U12" s="123">
        <f t="shared" si="13"/>
        <v>1</v>
      </c>
      <c r="V12" s="121">
        <f t="shared" si="5"/>
        <v>7.113462669018225</v>
      </c>
      <c r="W12" s="123">
        <f t="shared" si="14"/>
        <v>16</v>
      </c>
      <c r="X12" s="130">
        <f t="shared" si="6"/>
        <v>1822</v>
      </c>
      <c r="Y12" s="129">
        <f t="shared" si="7"/>
        <v>20.346175321049692</v>
      </c>
      <c r="Z12" s="134">
        <v>105490</v>
      </c>
      <c r="AA12" s="129">
        <f t="shared" si="8"/>
        <v>0.017271779315574935</v>
      </c>
      <c r="AB12" s="112"/>
      <c r="AC12" s="113" t="s">
        <v>33</v>
      </c>
    </row>
    <row r="13" spans="1:29" s="1" customFormat="1" ht="13.5">
      <c r="A13" s="113"/>
      <c r="B13" s="111" t="s">
        <v>34</v>
      </c>
      <c r="C13" s="130">
        <v>388</v>
      </c>
      <c r="D13" s="123">
        <v>62</v>
      </c>
      <c r="E13" s="123">
        <v>169</v>
      </c>
      <c r="F13" s="123">
        <v>231</v>
      </c>
      <c r="G13" s="123">
        <v>13</v>
      </c>
      <c r="H13" s="123">
        <v>143</v>
      </c>
      <c r="I13" s="123">
        <v>156</v>
      </c>
      <c r="J13" s="119">
        <f t="shared" si="0"/>
        <v>75</v>
      </c>
      <c r="K13" s="123">
        <f t="shared" si="9"/>
        <v>3</v>
      </c>
      <c r="L13" s="121">
        <f t="shared" si="1"/>
        <v>19.329896907216497</v>
      </c>
      <c r="M13" s="123">
        <f t="shared" si="10"/>
        <v>5</v>
      </c>
      <c r="N13" s="131">
        <v>0</v>
      </c>
      <c r="O13" s="132">
        <v>0</v>
      </c>
      <c r="P13" s="120">
        <f t="shared" si="2"/>
        <v>0</v>
      </c>
      <c r="Q13" s="132">
        <f t="shared" si="11"/>
        <v>3</v>
      </c>
      <c r="R13" s="114">
        <f t="shared" si="3"/>
        <v>0</v>
      </c>
      <c r="S13" s="133">
        <f t="shared" si="12"/>
        <v>3</v>
      </c>
      <c r="T13" s="119">
        <f t="shared" si="4"/>
        <v>75</v>
      </c>
      <c r="U13" s="123">
        <f t="shared" si="13"/>
        <v>3</v>
      </c>
      <c r="V13" s="121">
        <f t="shared" si="5"/>
        <v>19.329896907216497</v>
      </c>
      <c r="W13" s="123">
        <f t="shared" si="14"/>
        <v>5</v>
      </c>
      <c r="X13" s="130">
        <f t="shared" si="6"/>
        <v>463</v>
      </c>
      <c r="Y13" s="129">
        <f t="shared" si="7"/>
        <v>5.170295924064768</v>
      </c>
      <c r="Z13" s="134">
        <v>17292</v>
      </c>
      <c r="AA13" s="129">
        <f t="shared" si="8"/>
        <v>0.026775387462410365</v>
      </c>
      <c r="AB13" s="112"/>
      <c r="AC13" s="113" t="s">
        <v>34</v>
      </c>
    </row>
    <row r="14" spans="1:29" s="1" customFormat="1" ht="13.5">
      <c r="A14" s="113"/>
      <c r="B14" s="111" t="s">
        <v>35</v>
      </c>
      <c r="C14" s="130">
        <v>860</v>
      </c>
      <c r="D14" s="123">
        <v>51</v>
      </c>
      <c r="E14" s="123">
        <v>797</v>
      </c>
      <c r="F14" s="123">
        <v>848</v>
      </c>
      <c r="G14" s="123">
        <v>160</v>
      </c>
      <c r="H14" s="123">
        <v>587</v>
      </c>
      <c r="I14" s="123">
        <v>747</v>
      </c>
      <c r="J14" s="119">
        <f t="shared" si="0"/>
        <v>101</v>
      </c>
      <c r="K14" s="123">
        <f t="shared" si="9"/>
        <v>2</v>
      </c>
      <c r="L14" s="121">
        <f t="shared" si="1"/>
        <v>11.744186046511627</v>
      </c>
      <c r="M14" s="123">
        <f t="shared" si="10"/>
        <v>12</v>
      </c>
      <c r="N14" s="131">
        <v>0</v>
      </c>
      <c r="O14" s="132">
        <v>1</v>
      </c>
      <c r="P14" s="120">
        <f t="shared" si="2"/>
        <v>-1</v>
      </c>
      <c r="Q14" s="132">
        <f t="shared" si="11"/>
        <v>18</v>
      </c>
      <c r="R14" s="114">
        <f t="shared" si="3"/>
        <v>-0.11627906976744186</v>
      </c>
      <c r="S14" s="133">
        <f t="shared" si="12"/>
        <v>18</v>
      </c>
      <c r="T14" s="119">
        <f t="shared" si="4"/>
        <v>100</v>
      </c>
      <c r="U14" s="123">
        <f t="shared" si="13"/>
        <v>2</v>
      </c>
      <c r="V14" s="121">
        <f t="shared" si="5"/>
        <v>11.627906976744185</v>
      </c>
      <c r="W14" s="123">
        <f t="shared" si="14"/>
        <v>12</v>
      </c>
      <c r="X14" s="130">
        <f t="shared" si="6"/>
        <v>960</v>
      </c>
      <c r="Y14" s="129">
        <f t="shared" si="7"/>
        <v>10.720268006700168</v>
      </c>
      <c r="Z14" s="134">
        <v>52594</v>
      </c>
      <c r="AA14" s="129">
        <f t="shared" si="8"/>
        <v>0.018253032665323042</v>
      </c>
      <c r="AB14" s="112"/>
      <c r="AC14" s="113" t="s">
        <v>35</v>
      </c>
    </row>
    <row r="15" spans="1:29" s="1" customFormat="1" ht="13.5">
      <c r="A15" s="113"/>
      <c r="B15" s="111" t="s">
        <v>36</v>
      </c>
      <c r="C15" s="130">
        <v>401</v>
      </c>
      <c r="D15" s="123">
        <v>25</v>
      </c>
      <c r="E15" s="123">
        <v>122</v>
      </c>
      <c r="F15" s="123">
        <v>147</v>
      </c>
      <c r="G15" s="123">
        <v>8</v>
      </c>
      <c r="H15" s="123">
        <v>67</v>
      </c>
      <c r="I15" s="123">
        <v>75</v>
      </c>
      <c r="J15" s="119">
        <f t="shared" si="0"/>
        <v>72</v>
      </c>
      <c r="K15" s="123">
        <f t="shared" si="9"/>
        <v>4</v>
      </c>
      <c r="L15" s="121">
        <f t="shared" si="1"/>
        <v>17.955112219451372</v>
      </c>
      <c r="M15" s="123">
        <f t="shared" si="10"/>
        <v>6</v>
      </c>
      <c r="N15" s="131">
        <v>0</v>
      </c>
      <c r="O15" s="132">
        <v>2</v>
      </c>
      <c r="P15" s="120">
        <f t="shared" si="2"/>
        <v>-2</v>
      </c>
      <c r="Q15" s="132">
        <f t="shared" si="11"/>
        <v>21</v>
      </c>
      <c r="R15" s="114">
        <f t="shared" si="3"/>
        <v>-0.4987531172069825</v>
      </c>
      <c r="S15" s="133">
        <f t="shared" si="12"/>
        <v>21</v>
      </c>
      <c r="T15" s="119">
        <f t="shared" si="4"/>
        <v>70</v>
      </c>
      <c r="U15" s="123">
        <f t="shared" si="13"/>
        <v>4</v>
      </c>
      <c r="V15" s="121">
        <f t="shared" si="5"/>
        <v>17.45635910224439</v>
      </c>
      <c r="W15" s="123">
        <f t="shared" si="14"/>
        <v>6</v>
      </c>
      <c r="X15" s="130">
        <f t="shared" si="6"/>
        <v>471</v>
      </c>
      <c r="Y15" s="129">
        <f t="shared" si="7"/>
        <v>5.25963149078727</v>
      </c>
      <c r="Z15" s="134">
        <v>38076</v>
      </c>
      <c r="AA15" s="129">
        <f t="shared" si="8"/>
        <v>0.012369996848408447</v>
      </c>
      <c r="AB15" s="112"/>
      <c r="AC15" s="113" t="s">
        <v>36</v>
      </c>
    </row>
    <row r="16" spans="1:29" s="1" customFormat="1" ht="13.5">
      <c r="A16" s="113"/>
      <c r="B16" s="111" t="s">
        <v>37</v>
      </c>
      <c r="C16" s="130">
        <v>163</v>
      </c>
      <c r="D16" s="123">
        <v>2</v>
      </c>
      <c r="E16" s="123">
        <v>90</v>
      </c>
      <c r="F16" s="123">
        <v>92</v>
      </c>
      <c r="G16" s="123">
        <v>1</v>
      </c>
      <c r="H16" s="123">
        <v>57</v>
      </c>
      <c r="I16" s="123">
        <v>58</v>
      </c>
      <c r="J16" s="119">
        <f t="shared" si="0"/>
        <v>34</v>
      </c>
      <c r="K16" s="123">
        <f t="shared" si="9"/>
        <v>8</v>
      </c>
      <c r="L16" s="121">
        <f t="shared" si="1"/>
        <v>20.858895705521473</v>
      </c>
      <c r="M16" s="123">
        <f t="shared" si="10"/>
        <v>4</v>
      </c>
      <c r="N16" s="131">
        <v>0</v>
      </c>
      <c r="O16" s="132">
        <v>0</v>
      </c>
      <c r="P16" s="120">
        <f t="shared" si="2"/>
        <v>0</v>
      </c>
      <c r="Q16" s="132">
        <f t="shared" si="11"/>
        <v>3</v>
      </c>
      <c r="R16" s="114">
        <f t="shared" si="3"/>
        <v>0</v>
      </c>
      <c r="S16" s="133">
        <f t="shared" si="12"/>
        <v>3</v>
      </c>
      <c r="T16" s="119">
        <f t="shared" si="4"/>
        <v>34</v>
      </c>
      <c r="U16" s="123">
        <f t="shared" si="13"/>
        <v>8</v>
      </c>
      <c r="V16" s="121">
        <f t="shared" si="5"/>
        <v>20.858895705521473</v>
      </c>
      <c r="W16" s="123">
        <f t="shared" si="14"/>
        <v>4</v>
      </c>
      <c r="X16" s="130">
        <f t="shared" si="6"/>
        <v>197</v>
      </c>
      <c r="Y16" s="129">
        <f t="shared" si="7"/>
        <v>2.199888330541597</v>
      </c>
      <c r="Z16" s="134">
        <v>12155</v>
      </c>
      <c r="AA16" s="129">
        <f t="shared" si="8"/>
        <v>0.01620732208967503</v>
      </c>
      <c r="AB16" s="112"/>
      <c r="AC16" s="113" t="s">
        <v>37</v>
      </c>
    </row>
    <row r="17" spans="1:29" s="1" customFormat="1" ht="13.5">
      <c r="A17" s="113"/>
      <c r="B17" s="111" t="s">
        <v>38</v>
      </c>
      <c r="C17" s="130">
        <v>148</v>
      </c>
      <c r="D17" s="123">
        <v>10</v>
      </c>
      <c r="E17" s="123">
        <v>57</v>
      </c>
      <c r="F17" s="123">
        <v>67</v>
      </c>
      <c r="G17" s="123">
        <v>1</v>
      </c>
      <c r="H17" s="123">
        <v>64</v>
      </c>
      <c r="I17" s="123">
        <v>65</v>
      </c>
      <c r="J17" s="119">
        <f t="shared" si="0"/>
        <v>2</v>
      </c>
      <c r="K17" s="123">
        <f t="shared" si="9"/>
        <v>18</v>
      </c>
      <c r="L17" s="121">
        <f t="shared" si="1"/>
        <v>1.3513513513513513</v>
      </c>
      <c r="M17" s="123">
        <f t="shared" si="10"/>
        <v>18</v>
      </c>
      <c r="N17" s="131">
        <v>0</v>
      </c>
      <c r="O17" s="132">
        <v>0</v>
      </c>
      <c r="P17" s="120">
        <f t="shared" si="2"/>
        <v>0</v>
      </c>
      <c r="Q17" s="132">
        <f t="shared" si="11"/>
        <v>3</v>
      </c>
      <c r="R17" s="114">
        <f t="shared" si="3"/>
        <v>0</v>
      </c>
      <c r="S17" s="133">
        <f t="shared" si="12"/>
        <v>3</v>
      </c>
      <c r="T17" s="119">
        <f t="shared" si="4"/>
        <v>2</v>
      </c>
      <c r="U17" s="123">
        <f t="shared" si="13"/>
        <v>18</v>
      </c>
      <c r="V17" s="121">
        <f t="shared" si="5"/>
        <v>1.3513513513513513</v>
      </c>
      <c r="W17" s="123">
        <f t="shared" si="14"/>
        <v>18</v>
      </c>
      <c r="X17" s="130">
        <f t="shared" si="6"/>
        <v>150</v>
      </c>
      <c r="Y17" s="129">
        <f t="shared" si="7"/>
        <v>1.675041876046901</v>
      </c>
      <c r="Z17" s="134">
        <v>8997</v>
      </c>
      <c r="AA17" s="129">
        <f t="shared" si="8"/>
        <v>0.016672224074691565</v>
      </c>
      <c r="AB17" s="112"/>
      <c r="AC17" s="113" t="s">
        <v>38</v>
      </c>
    </row>
    <row r="18" spans="1:29" s="1" customFormat="1" ht="13.5">
      <c r="A18" s="113"/>
      <c r="B18" s="111" t="s">
        <v>39</v>
      </c>
      <c r="C18" s="130">
        <v>217</v>
      </c>
      <c r="D18" s="123">
        <v>3</v>
      </c>
      <c r="E18" s="123">
        <v>69</v>
      </c>
      <c r="F18" s="123">
        <v>72</v>
      </c>
      <c r="G18" s="123">
        <v>0</v>
      </c>
      <c r="H18" s="123">
        <v>49</v>
      </c>
      <c r="I18" s="123">
        <v>49</v>
      </c>
      <c r="J18" s="119">
        <f t="shared" si="0"/>
        <v>23</v>
      </c>
      <c r="K18" s="123">
        <f t="shared" si="9"/>
        <v>10</v>
      </c>
      <c r="L18" s="121">
        <f t="shared" si="1"/>
        <v>10.599078341013826</v>
      </c>
      <c r="M18" s="123">
        <f t="shared" si="10"/>
        <v>14</v>
      </c>
      <c r="N18" s="131">
        <v>0</v>
      </c>
      <c r="O18" s="132">
        <v>1</v>
      </c>
      <c r="P18" s="120">
        <f t="shared" si="2"/>
        <v>-1</v>
      </c>
      <c r="Q18" s="132">
        <f t="shared" si="11"/>
        <v>18</v>
      </c>
      <c r="R18" s="114">
        <f t="shared" si="3"/>
        <v>-0.4608294930875576</v>
      </c>
      <c r="S18" s="133">
        <f t="shared" si="12"/>
        <v>20</v>
      </c>
      <c r="T18" s="119">
        <f t="shared" si="4"/>
        <v>22</v>
      </c>
      <c r="U18" s="123">
        <f t="shared" si="13"/>
        <v>10</v>
      </c>
      <c r="V18" s="121">
        <f t="shared" si="5"/>
        <v>10.138248847926267</v>
      </c>
      <c r="W18" s="123">
        <f t="shared" si="14"/>
        <v>14</v>
      </c>
      <c r="X18" s="130">
        <f t="shared" si="6"/>
        <v>239</v>
      </c>
      <c r="Y18" s="129">
        <f t="shared" si="7"/>
        <v>2.668900055834729</v>
      </c>
      <c r="Z18" s="134">
        <v>13256</v>
      </c>
      <c r="AA18" s="129">
        <f t="shared" si="8"/>
        <v>0.018029571514785757</v>
      </c>
      <c r="AB18" s="112"/>
      <c r="AC18" s="113" t="s">
        <v>39</v>
      </c>
    </row>
    <row r="19" spans="1:29" s="1" customFormat="1" ht="13.5">
      <c r="A19" s="113"/>
      <c r="B19" s="111" t="s">
        <v>40</v>
      </c>
      <c r="C19" s="130">
        <v>88</v>
      </c>
      <c r="D19" s="123">
        <v>9</v>
      </c>
      <c r="E19" s="123">
        <v>29</v>
      </c>
      <c r="F19" s="123">
        <v>38</v>
      </c>
      <c r="G19" s="123">
        <v>1</v>
      </c>
      <c r="H19" s="123">
        <v>24</v>
      </c>
      <c r="I19" s="123">
        <v>25</v>
      </c>
      <c r="J19" s="119">
        <f t="shared" si="0"/>
        <v>13</v>
      </c>
      <c r="K19" s="123">
        <f t="shared" si="9"/>
        <v>14</v>
      </c>
      <c r="L19" s="121">
        <f t="shared" si="1"/>
        <v>14.772727272727273</v>
      </c>
      <c r="M19" s="123">
        <f t="shared" si="10"/>
        <v>7</v>
      </c>
      <c r="N19" s="131">
        <v>0</v>
      </c>
      <c r="O19" s="132">
        <v>0</v>
      </c>
      <c r="P19" s="120">
        <f t="shared" si="2"/>
        <v>0</v>
      </c>
      <c r="Q19" s="132">
        <f t="shared" si="11"/>
        <v>3</v>
      </c>
      <c r="R19" s="114">
        <f t="shared" si="3"/>
        <v>0</v>
      </c>
      <c r="S19" s="133">
        <f t="shared" si="12"/>
        <v>3</v>
      </c>
      <c r="T19" s="119">
        <f t="shared" si="4"/>
        <v>13</v>
      </c>
      <c r="U19" s="123">
        <f t="shared" si="13"/>
        <v>14</v>
      </c>
      <c r="V19" s="121">
        <f t="shared" si="5"/>
        <v>14.772727272727273</v>
      </c>
      <c r="W19" s="123">
        <f t="shared" si="14"/>
        <v>7</v>
      </c>
      <c r="X19" s="130">
        <f t="shared" si="6"/>
        <v>101</v>
      </c>
      <c r="Y19" s="129">
        <f t="shared" si="7"/>
        <v>1.1278615298715802</v>
      </c>
      <c r="Z19" s="134">
        <v>10014</v>
      </c>
      <c r="AA19" s="129">
        <f t="shared" si="8"/>
        <v>0.010085879768324346</v>
      </c>
      <c r="AB19" s="112"/>
      <c r="AC19" s="113" t="s">
        <v>40</v>
      </c>
    </row>
    <row r="20" spans="1:29" s="1" customFormat="1" ht="13.5">
      <c r="A20" s="113"/>
      <c r="B20" s="111" t="s">
        <v>41</v>
      </c>
      <c r="C20" s="130">
        <v>100</v>
      </c>
      <c r="D20" s="123">
        <v>21</v>
      </c>
      <c r="E20" s="123">
        <v>31</v>
      </c>
      <c r="F20" s="123">
        <v>52</v>
      </c>
      <c r="G20" s="123">
        <v>0</v>
      </c>
      <c r="H20" s="123">
        <v>31</v>
      </c>
      <c r="I20" s="123">
        <v>31</v>
      </c>
      <c r="J20" s="119">
        <f t="shared" si="0"/>
        <v>21</v>
      </c>
      <c r="K20" s="123">
        <f t="shared" si="9"/>
        <v>11</v>
      </c>
      <c r="L20" s="121">
        <f t="shared" si="1"/>
        <v>21</v>
      </c>
      <c r="M20" s="123">
        <f t="shared" si="10"/>
        <v>3</v>
      </c>
      <c r="N20" s="131">
        <v>0</v>
      </c>
      <c r="O20" s="132">
        <v>0</v>
      </c>
      <c r="P20" s="120">
        <f t="shared" si="2"/>
        <v>0</v>
      </c>
      <c r="Q20" s="132">
        <f t="shared" si="11"/>
        <v>3</v>
      </c>
      <c r="R20" s="114">
        <f t="shared" si="3"/>
        <v>0</v>
      </c>
      <c r="S20" s="133">
        <f t="shared" si="12"/>
        <v>3</v>
      </c>
      <c r="T20" s="119">
        <f t="shared" si="4"/>
        <v>21</v>
      </c>
      <c r="U20" s="123">
        <f t="shared" si="13"/>
        <v>11</v>
      </c>
      <c r="V20" s="121">
        <f t="shared" si="5"/>
        <v>21</v>
      </c>
      <c r="W20" s="123">
        <f t="shared" si="14"/>
        <v>3</v>
      </c>
      <c r="X20" s="130">
        <f t="shared" si="6"/>
        <v>121</v>
      </c>
      <c r="Y20" s="129">
        <f t="shared" si="7"/>
        <v>1.3512004466778336</v>
      </c>
      <c r="Z20" s="134">
        <v>17044</v>
      </c>
      <c r="AA20" s="129">
        <f t="shared" si="8"/>
        <v>0.00709927247125088</v>
      </c>
      <c r="AB20" s="112"/>
      <c r="AC20" s="113" t="s">
        <v>41</v>
      </c>
    </row>
    <row r="21" spans="1:29" s="1" customFormat="1" ht="13.5">
      <c r="A21" s="113"/>
      <c r="B21" s="111" t="s">
        <v>42</v>
      </c>
      <c r="C21" s="130">
        <v>504</v>
      </c>
      <c r="D21" s="123">
        <v>10</v>
      </c>
      <c r="E21" s="123">
        <v>206</v>
      </c>
      <c r="F21" s="123">
        <v>216</v>
      </c>
      <c r="G21" s="123">
        <v>34</v>
      </c>
      <c r="H21" s="123">
        <v>118</v>
      </c>
      <c r="I21" s="123">
        <v>152</v>
      </c>
      <c r="J21" s="119">
        <f t="shared" si="0"/>
        <v>64</v>
      </c>
      <c r="K21" s="123">
        <f t="shared" si="9"/>
        <v>5</v>
      </c>
      <c r="L21" s="121">
        <f t="shared" si="1"/>
        <v>12.698412698412698</v>
      </c>
      <c r="M21" s="123">
        <f t="shared" si="10"/>
        <v>10</v>
      </c>
      <c r="N21" s="131">
        <v>0</v>
      </c>
      <c r="O21" s="132">
        <v>1</v>
      </c>
      <c r="P21" s="120">
        <f t="shared" si="2"/>
        <v>-1</v>
      </c>
      <c r="Q21" s="132">
        <f t="shared" si="11"/>
        <v>18</v>
      </c>
      <c r="R21" s="114">
        <f t="shared" si="3"/>
        <v>-0.1984126984126984</v>
      </c>
      <c r="S21" s="133">
        <f t="shared" si="12"/>
        <v>19</v>
      </c>
      <c r="T21" s="119">
        <f t="shared" si="4"/>
        <v>63</v>
      </c>
      <c r="U21" s="123">
        <f t="shared" si="13"/>
        <v>5</v>
      </c>
      <c r="V21" s="121">
        <f t="shared" si="5"/>
        <v>12.5</v>
      </c>
      <c r="W21" s="123">
        <f t="shared" si="14"/>
        <v>10</v>
      </c>
      <c r="X21" s="130">
        <f t="shared" si="6"/>
        <v>567</v>
      </c>
      <c r="Y21" s="129">
        <f t="shared" si="7"/>
        <v>6.331658291457286</v>
      </c>
      <c r="Z21" s="134">
        <v>11177</v>
      </c>
      <c r="AA21" s="129">
        <f t="shared" si="8"/>
        <v>0.05072917598640064</v>
      </c>
      <c r="AB21" s="112"/>
      <c r="AC21" s="113" t="s">
        <v>42</v>
      </c>
    </row>
    <row r="22" spans="1:29" s="1" customFormat="1" ht="13.5">
      <c r="A22" s="113"/>
      <c r="B22" s="111" t="s">
        <v>43</v>
      </c>
      <c r="C22" s="130">
        <v>416</v>
      </c>
      <c r="D22" s="123">
        <v>51</v>
      </c>
      <c r="E22" s="123">
        <v>390</v>
      </c>
      <c r="F22" s="123">
        <v>441</v>
      </c>
      <c r="G22" s="123">
        <v>98</v>
      </c>
      <c r="H22" s="123">
        <v>296</v>
      </c>
      <c r="I22" s="123">
        <v>394</v>
      </c>
      <c r="J22" s="119">
        <f t="shared" si="0"/>
        <v>47</v>
      </c>
      <c r="K22" s="123">
        <f t="shared" si="9"/>
        <v>6</v>
      </c>
      <c r="L22" s="121">
        <f t="shared" si="1"/>
        <v>11.298076923076923</v>
      </c>
      <c r="M22" s="123">
        <f t="shared" si="10"/>
        <v>13</v>
      </c>
      <c r="N22" s="131">
        <v>0</v>
      </c>
      <c r="O22" s="132">
        <v>0</v>
      </c>
      <c r="P22" s="120">
        <f t="shared" si="2"/>
        <v>0</v>
      </c>
      <c r="Q22" s="132">
        <f t="shared" si="11"/>
        <v>3</v>
      </c>
      <c r="R22" s="114">
        <f t="shared" si="3"/>
        <v>0</v>
      </c>
      <c r="S22" s="133">
        <f t="shared" si="12"/>
        <v>3</v>
      </c>
      <c r="T22" s="119">
        <f t="shared" si="4"/>
        <v>47</v>
      </c>
      <c r="U22" s="123">
        <f t="shared" si="13"/>
        <v>6</v>
      </c>
      <c r="V22" s="121">
        <f t="shared" si="5"/>
        <v>11.298076923076923</v>
      </c>
      <c r="W22" s="123">
        <f t="shared" si="14"/>
        <v>13</v>
      </c>
      <c r="X22" s="130">
        <f t="shared" si="6"/>
        <v>463</v>
      </c>
      <c r="Y22" s="129">
        <f t="shared" si="7"/>
        <v>5.170295924064768</v>
      </c>
      <c r="Z22" s="134">
        <v>15673</v>
      </c>
      <c r="AA22" s="129">
        <f t="shared" si="8"/>
        <v>0.029541249282205067</v>
      </c>
      <c r="AB22" s="112"/>
      <c r="AC22" s="113" t="s">
        <v>43</v>
      </c>
    </row>
    <row r="23" spans="1:29" s="1" customFormat="1" ht="13.5">
      <c r="A23" s="113"/>
      <c r="B23" s="111" t="s">
        <v>44</v>
      </c>
      <c r="C23" s="130">
        <v>294</v>
      </c>
      <c r="D23" s="123">
        <v>53</v>
      </c>
      <c r="E23" s="123">
        <v>94</v>
      </c>
      <c r="F23" s="123">
        <v>147</v>
      </c>
      <c r="G23" s="123">
        <v>3</v>
      </c>
      <c r="H23" s="123">
        <v>108</v>
      </c>
      <c r="I23" s="123">
        <v>111</v>
      </c>
      <c r="J23" s="119">
        <f t="shared" si="0"/>
        <v>36</v>
      </c>
      <c r="K23" s="123">
        <f t="shared" si="9"/>
        <v>7</v>
      </c>
      <c r="L23" s="121">
        <f t="shared" si="1"/>
        <v>12.244897959183673</v>
      </c>
      <c r="M23" s="123">
        <f t="shared" si="10"/>
        <v>11</v>
      </c>
      <c r="N23" s="131">
        <v>0</v>
      </c>
      <c r="O23" s="132">
        <v>0</v>
      </c>
      <c r="P23" s="120">
        <f t="shared" si="2"/>
        <v>0</v>
      </c>
      <c r="Q23" s="132">
        <f t="shared" si="11"/>
        <v>3</v>
      </c>
      <c r="R23" s="114">
        <f t="shared" si="3"/>
        <v>0</v>
      </c>
      <c r="S23" s="133">
        <f t="shared" si="12"/>
        <v>3</v>
      </c>
      <c r="T23" s="119">
        <f t="shared" si="4"/>
        <v>36</v>
      </c>
      <c r="U23" s="123">
        <f t="shared" si="13"/>
        <v>7</v>
      </c>
      <c r="V23" s="121">
        <f t="shared" si="5"/>
        <v>12.244897959183673</v>
      </c>
      <c r="W23" s="123">
        <f t="shared" si="14"/>
        <v>11</v>
      </c>
      <c r="X23" s="130">
        <f t="shared" si="6"/>
        <v>330</v>
      </c>
      <c r="Y23" s="129">
        <f t="shared" si="7"/>
        <v>3.6850921273031827</v>
      </c>
      <c r="Z23" s="134">
        <v>16392</v>
      </c>
      <c r="AA23" s="129">
        <f t="shared" si="8"/>
        <v>0.02013177159590044</v>
      </c>
      <c r="AB23" s="112"/>
      <c r="AC23" s="113" t="s">
        <v>44</v>
      </c>
    </row>
    <row r="24" spans="1:29" s="1" customFormat="1" ht="27" customHeight="1">
      <c r="A24" s="162" t="s">
        <v>45</v>
      </c>
      <c r="B24" s="163"/>
      <c r="C24" s="130">
        <v>460</v>
      </c>
      <c r="D24" s="123">
        <v>21</v>
      </c>
      <c r="E24" s="123">
        <v>293</v>
      </c>
      <c r="F24" s="123">
        <v>314</v>
      </c>
      <c r="G24" s="123">
        <v>48</v>
      </c>
      <c r="H24" s="123">
        <v>241</v>
      </c>
      <c r="I24" s="123">
        <v>289</v>
      </c>
      <c r="J24" s="119">
        <f t="shared" si="0"/>
        <v>25</v>
      </c>
      <c r="K24" s="123"/>
      <c r="L24" s="121">
        <f t="shared" si="1"/>
        <v>5.434782608695652</v>
      </c>
      <c r="M24" s="123"/>
      <c r="N24" s="131">
        <v>2</v>
      </c>
      <c r="O24" s="132">
        <v>1</v>
      </c>
      <c r="P24" s="120">
        <f t="shared" si="2"/>
        <v>1</v>
      </c>
      <c r="Q24" s="132"/>
      <c r="R24" s="114">
        <f t="shared" si="3"/>
        <v>0.21739130434782608</v>
      </c>
      <c r="S24" s="133"/>
      <c r="T24" s="119">
        <f t="shared" si="4"/>
        <v>26</v>
      </c>
      <c r="U24" s="123"/>
      <c r="V24" s="121">
        <f t="shared" si="5"/>
        <v>5.6521739130434785</v>
      </c>
      <c r="W24" s="123"/>
      <c r="X24" s="130">
        <f t="shared" si="6"/>
        <v>486</v>
      </c>
      <c r="Y24" s="129">
        <f t="shared" si="7"/>
        <v>5.427135678391959</v>
      </c>
      <c r="Z24" s="134">
        <v>27806</v>
      </c>
      <c r="AA24" s="129">
        <f t="shared" si="8"/>
        <v>0.017478242106020284</v>
      </c>
      <c r="AB24" s="112" t="s">
        <v>187</v>
      </c>
      <c r="AC24" s="113"/>
    </row>
    <row r="25" spans="1:29" s="1" customFormat="1" ht="13.5">
      <c r="A25" s="113"/>
      <c r="B25" s="111" t="s">
        <v>46</v>
      </c>
      <c r="C25" s="130">
        <v>145</v>
      </c>
      <c r="D25" s="123">
        <v>9</v>
      </c>
      <c r="E25" s="123">
        <v>36</v>
      </c>
      <c r="F25" s="123">
        <v>45</v>
      </c>
      <c r="G25" s="123">
        <v>9</v>
      </c>
      <c r="H25" s="123">
        <v>17</v>
      </c>
      <c r="I25" s="123">
        <v>26</v>
      </c>
      <c r="J25" s="119">
        <f t="shared" si="0"/>
        <v>19</v>
      </c>
      <c r="K25" s="123">
        <f>RANK(J25,社会増減,0)</f>
        <v>12</v>
      </c>
      <c r="L25" s="121">
        <f t="shared" si="1"/>
        <v>13.10344827586207</v>
      </c>
      <c r="M25" s="123">
        <f>RANK(L25,社会増減率,0)</f>
        <v>9</v>
      </c>
      <c r="N25" s="131">
        <v>1</v>
      </c>
      <c r="O25" s="132">
        <v>1</v>
      </c>
      <c r="P25" s="120">
        <f t="shared" si="2"/>
        <v>0</v>
      </c>
      <c r="Q25" s="132">
        <f>RANK(P25,自然増減,0)</f>
        <v>3</v>
      </c>
      <c r="R25" s="114">
        <f t="shared" si="3"/>
        <v>0</v>
      </c>
      <c r="S25" s="133">
        <f>RANK(R25,自然増減率,0)</f>
        <v>3</v>
      </c>
      <c r="T25" s="119">
        <f t="shared" si="4"/>
        <v>19</v>
      </c>
      <c r="U25" s="123">
        <f>RANK(T25,人口増減,0)</f>
        <v>12</v>
      </c>
      <c r="V25" s="121">
        <f t="shared" si="5"/>
        <v>13.10344827586207</v>
      </c>
      <c r="W25" s="123">
        <f>RANK(V25,人口増減率,0)</f>
        <v>9</v>
      </c>
      <c r="X25" s="130">
        <f t="shared" si="6"/>
        <v>164</v>
      </c>
      <c r="Y25" s="129">
        <f t="shared" si="7"/>
        <v>1.8313791178112788</v>
      </c>
      <c r="Z25" s="134">
        <v>16423</v>
      </c>
      <c r="AA25" s="129">
        <f t="shared" si="8"/>
        <v>0.009985995250563234</v>
      </c>
      <c r="AB25" s="112"/>
      <c r="AC25" s="113" t="s">
        <v>46</v>
      </c>
    </row>
    <row r="26" spans="1:29" s="1" customFormat="1" ht="13.5">
      <c r="A26" s="113"/>
      <c r="B26" s="111" t="s">
        <v>47</v>
      </c>
      <c r="C26" s="130">
        <v>315</v>
      </c>
      <c r="D26" s="123">
        <v>12</v>
      </c>
      <c r="E26" s="123">
        <v>257</v>
      </c>
      <c r="F26" s="123">
        <v>269</v>
      </c>
      <c r="G26" s="123">
        <v>39</v>
      </c>
      <c r="H26" s="123">
        <v>224</v>
      </c>
      <c r="I26" s="123">
        <v>263</v>
      </c>
      <c r="J26" s="119">
        <f t="shared" si="0"/>
        <v>6</v>
      </c>
      <c r="K26" s="123">
        <f>RANK(J26,社会増減,0)</f>
        <v>16</v>
      </c>
      <c r="L26" s="121">
        <f t="shared" si="1"/>
        <v>1.9047619047619049</v>
      </c>
      <c r="M26" s="123">
        <f>RANK(L26,社会増減率,0)</f>
        <v>17</v>
      </c>
      <c r="N26" s="131">
        <v>1</v>
      </c>
      <c r="O26" s="132">
        <v>0</v>
      </c>
      <c r="P26" s="120">
        <f t="shared" si="2"/>
        <v>1</v>
      </c>
      <c r="Q26" s="132">
        <f>RANK(P26,自然増減,0)</f>
        <v>2</v>
      </c>
      <c r="R26" s="114">
        <f t="shared" si="3"/>
        <v>0.31746031746031744</v>
      </c>
      <c r="S26" s="133">
        <f>RANK(R26,自然増減率,0)</f>
        <v>1</v>
      </c>
      <c r="T26" s="119">
        <f t="shared" si="4"/>
        <v>7</v>
      </c>
      <c r="U26" s="123">
        <f>RANK(T26,人口増減,0)</f>
        <v>15</v>
      </c>
      <c r="V26" s="121">
        <f t="shared" si="5"/>
        <v>2.2222222222222223</v>
      </c>
      <c r="W26" s="123">
        <f>RANK(V26,人口増減率,0)</f>
        <v>17</v>
      </c>
      <c r="X26" s="130">
        <f t="shared" si="6"/>
        <v>322</v>
      </c>
      <c r="Y26" s="129">
        <f t="shared" si="7"/>
        <v>3.595756560580681</v>
      </c>
      <c r="Z26" s="134">
        <v>11383</v>
      </c>
      <c r="AA26" s="129">
        <f t="shared" si="8"/>
        <v>0.028287797592901696</v>
      </c>
      <c r="AB26" s="112"/>
      <c r="AC26" s="113" t="s">
        <v>47</v>
      </c>
    </row>
    <row r="27" spans="1:29" s="1" customFormat="1" ht="27" customHeight="1">
      <c r="A27" s="162" t="s">
        <v>48</v>
      </c>
      <c r="B27" s="163"/>
      <c r="C27" s="130">
        <v>128</v>
      </c>
      <c r="D27" s="123">
        <v>1</v>
      </c>
      <c r="E27" s="123">
        <v>50</v>
      </c>
      <c r="F27" s="123">
        <v>51</v>
      </c>
      <c r="G27" s="123">
        <v>4</v>
      </c>
      <c r="H27" s="123">
        <v>25</v>
      </c>
      <c r="I27" s="123">
        <v>29</v>
      </c>
      <c r="J27" s="119">
        <f t="shared" si="0"/>
        <v>22</v>
      </c>
      <c r="K27" s="123"/>
      <c r="L27" s="121">
        <f t="shared" si="1"/>
        <v>17.1875</v>
      </c>
      <c r="M27" s="123"/>
      <c r="N27" s="131">
        <v>0</v>
      </c>
      <c r="O27" s="132">
        <v>0</v>
      </c>
      <c r="P27" s="120">
        <f t="shared" si="2"/>
        <v>0</v>
      </c>
      <c r="Q27" s="132"/>
      <c r="R27" s="114">
        <f t="shared" si="3"/>
        <v>0</v>
      </c>
      <c r="S27" s="133"/>
      <c r="T27" s="119">
        <f t="shared" si="4"/>
        <v>22</v>
      </c>
      <c r="U27" s="123"/>
      <c r="V27" s="121">
        <f t="shared" si="5"/>
        <v>17.1875</v>
      </c>
      <c r="W27" s="123"/>
      <c r="X27" s="130">
        <f t="shared" si="6"/>
        <v>150</v>
      </c>
      <c r="Y27" s="129">
        <f t="shared" si="7"/>
        <v>1.675041876046901</v>
      </c>
      <c r="Z27" s="134">
        <v>12875</v>
      </c>
      <c r="AA27" s="129">
        <f t="shared" si="8"/>
        <v>0.011650485436893204</v>
      </c>
      <c r="AB27" s="112" t="s">
        <v>188</v>
      </c>
      <c r="AC27" s="113"/>
    </row>
    <row r="28" spans="1:29" s="1" customFormat="1" ht="13.5">
      <c r="A28" s="113"/>
      <c r="B28" s="111" t="s">
        <v>49</v>
      </c>
      <c r="C28" s="130">
        <v>43</v>
      </c>
      <c r="D28" s="123">
        <v>1</v>
      </c>
      <c r="E28" s="123">
        <v>24</v>
      </c>
      <c r="F28" s="123">
        <v>25</v>
      </c>
      <c r="G28" s="123">
        <v>1</v>
      </c>
      <c r="H28" s="123">
        <v>5</v>
      </c>
      <c r="I28" s="123">
        <v>6</v>
      </c>
      <c r="J28" s="119">
        <f t="shared" si="0"/>
        <v>19</v>
      </c>
      <c r="K28" s="123">
        <f>RANK(J28,社会増減,0)</f>
        <v>12</v>
      </c>
      <c r="L28" s="121">
        <f t="shared" si="1"/>
        <v>44.18604651162791</v>
      </c>
      <c r="M28" s="123">
        <f>RANK(L28,社会増減率,0)</f>
        <v>2</v>
      </c>
      <c r="N28" s="131">
        <v>0</v>
      </c>
      <c r="O28" s="132">
        <v>0</v>
      </c>
      <c r="P28" s="120">
        <f t="shared" si="2"/>
        <v>0</v>
      </c>
      <c r="Q28" s="132">
        <f>RANK(P28,自然増減,0)</f>
        <v>3</v>
      </c>
      <c r="R28" s="114">
        <f t="shared" si="3"/>
        <v>0</v>
      </c>
      <c r="S28" s="133">
        <f>RANK(R28,自然増減率,0)</f>
        <v>3</v>
      </c>
      <c r="T28" s="119">
        <f t="shared" si="4"/>
        <v>19</v>
      </c>
      <c r="U28" s="123">
        <f>RANK(T28,人口増減,0)</f>
        <v>12</v>
      </c>
      <c r="V28" s="121">
        <f t="shared" si="5"/>
        <v>44.18604651162791</v>
      </c>
      <c r="W28" s="123">
        <f>RANK(V28,人口増減率,0)</f>
        <v>2</v>
      </c>
      <c r="X28" s="130">
        <f t="shared" si="6"/>
        <v>62</v>
      </c>
      <c r="Y28" s="129">
        <f t="shared" si="7"/>
        <v>0.6923506420993858</v>
      </c>
      <c r="Z28" s="134">
        <v>2738</v>
      </c>
      <c r="AA28" s="129">
        <f t="shared" si="8"/>
        <v>0.022644265887509132</v>
      </c>
      <c r="AB28" s="112"/>
      <c r="AC28" s="113" t="s">
        <v>49</v>
      </c>
    </row>
    <row r="29" spans="1:29" s="1" customFormat="1" ht="13.5">
      <c r="A29" s="113"/>
      <c r="B29" s="111" t="s">
        <v>50</v>
      </c>
      <c r="C29" s="130">
        <v>52</v>
      </c>
      <c r="D29" s="123">
        <v>0</v>
      </c>
      <c r="E29" s="123">
        <v>19</v>
      </c>
      <c r="F29" s="123">
        <v>19</v>
      </c>
      <c r="G29" s="123">
        <v>0</v>
      </c>
      <c r="H29" s="123">
        <v>12</v>
      </c>
      <c r="I29" s="123">
        <v>12</v>
      </c>
      <c r="J29" s="119">
        <f t="shared" si="0"/>
        <v>7</v>
      </c>
      <c r="K29" s="123">
        <f>RANK(J29,社会増減,0)</f>
        <v>15</v>
      </c>
      <c r="L29" s="121">
        <f t="shared" si="1"/>
        <v>13.461538461538462</v>
      </c>
      <c r="M29" s="123">
        <f>RANK(L29,社会増減率,0)</f>
        <v>8</v>
      </c>
      <c r="N29" s="131">
        <v>0</v>
      </c>
      <c r="O29" s="132">
        <v>0</v>
      </c>
      <c r="P29" s="120">
        <f t="shared" si="2"/>
        <v>0</v>
      </c>
      <c r="Q29" s="132">
        <f>RANK(P29,自然増減,0)</f>
        <v>3</v>
      </c>
      <c r="R29" s="114">
        <f t="shared" si="3"/>
        <v>0</v>
      </c>
      <c r="S29" s="133">
        <f>RANK(R29,自然増減率,0)</f>
        <v>3</v>
      </c>
      <c r="T29" s="119">
        <f t="shared" si="4"/>
        <v>7</v>
      </c>
      <c r="U29" s="123">
        <f>RANK(T29,人口増減,0)</f>
        <v>15</v>
      </c>
      <c r="V29" s="121">
        <f t="shared" si="5"/>
        <v>13.461538461538462</v>
      </c>
      <c r="W29" s="123">
        <f>RANK(V29,人口増減率,0)</f>
        <v>8</v>
      </c>
      <c r="X29" s="130">
        <f t="shared" si="6"/>
        <v>59</v>
      </c>
      <c r="Y29" s="129">
        <f t="shared" si="7"/>
        <v>0.6588498045784478</v>
      </c>
      <c r="Z29" s="134">
        <v>5195</v>
      </c>
      <c r="AA29" s="129">
        <f t="shared" si="8"/>
        <v>0.011357074109720885</v>
      </c>
      <c r="AB29" s="112"/>
      <c r="AC29" s="113" t="s">
        <v>50</v>
      </c>
    </row>
    <row r="30" spans="1:29" s="1" customFormat="1" ht="13.5">
      <c r="A30" s="113"/>
      <c r="B30" s="111" t="s">
        <v>51</v>
      </c>
      <c r="C30" s="130">
        <v>33</v>
      </c>
      <c r="D30" s="123">
        <v>0</v>
      </c>
      <c r="E30" s="123">
        <v>7</v>
      </c>
      <c r="F30" s="123">
        <v>7</v>
      </c>
      <c r="G30" s="123">
        <v>3</v>
      </c>
      <c r="H30" s="123">
        <v>8</v>
      </c>
      <c r="I30" s="123">
        <v>11</v>
      </c>
      <c r="J30" s="119">
        <f t="shared" si="0"/>
        <v>-4</v>
      </c>
      <c r="K30" s="123">
        <f>RANK(J30,社会増減,0)</f>
        <v>20</v>
      </c>
      <c r="L30" s="121">
        <f t="shared" si="1"/>
        <v>-12.121212121212121</v>
      </c>
      <c r="M30" s="123">
        <f>RANK(L30,社会増減率,0)</f>
        <v>21</v>
      </c>
      <c r="N30" s="131">
        <v>0</v>
      </c>
      <c r="O30" s="132">
        <v>0</v>
      </c>
      <c r="P30" s="120">
        <f t="shared" si="2"/>
        <v>0</v>
      </c>
      <c r="Q30" s="132">
        <f>RANK(P30,自然増減,0)</f>
        <v>3</v>
      </c>
      <c r="R30" s="114">
        <f t="shared" si="3"/>
        <v>0</v>
      </c>
      <c r="S30" s="133">
        <f>RANK(R30,自然増減率,0)</f>
        <v>3</v>
      </c>
      <c r="T30" s="119">
        <f t="shared" si="4"/>
        <v>-4</v>
      </c>
      <c r="U30" s="123">
        <f>RANK(T30,人口増減,0)</f>
        <v>20</v>
      </c>
      <c r="V30" s="121">
        <f t="shared" si="5"/>
        <v>-12.121212121212121</v>
      </c>
      <c r="W30" s="123">
        <f>RANK(V30,人口増減率,0)</f>
        <v>21</v>
      </c>
      <c r="X30" s="130">
        <f t="shared" si="6"/>
        <v>29</v>
      </c>
      <c r="Y30" s="129">
        <f t="shared" si="7"/>
        <v>0.32384142936906757</v>
      </c>
      <c r="Z30" s="134">
        <v>4942</v>
      </c>
      <c r="AA30" s="129">
        <f t="shared" si="8"/>
        <v>0.005868069607446378</v>
      </c>
      <c r="AB30" s="112"/>
      <c r="AC30" s="113" t="s">
        <v>51</v>
      </c>
    </row>
    <row r="31" spans="1:29" s="1" customFormat="1" ht="27" customHeight="1">
      <c r="A31" s="162" t="s">
        <v>52</v>
      </c>
      <c r="B31" s="163"/>
      <c r="C31" s="130">
        <v>48</v>
      </c>
      <c r="D31" s="123">
        <v>3</v>
      </c>
      <c r="E31" s="123">
        <v>5</v>
      </c>
      <c r="F31" s="123">
        <v>8</v>
      </c>
      <c r="G31" s="123">
        <v>0</v>
      </c>
      <c r="H31" s="123">
        <v>4</v>
      </c>
      <c r="I31" s="123">
        <v>4</v>
      </c>
      <c r="J31" s="119">
        <f t="shared" si="0"/>
        <v>4</v>
      </c>
      <c r="K31" s="123"/>
      <c r="L31" s="121">
        <f t="shared" si="1"/>
        <v>8.333333333333332</v>
      </c>
      <c r="M31" s="123"/>
      <c r="N31" s="131">
        <v>0</v>
      </c>
      <c r="O31" s="132">
        <v>0</v>
      </c>
      <c r="P31" s="120">
        <f t="shared" si="2"/>
        <v>0</v>
      </c>
      <c r="Q31" s="132"/>
      <c r="R31" s="114">
        <f t="shared" si="3"/>
        <v>0</v>
      </c>
      <c r="S31" s="133"/>
      <c r="T31" s="119">
        <f t="shared" si="4"/>
        <v>4</v>
      </c>
      <c r="U31" s="123"/>
      <c r="V31" s="121">
        <f t="shared" si="5"/>
        <v>8.333333333333332</v>
      </c>
      <c r="W31" s="123"/>
      <c r="X31" s="130">
        <f t="shared" si="6"/>
        <v>52</v>
      </c>
      <c r="Y31" s="129">
        <f t="shared" si="7"/>
        <v>0.5806811836962591</v>
      </c>
      <c r="Z31" s="134">
        <v>6388</v>
      </c>
      <c r="AA31" s="129">
        <f t="shared" si="8"/>
        <v>0.008140262993112084</v>
      </c>
      <c r="AB31" s="112" t="s">
        <v>189</v>
      </c>
      <c r="AC31" s="113"/>
    </row>
    <row r="32" spans="1:29" s="1" customFormat="1" ht="13.5">
      <c r="A32" s="113"/>
      <c r="B32" s="111" t="s">
        <v>53</v>
      </c>
      <c r="C32" s="130">
        <v>6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19">
        <f t="shared" si="0"/>
        <v>0</v>
      </c>
      <c r="K32" s="123">
        <f>RANK(J32,社会増減,0)</f>
        <v>19</v>
      </c>
      <c r="L32" s="121">
        <f t="shared" si="1"/>
        <v>0</v>
      </c>
      <c r="M32" s="123">
        <f>RANK(L32,社会増減率,0)</f>
        <v>19</v>
      </c>
      <c r="N32" s="131">
        <v>0</v>
      </c>
      <c r="O32" s="132">
        <v>0</v>
      </c>
      <c r="P32" s="120">
        <f t="shared" si="2"/>
        <v>0</v>
      </c>
      <c r="Q32" s="132">
        <f>RANK(P32,自然増減,0)</f>
        <v>3</v>
      </c>
      <c r="R32" s="114">
        <f t="shared" si="3"/>
        <v>0</v>
      </c>
      <c r="S32" s="133">
        <f>RANK(R32,自然増減率,0)</f>
        <v>3</v>
      </c>
      <c r="T32" s="119">
        <f t="shared" si="4"/>
        <v>0</v>
      </c>
      <c r="U32" s="123">
        <f>RANK(T32,人口増減,0)</f>
        <v>19</v>
      </c>
      <c r="V32" s="121">
        <f t="shared" si="5"/>
        <v>0</v>
      </c>
      <c r="W32" s="123">
        <f>RANK(V32,人口増減率,0)</f>
        <v>19</v>
      </c>
      <c r="X32" s="130">
        <f t="shared" si="6"/>
        <v>6</v>
      </c>
      <c r="Y32" s="129">
        <f t="shared" si="7"/>
        <v>0.06700167504187605</v>
      </c>
      <c r="Z32" s="134">
        <v>1181</v>
      </c>
      <c r="AA32" s="129">
        <f t="shared" si="8"/>
        <v>0.005080440304826418</v>
      </c>
      <c r="AB32" s="112"/>
      <c r="AC32" s="113" t="s">
        <v>53</v>
      </c>
    </row>
    <row r="33" spans="1:29" s="1" customFormat="1" ht="13.5">
      <c r="A33" s="113"/>
      <c r="B33" s="111" t="s">
        <v>54</v>
      </c>
      <c r="C33" s="130">
        <v>42</v>
      </c>
      <c r="D33" s="123">
        <v>3</v>
      </c>
      <c r="E33" s="123">
        <v>5</v>
      </c>
      <c r="F33" s="123">
        <v>8</v>
      </c>
      <c r="G33" s="123">
        <v>0</v>
      </c>
      <c r="H33" s="123">
        <v>4</v>
      </c>
      <c r="I33" s="123">
        <v>4</v>
      </c>
      <c r="J33" s="119">
        <f t="shared" si="0"/>
        <v>4</v>
      </c>
      <c r="K33" s="123">
        <f>RANK(J33,社会増減,0)</f>
        <v>17</v>
      </c>
      <c r="L33" s="121">
        <f t="shared" si="1"/>
        <v>9.523809523809524</v>
      </c>
      <c r="M33" s="123">
        <f>RANK(L33,社会増減率,0)</f>
        <v>15</v>
      </c>
      <c r="N33" s="131">
        <v>0</v>
      </c>
      <c r="O33" s="132">
        <v>0</v>
      </c>
      <c r="P33" s="120">
        <f t="shared" si="2"/>
        <v>0</v>
      </c>
      <c r="Q33" s="132">
        <f>RANK(P33,自然増減,0)</f>
        <v>3</v>
      </c>
      <c r="R33" s="114">
        <f t="shared" si="3"/>
        <v>0</v>
      </c>
      <c r="S33" s="133">
        <f>RANK(R33,自然増減率,0)</f>
        <v>3</v>
      </c>
      <c r="T33" s="119">
        <f t="shared" si="4"/>
        <v>4</v>
      </c>
      <c r="U33" s="123">
        <f>RANK(T33,人口増減,0)</f>
        <v>17</v>
      </c>
      <c r="V33" s="121">
        <f t="shared" si="5"/>
        <v>9.523809523809524</v>
      </c>
      <c r="W33" s="123">
        <f>RANK(V33,人口増減率,0)</f>
        <v>15</v>
      </c>
      <c r="X33" s="130">
        <f t="shared" si="6"/>
        <v>46</v>
      </c>
      <c r="Y33" s="129">
        <f t="shared" si="7"/>
        <v>0.513679508654383</v>
      </c>
      <c r="Z33" s="134">
        <v>5207</v>
      </c>
      <c r="AA33" s="129">
        <f t="shared" si="8"/>
        <v>0.008834261570962166</v>
      </c>
      <c r="AB33" s="112"/>
      <c r="AC33" s="113" t="s">
        <v>54</v>
      </c>
    </row>
    <row r="34" spans="1:29" s="1" customFormat="1" ht="27" customHeight="1">
      <c r="A34" s="162" t="s">
        <v>55</v>
      </c>
      <c r="B34" s="163"/>
      <c r="C34" s="130">
        <v>48</v>
      </c>
      <c r="D34" s="123">
        <v>6</v>
      </c>
      <c r="E34" s="123">
        <v>27</v>
      </c>
      <c r="F34" s="123">
        <v>33</v>
      </c>
      <c r="G34" s="123">
        <v>0</v>
      </c>
      <c r="H34" s="123">
        <v>6</v>
      </c>
      <c r="I34" s="123">
        <v>6</v>
      </c>
      <c r="J34" s="119">
        <f t="shared" si="0"/>
        <v>27</v>
      </c>
      <c r="K34" s="123"/>
      <c r="L34" s="121">
        <f t="shared" si="1"/>
        <v>56.25</v>
      </c>
      <c r="M34" s="123"/>
      <c r="N34" s="131">
        <v>0</v>
      </c>
      <c r="O34" s="132">
        <v>0</v>
      </c>
      <c r="P34" s="120">
        <f t="shared" si="2"/>
        <v>0</v>
      </c>
      <c r="Q34" s="132"/>
      <c r="R34" s="114">
        <f t="shared" si="3"/>
        <v>0</v>
      </c>
      <c r="S34" s="133"/>
      <c r="T34" s="119">
        <f t="shared" si="4"/>
        <v>27</v>
      </c>
      <c r="U34" s="123"/>
      <c r="V34" s="121">
        <f t="shared" si="5"/>
        <v>56.25</v>
      </c>
      <c r="W34" s="123"/>
      <c r="X34" s="130">
        <f t="shared" si="6"/>
        <v>75</v>
      </c>
      <c r="Y34" s="129">
        <f t="shared" si="7"/>
        <v>0.8375209380234505</v>
      </c>
      <c r="Z34" s="134">
        <v>8532</v>
      </c>
      <c r="AA34" s="129">
        <f t="shared" si="8"/>
        <v>0.008790436005625879</v>
      </c>
      <c r="AB34" s="112" t="s">
        <v>190</v>
      </c>
      <c r="AC34" s="113"/>
    </row>
    <row r="35" spans="1:29" s="1" customFormat="1" ht="13.5">
      <c r="A35" s="113"/>
      <c r="B35" s="111" t="s">
        <v>56</v>
      </c>
      <c r="C35" s="130">
        <v>48</v>
      </c>
      <c r="D35" s="132">
        <v>6</v>
      </c>
      <c r="E35" s="132">
        <v>27</v>
      </c>
      <c r="F35" s="132">
        <v>33</v>
      </c>
      <c r="G35" s="132">
        <v>0</v>
      </c>
      <c r="H35" s="132">
        <v>6</v>
      </c>
      <c r="I35" s="132">
        <v>6</v>
      </c>
      <c r="J35" s="120">
        <f t="shared" si="0"/>
        <v>27</v>
      </c>
      <c r="K35" s="123">
        <f>RANK(J35,社会増減,0)</f>
        <v>9</v>
      </c>
      <c r="L35" s="114">
        <f t="shared" si="1"/>
        <v>56.25</v>
      </c>
      <c r="M35" s="123">
        <f>RANK(L35,社会増減率,0)</f>
        <v>1</v>
      </c>
      <c r="N35" s="131">
        <v>0</v>
      </c>
      <c r="O35" s="132">
        <v>0</v>
      </c>
      <c r="P35" s="120">
        <f t="shared" si="2"/>
        <v>0</v>
      </c>
      <c r="Q35" s="132">
        <f>RANK(P35,自然増減,0)</f>
        <v>3</v>
      </c>
      <c r="R35" s="114">
        <f t="shared" si="3"/>
        <v>0</v>
      </c>
      <c r="S35" s="133">
        <f>RANK(R35,自然増減率,0)</f>
        <v>3</v>
      </c>
      <c r="T35" s="119">
        <f t="shared" si="4"/>
        <v>27</v>
      </c>
      <c r="U35" s="123">
        <f>RANK(T35,人口増減,0)</f>
        <v>9</v>
      </c>
      <c r="V35" s="121">
        <f t="shared" si="5"/>
        <v>56.25</v>
      </c>
      <c r="W35" s="123">
        <f>RANK(V35,人口増減率,0)</f>
        <v>1</v>
      </c>
      <c r="X35" s="130">
        <f t="shared" si="6"/>
        <v>75</v>
      </c>
      <c r="Y35" s="129">
        <f t="shared" si="7"/>
        <v>0.8375209380234505</v>
      </c>
      <c r="Z35" s="135">
        <v>8532</v>
      </c>
      <c r="AA35" s="129">
        <f t="shared" si="8"/>
        <v>0.008790436005625879</v>
      </c>
      <c r="AB35" s="112"/>
      <c r="AC35" s="113" t="s">
        <v>56</v>
      </c>
    </row>
    <row r="36" spans="1:29" s="2" customFormat="1" ht="3.75" customHeight="1">
      <c r="A36" s="115"/>
      <c r="B36" s="116"/>
      <c r="C36" s="136"/>
      <c r="D36" s="137"/>
      <c r="E36" s="137"/>
      <c r="F36" s="137"/>
      <c r="G36" s="137"/>
      <c r="H36" s="137"/>
      <c r="I36" s="137"/>
      <c r="J36" s="138"/>
      <c r="K36" s="137"/>
      <c r="L36" s="139"/>
      <c r="M36" s="137"/>
      <c r="N36" s="140"/>
      <c r="O36" s="137"/>
      <c r="P36" s="138"/>
      <c r="Q36" s="137"/>
      <c r="R36" s="139"/>
      <c r="S36" s="141"/>
      <c r="T36" s="138"/>
      <c r="U36" s="137"/>
      <c r="V36" s="139"/>
      <c r="W36" s="137"/>
      <c r="X36" s="136"/>
      <c r="Y36" s="142"/>
      <c r="Z36" s="143"/>
      <c r="AA36" s="142"/>
      <c r="AB36" s="117"/>
      <c r="AC36" s="118"/>
    </row>
    <row r="38" ht="13.5">
      <c r="B38" s="7"/>
    </row>
  </sheetData>
  <sheetProtection/>
  <mergeCells count="16">
    <mergeCell ref="A34:B34"/>
    <mergeCell ref="A8:B8"/>
    <mergeCell ref="A9:B9"/>
    <mergeCell ref="A10:B10"/>
    <mergeCell ref="A24:B24"/>
    <mergeCell ref="A27:B27"/>
    <mergeCell ref="A31:B31"/>
    <mergeCell ref="E1:G1"/>
    <mergeCell ref="A5:B7"/>
    <mergeCell ref="D5:M5"/>
    <mergeCell ref="N5:S5"/>
    <mergeCell ref="AB5:AC7"/>
    <mergeCell ref="D6:F6"/>
    <mergeCell ref="G6:I6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117"/>
  <sheetViews>
    <sheetView zoomScalePageLayoutView="0" workbookViewId="0" topLeftCell="A1">
      <selection activeCell="X8" sqref="X8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7" width="10.625" style="13" customWidth="1"/>
    <col min="8" max="8" width="9.00390625" style="13" customWidth="1"/>
    <col min="9" max="11" width="10.625" style="13" customWidth="1"/>
    <col min="12" max="12" width="9.00390625" style="13" customWidth="1"/>
    <col min="13" max="14" width="9.875" style="13" customWidth="1"/>
    <col min="15" max="17" width="10.625" style="13" customWidth="1"/>
    <col min="18" max="18" width="2.625" style="13" customWidth="1"/>
    <col min="19" max="16384" width="9.00390625" style="13" customWidth="1"/>
  </cols>
  <sheetData>
    <row r="1" spans="1:5" ht="17.25">
      <c r="A1" s="8"/>
      <c r="B1" s="9"/>
      <c r="C1" s="10"/>
      <c r="E1" s="12" t="s">
        <v>195</v>
      </c>
    </row>
    <row r="2" spans="1:256" s="5" customFormat="1" ht="13.5">
      <c r="A2" s="9"/>
      <c r="B2" s="9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5" customFormat="1" ht="17.25">
      <c r="A3" s="8" t="s">
        <v>146</v>
      </c>
      <c r="B3" s="9"/>
      <c r="C3" s="10"/>
      <c r="D3" s="10"/>
      <c r="E3" s="14" t="s">
        <v>201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5" customFormat="1" ht="7.5" customHeight="1">
      <c r="A4" s="9"/>
      <c r="B4" s="9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17" ht="22.5" customHeight="1">
      <c r="A5" s="175" t="s">
        <v>147</v>
      </c>
      <c r="B5" s="176"/>
      <c r="C5" s="176"/>
      <c r="D5" s="177"/>
      <c r="E5" s="173" t="s">
        <v>58</v>
      </c>
      <c r="F5" s="184"/>
      <c r="G5" s="184"/>
      <c r="H5" s="174"/>
      <c r="I5" s="173" t="s">
        <v>59</v>
      </c>
      <c r="J5" s="184"/>
      <c r="K5" s="184"/>
      <c r="L5" s="174"/>
      <c r="M5" s="170" t="s">
        <v>148</v>
      </c>
      <c r="N5" s="170" t="s">
        <v>149</v>
      </c>
      <c r="O5" s="175" t="s">
        <v>9</v>
      </c>
      <c r="P5" s="177"/>
      <c r="Q5" s="170" t="s">
        <v>10</v>
      </c>
    </row>
    <row r="6" spans="1:17" ht="12.75" customHeight="1">
      <c r="A6" s="178"/>
      <c r="B6" s="179"/>
      <c r="C6" s="179"/>
      <c r="D6" s="180"/>
      <c r="E6" s="170" t="s">
        <v>160</v>
      </c>
      <c r="F6" s="170" t="s">
        <v>21</v>
      </c>
      <c r="G6" s="175" t="s">
        <v>61</v>
      </c>
      <c r="H6" s="20"/>
      <c r="I6" s="170" t="s">
        <v>160</v>
      </c>
      <c r="J6" s="170" t="s">
        <v>21</v>
      </c>
      <c r="K6" s="175" t="s">
        <v>61</v>
      </c>
      <c r="L6" s="17"/>
      <c r="M6" s="171"/>
      <c r="N6" s="171"/>
      <c r="O6" s="170" t="s">
        <v>151</v>
      </c>
      <c r="P6" s="170" t="s">
        <v>152</v>
      </c>
      <c r="Q6" s="171"/>
    </row>
    <row r="7" spans="1:17" ht="18" customHeight="1">
      <c r="A7" s="181"/>
      <c r="B7" s="182"/>
      <c r="C7" s="182"/>
      <c r="D7" s="183"/>
      <c r="E7" s="172"/>
      <c r="F7" s="172"/>
      <c r="G7" s="181"/>
      <c r="H7" s="24" t="s">
        <v>161</v>
      </c>
      <c r="I7" s="172"/>
      <c r="J7" s="172"/>
      <c r="K7" s="181"/>
      <c r="L7" s="24" t="s">
        <v>150</v>
      </c>
      <c r="M7" s="172"/>
      <c r="N7" s="172"/>
      <c r="O7" s="172"/>
      <c r="P7" s="172"/>
      <c r="Q7" s="172"/>
    </row>
    <row r="8" spans="1:256" s="3" customFormat="1" ht="7.5" customHeight="1">
      <c r="A8" s="25"/>
      <c r="B8" s="26"/>
      <c r="C8" s="2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2" customFormat="1" ht="22.5" customHeight="1">
      <c r="A9" s="29" t="s">
        <v>153</v>
      </c>
      <c r="B9" s="30"/>
      <c r="C9" s="30"/>
      <c r="D9" s="31"/>
      <c r="E9" s="32">
        <v>20982</v>
      </c>
      <c r="F9" s="32">
        <v>26784</v>
      </c>
      <c r="G9" s="32">
        <v>47766</v>
      </c>
      <c r="H9" s="32">
        <v>4992</v>
      </c>
      <c r="I9" s="32">
        <v>21031</v>
      </c>
      <c r="J9" s="32">
        <v>33324</v>
      </c>
      <c r="K9" s="32">
        <v>54355</v>
      </c>
      <c r="L9" s="32">
        <v>4422</v>
      </c>
      <c r="M9" s="32">
        <v>9637</v>
      </c>
      <c r="N9" s="32">
        <v>17686</v>
      </c>
      <c r="O9" s="33">
        <f>F9-J9</f>
        <v>-6540</v>
      </c>
      <c r="P9" s="34">
        <f>G9-K9</f>
        <v>-6589</v>
      </c>
      <c r="Q9" s="34">
        <f>M9-N9</f>
        <v>-8049</v>
      </c>
      <c r="R9" s="30"/>
      <c r="S9" s="35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2" customFormat="1" ht="22.5" customHeight="1">
      <c r="A10" s="29" t="s">
        <v>154</v>
      </c>
      <c r="B10" s="30"/>
      <c r="C10" s="30"/>
      <c r="D10" s="31"/>
      <c r="E10" s="32">
        <v>17302</v>
      </c>
      <c r="F10" s="32">
        <v>24388</v>
      </c>
      <c r="G10" s="32">
        <v>41690</v>
      </c>
      <c r="H10" s="32">
        <v>4586</v>
      </c>
      <c r="I10" s="32">
        <v>17121</v>
      </c>
      <c r="J10" s="32">
        <v>30155</v>
      </c>
      <c r="K10" s="32">
        <v>47276</v>
      </c>
      <c r="L10" s="32">
        <v>4094</v>
      </c>
      <c r="M10" s="32">
        <v>8524</v>
      </c>
      <c r="N10" s="32">
        <v>16009</v>
      </c>
      <c r="O10" s="33">
        <f aca="true" t="shared" si="0" ref="O10:P36">F10-J10</f>
        <v>-5767</v>
      </c>
      <c r="P10" s="34">
        <f t="shared" si="0"/>
        <v>-5586</v>
      </c>
      <c r="Q10" s="34">
        <f aca="true" t="shared" si="1" ref="Q10:Q36">M10-N10</f>
        <v>-7485</v>
      </c>
      <c r="R10" s="30"/>
      <c r="S10" s="35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2" customFormat="1" ht="22.5" customHeight="1">
      <c r="A11" s="29" t="s">
        <v>155</v>
      </c>
      <c r="B11" s="30"/>
      <c r="C11" s="30"/>
      <c r="D11" s="31"/>
      <c r="E11" s="32">
        <v>3680</v>
      </c>
      <c r="F11" s="32">
        <v>2396</v>
      </c>
      <c r="G11" s="32">
        <v>6076</v>
      </c>
      <c r="H11" s="32">
        <v>406</v>
      </c>
      <c r="I11" s="32">
        <v>3910</v>
      </c>
      <c r="J11" s="32">
        <v>3169</v>
      </c>
      <c r="K11" s="32">
        <v>7079</v>
      </c>
      <c r="L11" s="32">
        <v>328</v>
      </c>
      <c r="M11" s="32">
        <v>1113</v>
      </c>
      <c r="N11" s="32">
        <v>1677</v>
      </c>
      <c r="O11" s="33">
        <f t="shared" si="0"/>
        <v>-773</v>
      </c>
      <c r="P11" s="34">
        <f t="shared" si="0"/>
        <v>-1003</v>
      </c>
      <c r="Q11" s="34">
        <f t="shared" si="1"/>
        <v>-564</v>
      </c>
      <c r="R11" s="30"/>
      <c r="S11" s="3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2" customFormat="1" ht="15" customHeight="1">
      <c r="A12" s="29">
        <v>201</v>
      </c>
      <c r="B12" s="30"/>
      <c r="C12" s="36" t="s">
        <v>82</v>
      </c>
      <c r="D12" s="37"/>
      <c r="E12" s="32">
        <v>4736</v>
      </c>
      <c r="F12" s="32">
        <v>7663</v>
      </c>
      <c r="G12" s="32">
        <v>12399</v>
      </c>
      <c r="H12" s="32">
        <v>1480</v>
      </c>
      <c r="I12" s="32">
        <v>4807</v>
      </c>
      <c r="J12" s="32">
        <v>10525</v>
      </c>
      <c r="K12" s="32">
        <v>15332</v>
      </c>
      <c r="L12" s="32">
        <v>1597</v>
      </c>
      <c r="M12" s="32">
        <v>2782</v>
      </c>
      <c r="N12" s="32">
        <v>5243</v>
      </c>
      <c r="O12" s="33">
        <f t="shared" si="0"/>
        <v>-2862</v>
      </c>
      <c r="P12" s="34">
        <f t="shared" si="0"/>
        <v>-2933</v>
      </c>
      <c r="Q12" s="34">
        <f t="shared" si="1"/>
        <v>-2461</v>
      </c>
      <c r="R12" s="30"/>
      <c r="S12" s="3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2" customFormat="1" ht="15" customHeight="1">
      <c r="A13" s="29">
        <v>202</v>
      </c>
      <c r="B13" s="30"/>
      <c r="C13" s="36" t="s">
        <v>33</v>
      </c>
      <c r="D13" s="37"/>
      <c r="E13" s="32">
        <v>3034</v>
      </c>
      <c r="F13" s="32">
        <v>6063</v>
      </c>
      <c r="G13" s="32">
        <v>9097</v>
      </c>
      <c r="H13" s="32">
        <v>755</v>
      </c>
      <c r="I13" s="32">
        <v>3198</v>
      </c>
      <c r="J13" s="32">
        <v>7264</v>
      </c>
      <c r="K13" s="32">
        <v>10462</v>
      </c>
      <c r="L13" s="32">
        <v>634</v>
      </c>
      <c r="M13" s="32">
        <v>1951</v>
      </c>
      <c r="N13" s="32">
        <v>3282</v>
      </c>
      <c r="O13" s="33">
        <f t="shared" si="0"/>
        <v>-1201</v>
      </c>
      <c r="P13" s="34">
        <f t="shared" si="0"/>
        <v>-1365</v>
      </c>
      <c r="Q13" s="34">
        <f t="shared" si="1"/>
        <v>-1331</v>
      </c>
      <c r="R13" s="30"/>
      <c r="S13" s="35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2" customFormat="1" ht="15" customHeight="1">
      <c r="A14" s="29">
        <v>203</v>
      </c>
      <c r="B14" s="30"/>
      <c r="C14" s="36" t="s">
        <v>34</v>
      </c>
      <c r="D14" s="37"/>
      <c r="E14" s="32">
        <v>832</v>
      </c>
      <c r="F14" s="32">
        <v>612</v>
      </c>
      <c r="G14" s="32">
        <v>1444</v>
      </c>
      <c r="H14" s="32">
        <v>231</v>
      </c>
      <c r="I14" s="32">
        <v>704</v>
      </c>
      <c r="J14" s="32">
        <v>792</v>
      </c>
      <c r="K14" s="32">
        <v>1496</v>
      </c>
      <c r="L14" s="32">
        <v>156</v>
      </c>
      <c r="M14" s="32">
        <v>315</v>
      </c>
      <c r="N14" s="32">
        <v>627</v>
      </c>
      <c r="O14" s="33">
        <f t="shared" si="0"/>
        <v>-180</v>
      </c>
      <c r="P14" s="34">
        <f t="shared" si="0"/>
        <v>-52</v>
      </c>
      <c r="Q14" s="34">
        <f t="shared" si="1"/>
        <v>-312</v>
      </c>
      <c r="R14" s="30"/>
      <c r="S14" s="35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2" customFormat="1" ht="15" customHeight="1">
      <c r="A15" s="29">
        <v>204</v>
      </c>
      <c r="B15" s="30"/>
      <c r="C15" s="36" t="s">
        <v>35</v>
      </c>
      <c r="D15" s="37"/>
      <c r="E15" s="32">
        <v>2666</v>
      </c>
      <c r="F15" s="32">
        <v>2970</v>
      </c>
      <c r="G15" s="32">
        <v>5636</v>
      </c>
      <c r="H15" s="32">
        <v>848</v>
      </c>
      <c r="I15" s="32">
        <v>2510</v>
      </c>
      <c r="J15" s="32">
        <v>3317</v>
      </c>
      <c r="K15" s="32">
        <v>5827</v>
      </c>
      <c r="L15" s="32">
        <v>747</v>
      </c>
      <c r="M15" s="32">
        <v>1051</v>
      </c>
      <c r="N15" s="32">
        <v>1612</v>
      </c>
      <c r="O15" s="33">
        <f t="shared" si="0"/>
        <v>-347</v>
      </c>
      <c r="P15" s="34">
        <f t="shared" si="0"/>
        <v>-191</v>
      </c>
      <c r="Q15" s="34">
        <f t="shared" si="1"/>
        <v>-561</v>
      </c>
      <c r="R15" s="30"/>
      <c r="S15" s="35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2" customFormat="1" ht="15" customHeight="1">
      <c r="A16" s="29">
        <v>205</v>
      </c>
      <c r="B16" s="30"/>
      <c r="C16" s="36" t="s">
        <v>36</v>
      </c>
      <c r="D16" s="37"/>
      <c r="E16" s="32">
        <v>2435</v>
      </c>
      <c r="F16" s="32">
        <v>2500</v>
      </c>
      <c r="G16" s="32">
        <v>4935</v>
      </c>
      <c r="H16" s="32">
        <v>147</v>
      </c>
      <c r="I16" s="32">
        <v>1571</v>
      </c>
      <c r="J16" s="32">
        <v>2749</v>
      </c>
      <c r="K16" s="32">
        <v>4320</v>
      </c>
      <c r="L16" s="32">
        <v>75</v>
      </c>
      <c r="M16" s="32">
        <v>888</v>
      </c>
      <c r="N16" s="32">
        <v>869</v>
      </c>
      <c r="O16" s="33">
        <f t="shared" si="0"/>
        <v>-249</v>
      </c>
      <c r="P16" s="34">
        <f t="shared" si="0"/>
        <v>615</v>
      </c>
      <c r="Q16" s="34">
        <f t="shared" si="1"/>
        <v>19</v>
      </c>
      <c r="R16" s="30"/>
      <c r="S16" s="35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2" customFormat="1" ht="15" customHeight="1">
      <c r="A17" s="29">
        <v>207</v>
      </c>
      <c r="B17" s="30"/>
      <c r="C17" s="36" t="s">
        <v>37</v>
      </c>
      <c r="D17" s="37"/>
      <c r="E17" s="32">
        <v>402</v>
      </c>
      <c r="F17" s="32">
        <v>458</v>
      </c>
      <c r="G17" s="32">
        <v>860</v>
      </c>
      <c r="H17" s="32">
        <v>92</v>
      </c>
      <c r="I17" s="32">
        <v>557</v>
      </c>
      <c r="J17" s="32">
        <v>554</v>
      </c>
      <c r="K17" s="32">
        <v>1111</v>
      </c>
      <c r="L17" s="32">
        <v>58</v>
      </c>
      <c r="M17" s="32">
        <v>185</v>
      </c>
      <c r="N17" s="32">
        <v>563</v>
      </c>
      <c r="O17" s="33">
        <f t="shared" si="0"/>
        <v>-96</v>
      </c>
      <c r="P17" s="34">
        <f t="shared" si="0"/>
        <v>-251</v>
      </c>
      <c r="Q17" s="34">
        <f t="shared" si="1"/>
        <v>-378</v>
      </c>
      <c r="R17" s="30"/>
      <c r="S17" s="35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" customFormat="1" ht="15" customHeight="1">
      <c r="A18" s="29">
        <v>208</v>
      </c>
      <c r="B18" s="30"/>
      <c r="C18" s="36" t="s">
        <v>71</v>
      </c>
      <c r="D18" s="37"/>
      <c r="E18" s="32">
        <v>292</v>
      </c>
      <c r="F18" s="32">
        <v>372</v>
      </c>
      <c r="G18" s="32">
        <v>664</v>
      </c>
      <c r="H18" s="32">
        <v>67</v>
      </c>
      <c r="I18" s="32">
        <v>309</v>
      </c>
      <c r="J18" s="32">
        <v>556</v>
      </c>
      <c r="K18" s="32">
        <v>865</v>
      </c>
      <c r="L18" s="32">
        <v>65</v>
      </c>
      <c r="M18" s="32">
        <v>132</v>
      </c>
      <c r="N18" s="32">
        <v>363</v>
      </c>
      <c r="O18" s="33">
        <f t="shared" si="0"/>
        <v>-184</v>
      </c>
      <c r="P18" s="34">
        <f t="shared" si="0"/>
        <v>-201</v>
      </c>
      <c r="Q18" s="34">
        <f t="shared" si="1"/>
        <v>-231</v>
      </c>
      <c r="R18" s="30"/>
      <c r="S18" s="35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" customFormat="1" ht="15" customHeight="1">
      <c r="A19" s="29">
        <v>209</v>
      </c>
      <c r="B19" s="30"/>
      <c r="C19" s="36" t="s">
        <v>39</v>
      </c>
      <c r="D19" s="37"/>
      <c r="E19" s="32">
        <v>390</v>
      </c>
      <c r="F19" s="32">
        <v>828</v>
      </c>
      <c r="G19" s="32">
        <v>1218</v>
      </c>
      <c r="H19" s="32">
        <v>72</v>
      </c>
      <c r="I19" s="32">
        <v>494</v>
      </c>
      <c r="J19" s="32">
        <v>1084</v>
      </c>
      <c r="K19" s="32">
        <v>1578</v>
      </c>
      <c r="L19" s="32">
        <v>49</v>
      </c>
      <c r="M19" s="32">
        <v>198</v>
      </c>
      <c r="N19" s="32">
        <v>451</v>
      </c>
      <c r="O19" s="33">
        <f t="shared" si="0"/>
        <v>-256</v>
      </c>
      <c r="P19" s="34">
        <f t="shared" si="0"/>
        <v>-360</v>
      </c>
      <c r="Q19" s="34">
        <f t="shared" si="1"/>
        <v>-253</v>
      </c>
      <c r="R19" s="30"/>
      <c r="S19" s="3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" customFormat="1" ht="15" customHeight="1">
      <c r="A20" s="29">
        <v>210</v>
      </c>
      <c r="B20" s="30"/>
      <c r="C20" s="36" t="s">
        <v>73</v>
      </c>
      <c r="D20" s="37"/>
      <c r="E20" s="32">
        <v>325</v>
      </c>
      <c r="F20" s="32">
        <v>464</v>
      </c>
      <c r="G20" s="32">
        <v>789</v>
      </c>
      <c r="H20" s="32">
        <v>38</v>
      </c>
      <c r="I20" s="32">
        <v>305</v>
      </c>
      <c r="J20" s="32">
        <v>564</v>
      </c>
      <c r="K20" s="32">
        <v>869</v>
      </c>
      <c r="L20" s="32">
        <v>25</v>
      </c>
      <c r="M20" s="32">
        <v>144</v>
      </c>
      <c r="N20" s="32">
        <v>443</v>
      </c>
      <c r="O20" s="33">
        <f t="shared" si="0"/>
        <v>-100</v>
      </c>
      <c r="P20" s="34">
        <f t="shared" si="0"/>
        <v>-80</v>
      </c>
      <c r="Q20" s="34">
        <f t="shared" si="1"/>
        <v>-299</v>
      </c>
      <c r="R20" s="30"/>
      <c r="S20" s="3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" customFormat="1" ht="15" customHeight="1">
      <c r="A21" s="29">
        <v>211</v>
      </c>
      <c r="B21" s="30"/>
      <c r="C21" s="36" t="s">
        <v>156</v>
      </c>
      <c r="D21" s="37"/>
      <c r="E21" s="32">
        <v>586</v>
      </c>
      <c r="F21" s="32">
        <v>703</v>
      </c>
      <c r="G21" s="32">
        <v>1289</v>
      </c>
      <c r="H21" s="32">
        <v>52</v>
      </c>
      <c r="I21" s="32">
        <v>617</v>
      </c>
      <c r="J21" s="32">
        <v>639</v>
      </c>
      <c r="K21" s="32">
        <v>1256</v>
      </c>
      <c r="L21" s="32">
        <v>31</v>
      </c>
      <c r="M21" s="32">
        <v>196</v>
      </c>
      <c r="N21" s="32">
        <v>618</v>
      </c>
      <c r="O21" s="33">
        <f t="shared" si="0"/>
        <v>64</v>
      </c>
      <c r="P21" s="34">
        <f t="shared" si="0"/>
        <v>33</v>
      </c>
      <c r="Q21" s="34">
        <f t="shared" si="1"/>
        <v>-422</v>
      </c>
      <c r="R21" s="30"/>
      <c r="S21" s="35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" customFormat="1" ht="15" customHeight="1">
      <c r="A22" s="29">
        <v>212</v>
      </c>
      <c r="B22" s="30"/>
      <c r="C22" s="36" t="s">
        <v>143</v>
      </c>
      <c r="D22" s="37"/>
      <c r="E22" s="32">
        <v>501</v>
      </c>
      <c r="F22" s="32">
        <v>448</v>
      </c>
      <c r="G22" s="32">
        <v>949</v>
      </c>
      <c r="H22" s="32">
        <v>216</v>
      </c>
      <c r="I22" s="32">
        <v>642</v>
      </c>
      <c r="J22" s="32">
        <v>512</v>
      </c>
      <c r="K22" s="32">
        <v>1154</v>
      </c>
      <c r="L22" s="32">
        <v>152</v>
      </c>
      <c r="M22" s="32">
        <v>171</v>
      </c>
      <c r="N22" s="32">
        <v>470</v>
      </c>
      <c r="O22" s="33">
        <f t="shared" si="0"/>
        <v>-64</v>
      </c>
      <c r="P22" s="34">
        <f t="shared" si="0"/>
        <v>-205</v>
      </c>
      <c r="Q22" s="34">
        <f t="shared" si="1"/>
        <v>-299</v>
      </c>
      <c r="R22" s="30"/>
      <c r="S22" s="35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2" customFormat="1" ht="15" customHeight="1">
      <c r="A23" s="29">
        <v>213</v>
      </c>
      <c r="B23" s="30"/>
      <c r="C23" s="36" t="s">
        <v>76</v>
      </c>
      <c r="D23" s="37"/>
      <c r="E23" s="32">
        <v>639</v>
      </c>
      <c r="F23" s="32">
        <v>845</v>
      </c>
      <c r="G23" s="32">
        <v>1484</v>
      </c>
      <c r="H23" s="32">
        <v>441</v>
      </c>
      <c r="I23" s="32">
        <v>859</v>
      </c>
      <c r="J23" s="32">
        <v>938</v>
      </c>
      <c r="K23" s="32">
        <v>1797</v>
      </c>
      <c r="L23" s="32">
        <v>394</v>
      </c>
      <c r="M23" s="32">
        <v>272</v>
      </c>
      <c r="N23" s="32">
        <v>646</v>
      </c>
      <c r="O23" s="33">
        <f t="shared" si="0"/>
        <v>-93</v>
      </c>
      <c r="P23" s="34">
        <f t="shared" si="0"/>
        <v>-313</v>
      </c>
      <c r="Q23" s="34">
        <f t="shared" si="1"/>
        <v>-374</v>
      </c>
      <c r="R23" s="30"/>
      <c r="S23" s="35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" customFormat="1" ht="15" customHeight="1">
      <c r="A24" s="29">
        <v>214</v>
      </c>
      <c r="B24" s="30"/>
      <c r="C24" s="36" t="s">
        <v>0</v>
      </c>
      <c r="D24" s="37"/>
      <c r="E24" s="32">
        <v>464</v>
      </c>
      <c r="F24" s="32">
        <v>462</v>
      </c>
      <c r="G24" s="32">
        <v>926</v>
      </c>
      <c r="H24" s="32">
        <v>147</v>
      </c>
      <c r="I24" s="32">
        <v>548</v>
      </c>
      <c r="J24" s="32">
        <v>661</v>
      </c>
      <c r="K24" s="32">
        <v>1209</v>
      </c>
      <c r="L24" s="32">
        <v>111</v>
      </c>
      <c r="M24" s="32">
        <v>239</v>
      </c>
      <c r="N24" s="32">
        <v>822</v>
      </c>
      <c r="O24" s="33">
        <f t="shared" si="0"/>
        <v>-199</v>
      </c>
      <c r="P24" s="34">
        <f t="shared" si="0"/>
        <v>-283</v>
      </c>
      <c r="Q24" s="34">
        <f t="shared" si="1"/>
        <v>-583</v>
      </c>
      <c r="R24" s="30"/>
      <c r="S24" s="35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" customFormat="1" ht="22.5" customHeight="1">
      <c r="A25" s="29" t="s">
        <v>85</v>
      </c>
      <c r="B25" s="30"/>
      <c r="C25" s="30"/>
      <c r="D25" s="31"/>
      <c r="E25" s="32">
        <v>2178</v>
      </c>
      <c r="F25" s="32">
        <v>1431</v>
      </c>
      <c r="G25" s="32">
        <v>3609</v>
      </c>
      <c r="H25" s="32">
        <v>314</v>
      </c>
      <c r="I25" s="32">
        <v>2286</v>
      </c>
      <c r="J25" s="32">
        <v>1862</v>
      </c>
      <c r="K25" s="32">
        <v>4148</v>
      </c>
      <c r="L25" s="32">
        <v>289</v>
      </c>
      <c r="M25" s="32">
        <v>626</v>
      </c>
      <c r="N25" s="32">
        <v>635</v>
      </c>
      <c r="O25" s="33">
        <f t="shared" si="0"/>
        <v>-431</v>
      </c>
      <c r="P25" s="34">
        <f t="shared" si="0"/>
        <v>-539</v>
      </c>
      <c r="Q25" s="34">
        <f t="shared" si="1"/>
        <v>-9</v>
      </c>
      <c r="R25" s="30"/>
      <c r="S25" s="35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2" customFormat="1" ht="15" customHeight="1">
      <c r="A26" s="38">
        <v>307</v>
      </c>
      <c r="B26" s="39"/>
      <c r="C26" s="40" t="s">
        <v>1</v>
      </c>
      <c r="D26" s="41"/>
      <c r="E26" s="32">
        <v>1188</v>
      </c>
      <c r="F26" s="32">
        <v>644</v>
      </c>
      <c r="G26" s="32">
        <v>1832</v>
      </c>
      <c r="H26" s="32">
        <v>45</v>
      </c>
      <c r="I26" s="32">
        <v>1216</v>
      </c>
      <c r="J26" s="32">
        <v>964</v>
      </c>
      <c r="K26" s="32">
        <v>2180</v>
      </c>
      <c r="L26" s="32">
        <v>26</v>
      </c>
      <c r="M26" s="32">
        <v>374</v>
      </c>
      <c r="N26" s="32">
        <v>361</v>
      </c>
      <c r="O26" s="33">
        <f t="shared" si="0"/>
        <v>-320</v>
      </c>
      <c r="P26" s="34">
        <f t="shared" si="0"/>
        <v>-348</v>
      </c>
      <c r="Q26" s="34">
        <f t="shared" si="1"/>
        <v>13</v>
      </c>
      <c r="R26" s="30"/>
      <c r="S26" s="35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2" customFormat="1" ht="15" customHeight="1">
      <c r="A27" s="38">
        <v>308</v>
      </c>
      <c r="B27" s="39"/>
      <c r="C27" s="40" t="s">
        <v>2</v>
      </c>
      <c r="D27" s="41"/>
      <c r="E27" s="32">
        <v>990</v>
      </c>
      <c r="F27" s="32">
        <v>787</v>
      </c>
      <c r="G27" s="32">
        <v>1777</v>
      </c>
      <c r="H27" s="32">
        <v>269</v>
      </c>
      <c r="I27" s="32">
        <v>1070</v>
      </c>
      <c r="J27" s="32">
        <v>898</v>
      </c>
      <c r="K27" s="32">
        <v>1968</v>
      </c>
      <c r="L27" s="32">
        <v>263</v>
      </c>
      <c r="M27" s="32">
        <v>252</v>
      </c>
      <c r="N27" s="32">
        <v>274</v>
      </c>
      <c r="O27" s="33">
        <f t="shared" si="0"/>
        <v>-111</v>
      </c>
      <c r="P27" s="34">
        <f t="shared" si="0"/>
        <v>-191</v>
      </c>
      <c r="Q27" s="34">
        <f t="shared" si="1"/>
        <v>-22</v>
      </c>
      <c r="R27" s="30"/>
      <c r="S27" s="3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2" customFormat="1" ht="22.5" customHeight="1">
      <c r="A28" s="42" t="s">
        <v>166</v>
      </c>
      <c r="B28" s="43"/>
      <c r="C28" s="43"/>
      <c r="D28" s="44"/>
      <c r="E28" s="32">
        <v>699</v>
      </c>
      <c r="F28" s="32">
        <v>494</v>
      </c>
      <c r="G28" s="32">
        <v>1193</v>
      </c>
      <c r="H28" s="32">
        <v>51</v>
      </c>
      <c r="I28" s="32">
        <v>816</v>
      </c>
      <c r="J28" s="32">
        <v>632</v>
      </c>
      <c r="K28" s="32">
        <v>1448</v>
      </c>
      <c r="L28" s="32">
        <v>29</v>
      </c>
      <c r="M28" s="32">
        <v>233</v>
      </c>
      <c r="N28" s="32">
        <v>494</v>
      </c>
      <c r="O28" s="33">
        <f t="shared" si="0"/>
        <v>-138</v>
      </c>
      <c r="P28" s="34">
        <f t="shared" si="0"/>
        <v>-255</v>
      </c>
      <c r="Q28" s="34">
        <f t="shared" si="1"/>
        <v>-261</v>
      </c>
      <c r="R28" s="30"/>
      <c r="S28" s="3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2" customFormat="1" ht="15" customHeight="1">
      <c r="A29" s="38">
        <v>321</v>
      </c>
      <c r="B29" s="39"/>
      <c r="C29" s="40" t="s">
        <v>3</v>
      </c>
      <c r="D29" s="41"/>
      <c r="E29" s="32">
        <v>138</v>
      </c>
      <c r="F29" s="32">
        <v>114</v>
      </c>
      <c r="G29" s="32">
        <v>252</v>
      </c>
      <c r="H29" s="32">
        <v>25</v>
      </c>
      <c r="I29" s="32">
        <v>182</v>
      </c>
      <c r="J29" s="32">
        <v>109</v>
      </c>
      <c r="K29" s="32">
        <v>291</v>
      </c>
      <c r="L29" s="32">
        <v>6</v>
      </c>
      <c r="M29" s="32">
        <v>35</v>
      </c>
      <c r="N29" s="32">
        <v>126</v>
      </c>
      <c r="O29" s="33">
        <f t="shared" si="0"/>
        <v>5</v>
      </c>
      <c r="P29" s="34">
        <f t="shared" si="0"/>
        <v>-39</v>
      </c>
      <c r="Q29" s="34">
        <f t="shared" si="1"/>
        <v>-91</v>
      </c>
      <c r="R29" s="30"/>
      <c r="S29" s="35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2" customFormat="1" ht="15" customHeight="1">
      <c r="A30" s="38">
        <v>322</v>
      </c>
      <c r="B30" s="39"/>
      <c r="C30" s="40" t="s">
        <v>4</v>
      </c>
      <c r="D30" s="41"/>
      <c r="E30" s="32">
        <v>305</v>
      </c>
      <c r="F30" s="32">
        <v>182</v>
      </c>
      <c r="G30" s="32">
        <v>487</v>
      </c>
      <c r="H30" s="32">
        <v>19</v>
      </c>
      <c r="I30" s="32">
        <v>339</v>
      </c>
      <c r="J30" s="32">
        <v>255</v>
      </c>
      <c r="K30" s="32">
        <v>594</v>
      </c>
      <c r="L30" s="32">
        <v>12</v>
      </c>
      <c r="M30" s="32">
        <v>82</v>
      </c>
      <c r="N30" s="32">
        <v>176</v>
      </c>
      <c r="O30" s="33">
        <f t="shared" si="0"/>
        <v>-73</v>
      </c>
      <c r="P30" s="34">
        <f t="shared" si="0"/>
        <v>-107</v>
      </c>
      <c r="Q30" s="34">
        <f t="shared" si="1"/>
        <v>-94</v>
      </c>
      <c r="R30" s="30"/>
      <c r="S30" s="3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2" customFormat="1" ht="15" customHeight="1">
      <c r="A31" s="38">
        <v>323</v>
      </c>
      <c r="B31" s="39"/>
      <c r="C31" s="40" t="s">
        <v>5</v>
      </c>
      <c r="D31" s="41"/>
      <c r="E31" s="32">
        <v>256</v>
      </c>
      <c r="F31" s="32">
        <v>198</v>
      </c>
      <c r="G31" s="32">
        <v>454</v>
      </c>
      <c r="H31" s="32">
        <v>7</v>
      </c>
      <c r="I31" s="32">
        <v>295</v>
      </c>
      <c r="J31" s="32">
        <v>268</v>
      </c>
      <c r="K31" s="32">
        <v>563</v>
      </c>
      <c r="L31" s="32">
        <v>11</v>
      </c>
      <c r="M31" s="32">
        <v>116</v>
      </c>
      <c r="N31" s="32">
        <v>192</v>
      </c>
      <c r="O31" s="33">
        <f t="shared" si="0"/>
        <v>-70</v>
      </c>
      <c r="P31" s="34">
        <f t="shared" si="0"/>
        <v>-109</v>
      </c>
      <c r="Q31" s="34">
        <f t="shared" si="1"/>
        <v>-76</v>
      </c>
      <c r="R31" s="30"/>
      <c r="S31" s="35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2" customFormat="1" ht="22.5" customHeight="1">
      <c r="A32" s="42" t="s">
        <v>167</v>
      </c>
      <c r="B32" s="43"/>
      <c r="C32" s="43"/>
      <c r="D32" s="44"/>
      <c r="E32" s="32">
        <v>532</v>
      </c>
      <c r="F32" s="32">
        <v>201</v>
      </c>
      <c r="G32" s="32">
        <v>733</v>
      </c>
      <c r="H32" s="32">
        <v>8</v>
      </c>
      <c r="I32" s="32">
        <v>432</v>
      </c>
      <c r="J32" s="32">
        <v>299</v>
      </c>
      <c r="K32" s="32">
        <v>731</v>
      </c>
      <c r="L32" s="32">
        <v>4</v>
      </c>
      <c r="M32" s="32">
        <v>176</v>
      </c>
      <c r="N32" s="32">
        <v>209</v>
      </c>
      <c r="O32" s="33">
        <f t="shared" si="0"/>
        <v>-98</v>
      </c>
      <c r="P32" s="34">
        <f t="shared" si="0"/>
        <v>2</v>
      </c>
      <c r="Q32" s="34">
        <f t="shared" si="1"/>
        <v>-33</v>
      </c>
      <c r="R32" s="30"/>
      <c r="S32" s="35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2" customFormat="1" ht="15" customHeight="1">
      <c r="A33" s="38">
        <v>383</v>
      </c>
      <c r="B33" s="39"/>
      <c r="C33" s="40" t="s">
        <v>6</v>
      </c>
      <c r="D33" s="41"/>
      <c r="E33" s="32">
        <v>66</v>
      </c>
      <c r="F33" s="32">
        <v>36</v>
      </c>
      <c r="G33" s="32">
        <v>102</v>
      </c>
      <c r="H33" s="32">
        <v>0</v>
      </c>
      <c r="I33" s="32">
        <v>55</v>
      </c>
      <c r="J33" s="32">
        <v>71</v>
      </c>
      <c r="K33" s="32">
        <v>126</v>
      </c>
      <c r="L33" s="32">
        <v>0</v>
      </c>
      <c r="M33" s="32">
        <v>8</v>
      </c>
      <c r="N33" s="32">
        <v>65</v>
      </c>
      <c r="O33" s="33">
        <f t="shared" si="0"/>
        <v>-35</v>
      </c>
      <c r="P33" s="34">
        <f t="shared" si="0"/>
        <v>-24</v>
      </c>
      <c r="Q33" s="34">
        <f t="shared" si="1"/>
        <v>-57</v>
      </c>
      <c r="R33" s="30"/>
      <c r="S33" s="35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2" customFormat="1" ht="15" customHeight="1">
      <c r="A34" s="38">
        <v>391</v>
      </c>
      <c r="B34" s="39"/>
      <c r="C34" s="40" t="s">
        <v>7</v>
      </c>
      <c r="D34" s="41"/>
      <c r="E34" s="32">
        <v>466</v>
      </c>
      <c r="F34" s="32">
        <v>165</v>
      </c>
      <c r="G34" s="32">
        <v>631</v>
      </c>
      <c r="H34" s="32">
        <v>8</v>
      </c>
      <c r="I34" s="32">
        <v>377</v>
      </c>
      <c r="J34" s="32">
        <v>228</v>
      </c>
      <c r="K34" s="32">
        <v>605</v>
      </c>
      <c r="L34" s="32">
        <v>4</v>
      </c>
      <c r="M34" s="32">
        <v>168</v>
      </c>
      <c r="N34" s="32">
        <v>144</v>
      </c>
      <c r="O34" s="33">
        <f t="shared" si="0"/>
        <v>-63</v>
      </c>
      <c r="P34" s="34">
        <f t="shared" si="0"/>
        <v>26</v>
      </c>
      <c r="Q34" s="34">
        <f t="shared" si="1"/>
        <v>24</v>
      </c>
      <c r="R34" s="30"/>
      <c r="S34" s="35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2" customFormat="1" ht="22.5" customHeight="1">
      <c r="A35" s="42" t="s">
        <v>168</v>
      </c>
      <c r="B35" s="43"/>
      <c r="C35" s="43"/>
      <c r="D35" s="44"/>
      <c r="E35" s="32">
        <v>271</v>
      </c>
      <c r="F35" s="32">
        <v>270</v>
      </c>
      <c r="G35" s="32">
        <v>541</v>
      </c>
      <c r="H35" s="32">
        <v>33</v>
      </c>
      <c r="I35" s="32">
        <v>376</v>
      </c>
      <c r="J35" s="32">
        <v>376</v>
      </c>
      <c r="K35" s="32">
        <v>752</v>
      </c>
      <c r="L35" s="32">
        <v>6</v>
      </c>
      <c r="M35" s="32">
        <v>78</v>
      </c>
      <c r="N35" s="32">
        <v>339</v>
      </c>
      <c r="O35" s="33">
        <f t="shared" si="0"/>
        <v>-106</v>
      </c>
      <c r="P35" s="34">
        <f t="shared" si="0"/>
        <v>-211</v>
      </c>
      <c r="Q35" s="34">
        <f t="shared" si="1"/>
        <v>-261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2" customFormat="1" ht="15" customHeight="1">
      <c r="A36" s="38">
        <v>411</v>
      </c>
      <c r="B36" s="39"/>
      <c r="C36" s="43" t="s">
        <v>157</v>
      </c>
      <c r="D36" s="41"/>
      <c r="E36" s="32">
        <v>271</v>
      </c>
      <c r="F36" s="32">
        <v>270</v>
      </c>
      <c r="G36" s="32">
        <v>541</v>
      </c>
      <c r="H36" s="32">
        <v>33</v>
      </c>
      <c r="I36" s="32">
        <v>376</v>
      </c>
      <c r="J36" s="32">
        <v>376</v>
      </c>
      <c r="K36" s="32">
        <v>752</v>
      </c>
      <c r="L36" s="32">
        <v>6</v>
      </c>
      <c r="M36" s="32">
        <v>78</v>
      </c>
      <c r="N36" s="32">
        <v>339</v>
      </c>
      <c r="O36" s="33">
        <f t="shared" si="0"/>
        <v>-106</v>
      </c>
      <c r="P36" s="34">
        <f t="shared" si="0"/>
        <v>-211</v>
      </c>
      <c r="Q36" s="34">
        <f t="shared" si="1"/>
        <v>-261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3" customFormat="1" ht="7.5" customHeight="1">
      <c r="A37" s="45"/>
      <c r="B37" s="46"/>
      <c r="C37" s="46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16" ht="13.5">
      <c r="A38" s="11"/>
      <c r="B38" s="1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ht="13.5">
      <c r="A39" s="13" t="s">
        <v>91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5" ht="17.25">
      <c r="A40" s="8"/>
      <c r="B40" s="9"/>
      <c r="C40" s="10"/>
      <c r="E40" s="12" t="s">
        <v>195</v>
      </c>
    </row>
    <row r="41" spans="1:17" ht="13.5">
      <c r="A41" s="9"/>
      <c r="B41" s="9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7.25">
      <c r="A42" s="8" t="s">
        <v>158</v>
      </c>
      <c r="B42" s="9"/>
      <c r="C42" s="10"/>
      <c r="D42" s="10"/>
      <c r="E42" s="14" t="str">
        <f>E3</f>
        <v>長崎県異動人口調査〔2019年〕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7.5" customHeight="1">
      <c r="A43" s="9"/>
      <c r="B43" s="9"/>
      <c r="C43" s="10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22.5" customHeight="1">
      <c r="A44" s="175" t="s">
        <v>147</v>
      </c>
      <c r="B44" s="176"/>
      <c r="C44" s="176"/>
      <c r="D44" s="177"/>
      <c r="E44" s="173" t="s">
        <v>58</v>
      </c>
      <c r="F44" s="184"/>
      <c r="G44" s="184"/>
      <c r="H44" s="174"/>
      <c r="I44" s="173" t="s">
        <v>59</v>
      </c>
      <c r="J44" s="184"/>
      <c r="K44" s="184"/>
      <c r="L44" s="174"/>
      <c r="M44" s="170" t="s">
        <v>148</v>
      </c>
      <c r="N44" s="170" t="s">
        <v>149</v>
      </c>
      <c r="O44" s="173" t="s">
        <v>9</v>
      </c>
      <c r="P44" s="174"/>
      <c r="Q44" s="170" t="s">
        <v>10</v>
      </c>
    </row>
    <row r="45" spans="1:17" ht="12" customHeight="1">
      <c r="A45" s="178"/>
      <c r="B45" s="179"/>
      <c r="C45" s="179"/>
      <c r="D45" s="180"/>
      <c r="E45" s="170" t="s">
        <v>62</v>
      </c>
      <c r="F45" s="170" t="s">
        <v>63</v>
      </c>
      <c r="G45" s="175" t="s">
        <v>61</v>
      </c>
      <c r="H45" s="20"/>
      <c r="I45" s="170" t="s">
        <v>62</v>
      </c>
      <c r="J45" s="170" t="s">
        <v>63</v>
      </c>
      <c r="K45" s="175" t="s">
        <v>61</v>
      </c>
      <c r="L45" s="20"/>
      <c r="M45" s="171"/>
      <c r="N45" s="171"/>
      <c r="O45" s="170" t="s">
        <v>151</v>
      </c>
      <c r="P45" s="170" t="s">
        <v>152</v>
      </c>
      <c r="Q45" s="171"/>
    </row>
    <row r="46" spans="1:17" ht="18" customHeight="1">
      <c r="A46" s="181"/>
      <c r="B46" s="182"/>
      <c r="C46" s="182"/>
      <c r="D46" s="183"/>
      <c r="E46" s="172"/>
      <c r="F46" s="172"/>
      <c r="G46" s="172"/>
      <c r="H46" s="52" t="s">
        <v>161</v>
      </c>
      <c r="I46" s="172"/>
      <c r="J46" s="172"/>
      <c r="K46" s="172"/>
      <c r="L46" s="52" t="s">
        <v>161</v>
      </c>
      <c r="M46" s="172"/>
      <c r="N46" s="172"/>
      <c r="O46" s="172"/>
      <c r="P46" s="172"/>
      <c r="Q46" s="172"/>
    </row>
    <row r="47" spans="1:17" ht="7.5" customHeight="1">
      <c r="A47" s="53"/>
      <c r="B47" s="54"/>
      <c r="C47" s="54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22.5" customHeight="1">
      <c r="A48" s="29" t="s">
        <v>153</v>
      </c>
      <c r="B48" s="30"/>
      <c r="C48" s="30"/>
      <c r="D48" s="31"/>
      <c r="E48" s="57">
        <v>10774</v>
      </c>
      <c r="F48" s="57">
        <v>14959</v>
      </c>
      <c r="G48" s="57">
        <v>25733</v>
      </c>
      <c r="H48" s="57">
        <v>2383</v>
      </c>
      <c r="I48" s="57">
        <v>10798</v>
      </c>
      <c r="J48" s="57">
        <v>18137</v>
      </c>
      <c r="K48" s="57">
        <v>28935</v>
      </c>
      <c r="L48" s="57">
        <v>2164</v>
      </c>
      <c r="M48" s="57">
        <v>4937</v>
      </c>
      <c r="N48" s="57">
        <v>8592</v>
      </c>
      <c r="O48" s="33">
        <f>F48-J48</f>
        <v>-3178</v>
      </c>
      <c r="P48" s="34">
        <f>G48-K48</f>
        <v>-3202</v>
      </c>
      <c r="Q48" s="34">
        <f>M48-N48</f>
        <v>-3655</v>
      </c>
    </row>
    <row r="49" spans="1:17" ht="22.5" customHeight="1">
      <c r="A49" s="29" t="s">
        <v>154</v>
      </c>
      <c r="B49" s="30"/>
      <c r="C49" s="30"/>
      <c r="D49" s="31"/>
      <c r="E49" s="57">
        <v>8900</v>
      </c>
      <c r="F49" s="57">
        <v>13665</v>
      </c>
      <c r="G49" s="57">
        <v>22565</v>
      </c>
      <c r="H49" s="57">
        <v>2196</v>
      </c>
      <c r="I49" s="57">
        <v>8854</v>
      </c>
      <c r="J49" s="57">
        <v>16529</v>
      </c>
      <c r="K49" s="57">
        <v>25383</v>
      </c>
      <c r="L49" s="57">
        <v>2021</v>
      </c>
      <c r="M49" s="57">
        <v>4369</v>
      </c>
      <c r="N49" s="57">
        <v>7758</v>
      </c>
      <c r="O49" s="33">
        <f aca="true" t="shared" si="2" ref="O49:P75">F49-J49</f>
        <v>-2864</v>
      </c>
      <c r="P49" s="34">
        <f t="shared" si="2"/>
        <v>-2818</v>
      </c>
      <c r="Q49" s="34">
        <f aca="true" t="shared" si="3" ref="Q49:Q75">M49-N49</f>
        <v>-3389</v>
      </c>
    </row>
    <row r="50" spans="1:17" ht="22.5" customHeight="1">
      <c r="A50" s="29" t="s">
        <v>155</v>
      </c>
      <c r="B50" s="30"/>
      <c r="C50" s="30"/>
      <c r="D50" s="31"/>
      <c r="E50" s="57">
        <v>1874</v>
      </c>
      <c r="F50" s="57">
        <v>1294</v>
      </c>
      <c r="G50" s="57">
        <v>3168</v>
      </c>
      <c r="H50" s="57">
        <v>187</v>
      </c>
      <c r="I50" s="57">
        <v>1944</v>
      </c>
      <c r="J50" s="57">
        <v>1608</v>
      </c>
      <c r="K50" s="57">
        <v>3552</v>
      </c>
      <c r="L50" s="57">
        <v>143</v>
      </c>
      <c r="M50" s="57">
        <v>568</v>
      </c>
      <c r="N50" s="57">
        <v>834</v>
      </c>
      <c r="O50" s="33">
        <f t="shared" si="2"/>
        <v>-314</v>
      </c>
      <c r="P50" s="34">
        <f t="shared" si="2"/>
        <v>-384</v>
      </c>
      <c r="Q50" s="34">
        <f t="shared" si="3"/>
        <v>-266</v>
      </c>
    </row>
    <row r="51" spans="1:17" ht="15" customHeight="1">
      <c r="A51" s="29">
        <v>201</v>
      </c>
      <c r="B51" s="30"/>
      <c r="C51" s="36" t="s">
        <v>82</v>
      </c>
      <c r="D51" s="37"/>
      <c r="E51" s="57">
        <v>2304</v>
      </c>
      <c r="F51" s="57">
        <v>4112</v>
      </c>
      <c r="G51" s="57">
        <v>6416</v>
      </c>
      <c r="H51" s="57">
        <v>767</v>
      </c>
      <c r="I51" s="57">
        <v>2495</v>
      </c>
      <c r="J51" s="57">
        <v>5663</v>
      </c>
      <c r="K51" s="57">
        <v>8158</v>
      </c>
      <c r="L51" s="57">
        <v>930</v>
      </c>
      <c r="M51" s="57">
        <v>1436</v>
      </c>
      <c r="N51" s="57">
        <v>2551</v>
      </c>
      <c r="O51" s="33">
        <f t="shared" si="2"/>
        <v>-1551</v>
      </c>
      <c r="P51" s="34">
        <f t="shared" si="2"/>
        <v>-1742</v>
      </c>
      <c r="Q51" s="34">
        <f t="shared" si="3"/>
        <v>-1115</v>
      </c>
    </row>
    <row r="52" spans="1:17" ht="15" customHeight="1">
      <c r="A52" s="29">
        <v>202</v>
      </c>
      <c r="B52" s="30"/>
      <c r="C52" s="36" t="s">
        <v>33</v>
      </c>
      <c r="D52" s="37"/>
      <c r="E52" s="57">
        <v>1666</v>
      </c>
      <c r="F52" s="57">
        <v>3636</v>
      </c>
      <c r="G52" s="57">
        <v>5302</v>
      </c>
      <c r="H52" s="57">
        <v>479</v>
      </c>
      <c r="I52" s="57">
        <v>1701</v>
      </c>
      <c r="J52" s="57">
        <v>4208</v>
      </c>
      <c r="K52" s="57">
        <v>5909</v>
      </c>
      <c r="L52" s="57">
        <v>408</v>
      </c>
      <c r="M52" s="57">
        <v>993</v>
      </c>
      <c r="N52" s="57">
        <v>1587</v>
      </c>
      <c r="O52" s="33">
        <f t="shared" si="2"/>
        <v>-572</v>
      </c>
      <c r="P52" s="34">
        <f t="shared" si="2"/>
        <v>-607</v>
      </c>
      <c r="Q52" s="34">
        <f t="shared" si="3"/>
        <v>-594</v>
      </c>
    </row>
    <row r="53" spans="1:17" ht="15" customHeight="1">
      <c r="A53" s="29">
        <v>203</v>
      </c>
      <c r="B53" s="30"/>
      <c r="C53" s="36" t="s">
        <v>34</v>
      </c>
      <c r="D53" s="37"/>
      <c r="E53" s="57">
        <v>399</v>
      </c>
      <c r="F53" s="57">
        <v>307</v>
      </c>
      <c r="G53" s="57">
        <v>706</v>
      </c>
      <c r="H53" s="57">
        <v>80</v>
      </c>
      <c r="I53" s="57">
        <v>353</v>
      </c>
      <c r="J53" s="57">
        <v>357</v>
      </c>
      <c r="K53" s="57">
        <v>710</v>
      </c>
      <c r="L53" s="57">
        <v>35</v>
      </c>
      <c r="M53" s="57">
        <v>173</v>
      </c>
      <c r="N53" s="57">
        <v>309</v>
      </c>
      <c r="O53" s="33">
        <f t="shared" si="2"/>
        <v>-50</v>
      </c>
      <c r="P53" s="34">
        <f t="shared" si="2"/>
        <v>-4</v>
      </c>
      <c r="Q53" s="34">
        <f t="shared" si="3"/>
        <v>-136</v>
      </c>
    </row>
    <row r="54" spans="1:17" ht="15" customHeight="1">
      <c r="A54" s="29">
        <v>204</v>
      </c>
      <c r="B54" s="30"/>
      <c r="C54" s="36" t="s">
        <v>35</v>
      </c>
      <c r="D54" s="37"/>
      <c r="E54" s="57">
        <v>1399</v>
      </c>
      <c r="F54" s="57">
        <v>1603</v>
      </c>
      <c r="G54" s="57">
        <v>3002</v>
      </c>
      <c r="H54" s="57">
        <v>279</v>
      </c>
      <c r="I54" s="57">
        <v>1266</v>
      </c>
      <c r="J54" s="57">
        <v>1822</v>
      </c>
      <c r="K54" s="57">
        <v>3088</v>
      </c>
      <c r="L54" s="57">
        <v>235</v>
      </c>
      <c r="M54" s="57">
        <v>558</v>
      </c>
      <c r="N54" s="57">
        <v>754</v>
      </c>
      <c r="O54" s="33">
        <f t="shared" si="2"/>
        <v>-219</v>
      </c>
      <c r="P54" s="34">
        <f t="shared" si="2"/>
        <v>-86</v>
      </c>
      <c r="Q54" s="34">
        <f t="shared" si="3"/>
        <v>-196</v>
      </c>
    </row>
    <row r="55" spans="1:17" ht="15" customHeight="1">
      <c r="A55" s="29">
        <v>205</v>
      </c>
      <c r="B55" s="30"/>
      <c r="C55" s="36" t="s">
        <v>36</v>
      </c>
      <c r="D55" s="37"/>
      <c r="E55" s="57">
        <v>1193</v>
      </c>
      <c r="F55" s="57">
        <v>1513</v>
      </c>
      <c r="G55" s="57">
        <v>2706</v>
      </c>
      <c r="H55" s="57">
        <v>94</v>
      </c>
      <c r="I55" s="57">
        <v>793</v>
      </c>
      <c r="J55" s="57">
        <v>1633</v>
      </c>
      <c r="K55" s="57">
        <v>2426</v>
      </c>
      <c r="L55" s="57">
        <v>40</v>
      </c>
      <c r="M55" s="57">
        <v>444</v>
      </c>
      <c r="N55" s="57">
        <v>412</v>
      </c>
      <c r="O55" s="33">
        <f t="shared" si="2"/>
        <v>-120</v>
      </c>
      <c r="P55" s="34">
        <f t="shared" si="2"/>
        <v>280</v>
      </c>
      <c r="Q55" s="34">
        <f t="shared" si="3"/>
        <v>32</v>
      </c>
    </row>
    <row r="56" spans="1:17" ht="15" customHeight="1">
      <c r="A56" s="29">
        <v>207</v>
      </c>
      <c r="B56" s="30"/>
      <c r="C56" s="36" t="s">
        <v>37</v>
      </c>
      <c r="D56" s="37"/>
      <c r="E56" s="57">
        <v>215</v>
      </c>
      <c r="F56" s="57">
        <v>244</v>
      </c>
      <c r="G56" s="57">
        <v>459</v>
      </c>
      <c r="H56" s="57">
        <v>42</v>
      </c>
      <c r="I56" s="57">
        <v>289</v>
      </c>
      <c r="J56" s="57">
        <v>286</v>
      </c>
      <c r="K56" s="57">
        <v>575</v>
      </c>
      <c r="L56" s="57">
        <v>26</v>
      </c>
      <c r="M56" s="57">
        <v>98</v>
      </c>
      <c r="N56" s="57">
        <v>267</v>
      </c>
      <c r="O56" s="33">
        <f t="shared" si="2"/>
        <v>-42</v>
      </c>
      <c r="P56" s="34">
        <f t="shared" si="2"/>
        <v>-116</v>
      </c>
      <c r="Q56" s="34">
        <f t="shared" si="3"/>
        <v>-169</v>
      </c>
    </row>
    <row r="57" spans="1:17" ht="15" customHeight="1">
      <c r="A57" s="29">
        <v>208</v>
      </c>
      <c r="B57" s="30"/>
      <c r="C57" s="36" t="s">
        <v>71</v>
      </c>
      <c r="D57" s="37"/>
      <c r="E57" s="57">
        <v>152</v>
      </c>
      <c r="F57" s="57">
        <v>205</v>
      </c>
      <c r="G57" s="57">
        <v>357</v>
      </c>
      <c r="H57" s="57">
        <v>31</v>
      </c>
      <c r="I57" s="57">
        <v>156</v>
      </c>
      <c r="J57" s="57">
        <v>278</v>
      </c>
      <c r="K57" s="57">
        <v>434</v>
      </c>
      <c r="L57" s="57">
        <v>21</v>
      </c>
      <c r="M57" s="57">
        <v>64</v>
      </c>
      <c r="N57" s="57">
        <v>158</v>
      </c>
      <c r="O57" s="33">
        <f t="shared" si="2"/>
        <v>-73</v>
      </c>
      <c r="P57" s="34">
        <f t="shared" si="2"/>
        <v>-77</v>
      </c>
      <c r="Q57" s="34">
        <f t="shared" si="3"/>
        <v>-94</v>
      </c>
    </row>
    <row r="58" spans="1:17" ht="15" customHeight="1">
      <c r="A58" s="29">
        <v>209</v>
      </c>
      <c r="B58" s="30"/>
      <c r="C58" s="58" t="s">
        <v>39</v>
      </c>
      <c r="D58" s="37"/>
      <c r="E58" s="57">
        <v>256</v>
      </c>
      <c r="F58" s="57">
        <v>519</v>
      </c>
      <c r="G58" s="57">
        <v>775</v>
      </c>
      <c r="H58" s="57">
        <v>31</v>
      </c>
      <c r="I58" s="57">
        <v>280</v>
      </c>
      <c r="J58" s="57">
        <v>596</v>
      </c>
      <c r="K58" s="57">
        <v>876</v>
      </c>
      <c r="L58" s="57">
        <v>21</v>
      </c>
      <c r="M58" s="57">
        <v>109</v>
      </c>
      <c r="N58" s="57">
        <v>239</v>
      </c>
      <c r="O58" s="33">
        <f t="shared" si="2"/>
        <v>-77</v>
      </c>
      <c r="P58" s="34">
        <f t="shared" si="2"/>
        <v>-101</v>
      </c>
      <c r="Q58" s="34">
        <f t="shared" si="3"/>
        <v>-130</v>
      </c>
    </row>
    <row r="59" spans="1:17" ht="15" customHeight="1">
      <c r="A59" s="29">
        <v>210</v>
      </c>
      <c r="B59" s="30"/>
      <c r="C59" s="58" t="s">
        <v>73</v>
      </c>
      <c r="D59" s="37"/>
      <c r="E59" s="57">
        <v>177</v>
      </c>
      <c r="F59" s="57">
        <v>253</v>
      </c>
      <c r="G59" s="57">
        <v>430</v>
      </c>
      <c r="H59" s="57">
        <v>20</v>
      </c>
      <c r="I59" s="57">
        <v>174</v>
      </c>
      <c r="J59" s="57">
        <v>299</v>
      </c>
      <c r="K59" s="57">
        <v>473</v>
      </c>
      <c r="L59" s="57">
        <v>16</v>
      </c>
      <c r="M59" s="57">
        <v>73</v>
      </c>
      <c r="N59" s="57">
        <v>224</v>
      </c>
      <c r="O59" s="33">
        <f t="shared" si="2"/>
        <v>-46</v>
      </c>
      <c r="P59" s="34">
        <f t="shared" si="2"/>
        <v>-43</v>
      </c>
      <c r="Q59" s="34">
        <f t="shared" si="3"/>
        <v>-151</v>
      </c>
    </row>
    <row r="60" spans="1:17" ht="15" customHeight="1">
      <c r="A60" s="29">
        <v>211</v>
      </c>
      <c r="B60" s="30"/>
      <c r="C60" s="58" t="s">
        <v>156</v>
      </c>
      <c r="D60" s="37"/>
      <c r="E60" s="57">
        <v>317</v>
      </c>
      <c r="F60" s="57">
        <v>381</v>
      </c>
      <c r="G60" s="57">
        <v>698</v>
      </c>
      <c r="H60" s="57">
        <v>28</v>
      </c>
      <c r="I60" s="57">
        <v>321</v>
      </c>
      <c r="J60" s="57">
        <v>334</v>
      </c>
      <c r="K60" s="57">
        <v>655</v>
      </c>
      <c r="L60" s="57">
        <v>17</v>
      </c>
      <c r="M60" s="57">
        <v>91</v>
      </c>
      <c r="N60" s="57">
        <v>295</v>
      </c>
      <c r="O60" s="33">
        <f t="shared" si="2"/>
        <v>47</v>
      </c>
      <c r="P60" s="34">
        <f t="shared" si="2"/>
        <v>43</v>
      </c>
      <c r="Q60" s="34">
        <f t="shared" si="3"/>
        <v>-204</v>
      </c>
    </row>
    <row r="61" spans="1:17" ht="15" customHeight="1">
      <c r="A61" s="29">
        <v>212</v>
      </c>
      <c r="B61" s="30"/>
      <c r="C61" s="58" t="s">
        <v>143</v>
      </c>
      <c r="D61" s="37"/>
      <c r="E61" s="57">
        <v>309</v>
      </c>
      <c r="F61" s="57">
        <v>303</v>
      </c>
      <c r="G61" s="57">
        <v>612</v>
      </c>
      <c r="H61" s="57">
        <v>169</v>
      </c>
      <c r="I61" s="57">
        <v>367</v>
      </c>
      <c r="J61" s="57">
        <v>308</v>
      </c>
      <c r="K61" s="57">
        <v>675</v>
      </c>
      <c r="L61" s="57">
        <v>123</v>
      </c>
      <c r="M61" s="57">
        <v>83</v>
      </c>
      <c r="N61" s="57">
        <v>223</v>
      </c>
      <c r="O61" s="33">
        <f t="shared" si="2"/>
        <v>-5</v>
      </c>
      <c r="P61" s="34">
        <f t="shared" si="2"/>
        <v>-63</v>
      </c>
      <c r="Q61" s="34">
        <f t="shared" si="3"/>
        <v>-140</v>
      </c>
    </row>
    <row r="62" spans="1:17" ht="15" customHeight="1">
      <c r="A62" s="29">
        <v>213</v>
      </c>
      <c r="B62" s="30"/>
      <c r="C62" s="58" t="s">
        <v>76</v>
      </c>
      <c r="D62" s="37"/>
      <c r="E62" s="57">
        <v>294</v>
      </c>
      <c r="F62" s="57">
        <v>374</v>
      </c>
      <c r="G62" s="57">
        <v>668</v>
      </c>
      <c r="H62" s="57">
        <v>148</v>
      </c>
      <c r="I62" s="57">
        <v>405</v>
      </c>
      <c r="J62" s="57">
        <v>422</v>
      </c>
      <c r="K62" s="57">
        <v>827</v>
      </c>
      <c r="L62" s="57">
        <v>127</v>
      </c>
      <c r="M62" s="57">
        <v>133</v>
      </c>
      <c r="N62" s="57">
        <v>340</v>
      </c>
      <c r="O62" s="33">
        <f t="shared" si="2"/>
        <v>-48</v>
      </c>
      <c r="P62" s="34">
        <f t="shared" si="2"/>
        <v>-159</v>
      </c>
      <c r="Q62" s="34">
        <f t="shared" si="3"/>
        <v>-207</v>
      </c>
    </row>
    <row r="63" spans="1:17" ht="15" customHeight="1">
      <c r="A63" s="29">
        <v>214</v>
      </c>
      <c r="B63" s="30"/>
      <c r="C63" s="58" t="s">
        <v>0</v>
      </c>
      <c r="D63" s="37"/>
      <c r="E63" s="57">
        <v>219</v>
      </c>
      <c r="F63" s="57">
        <v>215</v>
      </c>
      <c r="G63" s="57">
        <v>434</v>
      </c>
      <c r="H63" s="57">
        <v>28</v>
      </c>
      <c r="I63" s="57">
        <v>254</v>
      </c>
      <c r="J63" s="57">
        <v>323</v>
      </c>
      <c r="K63" s="57">
        <v>577</v>
      </c>
      <c r="L63" s="57">
        <v>22</v>
      </c>
      <c r="M63" s="57">
        <v>114</v>
      </c>
      <c r="N63" s="57">
        <v>399</v>
      </c>
      <c r="O63" s="33">
        <f t="shared" si="2"/>
        <v>-108</v>
      </c>
      <c r="P63" s="34">
        <f t="shared" si="2"/>
        <v>-143</v>
      </c>
      <c r="Q63" s="34">
        <f t="shared" si="3"/>
        <v>-285</v>
      </c>
    </row>
    <row r="64" spans="1:17" ht="22.5" customHeight="1">
      <c r="A64" s="29" t="s">
        <v>85</v>
      </c>
      <c r="B64" s="30"/>
      <c r="C64" s="30"/>
      <c r="D64" s="31"/>
      <c r="E64" s="57">
        <v>1107</v>
      </c>
      <c r="F64" s="57">
        <v>779</v>
      </c>
      <c r="G64" s="57">
        <v>1886</v>
      </c>
      <c r="H64" s="57">
        <v>140</v>
      </c>
      <c r="I64" s="57">
        <v>1148</v>
      </c>
      <c r="J64" s="57">
        <v>961</v>
      </c>
      <c r="K64" s="57">
        <v>2109</v>
      </c>
      <c r="L64" s="57">
        <v>126</v>
      </c>
      <c r="M64" s="57">
        <v>323</v>
      </c>
      <c r="N64" s="57">
        <v>320</v>
      </c>
      <c r="O64" s="33">
        <f t="shared" si="2"/>
        <v>-182</v>
      </c>
      <c r="P64" s="34">
        <f t="shared" si="2"/>
        <v>-223</v>
      </c>
      <c r="Q64" s="34">
        <f t="shared" si="3"/>
        <v>3</v>
      </c>
    </row>
    <row r="65" spans="1:17" ht="15" customHeight="1">
      <c r="A65" s="38">
        <v>307</v>
      </c>
      <c r="B65" s="39"/>
      <c r="C65" s="40" t="s">
        <v>1</v>
      </c>
      <c r="D65" s="41"/>
      <c r="E65" s="57">
        <v>593</v>
      </c>
      <c r="F65" s="57">
        <v>351</v>
      </c>
      <c r="G65" s="57">
        <v>944</v>
      </c>
      <c r="H65" s="57">
        <v>13</v>
      </c>
      <c r="I65" s="57">
        <v>599</v>
      </c>
      <c r="J65" s="57">
        <v>510</v>
      </c>
      <c r="K65" s="57">
        <v>1109</v>
      </c>
      <c r="L65" s="57">
        <v>6</v>
      </c>
      <c r="M65" s="57">
        <v>191</v>
      </c>
      <c r="N65" s="57">
        <v>186</v>
      </c>
      <c r="O65" s="33">
        <f t="shared" si="2"/>
        <v>-159</v>
      </c>
      <c r="P65" s="34">
        <f t="shared" si="2"/>
        <v>-165</v>
      </c>
      <c r="Q65" s="34">
        <f t="shared" si="3"/>
        <v>5</v>
      </c>
    </row>
    <row r="66" spans="1:17" ht="15" customHeight="1">
      <c r="A66" s="38">
        <v>308</v>
      </c>
      <c r="B66" s="39"/>
      <c r="C66" s="40" t="s">
        <v>2</v>
      </c>
      <c r="D66" s="41"/>
      <c r="E66" s="57">
        <v>514</v>
      </c>
      <c r="F66" s="57">
        <v>428</v>
      </c>
      <c r="G66" s="57">
        <v>942</v>
      </c>
      <c r="H66" s="57">
        <v>127</v>
      </c>
      <c r="I66" s="57">
        <v>549</v>
      </c>
      <c r="J66" s="57">
        <v>451</v>
      </c>
      <c r="K66" s="57">
        <v>1000</v>
      </c>
      <c r="L66" s="57">
        <v>120</v>
      </c>
      <c r="M66" s="57">
        <v>132</v>
      </c>
      <c r="N66" s="57">
        <v>134</v>
      </c>
      <c r="O66" s="33">
        <f t="shared" si="2"/>
        <v>-23</v>
      </c>
      <c r="P66" s="34">
        <f t="shared" si="2"/>
        <v>-58</v>
      </c>
      <c r="Q66" s="34">
        <f t="shared" si="3"/>
        <v>-2</v>
      </c>
    </row>
    <row r="67" spans="1:17" ht="22.5" customHeight="1">
      <c r="A67" s="42" t="s">
        <v>169</v>
      </c>
      <c r="B67" s="43"/>
      <c r="C67" s="43"/>
      <c r="D67" s="44"/>
      <c r="E67" s="57">
        <v>345</v>
      </c>
      <c r="F67" s="57">
        <v>259</v>
      </c>
      <c r="G67" s="57">
        <v>604</v>
      </c>
      <c r="H67" s="57">
        <v>21</v>
      </c>
      <c r="I67" s="57">
        <v>381</v>
      </c>
      <c r="J67" s="57">
        <v>325</v>
      </c>
      <c r="K67" s="57">
        <v>706</v>
      </c>
      <c r="L67" s="57">
        <v>13</v>
      </c>
      <c r="M67" s="57">
        <v>118</v>
      </c>
      <c r="N67" s="57">
        <v>245</v>
      </c>
      <c r="O67" s="33">
        <f t="shared" si="2"/>
        <v>-66</v>
      </c>
      <c r="P67" s="34">
        <f t="shared" si="2"/>
        <v>-102</v>
      </c>
      <c r="Q67" s="34">
        <f t="shared" si="3"/>
        <v>-127</v>
      </c>
    </row>
    <row r="68" spans="1:17" ht="15" customHeight="1">
      <c r="A68" s="38">
        <v>321</v>
      </c>
      <c r="B68" s="39"/>
      <c r="C68" s="40" t="s">
        <v>3</v>
      </c>
      <c r="D68" s="41"/>
      <c r="E68" s="57">
        <v>67</v>
      </c>
      <c r="F68" s="57">
        <v>55</v>
      </c>
      <c r="G68" s="57">
        <v>122</v>
      </c>
      <c r="H68" s="57">
        <v>9</v>
      </c>
      <c r="I68" s="57">
        <v>88</v>
      </c>
      <c r="J68" s="57">
        <v>55</v>
      </c>
      <c r="K68" s="57">
        <v>143</v>
      </c>
      <c r="L68" s="57">
        <v>4</v>
      </c>
      <c r="M68" s="57">
        <v>14</v>
      </c>
      <c r="N68" s="57">
        <v>63</v>
      </c>
      <c r="O68" s="33">
        <f t="shared" si="2"/>
        <v>0</v>
      </c>
      <c r="P68" s="34">
        <f t="shared" si="2"/>
        <v>-21</v>
      </c>
      <c r="Q68" s="34">
        <f t="shared" si="3"/>
        <v>-49</v>
      </c>
    </row>
    <row r="69" spans="1:17" ht="15" customHeight="1">
      <c r="A69" s="38">
        <v>322</v>
      </c>
      <c r="B69" s="39"/>
      <c r="C69" s="40" t="s">
        <v>4</v>
      </c>
      <c r="D69" s="41"/>
      <c r="E69" s="57">
        <v>158</v>
      </c>
      <c r="F69" s="57">
        <v>101</v>
      </c>
      <c r="G69" s="57">
        <v>259</v>
      </c>
      <c r="H69" s="57">
        <v>8</v>
      </c>
      <c r="I69" s="57">
        <v>158</v>
      </c>
      <c r="J69" s="57">
        <v>129</v>
      </c>
      <c r="K69" s="57">
        <v>287</v>
      </c>
      <c r="L69" s="57">
        <v>2</v>
      </c>
      <c r="M69" s="57">
        <v>41</v>
      </c>
      <c r="N69" s="57">
        <v>84</v>
      </c>
      <c r="O69" s="33">
        <f t="shared" si="2"/>
        <v>-28</v>
      </c>
      <c r="P69" s="34">
        <f t="shared" si="2"/>
        <v>-28</v>
      </c>
      <c r="Q69" s="34">
        <f t="shared" si="3"/>
        <v>-43</v>
      </c>
    </row>
    <row r="70" spans="1:17" ht="15" customHeight="1">
      <c r="A70" s="38">
        <v>323</v>
      </c>
      <c r="B70" s="39"/>
      <c r="C70" s="40" t="s">
        <v>5</v>
      </c>
      <c r="D70" s="41"/>
      <c r="E70" s="57">
        <v>120</v>
      </c>
      <c r="F70" s="57">
        <v>103</v>
      </c>
      <c r="G70" s="57">
        <v>223</v>
      </c>
      <c r="H70" s="57">
        <v>4</v>
      </c>
      <c r="I70" s="57">
        <v>135</v>
      </c>
      <c r="J70" s="57">
        <v>141</v>
      </c>
      <c r="K70" s="57">
        <v>276</v>
      </c>
      <c r="L70" s="57">
        <v>7</v>
      </c>
      <c r="M70" s="57">
        <v>63</v>
      </c>
      <c r="N70" s="57">
        <v>98</v>
      </c>
      <c r="O70" s="33">
        <f t="shared" si="2"/>
        <v>-38</v>
      </c>
      <c r="P70" s="34">
        <f t="shared" si="2"/>
        <v>-53</v>
      </c>
      <c r="Q70" s="34">
        <f t="shared" si="3"/>
        <v>-35</v>
      </c>
    </row>
    <row r="71" spans="1:17" ht="22.5" customHeight="1">
      <c r="A71" s="42" t="s">
        <v>170</v>
      </c>
      <c r="B71" s="43"/>
      <c r="C71" s="43"/>
      <c r="D71" s="44"/>
      <c r="E71" s="57">
        <v>268</v>
      </c>
      <c r="F71" s="57">
        <v>101</v>
      </c>
      <c r="G71" s="57">
        <v>369</v>
      </c>
      <c r="H71" s="57">
        <v>3</v>
      </c>
      <c r="I71" s="57">
        <v>213</v>
      </c>
      <c r="J71" s="57">
        <v>148</v>
      </c>
      <c r="K71" s="57">
        <v>361</v>
      </c>
      <c r="L71" s="57">
        <v>0</v>
      </c>
      <c r="M71" s="57">
        <v>87</v>
      </c>
      <c r="N71" s="57">
        <v>95</v>
      </c>
      <c r="O71" s="33">
        <f t="shared" si="2"/>
        <v>-47</v>
      </c>
      <c r="P71" s="34">
        <f t="shared" si="2"/>
        <v>8</v>
      </c>
      <c r="Q71" s="34">
        <f t="shared" si="3"/>
        <v>-8</v>
      </c>
    </row>
    <row r="72" spans="1:17" ht="15" customHeight="1">
      <c r="A72" s="38">
        <v>383</v>
      </c>
      <c r="B72" s="39"/>
      <c r="C72" s="40" t="s">
        <v>6</v>
      </c>
      <c r="D72" s="41"/>
      <c r="E72" s="57">
        <v>35</v>
      </c>
      <c r="F72" s="57">
        <v>22</v>
      </c>
      <c r="G72" s="57">
        <v>57</v>
      </c>
      <c r="H72" s="57">
        <v>0</v>
      </c>
      <c r="I72" s="57">
        <v>33</v>
      </c>
      <c r="J72" s="57">
        <v>32</v>
      </c>
      <c r="K72" s="57">
        <v>65</v>
      </c>
      <c r="L72" s="57">
        <v>0</v>
      </c>
      <c r="M72" s="57">
        <v>5</v>
      </c>
      <c r="N72" s="57">
        <v>30</v>
      </c>
      <c r="O72" s="33">
        <f t="shared" si="2"/>
        <v>-10</v>
      </c>
      <c r="P72" s="34">
        <f t="shared" si="2"/>
        <v>-8</v>
      </c>
      <c r="Q72" s="34">
        <f t="shared" si="3"/>
        <v>-25</v>
      </c>
    </row>
    <row r="73" spans="1:17" ht="15" customHeight="1">
      <c r="A73" s="38">
        <v>391</v>
      </c>
      <c r="B73" s="39"/>
      <c r="C73" s="40" t="s">
        <v>7</v>
      </c>
      <c r="D73" s="41"/>
      <c r="E73" s="57">
        <v>233</v>
      </c>
      <c r="F73" s="57">
        <v>79</v>
      </c>
      <c r="G73" s="57">
        <v>312</v>
      </c>
      <c r="H73" s="57">
        <v>3</v>
      </c>
      <c r="I73" s="57">
        <v>180</v>
      </c>
      <c r="J73" s="57">
        <v>116</v>
      </c>
      <c r="K73" s="57">
        <v>296</v>
      </c>
      <c r="L73" s="57">
        <v>0</v>
      </c>
      <c r="M73" s="57">
        <v>82</v>
      </c>
      <c r="N73" s="57">
        <v>65</v>
      </c>
      <c r="O73" s="33">
        <f t="shared" si="2"/>
        <v>-37</v>
      </c>
      <c r="P73" s="34">
        <f t="shared" si="2"/>
        <v>16</v>
      </c>
      <c r="Q73" s="34">
        <f t="shared" si="3"/>
        <v>17</v>
      </c>
    </row>
    <row r="74" spans="1:17" ht="22.5" customHeight="1">
      <c r="A74" s="42" t="s">
        <v>171</v>
      </c>
      <c r="B74" s="43"/>
      <c r="C74" s="43"/>
      <c r="D74" s="44"/>
      <c r="E74" s="57">
        <v>154</v>
      </c>
      <c r="F74" s="57">
        <v>155</v>
      </c>
      <c r="G74" s="57">
        <v>309</v>
      </c>
      <c r="H74" s="57">
        <v>23</v>
      </c>
      <c r="I74" s="57">
        <v>202</v>
      </c>
      <c r="J74" s="57">
        <v>174</v>
      </c>
      <c r="K74" s="59">
        <v>376</v>
      </c>
      <c r="L74" s="57">
        <v>4</v>
      </c>
      <c r="M74" s="57">
        <v>40</v>
      </c>
      <c r="N74" s="57">
        <v>174</v>
      </c>
      <c r="O74" s="33">
        <f t="shared" si="2"/>
        <v>-19</v>
      </c>
      <c r="P74" s="34">
        <f t="shared" si="2"/>
        <v>-67</v>
      </c>
      <c r="Q74" s="34">
        <f t="shared" si="3"/>
        <v>-134</v>
      </c>
    </row>
    <row r="75" spans="1:17" ht="15" customHeight="1">
      <c r="A75" s="38">
        <v>411</v>
      </c>
      <c r="B75" s="39"/>
      <c r="C75" s="43" t="s">
        <v>157</v>
      </c>
      <c r="D75" s="41"/>
      <c r="E75" s="57">
        <v>154</v>
      </c>
      <c r="F75" s="57">
        <v>155</v>
      </c>
      <c r="G75" s="57">
        <v>309</v>
      </c>
      <c r="H75" s="57">
        <v>23</v>
      </c>
      <c r="I75" s="57">
        <v>202</v>
      </c>
      <c r="J75" s="57">
        <v>174</v>
      </c>
      <c r="K75" s="59">
        <v>376</v>
      </c>
      <c r="L75" s="57">
        <v>4</v>
      </c>
      <c r="M75" s="57">
        <v>40</v>
      </c>
      <c r="N75" s="57">
        <v>174</v>
      </c>
      <c r="O75" s="33">
        <f t="shared" si="2"/>
        <v>-19</v>
      </c>
      <c r="P75" s="34">
        <f t="shared" si="2"/>
        <v>-67</v>
      </c>
      <c r="Q75" s="34">
        <f t="shared" si="3"/>
        <v>-134</v>
      </c>
    </row>
    <row r="76" spans="1:17" ht="7.5" customHeight="1">
      <c r="A76" s="45"/>
      <c r="B76" s="46"/>
      <c r="C76" s="46"/>
      <c r="D76" s="47"/>
      <c r="E76" s="48"/>
      <c r="F76" s="48"/>
      <c r="G76" s="60"/>
      <c r="H76" s="60"/>
      <c r="I76" s="60"/>
      <c r="J76" s="60"/>
      <c r="K76" s="60"/>
      <c r="L76" s="60"/>
      <c r="M76" s="60"/>
      <c r="N76" s="60"/>
      <c r="O76" s="48"/>
      <c r="P76" s="48"/>
      <c r="Q76" s="50"/>
    </row>
    <row r="77" spans="1:16" ht="13.5">
      <c r="A77" s="11"/>
      <c r="B77" s="11"/>
      <c r="E77" s="51"/>
      <c r="F77" s="51"/>
      <c r="G77" s="61"/>
      <c r="H77" s="61"/>
      <c r="I77" s="61"/>
      <c r="J77" s="61"/>
      <c r="K77" s="61"/>
      <c r="L77" s="61"/>
      <c r="M77" s="61"/>
      <c r="N77" s="61"/>
      <c r="O77" s="51"/>
      <c r="P77" s="51"/>
    </row>
    <row r="78" spans="1:16" ht="13.5">
      <c r="A78" s="13" t="s">
        <v>91</v>
      </c>
      <c r="E78" s="51"/>
      <c r="F78" s="51"/>
      <c r="G78" s="61"/>
      <c r="H78" s="61"/>
      <c r="I78" s="61"/>
      <c r="J78" s="61"/>
      <c r="K78" s="61"/>
      <c r="L78" s="61"/>
      <c r="M78" s="61"/>
      <c r="N78" s="61"/>
      <c r="O78" s="51"/>
      <c r="P78" s="51"/>
    </row>
    <row r="79" spans="1:5" ht="17.25">
      <c r="A79" s="8"/>
      <c r="B79" s="9"/>
      <c r="C79" s="10"/>
      <c r="E79" s="12" t="s">
        <v>195</v>
      </c>
    </row>
    <row r="80" spans="1:17" ht="13.5">
      <c r="A80" s="9"/>
      <c r="B80" s="9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7.25">
      <c r="A81" s="8" t="s">
        <v>159</v>
      </c>
      <c r="B81" s="9"/>
      <c r="C81" s="10"/>
      <c r="D81" s="10"/>
      <c r="E81" s="14" t="str">
        <f>E3</f>
        <v>長崎県異動人口調査〔2019年〕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7.5" customHeight="1">
      <c r="A82" s="9"/>
      <c r="B82" s="9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22.5" customHeight="1">
      <c r="A83" s="175" t="s">
        <v>147</v>
      </c>
      <c r="B83" s="176"/>
      <c r="C83" s="176"/>
      <c r="D83" s="177"/>
      <c r="E83" s="173" t="s">
        <v>58</v>
      </c>
      <c r="F83" s="184"/>
      <c r="G83" s="184"/>
      <c r="H83" s="174"/>
      <c r="I83" s="173" t="s">
        <v>59</v>
      </c>
      <c r="J83" s="184"/>
      <c r="K83" s="184"/>
      <c r="L83" s="174"/>
      <c r="M83" s="170" t="s">
        <v>148</v>
      </c>
      <c r="N83" s="170" t="s">
        <v>149</v>
      </c>
      <c r="O83" s="173" t="s">
        <v>9</v>
      </c>
      <c r="P83" s="174"/>
      <c r="Q83" s="170" t="s">
        <v>10</v>
      </c>
    </row>
    <row r="84" spans="1:17" ht="12" customHeight="1">
      <c r="A84" s="178"/>
      <c r="B84" s="179"/>
      <c r="C84" s="179"/>
      <c r="D84" s="180"/>
      <c r="E84" s="170" t="s">
        <v>62</v>
      </c>
      <c r="F84" s="170" t="s">
        <v>63</v>
      </c>
      <c r="G84" s="175" t="s">
        <v>61</v>
      </c>
      <c r="H84" s="20"/>
      <c r="I84" s="170" t="s">
        <v>62</v>
      </c>
      <c r="J84" s="170" t="s">
        <v>63</v>
      </c>
      <c r="K84" s="175" t="s">
        <v>61</v>
      </c>
      <c r="L84" s="20"/>
      <c r="M84" s="171"/>
      <c r="N84" s="171"/>
      <c r="O84" s="170" t="s">
        <v>151</v>
      </c>
      <c r="P84" s="170" t="s">
        <v>152</v>
      </c>
      <c r="Q84" s="171"/>
    </row>
    <row r="85" spans="1:17" ht="18" customHeight="1">
      <c r="A85" s="181"/>
      <c r="B85" s="182"/>
      <c r="C85" s="182"/>
      <c r="D85" s="183"/>
      <c r="E85" s="172"/>
      <c r="F85" s="172"/>
      <c r="G85" s="172"/>
      <c r="H85" s="52" t="s">
        <v>161</v>
      </c>
      <c r="I85" s="172"/>
      <c r="J85" s="172"/>
      <c r="K85" s="172"/>
      <c r="L85" s="52" t="s">
        <v>161</v>
      </c>
      <c r="M85" s="172"/>
      <c r="N85" s="172"/>
      <c r="O85" s="172"/>
      <c r="P85" s="172"/>
      <c r="Q85" s="172"/>
    </row>
    <row r="86" spans="1:17" ht="7.5" customHeight="1">
      <c r="A86" s="25"/>
      <c r="B86" s="26"/>
      <c r="C86" s="26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22.5" customHeight="1">
      <c r="A87" s="29" t="s">
        <v>153</v>
      </c>
      <c r="B87" s="30"/>
      <c r="C87" s="30"/>
      <c r="D87" s="31"/>
      <c r="E87" s="32">
        <v>10208</v>
      </c>
      <c r="F87" s="32">
        <v>11825</v>
      </c>
      <c r="G87" s="32">
        <v>22033</v>
      </c>
      <c r="H87" s="32">
        <v>2609</v>
      </c>
      <c r="I87" s="32">
        <v>10233</v>
      </c>
      <c r="J87" s="32">
        <v>15187</v>
      </c>
      <c r="K87" s="32">
        <v>25420</v>
      </c>
      <c r="L87" s="32">
        <v>2258</v>
      </c>
      <c r="M87" s="32">
        <v>4700</v>
      </c>
      <c r="N87" s="32">
        <v>9094</v>
      </c>
      <c r="O87" s="33">
        <f>F87-J87</f>
        <v>-3362</v>
      </c>
      <c r="P87" s="34">
        <f>G87-K87</f>
        <v>-3387</v>
      </c>
      <c r="Q87" s="34">
        <f>M87-N87</f>
        <v>-4394</v>
      </c>
    </row>
    <row r="88" spans="1:17" ht="22.5" customHeight="1">
      <c r="A88" s="29" t="s">
        <v>154</v>
      </c>
      <c r="B88" s="30"/>
      <c r="C88" s="30"/>
      <c r="D88" s="31"/>
      <c r="E88" s="32">
        <v>8402</v>
      </c>
      <c r="F88" s="32">
        <v>10723</v>
      </c>
      <c r="G88" s="32">
        <v>19125</v>
      </c>
      <c r="H88" s="32">
        <v>2390</v>
      </c>
      <c r="I88" s="32">
        <v>8267</v>
      </c>
      <c r="J88" s="32">
        <v>13626</v>
      </c>
      <c r="K88" s="32">
        <v>21893</v>
      </c>
      <c r="L88" s="32">
        <v>2073</v>
      </c>
      <c r="M88" s="32">
        <v>4155</v>
      </c>
      <c r="N88" s="32">
        <v>8251</v>
      </c>
      <c r="O88" s="33">
        <f aca="true" t="shared" si="4" ref="O88:P114">F88-J88</f>
        <v>-2903</v>
      </c>
      <c r="P88" s="34">
        <f t="shared" si="4"/>
        <v>-2768</v>
      </c>
      <c r="Q88" s="34">
        <f aca="true" t="shared" si="5" ref="Q88:Q114">M88-N88</f>
        <v>-4096</v>
      </c>
    </row>
    <row r="89" spans="1:17" ht="22.5" customHeight="1">
      <c r="A89" s="29" t="s">
        <v>155</v>
      </c>
      <c r="B89" s="30"/>
      <c r="C89" s="30"/>
      <c r="D89" s="31"/>
      <c r="E89" s="32">
        <v>1806</v>
      </c>
      <c r="F89" s="32">
        <v>1102</v>
      </c>
      <c r="G89" s="32">
        <v>2908</v>
      </c>
      <c r="H89" s="32">
        <v>219</v>
      </c>
      <c r="I89" s="32">
        <v>1966</v>
      </c>
      <c r="J89" s="32">
        <v>1561</v>
      </c>
      <c r="K89" s="32">
        <v>3527</v>
      </c>
      <c r="L89" s="32">
        <v>185</v>
      </c>
      <c r="M89" s="32">
        <v>545</v>
      </c>
      <c r="N89" s="32">
        <v>843</v>
      </c>
      <c r="O89" s="33">
        <f t="shared" si="4"/>
        <v>-459</v>
      </c>
      <c r="P89" s="34">
        <f t="shared" si="4"/>
        <v>-619</v>
      </c>
      <c r="Q89" s="34">
        <f t="shared" si="5"/>
        <v>-298</v>
      </c>
    </row>
    <row r="90" spans="1:17" ht="15" customHeight="1">
      <c r="A90" s="29">
        <v>201</v>
      </c>
      <c r="B90" s="30"/>
      <c r="C90" s="36" t="s">
        <v>82</v>
      </c>
      <c r="D90" s="37"/>
      <c r="E90" s="32">
        <v>2432</v>
      </c>
      <c r="F90" s="32">
        <v>3551</v>
      </c>
      <c r="G90" s="32">
        <v>5983</v>
      </c>
      <c r="H90" s="32">
        <v>713</v>
      </c>
      <c r="I90" s="32">
        <v>2312</v>
      </c>
      <c r="J90" s="32">
        <v>4862</v>
      </c>
      <c r="K90" s="32">
        <v>7174</v>
      </c>
      <c r="L90" s="32">
        <v>667</v>
      </c>
      <c r="M90" s="32">
        <v>1346</v>
      </c>
      <c r="N90" s="32">
        <v>2692</v>
      </c>
      <c r="O90" s="33">
        <f t="shared" si="4"/>
        <v>-1311</v>
      </c>
      <c r="P90" s="34">
        <f t="shared" si="4"/>
        <v>-1191</v>
      </c>
      <c r="Q90" s="34">
        <f t="shared" si="5"/>
        <v>-1346</v>
      </c>
    </row>
    <row r="91" spans="1:17" ht="15" customHeight="1">
      <c r="A91" s="29">
        <v>202</v>
      </c>
      <c r="B91" s="30"/>
      <c r="C91" s="36" t="s">
        <v>33</v>
      </c>
      <c r="D91" s="37"/>
      <c r="E91" s="32">
        <v>1368</v>
      </c>
      <c r="F91" s="32">
        <v>2427</v>
      </c>
      <c r="G91" s="32">
        <v>3795</v>
      </c>
      <c r="H91" s="32">
        <v>276</v>
      </c>
      <c r="I91" s="32">
        <v>1497</v>
      </c>
      <c r="J91" s="32">
        <v>3056</v>
      </c>
      <c r="K91" s="32">
        <v>4553</v>
      </c>
      <c r="L91" s="32">
        <v>226</v>
      </c>
      <c r="M91" s="32">
        <v>958</v>
      </c>
      <c r="N91" s="32">
        <v>1695</v>
      </c>
      <c r="O91" s="33">
        <f t="shared" si="4"/>
        <v>-629</v>
      </c>
      <c r="P91" s="34">
        <f t="shared" si="4"/>
        <v>-758</v>
      </c>
      <c r="Q91" s="34">
        <f t="shared" si="5"/>
        <v>-737</v>
      </c>
    </row>
    <row r="92" spans="1:17" ht="15" customHeight="1">
      <c r="A92" s="29">
        <v>203</v>
      </c>
      <c r="B92" s="30"/>
      <c r="C92" s="36" t="s">
        <v>34</v>
      </c>
      <c r="D92" s="37"/>
      <c r="E92" s="32">
        <v>433</v>
      </c>
      <c r="F92" s="32">
        <v>305</v>
      </c>
      <c r="G92" s="32">
        <v>738</v>
      </c>
      <c r="H92" s="32">
        <v>151</v>
      </c>
      <c r="I92" s="32">
        <v>351</v>
      </c>
      <c r="J92" s="32">
        <v>435</v>
      </c>
      <c r="K92" s="32">
        <v>786</v>
      </c>
      <c r="L92" s="32">
        <v>121</v>
      </c>
      <c r="M92" s="32">
        <v>142</v>
      </c>
      <c r="N92" s="32">
        <v>318</v>
      </c>
      <c r="O92" s="33">
        <f t="shared" si="4"/>
        <v>-130</v>
      </c>
      <c r="P92" s="34">
        <f t="shared" si="4"/>
        <v>-48</v>
      </c>
      <c r="Q92" s="34">
        <f t="shared" si="5"/>
        <v>-176</v>
      </c>
    </row>
    <row r="93" spans="1:17" ht="15" customHeight="1">
      <c r="A93" s="29">
        <v>204</v>
      </c>
      <c r="B93" s="30"/>
      <c r="C93" s="36" t="s">
        <v>35</v>
      </c>
      <c r="D93" s="37"/>
      <c r="E93" s="32">
        <v>1267</v>
      </c>
      <c r="F93" s="32">
        <v>1367</v>
      </c>
      <c r="G93" s="32">
        <v>2634</v>
      </c>
      <c r="H93" s="32">
        <v>569</v>
      </c>
      <c r="I93" s="32">
        <v>1244</v>
      </c>
      <c r="J93" s="32">
        <v>1495</v>
      </c>
      <c r="K93" s="32">
        <v>2739</v>
      </c>
      <c r="L93" s="32">
        <v>512</v>
      </c>
      <c r="M93" s="32">
        <v>493</v>
      </c>
      <c r="N93" s="32">
        <v>858</v>
      </c>
      <c r="O93" s="33">
        <f t="shared" si="4"/>
        <v>-128</v>
      </c>
      <c r="P93" s="34">
        <f t="shared" si="4"/>
        <v>-105</v>
      </c>
      <c r="Q93" s="34">
        <f t="shared" si="5"/>
        <v>-365</v>
      </c>
    </row>
    <row r="94" spans="1:17" ht="15" customHeight="1">
      <c r="A94" s="29">
        <v>205</v>
      </c>
      <c r="B94" s="30"/>
      <c r="C94" s="36" t="s">
        <v>36</v>
      </c>
      <c r="D94" s="37"/>
      <c r="E94" s="32">
        <v>1242</v>
      </c>
      <c r="F94" s="32">
        <v>987</v>
      </c>
      <c r="G94" s="32">
        <v>2229</v>
      </c>
      <c r="H94" s="32">
        <v>53</v>
      </c>
      <c r="I94" s="32">
        <v>778</v>
      </c>
      <c r="J94" s="32">
        <v>1116</v>
      </c>
      <c r="K94" s="32">
        <v>1894</v>
      </c>
      <c r="L94" s="32">
        <v>35</v>
      </c>
      <c r="M94" s="32">
        <v>444</v>
      </c>
      <c r="N94" s="32">
        <v>457</v>
      </c>
      <c r="O94" s="33">
        <f t="shared" si="4"/>
        <v>-129</v>
      </c>
      <c r="P94" s="34">
        <f t="shared" si="4"/>
        <v>335</v>
      </c>
      <c r="Q94" s="34">
        <f t="shared" si="5"/>
        <v>-13</v>
      </c>
    </row>
    <row r="95" spans="1:17" ht="15" customHeight="1">
      <c r="A95" s="29">
        <v>207</v>
      </c>
      <c r="B95" s="30"/>
      <c r="C95" s="36" t="s">
        <v>37</v>
      </c>
      <c r="D95" s="37"/>
      <c r="E95" s="32">
        <v>187</v>
      </c>
      <c r="F95" s="32">
        <v>214</v>
      </c>
      <c r="G95" s="32">
        <v>401</v>
      </c>
      <c r="H95" s="32">
        <v>50</v>
      </c>
      <c r="I95" s="32">
        <v>268</v>
      </c>
      <c r="J95" s="32">
        <v>268</v>
      </c>
      <c r="K95" s="32">
        <v>536</v>
      </c>
      <c r="L95" s="32">
        <v>32</v>
      </c>
      <c r="M95" s="32">
        <v>87</v>
      </c>
      <c r="N95" s="32">
        <v>296</v>
      </c>
      <c r="O95" s="33">
        <f t="shared" si="4"/>
        <v>-54</v>
      </c>
      <c r="P95" s="34">
        <f t="shared" si="4"/>
        <v>-135</v>
      </c>
      <c r="Q95" s="34">
        <f t="shared" si="5"/>
        <v>-209</v>
      </c>
    </row>
    <row r="96" spans="1:17" ht="15" customHeight="1">
      <c r="A96" s="29">
        <v>208</v>
      </c>
      <c r="B96" s="30"/>
      <c r="C96" s="36" t="s">
        <v>71</v>
      </c>
      <c r="D96" s="37"/>
      <c r="E96" s="32">
        <v>140</v>
      </c>
      <c r="F96" s="32">
        <v>167</v>
      </c>
      <c r="G96" s="32">
        <v>307</v>
      </c>
      <c r="H96" s="32">
        <v>36</v>
      </c>
      <c r="I96" s="32">
        <v>153</v>
      </c>
      <c r="J96" s="32">
        <v>278</v>
      </c>
      <c r="K96" s="32">
        <v>431</v>
      </c>
      <c r="L96" s="32">
        <v>44</v>
      </c>
      <c r="M96" s="32">
        <v>68</v>
      </c>
      <c r="N96" s="32">
        <v>205</v>
      </c>
      <c r="O96" s="33">
        <f t="shared" si="4"/>
        <v>-111</v>
      </c>
      <c r="P96" s="34">
        <f t="shared" si="4"/>
        <v>-124</v>
      </c>
      <c r="Q96" s="34">
        <f t="shared" si="5"/>
        <v>-137</v>
      </c>
    </row>
    <row r="97" spans="1:17" ht="15" customHeight="1">
      <c r="A97" s="29">
        <v>209</v>
      </c>
      <c r="B97" s="30"/>
      <c r="C97" s="58" t="s">
        <v>39</v>
      </c>
      <c r="D97" s="37"/>
      <c r="E97" s="32">
        <v>134</v>
      </c>
      <c r="F97" s="32">
        <v>309</v>
      </c>
      <c r="G97" s="32">
        <v>443</v>
      </c>
      <c r="H97" s="32">
        <v>41</v>
      </c>
      <c r="I97" s="32">
        <v>214</v>
      </c>
      <c r="J97" s="32">
        <v>488</v>
      </c>
      <c r="K97" s="32">
        <v>702</v>
      </c>
      <c r="L97" s="32">
        <v>28</v>
      </c>
      <c r="M97" s="32">
        <v>89</v>
      </c>
      <c r="N97" s="32">
        <v>212</v>
      </c>
      <c r="O97" s="33">
        <f t="shared" si="4"/>
        <v>-179</v>
      </c>
      <c r="P97" s="34">
        <f t="shared" si="4"/>
        <v>-259</v>
      </c>
      <c r="Q97" s="34">
        <f t="shared" si="5"/>
        <v>-123</v>
      </c>
    </row>
    <row r="98" spans="1:17" ht="15" customHeight="1">
      <c r="A98" s="29">
        <v>210</v>
      </c>
      <c r="B98" s="30"/>
      <c r="C98" s="58" t="s">
        <v>73</v>
      </c>
      <c r="D98" s="37"/>
      <c r="E98" s="32">
        <v>148</v>
      </c>
      <c r="F98" s="32">
        <v>211</v>
      </c>
      <c r="G98" s="32">
        <v>359</v>
      </c>
      <c r="H98" s="32">
        <v>18</v>
      </c>
      <c r="I98" s="32">
        <v>131</v>
      </c>
      <c r="J98" s="32">
        <v>265</v>
      </c>
      <c r="K98" s="32">
        <v>396</v>
      </c>
      <c r="L98" s="32">
        <v>9</v>
      </c>
      <c r="M98" s="32">
        <v>71</v>
      </c>
      <c r="N98" s="32">
        <v>219</v>
      </c>
      <c r="O98" s="33">
        <f t="shared" si="4"/>
        <v>-54</v>
      </c>
      <c r="P98" s="34">
        <f t="shared" si="4"/>
        <v>-37</v>
      </c>
      <c r="Q98" s="34">
        <f t="shared" si="5"/>
        <v>-148</v>
      </c>
    </row>
    <row r="99" spans="1:17" ht="15" customHeight="1">
      <c r="A99" s="29">
        <v>211</v>
      </c>
      <c r="B99" s="30"/>
      <c r="C99" s="58" t="s">
        <v>156</v>
      </c>
      <c r="D99" s="37"/>
      <c r="E99" s="32">
        <v>269</v>
      </c>
      <c r="F99" s="32">
        <v>322</v>
      </c>
      <c r="G99" s="32">
        <v>591</v>
      </c>
      <c r="H99" s="32">
        <v>24</v>
      </c>
      <c r="I99" s="32">
        <v>296</v>
      </c>
      <c r="J99" s="32">
        <v>305</v>
      </c>
      <c r="K99" s="32">
        <v>601</v>
      </c>
      <c r="L99" s="32">
        <v>14</v>
      </c>
      <c r="M99" s="32">
        <v>105</v>
      </c>
      <c r="N99" s="32">
        <v>323</v>
      </c>
      <c r="O99" s="33">
        <f t="shared" si="4"/>
        <v>17</v>
      </c>
      <c r="P99" s="34">
        <f t="shared" si="4"/>
        <v>-10</v>
      </c>
      <c r="Q99" s="34">
        <f t="shared" si="5"/>
        <v>-218</v>
      </c>
    </row>
    <row r="100" spans="1:17" ht="15" customHeight="1">
      <c r="A100" s="29">
        <v>212</v>
      </c>
      <c r="B100" s="30"/>
      <c r="C100" s="58" t="s">
        <v>143</v>
      </c>
      <c r="D100" s="37"/>
      <c r="E100" s="32">
        <v>192</v>
      </c>
      <c r="F100" s="32">
        <v>145</v>
      </c>
      <c r="G100" s="32">
        <v>337</v>
      </c>
      <c r="H100" s="32">
        <v>47</v>
      </c>
      <c r="I100" s="32">
        <v>275</v>
      </c>
      <c r="J100" s="32">
        <v>204</v>
      </c>
      <c r="K100" s="32">
        <v>479</v>
      </c>
      <c r="L100" s="32">
        <v>29</v>
      </c>
      <c r="M100" s="32">
        <v>88</v>
      </c>
      <c r="N100" s="32">
        <v>247</v>
      </c>
      <c r="O100" s="33">
        <f t="shared" si="4"/>
        <v>-59</v>
      </c>
      <c r="P100" s="34">
        <f t="shared" si="4"/>
        <v>-142</v>
      </c>
      <c r="Q100" s="34">
        <f t="shared" si="5"/>
        <v>-159</v>
      </c>
    </row>
    <row r="101" spans="1:17" ht="15" customHeight="1">
      <c r="A101" s="29">
        <v>213</v>
      </c>
      <c r="B101" s="30"/>
      <c r="C101" s="58" t="s">
        <v>76</v>
      </c>
      <c r="D101" s="37"/>
      <c r="E101" s="32">
        <v>345</v>
      </c>
      <c r="F101" s="32">
        <v>471</v>
      </c>
      <c r="G101" s="32">
        <v>816</v>
      </c>
      <c r="H101" s="32">
        <v>293</v>
      </c>
      <c r="I101" s="32">
        <v>454</v>
      </c>
      <c r="J101" s="32">
        <v>516</v>
      </c>
      <c r="K101" s="32">
        <v>970</v>
      </c>
      <c r="L101" s="32">
        <v>267</v>
      </c>
      <c r="M101" s="32">
        <v>139</v>
      </c>
      <c r="N101" s="32">
        <v>306</v>
      </c>
      <c r="O101" s="33">
        <f t="shared" si="4"/>
        <v>-45</v>
      </c>
      <c r="P101" s="34">
        <f t="shared" si="4"/>
        <v>-154</v>
      </c>
      <c r="Q101" s="34">
        <f t="shared" si="5"/>
        <v>-167</v>
      </c>
    </row>
    <row r="102" spans="1:17" ht="15" customHeight="1">
      <c r="A102" s="29">
        <v>214</v>
      </c>
      <c r="B102" s="30"/>
      <c r="C102" s="58" t="s">
        <v>0</v>
      </c>
      <c r="D102" s="37"/>
      <c r="E102" s="32">
        <v>245</v>
      </c>
      <c r="F102" s="32">
        <v>247</v>
      </c>
      <c r="G102" s="32">
        <v>492</v>
      </c>
      <c r="H102" s="32">
        <v>119</v>
      </c>
      <c r="I102" s="32">
        <v>294</v>
      </c>
      <c r="J102" s="32">
        <v>338</v>
      </c>
      <c r="K102" s="32">
        <v>632</v>
      </c>
      <c r="L102" s="32">
        <v>89</v>
      </c>
      <c r="M102" s="32">
        <v>125</v>
      </c>
      <c r="N102" s="32">
        <v>423</v>
      </c>
      <c r="O102" s="33">
        <f t="shared" si="4"/>
        <v>-91</v>
      </c>
      <c r="P102" s="34">
        <f t="shared" si="4"/>
        <v>-140</v>
      </c>
      <c r="Q102" s="34">
        <f t="shared" si="5"/>
        <v>-298</v>
      </c>
    </row>
    <row r="103" spans="1:17" ht="22.5" customHeight="1">
      <c r="A103" s="29" t="s">
        <v>85</v>
      </c>
      <c r="B103" s="30"/>
      <c r="C103" s="30"/>
      <c r="D103" s="31"/>
      <c r="E103" s="32">
        <v>1071</v>
      </c>
      <c r="F103" s="32">
        <v>652</v>
      </c>
      <c r="G103" s="32">
        <v>1723</v>
      </c>
      <c r="H103" s="32">
        <v>174</v>
      </c>
      <c r="I103" s="32">
        <v>1138</v>
      </c>
      <c r="J103" s="32">
        <v>901</v>
      </c>
      <c r="K103" s="32">
        <v>2039</v>
      </c>
      <c r="L103" s="32">
        <v>163</v>
      </c>
      <c r="M103" s="32">
        <v>303</v>
      </c>
      <c r="N103" s="32">
        <v>315</v>
      </c>
      <c r="O103" s="33">
        <f t="shared" si="4"/>
        <v>-249</v>
      </c>
      <c r="P103" s="34">
        <f t="shared" si="4"/>
        <v>-316</v>
      </c>
      <c r="Q103" s="34">
        <f t="shared" si="5"/>
        <v>-12</v>
      </c>
    </row>
    <row r="104" spans="1:17" ht="15" customHeight="1">
      <c r="A104" s="38">
        <v>307</v>
      </c>
      <c r="B104" s="39"/>
      <c r="C104" s="40" t="s">
        <v>1</v>
      </c>
      <c r="D104" s="41"/>
      <c r="E104" s="32">
        <v>595</v>
      </c>
      <c r="F104" s="32">
        <v>293</v>
      </c>
      <c r="G104" s="32">
        <v>888</v>
      </c>
      <c r="H104" s="32">
        <v>32</v>
      </c>
      <c r="I104" s="32">
        <v>617</v>
      </c>
      <c r="J104" s="32">
        <v>454</v>
      </c>
      <c r="K104" s="32">
        <v>1071</v>
      </c>
      <c r="L104" s="32">
        <v>20</v>
      </c>
      <c r="M104" s="32">
        <v>183</v>
      </c>
      <c r="N104" s="32">
        <v>175</v>
      </c>
      <c r="O104" s="33">
        <f t="shared" si="4"/>
        <v>-161</v>
      </c>
      <c r="P104" s="34">
        <f t="shared" si="4"/>
        <v>-183</v>
      </c>
      <c r="Q104" s="34">
        <f t="shared" si="5"/>
        <v>8</v>
      </c>
    </row>
    <row r="105" spans="1:17" ht="15" customHeight="1">
      <c r="A105" s="38">
        <v>308</v>
      </c>
      <c r="B105" s="39"/>
      <c r="C105" s="40" t="s">
        <v>2</v>
      </c>
      <c r="D105" s="41"/>
      <c r="E105" s="32">
        <v>476</v>
      </c>
      <c r="F105" s="32">
        <v>359</v>
      </c>
      <c r="G105" s="32">
        <v>835</v>
      </c>
      <c r="H105" s="32">
        <v>142</v>
      </c>
      <c r="I105" s="32">
        <v>521</v>
      </c>
      <c r="J105" s="32">
        <v>447</v>
      </c>
      <c r="K105" s="32">
        <v>968</v>
      </c>
      <c r="L105" s="32">
        <v>143</v>
      </c>
      <c r="M105" s="32">
        <v>120</v>
      </c>
      <c r="N105" s="32">
        <v>140</v>
      </c>
      <c r="O105" s="33">
        <f t="shared" si="4"/>
        <v>-88</v>
      </c>
      <c r="P105" s="34">
        <f t="shared" si="4"/>
        <v>-133</v>
      </c>
      <c r="Q105" s="34">
        <f t="shared" si="5"/>
        <v>-20</v>
      </c>
    </row>
    <row r="106" spans="1:17" ht="22.5" customHeight="1">
      <c r="A106" s="42" t="s">
        <v>169</v>
      </c>
      <c r="B106" s="43"/>
      <c r="C106" s="43"/>
      <c r="D106" s="44"/>
      <c r="E106" s="32">
        <v>354</v>
      </c>
      <c r="F106" s="32">
        <v>235</v>
      </c>
      <c r="G106" s="32">
        <v>589</v>
      </c>
      <c r="H106" s="32">
        <v>30</v>
      </c>
      <c r="I106" s="32">
        <v>435</v>
      </c>
      <c r="J106" s="32">
        <v>307</v>
      </c>
      <c r="K106" s="32">
        <v>742</v>
      </c>
      <c r="L106" s="32">
        <v>16</v>
      </c>
      <c r="M106" s="32">
        <v>115</v>
      </c>
      <c r="N106" s="32">
        <v>249</v>
      </c>
      <c r="O106" s="33">
        <f t="shared" si="4"/>
        <v>-72</v>
      </c>
      <c r="P106" s="34">
        <f t="shared" si="4"/>
        <v>-153</v>
      </c>
      <c r="Q106" s="34">
        <f t="shared" si="5"/>
        <v>-134</v>
      </c>
    </row>
    <row r="107" spans="1:17" ht="15" customHeight="1">
      <c r="A107" s="38">
        <v>321</v>
      </c>
      <c r="B107" s="39"/>
      <c r="C107" s="40" t="s">
        <v>3</v>
      </c>
      <c r="D107" s="41"/>
      <c r="E107" s="32">
        <v>71</v>
      </c>
      <c r="F107" s="32">
        <v>59</v>
      </c>
      <c r="G107" s="32">
        <v>130</v>
      </c>
      <c r="H107" s="32">
        <v>16</v>
      </c>
      <c r="I107" s="32">
        <v>94</v>
      </c>
      <c r="J107" s="32">
        <v>54</v>
      </c>
      <c r="K107" s="32">
        <v>148</v>
      </c>
      <c r="L107" s="32">
        <v>2</v>
      </c>
      <c r="M107" s="32">
        <v>21</v>
      </c>
      <c r="N107" s="32">
        <v>63</v>
      </c>
      <c r="O107" s="33">
        <f t="shared" si="4"/>
        <v>5</v>
      </c>
      <c r="P107" s="34">
        <f t="shared" si="4"/>
        <v>-18</v>
      </c>
      <c r="Q107" s="34">
        <f t="shared" si="5"/>
        <v>-42</v>
      </c>
    </row>
    <row r="108" spans="1:17" ht="15" customHeight="1">
      <c r="A108" s="38">
        <v>322</v>
      </c>
      <c r="B108" s="39"/>
      <c r="C108" s="40" t="s">
        <v>4</v>
      </c>
      <c r="D108" s="41"/>
      <c r="E108" s="32">
        <v>147</v>
      </c>
      <c r="F108" s="32">
        <v>81</v>
      </c>
      <c r="G108" s="32">
        <v>228</v>
      </c>
      <c r="H108" s="32">
        <v>11</v>
      </c>
      <c r="I108" s="32">
        <v>181</v>
      </c>
      <c r="J108" s="32">
        <v>126</v>
      </c>
      <c r="K108" s="32">
        <v>307</v>
      </c>
      <c r="L108" s="32">
        <v>10</v>
      </c>
      <c r="M108" s="32">
        <v>41</v>
      </c>
      <c r="N108" s="32">
        <v>92</v>
      </c>
      <c r="O108" s="33">
        <f t="shared" si="4"/>
        <v>-45</v>
      </c>
      <c r="P108" s="34">
        <f t="shared" si="4"/>
        <v>-79</v>
      </c>
      <c r="Q108" s="34">
        <f t="shared" si="5"/>
        <v>-51</v>
      </c>
    </row>
    <row r="109" spans="1:17" ht="15" customHeight="1">
      <c r="A109" s="38">
        <v>323</v>
      </c>
      <c r="B109" s="39"/>
      <c r="C109" s="40" t="s">
        <v>5</v>
      </c>
      <c r="D109" s="41"/>
      <c r="E109" s="32">
        <v>136</v>
      </c>
      <c r="F109" s="32">
        <v>95</v>
      </c>
      <c r="G109" s="32">
        <v>231</v>
      </c>
      <c r="H109" s="32">
        <v>3</v>
      </c>
      <c r="I109" s="32">
        <v>160</v>
      </c>
      <c r="J109" s="32">
        <v>127</v>
      </c>
      <c r="K109" s="32">
        <v>287</v>
      </c>
      <c r="L109" s="32">
        <v>4</v>
      </c>
      <c r="M109" s="32">
        <v>53</v>
      </c>
      <c r="N109" s="32">
        <v>94</v>
      </c>
      <c r="O109" s="33">
        <f t="shared" si="4"/>
        <v>-32</v>
      </c>
      <c r="P109" s="34">
        <f t="shared" si="4"/>
        <v>-56</v>
      </c>
      <c r="Q109" s="34">
        <f t="shared" si="5"/>
        <v>-41</v>
      </c>
    </row>
    <row r="110" spans="1:17" ht="22.5" customHeight="1">
      <c r="A110" s="42" t="s">
        <v>170</v>
      </c>
      <c r="B110" s="43"/>
      <c r="C110" s="43"/>
      <c r="D110" s="44"/>
      <c r="E110" s="32">
        <v>264</v>
      </c>
      <c r="F110" s="32">
        <v>100</v>
      </c>
      <c r="G110" s="32">
        <v>364</v>
      </c>
      <c r="H110" s="32">
        <v>5</v>
      </c>
      <c r="I110" s="32">
        <v>219</v>
      </c>
      <c r="J110" s="32">
        <v>151</v>
      </c>
      <c r="K110" s="32">
        <v>370</v>
      </c>
      <c r="L110" s="32">
        <v>4</v>
      </c>
      <c r="M110" s="32">
        <v>89</v>
      </c>
      <c r="N110" s="32">
        <v>114</v>
      </c>
      <c r="O110" s="33">
        <f t="shared" si="4"/>
        <v>-51</v>
      </c>
      <c r="P110" s="34">
        <f t="shared" si="4"/>
        <v>-6</v>
      </c>
      <c r="Q110" s="34">
        <f t="shared" si="5"/>
        <v>-25</v>
      </c>
    </row>
    <row r="111" spans="1:17" ht="15" customHeight="1">
      <c r="A111" s="38">
        <v>383</v>
      </c>
      <c r="B111" s="39"/>
      <c r="C111" s="40" t="s">
        <v>6</v>
      </c>
      <c r="D111" s="41"/>
      <c r="E111" s="32">
        <v>31</v>
      </c>
      <c r="F111" s="32">
        <v>14</v>
      </c>
      <c r="G111" s="32">
        <v>45</v>
      </c>
      <c r="H111" s="32">
        <v>0</v>
      </c>
      <c r="I111" s="32">
        <v>22</v>
      </c>
      <c r="J111" s="32">
        <v>39</v>
      </c>
      <c r="K111" s="32">
        <v>61</v>
      </c>
      <c r="L111" s="32">
        <v>0</v>
      </c>
      <c r="M111" s="32">
        <v>3</v>
      </c>
      <c r="N111" s="32">
        <v>35</v>
      </c>
      <c r="O111" s="33">
        <f t="shared" si="4"/>
        <v>-25</v>
      </c>
      <c r="P111" s="34">
        <f t="shared" si="4"/>
        <v>-16</v>
      </c>
      <c r="Q111" s="34">
        <f t="shared" si="5"/>
        <v>-32</v>
      </c>
    </row>
    <row r="112" spans="1:17" ht="15" customHeight="1">
      <c r="A112" s="38">
        <v>391</v>
      </c>
      <c r="B112" s="39"/>
      <c r="C112" s="40" t="s">
        <v>7</v>
      </c>
      <c r="D112" s="41"/>
      <c r="E112" s="32">
        <v>233</v>
      </c>
      <c r="F112" s="32">
        <v>86</v>
      </c>
      <c r="G112" s="32">
        <v>319</v>
      </c>
      <c r="H112" s="32">
        <v>5</v>
      </c>
      <c r="I112" s="32">
        <v>197</v>
      </c>
      <c r="J112" s="32">
        <v>112</v>
      </c>
      <c r="K112" s="32">
        <v>309</v>
      </c>
      <c r="L112" s="32">
        <v>4</v>
      </c>
      <c r="M112" s="32">
        <v>86</v>
      </c>
      <c r="N112" s="32">
        <v>79</v>
      </c>
      <c r="O112" s="33">
        <f t="shared" si="4"/>
        <v>-26</v>
      </c>
      <c r="P112" s="34">
        <f t="shared" si="4"/>
        <v>10</v>
      </c>
      <c r="Q112" s="34">
        <f t="shared" si="5"/>
        <v>7</v>
      </c>
    </row>
    <row r="113" spans="1:17" ht="22.5" customHeight="1">
      <c r="A113" s="42" t="s">
        <v>171</v>
      </c>
      <c r="B113" s="43"/>
      <c r="C113" s="43"/>
      <c r="D113" s="44"/>
      <c r="E113" s="32">
        <v>117</v>
      </c>
      <c r="F113" s="32">
        <v>115</v>
      </c>
      <c r="G113" s="32">
        <v>232</v>
      </c>
      <c r="H113" s="32">
        <v>10</v>
      </c>
      <c r="I113" s="32">
        <v>174</v>
      </c>
      <c r="J113" s="32">
        <v>202</v>
      </c>
      <c r="K113" s="32">
        <v>376</v>
      </c>
      <c r="L113" s="32">
        <v>2</v>
      </c>
      <c r="M113" s="32">
        <v>38</v>
      </c>
      <c r="N113" s="32">
        <v>165</v>
      </c>
      <c r="O113" s="33">
        <f t="shared" si="4"/>
        <v>-87</v>
      </c>
      <c r="P113" s="34">
        <f t="shared" si="4"/>
        <v>-144</v>
      </c>
      <c r="Q113" s="34">
        <f t="shared" si="5"/>
        <v>-127</v>
      </c>
    </row>
    <row r="114" spans="1:17" ht="15" customHeight="1">
      <c r="A114" s="38">
        <v>411</v>
      </c>
      <c r="B114" s="39"/>
      <c r="C114" s="43" t="s">
        <v>157</v>
      </c>
      <c r="D114" s="41"/>
      <c r="E114" s="32">
        <v>117</v>
      </c>
      <c r="F114" s="32">
        <v>115</v>
      </c>
      <c r="G114" s="32">
        <v>232</v>
      </c>
      <c r="H114" s="32">
        <v>10</v>
      </c>
      <c r="I114" s="32">
        <v>174</v>
      </c>
      <c r="J114" s="32">
        <v>202</v>
      </c>
      <c r="K114" s="32">
        <v>376</v>
      </c>
      <c r="L114" s="32">
        <v>2</v>
      </c>
      <c r="M114" s="32">
        <v>38</v>
      </c>
      <c r="N114" s="32">
        <v>165</v>
      </c>
      <c r="O114" s="33">
        <f t="shared" si="4"/>
        <v>-87</v>
      </c>
      <c r="P114" s="34">
        <f t="shared" si="4"/>
        <v>-144</v>
      </c>
      <c r="Q114" s="34">
        <f t="shared" si="5"/>
        <v>-127</v>
      </c>
    </row>
    <row r="115" spans="1:17" ht="7.5" customHeight="1">
      <c r="A115" s="45"/>
      <c r="B115" s="46"/>
      <c r="C115" s="46"/>
      <c r="D115" s="47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50"/>
    </row>
    <row r="116" spans="1:16" ht="13.5">
      <c r="A116" s="11"/>
      <c r="B116" s="1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1:16" ht="13.5">
      <c r="A117" s="13" t="s">
        <v>91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</sheetData>
  <sheetProtection/>
  <mergeCells count="45">
    <mergeCell ref="P6:P7"/>
    <mergeCell ref="O6:O7"/>
    <mergeCell ref="Q5:Q7"/>
    <mergeCell ref="G6:G7"/>
    <mergeCell ref="K6:K7"/>
    <mergeCell ref="J6:J7"/>
    <mergeCell ref="I6:I7"/>
    <mergeCell ref="O5:P5"/>
    <mergeCell ref="E5:H5"/>
    <mergeCell ref="F6:F7"/>
    <mergeCell ref="A5:D7"/>
    <mergeCell ref="A44:D46"/>
    <mergeCell ref="N44:N46"/>
    <mergeCell ref="M44:M46"/>
    <mergeCell ref="K45:K46"/>
    <mergeCell ref="J45:J46"/>
    <mergeCell ref="E44:H44"/>
    <mergeCell ref="I44:L44"/>
    <mergeCell ref="E6:E7"/>
    <mergeCell ref="N5:N7"/>
    <mergeCell ref="I45:I46"/>
    <mergeCell ref="G45:G46"/>
    <mergeCell ref="F45:F46"/>
    <mergeCell ref="E45:E46"/>
    <mergeCell ref="I5:L5"/>
    <mergeCell ref="M5:M7"/>
    <mergeCell ref="A83:D85"/>
    <mergeCell ref="E83:H83"/>
    <mergeCell ref="I83:L83"/>
    <mergeCell ref="K84:K85"/>
    <mergeCell ref="M83:M85"/>
    <mergeCell ref="E84:E85"/>
    <mergeCell ref="F84:F85"/>
    <mergeCell ref="G84:G85"/>
    <mergeCell ref="I84:I85"/>
    <mergeCell ref="N83:N85"/>
    <mergeCell ref="J84:J85"/>
    <mergeCell ref="O84:O85"/>
    <mergeCell ref="Q44:Q46"/>
    <mergeCell ref="P45:P46"/>
    <mergeCell ref="O45:O46"/>
    <mergeCell ref="O44:P44"/>
    <mergeCell ref="Q83:Q85"/>
    <mergeCell ref="P84:P85"/>
    <mergeCell ref="O83:P8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1"/>
  <rowBreaks count="2" manualBreakCount="2">
    <brk id="39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5"/>
  <sheetViews>
    <sheetView zoomScalePageLayoutView="0" workbookViewId="0" topLeftCell="A1">
      <selection activeCell="X8" sqref="X8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53" width="11.25390625" style="13" customWidth="1"/>
    <col min="54" max="54" width="2.625" style="13" customWidth="1"/>
    <col min="55" max="16384" width="9.00390625" style="13" customWidth="1"/>
  </cols>
  <sheetData>
    <row r="1" spans="1:5" ht="17.25">
      <c r="A1" s="14"/>
      <c r="B1" s="8"/>
      <c r="E1" s="12" t="s">
        <v>93</v>
      </c>
    </row>
    <row r="2" spans="1:2" ht="17.25">
      <c r="A2" s="8"/>
      <c r="B2" s="8"/>
    </row>
    <row r="3" spans="1:5" ht="17.25">
      <c r="A3" s="8"/>
      <c r="B3" s="8"/>
      <c r="E3" s="14" t="s">
        <v>201</v>
      </c>
    </row>
    <row r="4" spans="1:54" ht="22.5" customHeight="1">
      <c r="A4" s="18"/>
      <c r="B4" s="19"/>
      <c r="C4" s="19"/>
      <c r="D4" s="20"/>
      <c r="E4" s="62" t="s">
        <v>94</v>
      </c>
      <c r="F4" s="62" t="s">
        <v>95</v>
      </c>
      <c r="G4" s="62" t="s">
        <v>96</v>
      </c>
      <c r="H4" s="62" t="s">
        <v>97</v>
      </c>
      <c r="I4" s="62" t="s">
        <v>98</v>
      </c>
      <c r="J4" s="62" t="s">
        <v>99</v>
      </c>
      <c r="K4" s="62" t="s">
        <v>100</v>
      </c>
      <c r="L4" s="62" t="s">
        <v>101</v>
      </c>
      <c r="M4" s="62" t="s">
        <v>102</v>
      </c>
      <c r="N4" s="62" t="s">
        <v>103</v>
      </c>
      <c r="O4" s="62" t="s">
        <v>104</v>
      </c>
      <c r="P4" s="62" t="s">
        <v>105</v>
      </c>
      <c r="Q4" s="62" t="s">
        <v>106</v>
      </c>
      <c r="R4" s="62" t="s">
        <v>107</v>
      </c>
      <c r="S4" s="62" t="s">
        <v>108</v>
      </c>
      <c r="T4" s="62" t="s">
        <v>109</v>
      </c>
      <c r="U4" s="62" t="s">
        <v>110</v>
      </c>
      <c r="V4" s="62" t="s">
        <v>111</v>
      </c>
      <c r="W4" s="62" t="s">
        <v>112</v>
      </c>
      <c r="X4" s="62" t="s">
        <v>113</v>
      </c>
      <c r="Y4" s="62" t="s">
        <v>114</v>
      </c>
      <c r="Z4" s="62" t="s">
        <v>115</v>
      </c>
      <c r="AA4" s="62" t="s">
        <v>116</v>
      </c>
      <c r="AB4" s="62" t="s">
        <v>117</v>
      </c>
      <c r="AC4" s="62" t="s">
        <v>118</v>
      </c>
      <c r="AD4" s="62" t="s">
        <v>119</v>
      </c>
      <c r="AE4" s="62" t="s">
        <v>120</v>
      </c>
      <c r="AF4" s="62" t="s">
        <v>121</v>
      </c>
      <c r="AG4" s="62" t="s">
        <v>122</v>
      </c>
      <c r="AH4" s="62" t="s">
        <v>123</v>
      </c>
      <c r="AI4" s="62" t="s">
        <v>124</v>
      </c>
      <c r="AJ4" s="62" t="s">
        <v>125</v>
      </c>
      <c r="AK4" s="62" t="s">
        <v>126</v>
      </c>
      <c r="AL4" s="62" t="s">
        <v>127</v>
      </c>
      <c r="AM4" s="62" t="s">
        <v>128</v>
      </c>
      <c r="AN4" s="62" t="s">
        <v>129</v>
      </c>
      <c r="AO4" s="62" t="s">
        <v>130</v>
      </c>
      <c r="AP4" s="62" t="s">
        <v>131</v>
      </c>
      <c r="AQ4" s="62" t="s">
        <v>132</v>
      </c>
      <c r="AR4" s="62" t="s">
        <v>133</v>
      </c>
      <c r="AS4" s="62" t="s">
        <v>134</v>
      </c>
      <c r="AT4" s="62" t="s">
        <v>135</v>
      </c>
      <c r="AU4" s="62" t="s">
        <v>136</v>
      </c>
      <c r="AV4" s="62" t="s">
        <v>137</v>
      </c>
      <c r="AW4" s="62" t="s">
        <v>138</v>
      </c>
      <c r="AX4" s="62" t="s">
        <v>139</v>
      </c>
      <c r="AY4" s="62" t="s">
        <v>140</v>
      </c>
      <c r="AZ4" s="62" t="s">
        <v>141</v>
      </c>
      <c r="BA4" s="62" t="s">
        <v>142</v>
      </c>
      <c r="BB4" s="63"/>
    </row>
    <row r="5" spans="1:256" s="3" customFormat="1" ht="8.2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3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22.5" customHeight="1">
      <c r="A6" s="65">
        <v>201</v>
      </c>
      <c r="B6" s="66"/>
      <c r="C6" s="67" t="s">
        <v>82</v>
      </c>
      <c r="D6" s="68"/>
      <c r="E6" s="69">
        <v>77</v>
      </c>
      <c r="F6" s="69">
        <v>5</v>
      </c>
      <c r="G6" s="69">
        <v>10</v>
      </c>
      <c r="H6" s="69">
        <v>24</v>
      </c>
      <c r="I6" s="69">
        <v>8</v>
      </c>
      <c r="J6" s="69">
        <v>6</v>
      </c>
      <c r="K6" s="69">
        <v>25</v>
      </c>
      <c r="L6" s="69">
        <v>67</v>
      </c>
      <c r="M6" s="69">
        <v>11</v>
      </c>
      <c r="N6" s="69">
        <v>21</v>
      </c>
      <c r="O6" s="69">
        <v>138</v>
      </c>
      <c r="P6" s="69">
        <v>173</v>
      </c>
      <c r="Q6" s="69">
        <v>676</v>
      </c>
      <c r="R6" s="69">
        <v>327</v>
      </c>
      <c r="S6" s="69">
        <v>24</v>
      </c>
      <c r="T6" s="69">
        <v>3</v>
      </c>
      <c r="U6" s="69">
        <v>17</v>
      </c>
      <c r="V6" s="69">
        <v>12</v>
      </c>
      <c r="W6" s="69">
        <v>21</v>
      </c>
      <c r="X6" s="69">
        <v>19</v>
      </c>
      <c r="Y6" s="69">
        <v>30</v>
      </c>
      <c r="Z6" s="69">
        <v>52</v>
      </c>
      <c r="AA6" s="69">
        <v>212</v>
      </c>
      <c r="AB6" s="69">
        <v>34</v>
      </c>
      <c r="AC6" s="69">
        <v>35</v>
      </c>
      <c r="AD6" s="69">
        <v>72</v>
      </c>
      <c r="AE6" s="69">
        <v>295</v>
      </c>
      <c r="AF6" s="69">
        <v>190</v>
      </c>
      <c r="AG6" s="69">
        <v>27</v>
      </c>
      <c r="AH6" s="69">
        <v>17</v>
      </c>
      <c r="AI6" s="69">
        <v>16</v>
      </c>
      <c r="AJ6" s="69">
        <v>21</v>
      </c>
      <c r="AK6" s="69">
        <v>68</v>
      </c>
      <c r="AL6" s="69">
        <v>178</v>
      </c>
      <c r="AM6" s="69">
        <v>126</v>
      </c>
      <c r="AN6" s="69">
        <v>14</v>
      </c>
      <c r="AO6" s="69">
        <v>32</v>
      </c>
      <c r="AP6" s="69">
        <v>48</v>
      </c>
      <c r="AQ6" s="69">
        <v>19</v>
      </c>
      <c r="AR6" s="69">
        <v>1664</v>
      </c>
      <c r="AS6" s="69">
        <v>309</v>
      </c>
      <c r="AT6" s="69">
        <v>330</v>
      </c>
      <c r="AU6" s="69">
        <v>195</v>
      </c>
      <c r="AV6" s="69">
        <v>157</v>
      </c>
      <c r="AW6" s="69">
        <v>196</v>
      </c>
      <c r="AX6" s="69">
        <v>142</v>
      </c>
      <c r="AY6" s="69">
        <v>1414</v>
      </c>
      <c r="AZ6" s="69">
        <v>106</v>
      </c>
      <c r="BA6" s="69">
        <v>7663</v>
      </c>
      <c r="BB6" s="65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4" customFormat="1" ht="15" customHeight="1">
      <c r="A7" s="65">
        <v>202</v>
      </c>
      <c r="B7" s="66"/>
      <c r="C7" s="67" t="s">
        <v>33</v>
      </c>
      <c r="D7" s="68"/>
      <c r="E7" s="69">
        <v>102</v>
      </c>
      <c r="F7" s="69">
        <v>55</v>
      </c>
      <c r="G7" s="69">
        <v>6</v>
      </c>
      <c r="H7" s="69">
        <v>34</v>
      </c>
      <c r="I7" s="69">
        <v>11</v>
      </c>
      <c r="J7" s="69">
        <v>22</v>
      </c>
      <c r="K7" s="69">
        <v>28</v>
      </c>
      <c r="L7" s="69">
        <v>25</v>
      </c>
      <c r="M7" s="69">
        <v>22</v>
      </c>
      <c r="N7" s="69">
        <v>16</v>
      </c>
      <c r="O7" s="69">
        <v>133</v>
      </c>
      <c r="P7" s="69">
        <v>128</v>
      </c>
      <c r="Q7" s="69">
        <v>325</v>
      </c>
      <c r="R7" s="69">
        <v>407</v>
      </c>
      <c r="S7" s="69">
        <v>28</v>
      </c>
      <c r="T7" s="69">
        <v>8</v>
      </c>
      <c r="U7" s="69">
        <v>10</v>
      </c>
      <c r="V7" s="69">
        <v>6</v>
      </c>
      <c r="W7" s="69">
        <v>5</v>
      </c>
      <c r="X7" s="69">
        <v>22</v>
      </c>
      <c r="Y7" s="69">
        <v>14</v>
      </c>
      <c r="Z7" s="69">
        <v>65</v>
      </c>
      <c r="AA7" s="69">
        <v>157</v>
      </c>
      <c r="AB7" s="69">
        <v>42</v>
      </c>
      <c r="AC7" s="69">
        <v>17</v>
      </c>
      <c r="AD7" s="69">
        <v>122</v>
      </c>
      <c r="AE7" s="69">
        <v>158</v>
      </c>
      <c r="AF7" s="69">
        <v>77</v>
      </c>
      <c r="AG7" s="69">
        <v>13</v>
      </c>
      <c r="AH7" s="69">
        <v>13</v>
      </c>
      <c r="AI7" s="69">
        <v>12</v>
      </c>
      <c r="AJ7" s="69">
        <v>15</v>
      </c>
      <c r="AK7" s="69">
        <v>35</v>
      </c>
      <c r="AL7" s="69">
        <v>291</v>
      </c>
      <c r="AM7" s="69">
        <v>157</v>
      </c>
      <c r="AN7" s="69">
        <v>18</v>
      </c>
      <c r="AO7" s="69">
        <v>23</v>
      </c>
      <c r="AP7" s="69">
        <v>46</v>
      </c>
      <c r="AQ7" s="69">
        <v>6</v>
      </c>
      <c r="AR7" s="69">
        <v>1105</v>
      </c>
      <c r="AS7" s="69">
        <v>452</v>
      </c>
      <c r="AT7" s="69">
        <v>260</v>
      </c>
      <c r="AU7" s="69">
        <v>170</v>
      </c>
      <c r="AV7" s="69">
        <v>125</v>
      </c>
      <c r="AW7" s="69">
        <v>269</v>
      </c>
      <c r="AX7" s="69">
        <v>216</v>
      </c>
      <c r="AY7" s="69">
        <v>610</v>
      </c>
      <c r="AZ7" s="69">
        <v>182</v>
      </c>
      <c r="BA7" s="69">
        <v>6063</v>
      </c>
      <c r="BB7" s="65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4" customFormat="1" ht="15" customHeight="1">
      <c r="A8" s="65">
        <v>203</v>
      </c>
      <c r="B8" s="66"/>
      <c r="C8" s="67" t="s">
        <v>34</v>
      </c>
      <c r="D8" s="68"/>
      <c r="E8" s="69">
        <v>2</v>
      </c>
      <c r="F8" s="69"/>
      <c r="G8" s="69"/>
      <c r="H8" s="69">
        <v>3</v>
      </c>
      <c r="I8" s="69"/>
      <c r="J8" s="69">
        <v>4</v>
      </c>
      <c r="K8" s="69"/>
      <c r="L8" s="69">
        <v>2</v>
      </c>
      <c r="M8" s="69"/>
      <c r="N8" s="69">
        <v>1</v>
      </c>
      <c r="O8" s="69">
        <v>10</v>
      </c>
      <c r="P8" s="69">
        <v>8</v>
      </c>
      <c r="Q8" s="69">
        <v>31</v>
      </c>
      <c r="R8" s="69">
        <v>21</v>
      </c>
      <c r="S8" s="69">
        <v>1</v>
      </c>
      <c r="T8" s="69">
        <v>2</v>
      </c>
      <c r="U8" s="69"/>
      <c r="V8" s="69">
        <v>1</v>
      </c>
      <c r="W8" s="69"/>
      <c r="X8" s="69">
        <v>1</v>
      </c>
      <c r="Y8" s="69">
        <v>2</v>
      </c>
      <c r="Z8" s="69">
        <v>7</v>
      </c>
      <c r="AA8" s="69">
        <v>24</v>
      </c>
      <c r="AB8" s="69">
        <v>1</v>
      </c>
      <c r="AC8" s="69">
        <v>4</v>
      </c>
      <c r="AD8" s="69">
        <v>2</v>
      </c>
      <c r="AE8" s="69">
        <v>35</v>
      </c>
      <c r="AF8" s="69">
        <v>11</v>
      </c>
      <c r="AG8" s="69">
        <v>2</v>
      </c>
      <c r="AH8" s="69"/>
      <c r="AI8" s="69">
        <v>1</v>
      </c>
      <c r="AJ8" s="69">
        <v>1</v>
      </c>
      <c r="AK8" s="69">
        <v>6</v>
      </c>
      <c r="AL8" s="69">
        <v>13</v>
      </c>
      <c r="AM8" s="69">
        <v>11</v>
      </c>
      <c r="AN8" s="69">
        <v>4</v>
      </c>
      <c r="AO8" s="69">
        <v>5</v>
      </c>
      <c r="AP8" s="69">
        <v>1</v>
      </c>
      <c r="AQ8" s="69"/>
      <c r="AR8" s="69">
        <v>153</v>
      </c>
      <c r="AS8" s="69">
        <v>21</v>
      </c>
      <c r="AT8" s="69">
        <v>48</v>
      </c>
      <c r="AU8" s="69">
        <v>13</v>
      </c>
      <c r="AV8" s="69">
        <v>5</v>
      </c>
      <c r="AW8" s="69">
        <v>18</v>
      </c>
      <c r="AX8" s="69">
        <v>3</v>
      </c>
      <c r="AY8" s="69">
        <v>131</v>
      </c>
      <c r="AZ8" s="69">
        <v>3</v>
      </c>
      <c r="BA8" s="69">
        <v>612</v>
      </c>
      <c r="BB8" s="65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4" customFormat="1" ht="15" customHeight="1">
      <c r="A9" s="65">
        <v>204</v>
      </c>
      <c r="B9" s="66"/>
      <c r="C9" s="67" t="s">
        <v>35</v>
      </c>
      <c r="D9" s="68"/>
      <c r="E9" s="69">
        <v>11</v>
      </c>
      <c r="F9" s="69">
        <v>1</v>
      </c>
      <c r="G9" s="69">
        <v>3</v>
      </c>
      <c r="H9" s="69">
        <v>7</v>
      </c>
      <c r="I9" s="69"/>
      <c r="J9" s="69">
        <v>3</v>
      </c>
      <c r="K9" s="69">
        <v>2</v>
      </c>
      <c r="L9" s="69">
        <v>17</v>
      </c>
      <c r="M9" s="69">
        <v>6</v>
      </c>
      <c r="N9" s="69">
        <v>3</v>
      </c>
      <c r="O9" s="69">
        <v>32</v>
      </c>
      <c r="P9" s="69">
        <v>68</v>
      </c>
      <c r="Q9" s="69">
        <v>157</v>
      </c>
      <c r="R9" s="69">
        <v>117</v>
      </c>
      <c r="S9" s="69">
        <v>5</v>
      </c>
      <c r="T9" s="69">
        <v>4</v>
      </c>
      <c r="U9" s="69">
        <v>1</v>
      </c>
      <c r="V9" s="69">
        <v>3</v>
      </c>
      <c r="W9" s="69">
        <v>4</v>
      </c>
      <c r="X9" s="69">
        <v>6</v>
      </c>
      <c r="Y9" s="69">
        <v>8</v>
      </c>
      <c r="Z9" s="69">
        <v>21</v>
      </c>
      <c r="AA9" s="69">
        <v>64</v>
      </c>
      <c r="AB9" s="69">
        <v>19</v>
      </c>
      <c r="AC9" s="69">
        <v>9</v>
      </c>
      <c r="AD9" s="69">
        <v>27</v>
      </c>
      <c r="AE9" s="69">
        <v>87</v>
      </c>
      <c r="AF9" s="69">
        <v>54</v>
      </c>
      <c r="AG9" s="69">
        <v>11</v>
      </c>
      <c r="AH9" s="69">
        <v>2</v>
      </c>
      <c r="AI9" s="69">
        <v>6</v>
      </c>
      <c r="AJ9" s="69">
        <v>9</v>
      </c>
      <c r="AK9" s="69">
        <v>50</v>
      </c>
      <c r="AL9" s="69">
        <v>46</v>
      </c>
      <c r="AM9" s="69">
        <v>25</v>
      </c>
      <c r="AN9" s="69">
        <v>7</v>
      </c>
      <c r="AO9" s="69">
        <v>7</v>
      </c>
      <c r="AP9" s="69">
        <v>11</v>
      </c>
      <c r="AQ9" s="69">
        <v>4</v>
      </c>
      <c r="AR9" s="69">
        <v>689</v>
      </c>
      <c r="AS9" s="69">
        <v>188</v>
      </c>
      <c r="AT9" s="69">
        <v>174</v>
      </c>
      <c r="AU9" s="69">
        <v>110</v>
      </c>
      <c r="AV9" s="69">
        <v>44</v>
      </c>
      <c r="AW9" s="69">
        <v>84</v>
      </c>
      <c r="AX9" s="69">
        <v>21</v>
      </c>
      <c r="AY9" s="69">
        <v>695</v>
      </c>
      <c r="AZ9" s="69">
        <v>48</v>
      </c>
      <c r="BA9" s="69">
        <v>2970</v>
      </c>
      <c r="BB9" s="65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4" customFormat="1" ht="15" customHeight="1">
      <c r="A10" s="65">
        <v>205</v>
      </c>
      <c r="B10" s="66"/>
      <c r="C10" s="67" t="s">
        <v>36</v>
      </c>
      <c r="D10" s="68"/>
      <c r="E10" s="69">
        <v>21</v>
      </c>
      <c r="F10" s="69">
        <v>10</v>
      </c>
      <c r="G10" s="69">
        <v>1</v>
      </c>
      <c r="H10" s="69">
        <v>10</v>
      </c>
      <c r="I10" s="69"/>
      <c r="J10" s="69">
        <v>9</v>
      </c>
      <c r="K10" s="69">
        <v>6</v>
      </c>
      <c r="L10" s="69">
        <v>10</v>
      </c>
      <c r="M10" s="69">
        <v>8</v>
      </c>
      <c r="N10" s="69">
        <v>4</v>
      </c>
      <c r="O10" s="69">
        <v>56</v>
      </c>
      <c r="P10" s="69">
        <v>89</v>
      </c>
      <c r="Q10" s="69">
        <v>131</v>
      </c>
      <c r="R10" s="69">
        <v>122</v>
      </c>
      <c r="S10" s="69">
        <v>6</v>
      </c>
      <c r="T10" s="69">
        <v>1</v>
      </c>
      <c r="U10" s="69">
        <v>3</v>
      </c>
      <c r="V10" s="69">
        <v>6</v>
      </c>
      <c r="W10" s="69">
        <v>3</v>
      </c>
      <c r="X10" s="69">
        <v>9</v>
      </c>
      <c r="Y10" s="69">
        <v>4</v>
      </c>
      <c r="Z10" s="69">
        <v>16</v>
      </c>
      <c r="AA10" s="69">
        <v>84</v>
      </c>
      <c r="AB10" s="69">
        <v>15</v>
      </c>
      <c r="AC10" s="69">
        <v>5</v>
      </c>
      <c r="AD10" s="69">
        <v>44</v>
      </c>
      <c r="AE10" s="69">
        <v>74</v>
      </c>
      <c r="AF10" s="69">
        <v>33</v>
      </c>
      <c r="AG10" s="69">
        <v>12</v>
      </c>
      <c r="AH10" s="69"/>
      <c r="AI10" s="69">
        <v>1</v>
      </c>
      <c r="AJ10" s="69">
        <v>7</v>
      </c>
      <c r="AK10" s="69">
        <v>22</v>
      </c>
      <c r="AL10" s="69">
        <v>80</v>
      </c>
      <c r="AM10" s="69">
        <v>62</v>
      </c>
      <c r="AN10" s="69">
        <v>19</v>
      </c>
      <c r="AO10" s="69">
        <v>3</v>
      </c>
      <c r="AP10" s="69">
        <v>3</v>
      </c>
      <c r="AQ10" s="69">
        <v>15</v>
      </c>
      <c r="AR10" s="69">
        <v>550</v>
      </c>
      <c r="AS10" s="69">
        <v>201</v>
      </c>
      <c r="AT10" s="69">
        <v>132</v>
      </c>
      <c r="AU10" s="69">
        <v>98</v>
      </c>
      <c r="AV10" s="69">
        <v>55</v>
      </c>
      <c r="AW10" s="69">
        <v>190</v>
      </c>
      <c r="AX10" s="69">
        <v>113</v>
      </c>
      <c r="AY10" s="69">
        <v>127</v>
      </c>
      <c r="AZ10" s="69">
        <v>30</v>
      </c>
      <c r="BA10" s="69">
        <v>2500</v>
      </c>
      <c r="BB10" s="65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4" customFormat="1" ht="15" customHeight="1">
      <c r="A11" s="65">
        <v>207</v>
      </c>
      <c r="B11" s="66"/>
      <c r="C11" s="67" t="s">
        <v>37</v>
      </c>
      <c r="D11" s="68"/>
      <c r="E11" s="69">
        <v>2</v>
      </c>
      <c r="F11" s="69">
        <v>1</v>
      </c>
      <c r="G11" s="69">
        <v>5</v>
      </c>
      <c r="H11" s="69">
        <v>1</v>
      </c>
      <c r="I11" s="69"/>
      <c r="J11" s="69">
        <v>1</v>
      </c>
      <c r="K11" s="69"/>
      <c r="L11" s="69">
        <v>5</v>
      </c>
      <c r="M11" s="69">
        <v>1</v>
      </c>
      <c r="N11" s="69">
        <v>1</v>
      </c>
      <c r="O11" s="69">
        <v>2</v>
      </c>
      <c r="P11" s="69">
        <v>4</v>
      </c>
      <c r="Q11" s="69">
        <v>14</v>
      </c>
      <c r="R11" s="69">
        <v>20</v>
      </c>
      <c r="S11" s="69"/>
      <c r="T11" s="69">
        <v>2</v>
      </c>
      <c r="U11" s="69"/>
      <c r="V11" s="69"/>
      <c r="W11" s="69"/>
      <c r="X11" s="69">
        <v>1</v>
      </c>
      <c r="Y11" s="69">
        <v>4</v>
      </c>
      <c r="Z11" s="69">
        <v>3</v>
      </c>
      <c r="AA11" s="69">
        <v>32</v>
      </c>
      <c r="AB11" s="69"/>
      <c r="AC11" s="69">
        <v>3</v>
      </c>
      <c r="AD11" s="69">
        <v>7</v>
      </c>
      <c r="AE11" s="69">
        <v>21</v>
      </c>
      <c r="AF11" s="69">
        <v>15</v>
      </c>
      <c r="AG11" s="69"/>
      <c r="AH11" s="69"/>
      <c r="AI11" s="69"/>
      <c r="AJ11" s="69">
        <v>1</v>
      </c>
      <c r="AK11" s="69">
        <v>8</v>
      </c>
      <c r="AL11" s="69">
        <v>7</v>
      </c>
      <c r="AM11" s="69">
        <v>3</v>
      </c>
      <c r="AN11" s="69"/>
      <c r="AO11" s="69">
        <v>2</v>
      </c>
      <c r="AP11" s="69">
        <v>2</v>
      </c>
      <c r="AQ11" s="69"/>
      <c r="AR11" s="69">
        <v>116</v>
      </c>
      <c r="AS11" s="69">
        <v>32</v>
      </c>
      <c r="AT11" s="69">
        <v>11</v>
      </c>
      <c r="AU11" s="69">
        <v>9</v>
      </c>
      <c r="AV11" s="69">
        <v>7</v>
      </c>
      <c r="AW11" s="69">
        <v>5</v>
      </c>
      <c r="AX11" s="69">
        <v>1</v>
      </c>
      <c r="AY11" s="69">
        <v>97</v>
      </c>
      <c r="AZ11" s="69">
        <v>12</v>
      </c>
      <c r="BA11" s="69">
        <v>458</v>
      </c>
      <c r="BB11" s="65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4" customFormat="1" ht="15" customHeight="1">
      <c r="A12" s="65">
        <v>208</v>
      </c>
      <c r="B12" s="66"/>
      <c r="C12" s="67" t="s">
        <v>71</v>
      </c>
      <c r="D12" s="68"/>
      <c r="E12" s="69">
        <v>1</v>
      </c>
      <c r="F12" s="69">
        <v>2</v>
      </c>
      <c r="G12" s="69">
        <v>4</v>
      </c>
      <c r="H12" s="69"/>
      <c r="I12" s="69"/>
      <c r="J12" s="69"/>
      <c r="K12" s="69">
        <v>2</v>
      </c>
      <c r="L12" s="69"/>
      <c r="M12" s="69"/>
      <c r="N12" s="69">
        <v>1</v>
      </c>
      <c r="O12" s="69">
        <v>4</v>
      </c>
      <c r="P12" s="69">
        <v>4</v>
      </c>
      <c r="Q12" s="69">
        <v>17</v>
      </c>
      <c r="R12" s="69">
        <v>9</v>
      </c>
      <c r="S12" s="69"/>
      <c r="T12" s="69"/>
      <c r="U12" s="69"/>
      <c r="V12" s="69">
        <v>1</v>
      </c>
      <c r="W12" s="69">
        <v>1</v>
      </c>
      <c r="X12" s="69"/>
      <c r="Y12" s="69">
        <v>1</v>
      </c>
      <c r="Z12" s="69">
        <v>4</v>
      </c>
      <c r="AA12" s="69">
        <v>9</v>
      </c>
      <c r="AB12" s="69">
        <v>3</v>
      </c>
      <c r="AC12" s="69">
        <v>1</v>
      </c>
      <c r="AD12" s="69">
        <v>5</v>
      </c>
      <c r="AE12" s="69">
        <v>6</v>
      </c>
      <c r="AF12" s="69">
        <v>3</v>
      </c>
      <c r="AG12" s="69"/>
      <c r="AH12" s="69">
        <v>5</v>
      </c>
      <c r="AI12" s="69">
        <v>5</v>
      </c>
      <c r="AJ12" s="69"/>
      <c r="AK12" s="69">
        <v>6</v>
      </c>
      <c r="AL12" s="69">
        <v>6</v>
      </c>
      <c r="AM12" s="69">
        <v>3</v>
      </c>
      <c r="AN12" s="69">
        <v>7</v>
      </c>
      <c r="AO12" s="69"/>
      <c r="AP12" s="69">
        <v>7</v>
      </c>
      <c r="AQ12" s="69"/>
      <c r="AR12" s="69">
        <v>94</v>
      </c>
      <c r="AS12" s="69">
        <v>79</v>
      </c>
      <c r="AT12" s="69">
        <v>17</v>
      </c>
      <c r="AU12" s="69">
        <v>12</v>
      </c>
      <c r="AV12" s="69">
        <v>1</v>
      </c>
      <c r="AW12" s="69">
        <v>3</v>
      </c>
      <c r="AX12" s="69">
        <v>10</v>
      </c>
      <c r="AY12" s="69">
        <v>32</v>
      </c>
      <c r="AZ12" s="69">
        <v>7</v>
      </c>
      <c r="BA12" s="69">
        <v>372</v>
      </c>
      <c r="BB12" s="65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4" customFormat="1" ht="15" customHeight="1">
      <c r="A13" s="65">
        <v>209</v>
      </c>
      <c r="B13" s="66"/>
      <c r="C13" s="67" t="s">
        <v>72</v>
      </c>
      <c r="D13" s="68"/>
      <c r="E13" s="69">
        <v>9</v>
      </c>
      <c r="F13" s="69">
        <v>4</v>
      </c>
      <c r="G13" s="69"/>
      <c r="H13" s="69">
        <v>1</v>
      </c>
      <c r="I13" s="69">
        <v>1</v>
      </c>
      <c r="J13" s="69">
        <v>2</v>
      </c>
      <c r="K13" s="69"/>
      <c r="L13" s="69">
        <v>4</v>
      </c>
      <c r="M13" s="69">
        <v>2</v>
      </c>
      <c r="N13" s="69">
        <v>2</v>
      </c>
      <c r="O13" s="69">
        <v>7</v>
      </c>
      <c r="P13" s="69">
        <v>8</v>
      </c>
      <c r="Q13" s="69">
        <v>29</v>
      </c>
      <c r="R13" s="69">
        <v>18</v>
      </c>
      <c r="S13" s="69">
        <v>1</v>
      </c>
      <c r="T13" s="69">
        <v>1</v>
      </c>
      <c r="U13" s="69">
        <v>2</v>
      </c>
      <c r="V13" s="69">
        <v>1</v>
      </c>
      <c r="W13" s="69">
        <v>1</v>
      </c>
      <c r="X13" s="69">
        <v>1</v>
      </c>
      <c r="Y13" s="69">
        <v>1</v>
      </c>
      <c r="Z13" s="69">
        <v>7</v>
      </c>
      <c r="AA13" s="69">
        <v>18</v>
      </c>
      <c r="AB13" s="69">
        <v>2</v>
      </c>
      <c r="AC13" s="69">
        <v>3</v>
      </c>
      <c r="AD13" s="69">
        <v>5</v>
      </c>
      <c r="AE13" s="69">
        <v>18</v>
      </c>
      <c r="AF13" s="69">
        <v>18</v>
      </c>
      <c r="AG13" s="69">
        <v>3</v>
      </c>
      <c r="AH13" s="69"/>
      <c r="AI13" s="69">
        <v>4</v>
      </c>
      <c r="AJ13" s="69">
        <v>4</v>
      </c>
      <c r="AK13" s="69">
        <v>2</v>
      </c>
      <c r="AL13" s="69">
        <v>20</v>
      </c>
      <c r="AM13" s="69">
        <v>15</v>
      </c>
      <c r="AN13" s="69"/>
      <c r="AO13" s="69">
        <v>4</v>
      </c>
      <c r="AP13" s="69">
        <v>5</v>
      </c>
      <c r="AQ13" s="69">
        <v>1</v>
      </c>
      <c r="AR13" s="69">
        <v>380</v>
      </c>
      <c r="AS13" s="69">
        <v>56</v>
      </c>
      <c r="AT13" s="69">
        <v>18</v>
      </c>
      <c r="AU13" s="69">
        <v>28</v>
      </c>
      <c r="AV13" s="69">
        <v>10</v>
      </c>
      <c r="AW13" s="69">
        <v>30</v>
      </c>
      <c r="AX13" s="69">
        <v>13</v>
      </c>
      <c r="AY13" s="69">
        <v>65</v>
      </c>
      <c r="AZ13" s="69">
        <v>4</v>
      </c>
      <c r="BA13" s="69">
        <v>828</v>
      </c>
      <c r="BB13" s="65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4" customFormat="1" ht="15" customHeight="1">
      <c r="A14" s="65">
        <v>210</v>
      </c>
      <c r="B14" s="66"/>
      <c r="C14" s="67" t="s">
        <v>73</v>
      </c>
      <c r="D14" s="68"/>
      <c r="E14" s="69">
        <v>5</v>
      </c>
      <c r="F14" s="69"/>
      <c r="G14" s="69"/>
      <c r="H14" s="69"/>
      <c r="I14" s="69"/>
      <c r="J14" s="69"/>
      <c r="K14" s="69"/>
      <c r="L14" s="69">
        <v>1</v>
      </c>
      <c r="M14" s="69">
        <v>1</v>
      </c>
      <c r="N14" s="69"/>
      <c r="O14" s="69">
        <v>6</v>
      </c>
      <c r="P14" s="69">
        <v>4</v>
      </c>
      <c r="Q14" s="69">
        <v>32</v>
      </c>
      <c r="R14" s="69">
        <v>25</v>
      </c>
      <c r="S14" s="69">
        <v>1</v>
      </c>
      <c r="T14" s="69"/>
      <c r="U14" s="69">
        <v>1</v>
      </c>
      <c r="V14" s="69"/>
      <c r="W14" s="69">
        <v>1</v>
      </c>
      <c r="X14" s="69">
        <v>1</v>
      </c>
      <c r="Y14" s="69">
        <v>4</v>
      </c>
      <c r="Z14" s="69">
        <v>1</v>
      </c>
      <c r="AA14" s="69">
        <v>14</v>
      </c>
      <c r="AB14" s="69">
        <v>3</v>
      </c>
      <c r="AC14" s="69">
        <v>1</v>
      </c>
      <c r="AD14" s="69">
        <v>5</v>
      </c>
      <c r="AE14" s="69">
        <v>22</v>
      </c>
      <c r="AF14" s="69">
        <v>8</v>
      </c>
      <c r="AG14" s="69">
        <v>7</v>
      </c>
      <c r="AH14" s="69">
        <v>1</v>
      </c>
      <c r="AI14" s="69">
        <v>1</v>
      </c>
      <c r="AJ14" s="69">
        <v>1</v>
      </c>
      <c r="AK14" s="69">
        <v>7</v>
      </c>
      <c r="AL14" s="69">
        <v>1</v>
      </c>
      <c r="AM14" s="69">
        <v>6</v>
      </c>
      <c r="AN14" s="69">
        <v>1</v>
      </c>
      <c r="AO14" s="69">
        <v>5</v>
      </c>
      <c r="AP14" s="69">
        <v>2</v>
      </c>
      <c r="AQ14" s="69"/>
      <c r="AR14" s="69">
        <v>216</v>
      </c>
      <c r="AS14" s="69">
        <v>22</v>
      </c>
      <c r="AT14" s="69">
        <v>6</v>
      </c>
      <c r="AU14" s="69">
        <v>4</v>
      </c>
      <c r="AV14" s="69">
        <v>1</v>
      </c>
      <c r="AW14" s="69">
        <v>11</v>
      </c>
      <c r="AX14" s="69">
        <v>9</v>
      </c>
      <c r="AY14" s="69">
        <v>27</v>
      </c>
      <c r="AZ14" s="69"/>
      <c r="BA14" s="69">
        <v>464</v>
      </c>
      <c r="BB14" s="65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4" customFormat="1" ht="15" customHeight="1">
      <c r="A15" s="65">
        <v>211</v>
      </c>
      <c r="B15" s="66"/>
      <c r="C15" s="67" t="s">
        <v>74</v>
      </c>
      <c r="D15" s="68"/>
      <c r="E15" s="69">
        <v>8</v>
      </c>
      <c r="F15" s="69">
        <v>4</v>
      </c>
      <c r="G15" s="69"/>
      <c r="H15" s="69">
        <v>3</v>
      </c>
      <c r="I15" s="69"/>
      <c r="J15" s="69"/>
      <c r="K15" s="69">
        <v>1</v>
      </c>
      <c r="L15" s="69">
        <v>9</v>
      </c>
      <c r="M15" s="69">
        <v>4</v>
      </c>
      <c r="N15" s="69">
        <v>12</v>
      </c>
      <c r="O15" s="69">
        <v>31</v>
      </c>
      <c r="P15" s="69">
        <v>11</v>
      </c>
      <c r="Q15" s="69">
        <v>71</v>
      </c>
      <c r="R15" s="69">
        <v>29</v>
      </c>
      <c r="S15" s="69">
        <v>1</v>
      </c>
      <c r="T15" s="69">
        <v>2</v>
      </c>
      <c r="U15" s="69">
        <v>3</v>
      </c>
      <c r="V15" s="69">
        <v>3</v>
      </c>
      <c r="W15" s="69"/>
      <c r="X15" s="69">
        <v>3</v>
      </c>
      <c r="Y15" s="69">
        <v>1</v>
      </c>
      <c r="Z15" s="69">
        <v>6</v>
      </c>
      <c r="AA15" s="69">
        <v>41</v>
      </c>
      <c r="AB15" s="69">
        <v>4</v>
      </c>
      <c r="AC15" s="69">
        <v>5</v>
      </c>
      <c r="AD15" s="69">
        <v>15</v>
      </c>
      <c r="AE15" s="69">
        <v>65</v>
      </c>
      <c r="AF15" s="69">
        <v>16</v>
      </c>
      <c r="AG15" s="69">
        <v>5</v>
      </c>
      <c r="AH15" s="69"/>
      <c r="AI15" s="69">
        <v>1</v>
      </c>
      <c r="AJ15" s="69">
        <v>4</v>
      </c>
      <c r="AK15" s="69">
        <v>4</v>
      </c>
      <c r="AL15" s="69">
        <v>17</v>
      </c>
      <c r="AM15" s="69">
        <v>25</v>
      </c>
      <c r="AN15" s="69"/>
      <c r="AO15" s="69">
        <v>3</v>
      </c>
      <c r="AP15" s="69">
        <v>1</v>
      </c>
      <c r="AQ15" s="69">
        <v>3</v>
      </c>
      <c r="AR15" s="69">
        <v>172</v>
      </c>
      <c r="AS15" s="69">
        <v>26</v>
      </c>
      <c r="AT15" s="69">
        <v>6</v>
      </c>
      <c r="AU15" s="69">
        <v>11</v>
      </c>
      <c r="AV15" s="69">
        <v>12</v>
      </c>
      <c r="AW15" s="69">
        <v>10</v>
      </c>
      <c r="AX15" s="69">
        <v>12</v>
      </c>
      <c r="AY15" s="69">
        <v>35</v>
      </c>
      <c r="AZ15" s="69">
        <v>8</v>
      </c>
      <c r="BA15" s="69">
        <v>703</v>
      </c>
      <c r="BB15" s="65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4" customFormat="1" ht="15" customHeight="1">
      <c r="A16" s="65">
        <v>212</v>
      </c>
      <c r="B16" s="66"/>
      <c r="C16" s="67" t="s">
        <v>143</v>
      </c>
      <c r="D16" s="68"/>
      <c r="E16" s="69">
        <v>4</v>
      </c>
      <c r="F16" s="69"/>
      <c r="G16" s="69">
        <v>1</v>
      </c>
      <c r="H16" s="69"/>
      <c r="I16" s="69">
        <v>1</v>
      </c>
      <c r="J16" s="69"/>
      <c r="K16" s="69">
        <v>3</v>
      </c>
      <c r="L16" s="69">
        <v>1</v>
      </c>
      <c r="M16" s="69"/>
      <c r="N16" s="69">
        <v>1</v>
      </c>
      <c r="O16" s="69">
        <v>9</v>
      </c>
      <c r="P16" s="69">
        <v>4</v>
      </c>
      <c r="Q16" s="69">
        <v>16</v>
      </c>
      <c r="R16" s="69">
        <v>12</v>
      </c>
      <c r="S16" s="69"/>
      <c r="T16" s="69"/>
      <c r="U16" s="69"/>
      <c r="V16" s="69"/>
      <c r="W16" s="69"/>
      <c r="X16" s="69"/>
      <c r="Y16" s="69">
        <v>1</v>
      </c>
      <c r="Z16" s="69">
        <v>3</v>
      </c>
      <c r="AA16" s="69">
        <v>19</v>
      </c>
      <c r="AB16" s="69">
        <v>1</v>
      </c>
      <c r="AC16" s="69">
        <v>5</v>
      </c>
      <c r="AD16" s="69">
        <v>2</v>
      </c>
      <c r="AE16" s="69">
        <v>15</v>
      </c>
      <c r="AF16" s="69">
        <v>12</v>
      </c>
      <c r="AG16" s="69">
        <v>2</v>
      </c>
      <c r="AH16" s="69">
        <v>1</v>
      </c>
      <c r="AI16" s="69"/>
      <c r="AJ16" s="69"/>
      <c r="AK16" s="69">
        <v>1</v>
      </c>
      <c r="AL16" s="69">
        <v>11</v>
      </c>
      <c r="AM16" s="69">
        <v>7</v>
      </c>
      <c r="AN16" s="69">
        <v>9</v>
      </c>
      <c r="AO16" s="69">
        <v>4</v>
      </c>
      <c r="AP16" s="69">
        <v>3</v>
      </c>
      <c r="AQ16" s="69"/>
      <c r="AR16" s="69">
        <v>49</v>
      </c>
      <c r="AS16" s="69">
        <v>18</v>
      </c>
      <c r="AT16" s="69">
        <v>3</v>
      </c>
      <c r="AU16" s="69">
        <v>7</v>
      </c>
      <c r="AV16" s="69">
        <v>3</v>
      </c>
      <c r="AW16" s="69">
        <v>4</v>
      </c>
      <c r="AX16" s="69">
        <v>6</v>
      </c>
      <c r="AY16" s="69">
        <v>210</v>
      </c>
      <c r="AZ16" s="69"/>
      <c r="BA16" s="69">
        <v>448</v>
      </c>
      <c r="BB16" s="65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4" customFormat="1" ht="15" customHeight="1">
      <c r="A17" s="65">
        <v>213</v>
      </c>
      <c r="B17" s="66"/>
      <c r="C17" s="67" t="s">
        <v>76</v>
      </c>
      <c r="D17" s="68"/>
      <c r="E17" s="69">
        <v>6</v>
      </c>
      <c r="F17" s="69">
        <v>1</v>
      </c>
      <c r="G17" s="69"/>
      <c r="H17" s="69">
        <v>5</v>
      </c>
      <c r="I17" s="69"/>
      <c r="J17" s="69">
        <v>1</v>
      </c>
      <c r="K17" s="69">
        <v>2</v>
      </c>
      <c r="L17" s="69">
        <v>6</v>
      </c>
      <c r="M17" s="69">
        <v>1</v>
      </c>
      <c r="N17" s="69"/>
      <c r="O17" s="69">
        <v>3</v>
      </c>
      <c r="P17" s="69">
        <v>6</v>
      </c>
      <c r="Q17" s="69">
        <v>27</v>
      </c>
      <c r="R17" s="69">
        <v>16</v>
      </c>
      <c r="S17" s="69"/>
      <c r="T17" s="69"/>
      <c r="U17" s="69">
        <v>8</v>
      </c>
      <c r="V17" s="69">
        <v>2</v>
      </c>
      <c r="W17" s="69">
        <v>2</v>
      </c>
      <c r="X17" s="69">
        <v>5</v>
      </c>
      <c r="Y17" s="69">
        <v>4</v>
      </c>
      <c r="Z17" s="69">
        <v>2</v>
      </c>
      <c r="AA17" s="69">
        <v>37</v>
      </c>
      <c r="AB17" s="69">
        <v>5</v>
      </c>
      <c r="AC17" s="69">
        <v>4</v>
      </c>
      <c r="AD17" s="69">
        <v>7</v>
      </c>
      <c r="AE17" s="69">
        <v>34</v>
      </c>
      <c r="AF17" s="69">
        <v>14</v>
      </c>
      <c r="AG17" s="69">
        <v>4</v>
      </c>
      <c r="AH17" s="69">
        <v>3</v>
      </c>
      <c r="AI17" s="69">
        <v>5</v>
      </c>
      <c r="AJ17" s="69">
        <v>1</v>
      </c>
      <c r="AK17" s="69">
        <v>8</v>
      </c>
      <c r="AL17" s="69">
        <v>4</v>
      </c>
      <c r="AM17" s="69">
        <v>9</v>
      </c>
      <c r="AN17" s="69"/>
      <c r="AO17" s="69">
        <v>5</v>
      </c>
      <c r="AP17" s="69">
        <v>1</v>
      </c>
      <c r="AQ17" s="69">
        <v>1</v>
      </c>
      <c r="AR17" s="69">
        <v>127</v>
      </c>
      <c r="AS17" s="69">
        <v>39</v>
      </c>
      <c r="AT17" s="69">
        <v>38</v>
      </c>
      <c r="AU17" s="69">
        <v>7</v>
      </c>
      <c r="AV17" s="69">
        <v>7</v>
      </c>
      <c r="AW17" s="69">
        <v>7</v>
      </c>
      <c r="AX17" s="69">
        <v>7</v>
      </c>
      <c r="AY17" s="69">
        <v>367</v>
      </c>
      <c r="AZ17" s="69">
        <v>7</v>
      </c>
      <c r="BA17" s="69">
        <v>845</v>
      </c>
      <c r="BB17" s="65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4" customFormat="1" ht="15" customHeight="1">
      <c r="A18" s="65">
        <v>214</v>
      </c>
      <c r="B18" s="66"/>
      <c r="C18" s="67" t="s">
        <v>0</v>
      </c>
      <c r="D18" s="68"/>
      <c r="E18" s="69">
        <v>3</v>
      </c>
      <c r="F18" s="69"/>
      <c r="G18" s="69"/>
      <c r="H18" s="69"/>
      <c r="I18" s="69"/>
      <c r="J18" s="69"/>
      <c r="K18" s="69">
        <v>2</v>
      </c>
      <c r="L18" s="69">
        <v>7</v>
      </c>
      <c r="M18" s="69">
        <v>2</v>
      </c>
      <c r="N18" s="69"/>
      <c r="O18" s="69">
        <v>4</v>
      </c>
      <c r="P18" s="69">
        <v>10</v>
      </c>
      <c r="Q18" s="69">
        <v>19</v>
      </c>
      <c r="R18" s="69">
        <v>20</v>
      </c>
      <c r="S18" s="69"/>
      <c r="T18" s="69"/>
      <c r="U18" s="69"/>
      <c r="V18" s="69"/>
      <c r="W18" s="69">
        <v>1</v>
      </c>
      <c r="X18" s="69">
        <v>2</v>
      </c>
      <c r="Y18" s="69"/>
      <c r="Z18" s="69">
        <v>3</v>
      </c>
      <c r="AA18" s="69">
        <v>41</v>
      </c>
      <c r="AB18" s="69">
        <v>8</v>
      </c>
      <c r="AC18" s="69">
        <v>5</v>
      </c>
      <c r="AD18" s="69">
        <v>5</v>
      </c>
      <c r="AE18" s="69">
        <v>17</v>
      </c>
      <c r="AF18" s="69">
        <v>12</v>
      </c>
      <c r="AG18" s="69">
        <v>8</v>
      </c>
      <c r="AH18" s="69"/>
      <c r="AI18" s="69"/>
      <c r="AJ18" s="69"/>
      <c r="AK18" s="69">
        <v>6</v>
      </c>
      <c r="AL18" s="69">
        <v>3</v>
      </c>
      <c r="AM18" s="69">
        <v>9</v>
      </c>
      <c r="AN18" s="69"/>
      <c r="AO18" s="69">
        <v>5</v>
      </c>
      <c r="AP18" s="69">
        <v>2</v>
      </c>
      <c r="AQ18" s="69">
        <v>1</v>
      </c>
      <c r="AR18" s="69">
        <v>108</v>
      </c>
      <c r="AS18" s="69">
        <v>14</v>
      </c>
      <c r="AT18" s="69">
        <v>46</v>
      </c>
      <c r="AU18" s="69">
        <v>8</v>
      </c>
      <c r="AV18" s="69">
        <v>3</v>
      </c>
      <c r="AW18" s="69">
        <v>5</v>
      </c>
      <c r="AX18" s="69">
        <v>3</v>
      </c>
      <c r="AY18" s="69">
        <v>78</v>
      </c>
      <c r="AZ18" s="69">
        <v>2</v>
      </c>
      <c r="BA18" s="69">
        <v>462</v>
      </c>
      <c r="BB18" s="65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4" customFormat="1" ht="22.5" customHeight="1">
      <c r="A19" s="65" t="s">
        <v>85</v>
      </c>
      <c r="B19" s="66"/>
      <c r="C19" s="66"/>
      <c r="D19" s="70"/>
      <c r="E19" s="69">
        <v>11</v>
      </c>
      <c r="F19" s="69">
        <v>4</v>
      </c>
      <c r="G19" s="69">
        <v>1</v>
      </c>
      <c r="H19" s="69"/>
      <c r="I19" s="69">
        <v>3</v>
      </c>
      <c r="J19" s="69"/>
      <c r="K19" s="69">
        <v>2</v>
      </c>
      <c r="L19" s="69">
        <v>12</v>
      </c>
      <c r="M19" s="69">
        <v>4</v>
      </c>
      <c r="N19" s="69">
        <v>3</v>
      </c>
      <c r="O19" s="69">
        <v>26</v>
      </c>
      <c r="P19" s="69">
        <v>18</v>
      </c>
      <c r="Q19" s="69">
        <v>85</v>
      </c>
      <c r="R19" s="69">
        <v>46</v>
      </c>
      <c r="S19" s="69">
        <v>1</v>
      </c>
      <c r="T19" s="69">
        <v>1</v>
      </c>
      <c r="U19" s="69">
        <v>5</v>
      </c>
      <c r="V19" s="69">
        <v>1</v>
      </c>
      <c r="W19" s="69">
        <v>1</v>
      </c>
      <c r="X19" s="69">
        <v>5</v>
      </c>
      <c r="Y19" s="69">
        <v>4</v>
      </c>
      <c r="Z19" s="69">
        <v>20</v>
      </c>
      <c r="AA19" s="69">
        <v>22</v>
      </c>
      <c r="AB19" s="69">
        <v>13</v>
      </c>
      <c r="AC19" s="69">
        <v>12</v>
      </c>
      <c r="AD19" s="69">
        <v>10</v>
      </c>
      <c r="AE19" s="69">
        <v>25</v>
      </c>
      <c r="AF19" s="69">
        <v>36</v>
      </c>
      <c r="AG19" s="69">
        <v>2</v>
      </c>
      <c r="AH19" s="69">
        <v>2</v>
      </c>
      <c r="AI19" s="69"/>
      <c r="AJ19" s="69">
        <v>2</v>
      </c>
      <c r="AK19" s="69">
        <v>6</v>
      </c>
      <c r="AL19" s="69">
        <v>28</v>
      </c>
      <c r="AM19" s="69">
        <v>21</v>
      </c>
      <c r="AN19" s="69">
        <v>3</v>
      </c>
      <c r="AO19" s="69">
        <v>6</v>
      </c>
      <c r="AP19" s="69">
        <v>5</v>
      </c>
      <c r="AQ19" s="69">
        <v>1</v>
      </c>
      <c r="AR19" s="69">
        <v>353</v>
      </c>
      <c r="AS19" s="69">
        <v>88</v>
      </c>
      <c r="AT19" s="69">
        <v>74</v>
      </c>
      <c r="AU19" s="69">
        <v>41</v>
      </c>
      <c r="AV19" s="69">
        <v>22</v>
      </c>
      <c r="AW19" s="69">
        <v>75</v>
      </c>
      <c r="AX19" s="69">
        <v>20</v>
      </c>
      <c r="AY19" s="69">
        <v>300</v>
      </c>
      <c r="AZ19" s="69">
        <v>11</v>
      </c>
      <c r="BA19" s="69">
        <v>1431</v>
      </c>
      <c r="BB19" s="65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4" customFormat="1" ht="22.5" customHeight="1">
      <c r="A20" s="71">
        <v>307</v>
      </c>
      <c r="B20" s="72"/>
      <c r="C20" s="73" t="s">
        <v>1</v>
      </c>
      <c r="D20" s="74"/>
      <c r="E20" s="69">
        <v>3</v>
      </c>
      <c r="F20" s="69"/>
      <c r="G20" s="69"/>
      <c r="H20" s="69"/>
      <c r="I20" s="69"/>
      <c r="J20" s="69"/>
      <c r="K20" s="69">
        <v>2</v>
      </c>
      <c r="L20" s="69">
        <v>7</v>
      </c>
      <c r="M20" s="69">
        <v>2</v>
      </c>
      <c r="N20" s="69">
        <v>2</v>
      </c>
      <c r="O20" s="69">
        <v>19</v>
      </c>
      <c r="P20" s="69">
        <v>9</v>
      </c>
      <c r="Q20" s="69">
        <v>58</v>
      </c>
      <c r="R20" s="69">
        <v>21</v>
      </c>
      <c r="S20" s="69">
        <v>1</v>
      </c>
      <c r="T20" s="69"/>
      <c r="U20" s="69">
        <v>4</v>
      </c>
      <c r="V20" s="69"/>
      <c r="W20" s="69">
        <v>1</v>
      </c>
      <c r="X20" s="69">
        <v>1</v>
      </c>
      <c r="Y20" s="69">
        <v>3</v>
      </c>
      <c r="Z20" s="69">
        <v>9</v>
      </c>
      <c r="AA20" s="69">
        <v>15</v>
      </c>
      <c r="AB20" s="69">
        <v>4</v>
      </c>
      <c r="AC20" s="69">
        <v>7</v>
      </c>
      <c r="AD20" s="69">
        <v>6</v>
      </c>
      <c r="AE20" s="69">
        <v>15</v>
      </c>
      <c r="AF20" s="69">
        <v>20</v>
      </c>
      <c r="AG20" s="69">
        <v>2</v>
      </c>
      <c r="AH20" s="69">
        <v>1</v>
      </c>
      <c r="AI20" s="69"/>
      <c r="AJ20" s="69">
        <v>1</v>
      </c>
      <c r="AK20" s="69">
        <v>4</v>
      </c>
      <c r="AL20" s="69">
        <v>18</v>
      </c>
      <c r="AM20" s="69">
        <v>14</v>
      </c>
      <c r="AN20" s="69"/>
      <c r="AO20" s="69">
        <v>5</v>
      </c>
      <c r="AP20" s="69">
        <v>3</v>
      </c>
      <c r="AQ20" s="69">
        <v>1</v>
      </c>
      <c r="AR20" s="69">
        <v>178</v>
      </c>
      <c r="AS20" s="69">
        <v>45</v>
      </c>
      <c r="AT20" s="69">
        <v>28</v>
      </c>
      <c r="AU20" s="69">
        <v>22</v>
      </c>
      <c r="AV20" s="69">
        <v>9</v>
      </c>
      <c r="AW20" s="69">
        <v>39</v>
      </c>
      <c r="AX20" s="69">
        <v>6</v>
      </c>
      <c r="AY20" s="69">
        <v>58</v>
      </c>
      <c r="AZ20" s="69">
        <v>1</v>
      </c>
      <c r="BA20" s="69">
        <v>644</v>
      </c>
      <c r="BB20" s="65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4" customFormat="1" ht="15" customHeight="1">
      <c r="A21" s="71">
        <v>308</v>
      </c>
      <c r="B21" s="72"/>
      <c r="C21" s="73" t="s">
        <v>2</v>
      </c>
      <c r="D21" s="74"/>
      <c r="E21" s="69">
        <v>8</v>
      </c>
      <c r="F21" s="69">
        <v>4</v>
      </c>
      <c r="G21" s="69">
        <v>1</v>
      </c>
      <c r="H21" s="69"/>
      <c r="I21" s="69">
        <v>3</v>
      </c>
      <c r="J21" s="69"/>
      <c r="K21" s="69"/>
      <c r="L21" s="69">
        <v>5</v>
      </c>
      <c r="M21" s="69">
        <v>2</v>
      </c>
      <c r="N21" s="69">
        <v>1</v>
      </c>
      <c r="O21" s="69">
        <v>7</v>
      </c>
      <c r="P21" s="69">
        <v>9</v>
      </c>
      <c r="Q21" s="69">
        <v>27</v>
      </c>
      <c r="R21" s="69">
        <v>25</v>
      </c>
      <c r="S21" s="69"/>
      <c r="T21" s="69">
        <v>1</v>
      </c>
      <c r="U21" s="69">
        <v>1</v>
      </c>
      <c r="V21" s="69">
        <v>1</v>
      </c>
      <c r="W21" s="69"/>
      <c r="X21" s="69">
        <v>4</v>
      </c>
      <c r="Y21" s="69">
        <v>1</v>
      </c>
      <c r="Z21" s="69">
        <v>11</v>
      </c>
      <c r="AA21" s="69">
        <v>7</v>
      </c>
      <c r="AB21" s="69">
        <v>9</v>
      </c>
      <c r="AC21" s="69">
        <v>5</v>
      </c>
      <c r="AD21" s="69">
        <v>4</v>
      </c>
      <c r="AE21" s="69">
        <v>10</v>
      </c>
      <c r="AF21" s="69">
        <v>16</v>
      </c>
      <c r="AG21" s="69"/>
      <c r="AH21" s="69">
        <v>1</v>
      </c>
      <c r="AI21" s="69"/>
      <c r="AJ21" s="69">
        <v>1</v>
      </c>
      <c r="AK21" s="69">
        <v>2</v>
      </c>
      <c r="AL21" s="69">
        <v>10</v>
      </c>
      <c r="AM21" s="69">
        <v>7</v>
      </c>
      <c r="AN21" s="69">
        <v>3</v>
      </c>
      <c r="AO21" s="69">
        <v>1</v>
      </c>
      <c r="AP21" s="69">
        <v>2</v>
      </c>
      <c r="AQ21" s="69"/>
      <c r="AR21" s="69">
        <v>175</v>
      </c>
      <c r="AS21" s="69">
        <v>43</v>
      </c>
      <c r="AT21" s="69">
        <v>46</v>
      </c>
      <c r="AU21" s="69">
        <v>19</v>
      </c>
      <c r="AV21" s="69">
        <v>13</v>
      </c>
      <c r="AW21" s="69">
        <v>36</v>
      </c>
      <c r="AX21" s="69">
        <v>14</v>
      </c>
      <c r="AY21" s="69">
        <v>242</v>
      </c>
      <c r="AZ21" s="69">
        <v>10</v>
      </c>
      <c r="BA21" s="69">
        <v>787</v>
      </c>
      <c r="BB21" s="65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4" customFormat="1" ht="22.5" customHeight="1">
      <c r="A22" s="75" t="s">
        <v>86</v>
      </c>
      <c r="B22" s="76"/>
      <c r="C22" s="76"/>
      <c r="D22" s="77"/>
      <c r="E22" s="69">
        <v>6</v>
      </c>
      <c r="F22" s="69">
        <v>5</v>
      </c>
      <c r="G22" s="69"/>
      <c r="H22" s="69">
        <v>1</v>
      </c>
      <c r="I22" s="69"/>
      <c r="J22" s="69">
        <v>1</v>
      </c>
      <c r="K22" s="69">
        <v>2</v>
      </c>
      <c r="L22" s="69">
        <v>3</v>
      </c>
      <c r="M22" s="69">
        <v>1</v>
      </c>
      <c r="N22" s="69">
        <v>1</v>
      </c>
      <c r="O22" s="69">
        <v>6</v>
      </c>
      <c r="P22" s="69">
        <v>7</v>
      </c>
      <c r="Q22" s="69">
        <v>43</v>
      </c>
      <c r="R22" s="69">
        <v>26</v>
      </c>
      <c r="S22" s="69">
        <v>2</v>
      </c>
      <c r="T22" s="69">
        <v>2</v>
      </c>
      <c r="U22" s="69">
        <v>3</v>
      </c>
      <c r="V22" s="69">
        <v>1</v>
      </c>
      <c r="W22" s="69"/>
      <c r="X22" s="69">
        <v>2</v>
      </c>
      <c r="Y22" s="69">
        <v>2</v>
      </c>
      <c r="Z22" s="69">
        <v>11</v>
      </c>
      <c r="AA22" s="69">
        <v>20</v>
      </c>
      <c r="AB22" s="69">
        <v>8</v>
      </c>
      <c r="AC22" s="69">
        <v>1</v>
      </c>
      <c r="AD22" s="69">
        <v>4</v>
      </c>
      <c r="AE22" s="69">
        <v>20</v>
      </c>
      <c r="AF22" s="69">
        <v>4</v>
      </c>
      <c r="AG22" s="69">
        <v>7</v>
      </c>
      <c r="AH22" s="69">
        <v>1</v>
      </c>
      <c r="AI22" s="69">
        <v>3</v>
      </c>
      <c r="AJ22" s="69"/>
      <c r="AK22" s="69">
        <v>3</v>
      </c>
      <c r="AL22" s="69">
        <v>12</v>
      </c>
      <c r="AM22" s="69">
        <v>9</v>
      </c>
      <c r="AN22" s="69">
        <v>1</v>
      </c>
      <c r="AO22" s="69">
        <v>1</v>
      </c>
      <c r="AP22" s="69">
        <v>2</v>
      </c>
      <c r="AQ22" s="69">
        <v>3</v>
      </c>
      <c r="AR22" s="69">
        <v>103</v>
      </c>
      <c r="AS22" s="69">
        <v>76</v>
      </c>
      <c r="AT22" s="69">
        <v>9</v>
      </c>
      <c r="AU22" s="69">
        <v>15</v>
      </c>
      <c r="AV22" s="69">
        <v>6</v>
      </c>
      <c r="AW22" s="69">
        <v>12</v>
      </c>
      <c r="AX22" s="69">
        <v>14</v>
      </c>
      <c r="AY22" s="69">
        <v>35</v>
      </c>
      <c r="AZ22" s="69"/>
      <c r="BA22" s="69">
        <v>494</v>
      </c>
      <c r="BB22" s="65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4" customFormat="1" ht="22.5" customHeight="1">
      <c r="A23" s="71">
        <v>321</v>
      </c>
      <c r="B23" s="72"/>
      <c r="C23" s="73" t="s">
        <v>3</v>
      </c>
      <c r="D23" s="74"/>
      <c r="E23" s="69">
        <v>3</v>
      </c>
      <c r="F23" s="69"/>
      <c r="G23" s="69"/>
      <c r="H23" s="69"/>
      <c r="I23" s="69"/>
      <c r="J23" s="69"/>
      <c r="K23" s="69"/>
      <c r="L23" s="69">
        <v>2</v>
      </c>
      <c r="M23" s="69"/>
      <c r="N23" s="69">
        <v>1</v>
      </c>
      <c r="O23" s="69"/>
      <c r="P23" s="69"/>
      <c r="Q23" s="69">
        <v>8</v>
      </c>
      <c r="R23" s="69">
        <v>4</v>
      </c>
      <c r="S23" s="69"/>
      <c r="T23" s="69"/>
      <c r="U23" s="69"/>
      <c r="V23" s="69">
        <v>1</v>
      </c>
      <c r="W23" s="69"/>
      <c r="X23" s="69"/>
      <c r="Y23" s="69">
        <v>1</v>
      </c>
      <c r="Z23" s="69">
        <v>8</v>
      </c>
      <c r="AA23" s="69">
        <v>8</v>
      </c>
      <c r="AB23" s="69">
        <v>4</v>
      </c>
      <c r="AC23" s="69"/>
      <c r="AD23" s="69">
        <v>1</v>
      </c>
      <c r="AE23" s="69">
        <v>7</v>
      </c>
      <c r="AF23" s="69"/>
      <c r="AG23" s="69">
        <v>2</v>
      </c>
      <c r="AH23" s="69"/>
      <c r="AI23" s="69"/>
      <c r="AJ23" s="69"/>
      <c r="AK23" s="69">
        <v>2</v>
      </c>
      <c r="AL23" s="69">
        <v>3</v>
      </c>
      <c r="AM23" s="69">
        <v>1</v>
      </c>
      <c r="AN23" s="69"/>
      <c r="AO23" s="69"/>
      <c r="AP23" s="69">
        <v>1</v>
      </c>
      <c r="AQ23" s="69"/>
      <c r="AR23" s="69">
        <v>25</v>
      </c>
      <c r="AS23" s="69">
        <v>13</v>
      </c>
      <c r="AT23" s="69">
        <v>2</v>
      </c>
      <c r="AU23" s="69">
        <v>3</v>
      </c>
      <c r="AV23" s="69">
        <v>1</v>
      </c>
      <c r="AW23" s="69">
        <v>1</v>
      </c>
      <c r="AX23" s="69">
        <v>6</v>
      </c>
      <c r="AY23" s="69">
        <v>6</v>
      </c>
      <c r="AZ23" s="69"/>
      <c r="BA23" s="69">
        <v>114</v>
      </c>
      <c r="BB23" s="65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4" customFormat="1" ht="15" customHeight="1">
      <c r="A24" s="71">
        <v>322</v>
      </c>
      <c r="B24" s="72"/>
      <c r="C24" s="73" t="s">
        <v>4</v>
      </c>
      <c r="D24" s="74"/>
      <c r="E24" s="69">
        <v>1</v>
      </c>
      <c r="F24" s="69">
        <v>5</v>
      </c>
      <c r="G24" s="69"/>
      <c r="H24" s="69">
        <v>1</v>
      </c>
      <c r="I24" s="69"/>
      <c r="J24" s="69"/>
      <c r="K24" s="69">
        <v>1</v>
      </c>
      <c r="L24" s="69"/>
      <c r="M24" s="69"/>
      <c r="N24" s="69"/>
      <c r="O24" s="69">
        <v>1</v>
      </c>
      <c r="P24" s="69">
        <v>4</v>
      </c>
      <c r="Q24" s="69">
        <v>18</v>
      </c>
      <c r="R24" s="69">
        <v>12</v>
      </c>
      <c r="S24" s="69">
        <v>2</v>
      </c>
      <c r="T24" s="69">
        <v>1</v>
      </c>
      <c r="U24" s="69"/>
      <c r="V24" s="69"/>
      <c r="W24" s="69"/>
      <c r="X24" s="69">
        <v>1</v>
      </c>
      <c r="Y24" s="69">
        <v>1</v>
      </c>
      <c r="Z24" s="69">
        <v>1</v>
      </c>
      <c r="AA24" s="69">
        <v>3</v>
      </c>
      <c r="AB24" s="69">
        <v>4</v>
      </c>
      <c r="AC24" s="69"/>
      <c r="AD24" s="69">
        <v>1</v>
      </c>
      <c r="AE24" s="69">
        <v>9</v>
      </c>
      <c r="AF24" s="69"/>
      <c r="AG24" s="69">
        <v>5</v>
      </c>
      <c r="AH24" s="69"/>
      <c r="AI24" s="69">
        <v>3</v>
      </c>
      <c r="AJ24" s="69"/>
      <c r="AK24" s="69"/>
      <c r="AL24" s="69">
        <v>5</v>
      </c>
      <c r="AM24" s="69">
        <v>4</v>
      </c>
      <c r="AN24" s="69">
        <v>1</v>
      </c>
      <c r="AO24" s="69">
        <v>1</v>
      </c>
      <c r="AP24" s="69">
        <v>1</v>
      </c>
      <c r="AQ24" s="69"/>
      <c r="AR24" s="69">
        <v>35</v>
      </c>
      <c r="AS24" s="69">
        <v>15</v>
      </c>
      <c r="AT24" s="69">
        <v>5</v>
      </c>
      <c r="AU24" s="69">
        <v>5</v>
      </c>
      <c r="AV24" s="69">
        <v>2</v>
      </c>
      <c r="AW24" s="69">
        <v>10</v>
      </c>
      <c r="AX24" s="69">
        <v>1</v>
      </c>
      <c r="AY24" s="69">
        <v>23</v>
      </c>
      <c r="AZ24" s="69"/>
      <c r="BA24" s="69">
        <v>182</v>
      </c>
      <c r="BB24" s="65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4" customFormat="1" ht="15" customHeight="1">
      <c r="A25" s="71">
        <v>323</v>
      </c>
      <c r="B25" s="72"/>
      <c r="C25" s="73" t="s">
        <v>5</v>
      </c>
      <c r="D25" s="74"/>
      <c r="E25" s="69">
        <v>2</v>
      </c>
      <c r="F25" s="69"/>
      <c r="G25" s="69"/>
      <c r="H25" s="69"/>
      <c r="I25" s="69"/>
      <c r="J25" s="69">
        <v>1</v>
      </c>
      <c r="K25" s="69">
        <v>1</v>
      </c>
      <c r="L25" s="69">
        <v>1</v>
      </c>
      <c r="M25" s="69">
        <v>1</v>
      </c>
      <c r="N25" s="69"/>
      <c r="O25" s="69">
        <v>5</v>
      </c>
      <c r="P25" s="69">
        <v>3</v>
      </c>
      <c r="Q25" s="69">
        <v>17</v>
      </c>
      <c r="R25" s="69">
        <v>10</v>
      </c>
      <c r="S25" s="69"/>
      <c r="T25" s="69">
        <v>1</v>
      </c>
      <c r="U25" s="69">
        <v>3</v>
      </c>
      <c r="V25" s="69"/>
      <c r="W25" s="69"/>
      <c r="X25" s="69">
        <v>1</v>
      </c>
      <c r="Y25" s="69"/>
      <c r="Z25" s="69">
        <v>2</v>
      </c>
      <c r="AA25" s="69">
        <v>9</v>
      </c>
      <c r="AB25" s="69"/>
      <c r="AC25" s="69">
        <v>1</v>
      </c>
      <c r="AD25" s="69">
        <v>2</v>
      </c>
      <c r="AE25" s="69">
        <v>4</v>
      </c>
      <c r="AF25" s="69">
        <v>4</v>
      </c>
      <c r="AG25" s="69"/>
      <c r="AH25" s="69">
        <v>1</v>
      </c>
      <c r="AI25" s="69"/>
      <c r="AJ25" s="69"/>
      <c r="AK25" s="69">
        <v>1</v>
      </c>
      <c r="AL25" s="69">
        <v>4</v>
      </c>
      <c r="AM25" s="69">
        <v>4</v>
      </c>
      <c r="AN25" s="69"/>
      <c r="AO25" s="69"/>
      <c r="AP25" s="69"/>
      <c r="AQ25" s="69">
        <v>3</v>
      </c>
      <c r="AR25" s="69">
        <v>43</v>
      </c>
      <c r="AS25" s="69">
        <v>48</v>
      </c>
      <c r="AT25" s="69">
        <v>2</v>
      </c>
      <c r="AU25" s="69">
        <v>7</v>
      </c>
      <c r="AV25" s="69">
        <v>3</v>
      </c>
      <c r="AW25" s="69">
        <v>1</v>
      </c>
      <c r="AX25" s="69">
        <v>7</v>
      </c>
      <c r="AY25" s="69">
        <v>6</v>
      </c>
      <c r="AZ25" s="69"/>
      <c r="BA25" s="69">
        <v>198</v>
      </c>
      <c r="BB25" s="65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4" customFormat="1" ht="22.5" customHeight="1">
      <c r="A26" s="75" t="s">
        <v>87</v>
      </c>
      <c r="B26" s="76"/>
      <c r="C26" s="76"/>
      <c r="D26" s="77"/>
      <c r="E26" s="69"/>
      <c r="F26" s="69"/>
      <c r="G26" s="69"/>
      <c r="H26" s="69"/>
      <c r="I26" s="69"/>
      <c r="J26" s="69"/>
      <c r="K26" s="69"/>
      <c r="L26" s="69"/>
      <c r="M26" s="69">
        <v>1</v>
      </c>
      <c r="N26" s="69">
        <v>1</v>
      </c>
      <c r="O26" s="69">
        <v>3</v>
      </c>
      <c r="P26" s="69">
        <v>4</v>
      </c>
      <c r="Q26" s="69">
        <v>14</v>
      </c>
      <c r="R26" s="69">
        <v>9</v>
      </c>
      <c r="S26" s="69"/>
      <c r="T26" s="69"/>
      <c r="U26" s="69"/>
      <c r="V26" s="69"/>
      <c r="W26" s="69"/>
      <c r="X26" s="69">
        <v>2</v>
      </c>
      <c r="Y26" s="69"/>
      <c r="Z26" s="69">
        <v>4</v>
      </c>
      <c r="AA26" s="69">
        <v>14</v>
      </c>
      <c r="AB26" s="69"/>
      <c r="AC26" s="69">
        <v>4</v>
      </c>
      <c r="AD26" s="69">
        <v>2</v>
      </c>
      <c r="AE26" s="69">
        <v>6</v>
      </c>
      <c r="AF26" s="69">
        <v>4</v>
      </c>
      <c r="AG26" s="69"/>
      <c r="AH26" s="69"/>
      <c r="AI26" s="69"/>
      <c r="AJ26" s="69">
        <v>1</v>
      </c>
      <c r="AK26" s="69">
        <v>1</v>
      </c>
      <c r="AL26" s="69">
        <v>3</v>
      </c>
      <c r="AM26" s="69">
        <v>1</v>
      </c>
      <c r="AN26" s="69"/>
      <c r="AO26" s="69">
        <v>1</v>
      </c>
      <c r="AP26" s="69"/>
      <c r="AQ26" s="69"/>
      <c r="AR26" s="69">
        <v>52</v>
      </c>
      <c r="AS26" s="69">
        <v>17</v>
      </c>
      <c r="AT26" s="69">
        <v>7</v>
      </c>
      <c r="AU26" s="69">
        <v>10</v>
      </c>
      <c r="AV26" s="69">
        <v>6</v>
      </c>
      <c r="AW26" s="69">
        <v>16</v>
      </c>
      <c r="AX26" s="69">
        <v>10</v>
      </c>
      <c r="AY26" s="69">
        <v>6</v>
      </c>
      <c r="AZ26" s="69">
        <v>2</v>
      </c>
      <c r="BA26" s="69">
        <v>201</v>
      </c>
      <c r="BB26" s="65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4" customFormat="1" ht="22.5" customHeight="1">
      <c r="A27" s="71">
        <v>383</v>
      </c>
      <c r="B27" s="72"/>
      <c r="C27" s="73" t="s">
        <v>6</v>
      </c>
      <c r="D27" s="74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>
        <v>2</v>
      </c>
      <c r="P27" s="69"/>
      <c r="Q27" s="69">
        <v>1</v>
      </c>
      <c r="R27" s="69">
        <v>1</v>
      </c>
      <c r="S27" s="69"/>
      <c r="T27" s="69"/>
      <c r="U27" s="69"/>
      <c r="V27" s="69"/>
      <c r="W27" s="69"/>
      <c r="X27" s="69">
        <v>2</v>
      </c>
      <c r="Y27" s="69"/>
      <c r="Z27" s="69"/>
      <c r="AA27" s="69">
        <v>2</v>
      </c>
      <c r="AB27" s="69"/>
      <c r="AC27" s="69"/>
      <c r="AD27" s="69"/>
      <c r="AE27" s="69">
        <v>2</v>
      </c>
      <c r="AF27" s="69">
        <v>1</v>
      </c>
      <c r="AG27" s="69"/>
      <c r="AH27" s="69"/>
      <c r="AI27" s="69"/>
      <c r="AJ27" s="69"/>
      <c r="AK27" s="69"/>
      <c r="AL27" s="69">
        <v>1</v>
      </c>
      <c r="AM27" s="69">
        <v>1</v>
      </c>
      <c r="AN27" s="69"/>
      <c r="AO27" s="69">
        <v>1</v>
      </c>
      <c r="AP27" s="69"/>
      <c r="AQ27" s="69"/>
      <c r="AR27" s="69">
        <v>16</v>
      </c>
      <c r="AS27" s="69">
        <v>1</v>
      </c>
      <c r="AT27" s="69"/>
      <c r="AU27" s="69">
        <v>4</v>
      </c>
      <c r="AV27" s="69"/>
      <c r="AW27" s="69"/>
      <c r="AX27" s="69"/>
      <c r="AY27" s="69">
        <v>1</v>
      </c>
      <c r="AZ27" s="69"/>
      <c r="BA27" s="69">
        <v>36</v>
      </c>
      <c r="BB27" s="65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4" customFormat="1" ht="15" customHeight="1">
      <c r="A28" s="71">
        <v>391</v>
      </c>
      <c r="B28" s="72"/>
      <c r="C28" s="73" t="s">
        <v>7</v>
      </c>
      <c r="D28" s="74"/>
      <c r="E28" s="69"/>
      <c r="F28" s="69"/>
      <c r="G28" s="69"/>
      <c r="H28" s="69"/>
      <c r="I28" s="69"/>
      <c r="J28" s="69"/>
      <c r="K28" s="69"/>
      <c r="L28" s="69"/>
      <c r="M28" s="69">
        <v>1</v>
      </c>
      <c r="N28" s="69">
        <v>1</v>
      </c>
      <c r="O28" s="69">
        <v>1</v>
      </c>
      <c r="P28" s="69">
        <v>4</v>
      </c>
      <c r="Q28" s="69">
        <v>13</v>
      </c>
      <c r="R28" s="69">
        <v>8</v>
      </c>
      <c r="S28" s="69"/>
      <c r="T28" s="69"/>
      <c r="U28" s="69"/>
      <c r="V28" s="69"/>
      <c r="W28" s="69"/>
      <c r="X28" s="69"/>
      <c r="Y28" s="69"/>
      <c r="Z28" s="69">
        <v>4</v>
      </c>
      <c r="AA28" s="69">
        <v>12</v>
      </c>
      <c r="AB28" s="69"/>
      <c r="AC28" s="69">
        <v>4</v>
      </c>
      <c r="AD28" s="69">
        <v>2</v>
      </c>
      <c r="AE28" s="69">
        <v>4</v>
      </c>
      <c r="AF28" s="69">
        <v>3</v>
      </c>
      <c r="AG28" s="69"/>
      <c r="AH28" s="69"/>
      <c r="AI28" s="69"/>
      <c r="AJ28" s="69">
        <v>1</v>
      </c>
      <c r="AK28" s="69">
        <v>1</v>
      </c>
      <c r="AL28" s="69">
        <v>2</v>
      </c>
      <c r="AM28" s="69"/>
      <c r="AN28" s="69"/>
      <c r="AO28" s="69"/>
      <c r="AP28" s="69"/>
      <c r="AQ28" s="69"/>
      <c r="AR28" s="69">
        <v>36</v>
      </c>
      <c r="AS28" s="69">
        <v>16</v>
      </c>
      <c r="AT28" s="69">
        <v>7</v>
      </c>
      <c r="AU28" s="69">
        <v>6</v>
      </c>
      <c r="AV28" s="69">
        <v>6</v>
      </c>
      <c r="AW28" s="69">
        <v>16</v>
      </c>
      <c r="AX28" s="69">
        <v>10</v>
      </c>
      <c r="AY28" s="69">
        <v>5</v>
      </c>
      <c r="AZ28" s="69">
        <v>2</v>
      </c>
      <c r="BA28" s="69">
        <v>165</v>
      </c>
      <c r="BB28" s="65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4" customFormat="1" ht="22.5" customHeight="1">
      <c r="A29" s="75" t="s">
        <v>88</v>
      </c>
      <c r="B29" s="76"/>
      <c r="C29" s="76"/>
      <c r="D29" s="77"/>
      <c r="E29" s="69">
        <v>2</v>
      </c>
      <c r="F29" s="69">
        <v>1</v>
      </c>
      <c r="G29" s="69"/>
      <c r="H29" s="69">
        <v>1</v>
      </c>
      <c r="I29" s="69">
        <v>1</v>
      </c>
      <c r="J29" s="69">
        <v>1</v>
      </c>
      <c r="K29" s="69">
        <v>1</v>
      </c>
      <c r="L29" s="69">
        <v>4</v>
      </c>
      <c r="M29" s="69"/>
      <c r="N29" s="69"/>
      <c r="O29" s="69">
        <v>9</v>
      </c>
      <c r="P29" s="69">
        <v>6</v>
      </c>
      <c r="Q29" s="69">
        <v>17</v>
      </c>
      <c r="R29" s="69">
        <v>9</v>
      </c>
      <c r="S29" s="69"/>
      <c r="T29" s="69"/>
      <c r="U29" s="69">
        <v>1</v>
      </c>
      <c r="V29" s="69"/>
      <c r="W29" s="69"/>
      <c r="X29" s="69">
        <v>3</v>
      </c>
      <c r="Y29" s="69">
        <v>2</v>
      </c>
      <c r="Z29" s="69">
        <v>3</v>
      </c>
      <c r="AA29" s="69">
        <v>34</v>
      </c>
      <c r="AB29" s="69">
        <v>1</v>
      </c>
      <c r="AC29" s="69">
        <v>1</v>
      </c>
      <c r="AD29" s="69">
        <v>5</v>
      </c>
      <c r="AE29" s="69">
        <v>30</v>
      </c>
      <c r="AF29" s="69">
        <v>14</v>
      </c>
      <c r="AG29" s="69">
        <v>2</v>
      </c>
      <c r="AH29" s="69">
        <v>1</v>
      </c>
      <c r="AI29" s="69">
        <v>1</v>
      </c>
      <c r="AJ29" s="69">
        <v>2</v>
      </c>
      <c r="AK29" s="69">
        <v>1</v>
      </c>
      <c r="AL29" s="69">
        <v>14</v>
      </c>
      <c r="AM29" s="69">
        <v>2</v>
      </c>
      <c r="AN29" s="69"/>
      <c r="AO29" s="69">
        <v>1</v>
      </c>
      <c r="AP29" s="69">
        <v>3</v>
      </c>
      <c r="AQ29" s="69"/>
      <c r="AR29" s="69">
        <v>43</v>
      </c>
      <c r="AS29" s="69">
        <v>7</v>
      </c>
      <c r="AT29" s="69">
        <v>4</v>
      </c>
      <c r="AU29" s="69">
        <v>2</v>
      </c>
      <c r="AV29" s="69">
        <v>1</v>
      </c>
      <c r="AW29" s="69">
        <v>5</v>
      </c>
      <c r="AX29" s="69">
        <v>4</v>
      </c>
      <c r="AY29" s="69">
        <v>31</v>
      </c>
      <c r="AZ29" s="69"/>
      <c r="BA29" s="69">
        <v>270</v>
      </c>
      <c r="BB29" s="65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4" customFormat="1" ht="22.5" customHeight="1">
      <c r="A30" s="75">
        <v>411</v>
      </c>
      <c r="B30" s="76"/>
      <c r="C30" s="76" t="s">
        <v>144</v>
      </c>
      <c r="D30" s="77"/>
      <c r="E30" s="69">
        <v>2</v>
      </c>
      <c r="F30" s="69">
        <v>1</v>
      </c>
      <c r="G30" s="69"/>
      <c r="H30" s="69">
        <v>1</v>
      </c>
      <c r="I30" s="69">
        <v>1</v>
      </c>
      <c r="J30" s="69">
        <v>1</v>
      </c>
      <c r="K30" s="69">
        <v>1</v>
      </c>
      <c r="L30" s="69">
        <v>4</v>
      </c>
      <c r="M30" s="69"/>
      <c r="N30" s="69"/>
      <c r="O30" s="69">
        <v>9</v>
      </c>
      <c r="P30" s="69">
        <v>6</v>
      </c>
      <c r="Q30" s="69">
        <v>17</v>
      </c>
      <c r="R30" s="69">
        <v>9</v>
      </c>
      <c r="S30" s="69"/>
      <c r="T30" s="69"/>
      <c r="U30" s="69">
        <v>1</v>
      </c>
      <c r="V30" s="69"/>
      <c r="W30" s="69"/>
      <c r="X30" s="69">
        <v>3</v>
      </c>
      <c r="Y30" s="69">
        <v>2</v>
      </c>
      <c r="Z30" s="69">
        <v>3</v>
      </c>
      <c r="AA30" s="69">
        <v>34</v>
      </c>
      <c r="AB30" s="69">
        <v>1</v>
      </c>
      <c r="AC30" s="69">
        <v>1</v>
      </c>
      <c r="AD30" s="69">
        <v>5</v>
      </c>
      <c r="AE30" s="69">
        <v>30</v>
      </c>
      <c r="AF30" s="69">
        <v>14</v>
      </c>
      <c r="AG30" s="69">
        <v>2</v>
      </c>
      <c r="AH30" s="69">
        <v>1</v>
      </c>
      <c r="AI30" s="69">
        <v>1</v>
      </c>
      <c r="AJ30" s="69">
        <v>2</v>
      </c>
      <c r="AK30" s="69">
        <v>1</v>
      </c>
      <c r="AL30" s="69">
        <v>14</v>
      </c>
      <c r="AM30" s="69">
        <v>2</v>
      </c>
      <c r="AN30" s="69"/>
      <c r="AO30" s="69">
        <v>1</v>
      </c>
      <c r="AP30" s="69">
        <v>3</v>
      </c>
      <c r="AQ30" s="69"/>
      <c r="AR30" s="69">
        <v>43</v>
      </c>
      <c r="AS30" s="69">
        <v>7</v>
      </c>
      <c r="AT30" s="69">
        <v>4</v>
      </c>
      <c r="AU30" s="69">
        <v>2</v>
      </c>
      <c r="AV30" s="69">
        <v>1</v>
      </c>
      <c r="AW30" s="69">
        <v>5</v>
      </c>
      <c r="AX30" s="69">
        <v>4</v>
      </c>
      <c r="AY30" s="69">
        <v>31</v>
      </c>
      <c r="AZ30" s="69"/>
      <c r="BA30" s="69">
        <v>270</v>
      </c>
      <c r="BB30" s="65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4" customFormat="1" ht="22.5" customHeight="1">
      <c r="A31" s="75" t="s">
        <v>90</v>
      </c>
      <c r="B31" s="76"/>
      <c r="C31" s="76"/>
      <c r="D31" s="77"/>
      <c r="E31" s="69">
        <v>270</v>
      </c>
      <c r="F31" s="69">
        <v>93</v>
      </c>
      <c r="G31" s="69">
        <v>31</v>
      </c>
      <c r="H31" s="69">
        <v>90</v>
      </c>
      <c r="I31" s="69">
        <v>25</v>
      </c>
      <c r="J31" s="69">
        <v>50</v>
      </c>
      <c r="K31" s="69">
        <v>76</v>
      </c>
      <c r="L31" s="69">
        <v>173</v>
      </c>
      <c r="M31" s="69">
        <v>64</v>
      </c>
      <c r="N31" s="69">
        <v>67</v>
      </c>
      <c r="O31" s="69">
        <v>479</v>
      </c>
      <c r="P31" s="69">
        <v>552</v>
      </c>
      <c r="Q31" s="69">
        <v>1704</v>
      </c>
      <c r="R31" s="69">
        <v>1233</v>
      </c>
      <c r="S31" s="69">
        <v>70</v>
      </c>
      <c r="T31" s="69">
        <v>26</v>
      </c>
      <c r="U31" s="69">
        <v>54</v>
      </c>
      <c r="V31" s="69">
        <v>37</v>
      </c>
      <c r="W31" s="69">
        <v>40</v>
      </c>
      <c r="X31" s="69">
        <v>82</v>
      </c>
      <c r="Y31" s="69">
        <v>82</v>
      </c>
      <c r="Z31" s="69">
        <v>228</v>
      </c>
      <c r="AA31" s="69">
        <v>842</v>
      </c>
      <c r="AB31" s="69">
        <v>159</v>
      </c>
      <c r="AC31" s="69">
        <v>115</v>
      </c>
      <c r="AD31" s="69">
        <v>339</v>
      </c>
      <c r="AE31" s="69">
        <v>928</v>
      </c>
      <c r="AF31" s="69">
        <v>521</v>
      </c>
      <c r="AG31" s="69">
        <v>105</v>
      </c>
      <c r="AH31" s="69">
        <v>46</v>
      </c>
      <c r="AI31" s="69">
        <v>56</v>
      </c>
      <c r="AJ31" s="69">
        <v>69</v>
      </c>
      <c r="AK31" s="69">
        <v>234</v>
      </c>
      <c r="AL31" s="69">
        <v>734</v>
      </c>
      <c r="AM31" s="69">
        <v>491</v>
      </c>
      <c r="AN31" s="69">
        <v>83</v>
      </c>
      <c r="AO31" s="69">
        <v>107</v>
      </c>
      <c r="AP31" s="69">
        <v>142</v>
      </c>
      <c r="AQ31" s="69">
        <v>54</v>
      </c>
      <c r="AR31" s="69">
        <v>5974</v>
      </c>
      <c r="AS31" s="69">
        <v>1645</v>
      </c>
      <c r="AT31" s="69">
        <v>1183</v>
      </c>
      <c r="AU31" s="69">
        <v>740</v>
      </c>
      <c r="AV31" s="69">
        <v>465</v>
      </c>
      <c r="AW31" s="69">
        <v>940</v>
      </c>
      <c r="AX31" s="69">
        <v>604</v>
      </c>
      <c r="AY31" s="69">
        <v>4260</v>
      </c>
      <c r="AZ31" s="69">
        <v>422</v>
      </c>
      <c r="BA31" s="69">
        <v>26784</v>
      </c>
      <c r="BB31" s="65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3" customFormat="1" ht="7.5" customHeight="1">
      <c r="A32" s="45"/>
      <c r="B32" s="46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3" ht="13.5">
      <c r="A33" s="30"/>
      <c r="B33" s="30"/>
      <c r="C33" s="36"/>
    </row>
    <row r="34" spans="1:4" ht="13.5">
      <c r="A34" s="185" t="s">
        <v>163</v>
      </c>
      <c r="B34" s="186"/>
      <c r="C34" s="186"/>
      <c r="D34" s="186"/>
    </row>
    <row r="35" spans="1:4" ht="13.5">
      <c r="A35" s="187" t="s">
        <v>164</v>
      </c>
      <c r="B35" s="188"/>
      <c r="C35" s="188"/>
      <c r="D35" s="188"/>
    </row>
  </sheetData>
  <sheetProtection/>
  <mergeCells count="2">
    <mergeCell ref="A34:D34"/>
    <mergeCell ref="A35:D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0" r:id="rId1"/>
  <colBreaks count="4" manualBreakCount="4">
    <brk id="15" max="65535" man="1"/>
    <brk id="26" max="65535" man="1"/>
    <brk id="37" max="65535" man="1"/>
    <brk id="4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5"/>
  <sheetViews>
    <sheetView zoomScalePageLayoutView="0" workbookViewId="0" topLeftCell="A7">
      <selection activeCell="X8" sqref="X8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53" width="11.25390625" style="13" customWidth="1"/>
    <col min="54" max="54" width="2.625" style="13" customWidth="1"/>
    <col min="55" max="16384" width="9.00390625" style="13" customWidth="1"/>
  </cols>
  <sheetData>
    <row r="1" spans="1:5" ht="17.25">
      <c r="A1" s="8"/>
      <c r="B1" s="8"/>
      <c r="E1" s="12" t="s">
        <v>145</v>
      </c>
    </row>
    <row r="2" spans="1:2" ht="17.25">
      <c r="A2" s="8"/>
      <c r="B2" s="8"/>
    </row>
    <row r="3" spans="1:5" ht="17.25">
      <c r="A3" s="8"/>
      <c r="B3" s="8"/>
      <c r="E3" s="14" t="s">
        <v>201</v>
      </c>
    </row>
    <row r="4" spans="1:53" ht="22.5" customHeight="1">
      <c r="A4" s="18"/>
      <c r="B4" s="19"/>
      <c r="C4" s="19"/>
      <c r="D4" s="20"/>
      <c r="E4" s="62" t="s">
        <v>94</v>
      </c>
      <c r="F4" s="62" t="s">
        <v>95</v>
      </c>
      <c r="G4" s="62" t="s">
        <v>96</v>
      </c>
      <c r="H4" s="62" t="s">
        <v>97</v>
      </c>
      <c r="I4" s="62" t="s">
        <v>98</v>
      </c>
      <c r="J4" s="62" t="s">
        <v>99</v>
      </c>
      <c r="K4" s="62" t="s">
        <v>100</v>
      </c>
      <c r="L4" s="62" t="s">
        <v>101</v>
      </c>
      <c r="M4" s="62" t="s">
        <v>102</v>
      </c>
      <c r="N4" s="62" t="s">
        <v>103</v>
      </c>
      <c r="O4" s="62" t="s">
        <v>104</v>
      </c>
      <c r="P4" s="62" t="s">
        <v>105</v>
      </c>
      <c r="Q4" s="62" t="s">
        <v>106</v>
      </c>
      <c r="R4" s="62" t="s">
        <v>107</v>
      </c>
      <c r="S4" s="62" t="s">
        <v>108</v>
      </c>
      <c r="T4" s="62" t="s">
        <v>109</v>
      </c>
      <c r="U4" s="62" t="s">
        <v>110</v>
      </c>
      <c r="V4" s="62" t="s">
        <v>111</v>
      </c>
      <c r="W4" s="62" t="s">
        <v>112</v>
      </c>
      <c r="X4" s="62" t="s">
        <v>113</v>
      </c>
      <c r="Y4" s="62" t="s">
        <v>114</v>
      </c>
      <c r="Z4" s="62" t="s">
        <v>115</v>
      </c>
      <c r="AA4" s="62" t="s">
        <v>116</v>
      </c>
      <c r="AB4" s="62" t="s">
        <v>117</v>
      </c>
      <c r="AC4" s="62" t="s">
        <v>118</v>
      </c>
      <c r="AD4" s="62" t="s">
        <v>119</v>
      </c>
      <c r="AE4" s="62" t="s">
        <v>120</v>
      </c>
      <c r="AF4" s="62" t="s">
        <v>121</v>
      </c>
      <c r="AG4" s="62" t="s">
        <v>122</v>
      </c>
      <c r="AH4" s="62" t="s">
        <v>123</v>
      </c>
      <c r="AI4" s="62" t="s">
        <v>124</v>
      </c>
      <c r="AJ4" s="62" t="s">
        <v>125</v>
      </c>
      <c r="AK4" s="62" t="s">
        <v>126</v>
      </c>
      <c r="AL4" s="62" t="s">
        <v>127</v>
      </c>
      <c r="AM4" s="62" t="s">
        <v>128</v>
      </c>
      <c r="AN4" s="62" t="s">
        <v>129</v>
      </c>
      <c r="AO4" s="62" t="s">
        <v>130</v>
      </c>
      <c r="AP4" s="62" t="s">
        <v>131</v>
      </c>
      <c r="AQ4" s="62" t="s">
        <v>132</v>
      </c>
      <c r="AR4" s="62" t="s">
        <v>133</v>
      </c>
      <c r="AS4" s="62" t="s">
        <v>134</v>
      </c>
      <c r="AT4" s="62" t="s">
        <v>135</v>
      </c>
      <c r="AU4" s="62" t="s">
        <v>136</v>
      </c>
      <c r="AV4" s="62" t="s">
        <v>137</v>
      </c>
      <c r="AW4" s="62" t="s">
        <v>138</v>
      </c>
      <c r="AX4" s="62" t="s">
        <v>139</v>
      </c>
      <c r="AY4" s="62" t="s">
        <v>140</v>
      </c>
      <c r="AZ4" s="62" t="s">
        <v>141</v>
      </c>
      <c r="BA4" s="62" t="s">
        <v>142</v>
      </c>
    </row>
    <row r="5" spans="1:256" s="3" customFormat="1" ht="8.2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78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22.5" customHeight="1">
      <c r="A6" s="65">
        <v>201</v>
      </c>
      <c r="B6" s="66"/>
      <c r="C6" s="67" t="s">
        <v>82</v>
      </c>
      <c r="D6" s="68"/>
      <c r="E6" s="69">
        <v>65</v>
      </c>
      <c r="F6" s="69">
        <v>4</v>
      </c>
      <c r="G6" s="69">
        <v>10</v>
      </c>
      <c r="H6" s="69">
        <v>33</v>
      </c>
      <c r="I6" s="69">
        <v>3</v>
      </c>
      <c r="J6" s="69">
        <v>3</v>
      </c>
      <c r="K6" s="69">
        <v>34</v>
      </c>
      <c r="L6" s="69">
        <v>78</v>
      </c>
      <c r="M6" s="69">
        <v>16</v>
      </c>
      <c r="N6" s="69">
        <v>27</v>
      </c>
      <c r="O6" s="69">
        <v>211</v>
      </c>
      <c r="P6" s="69">
        <v>290</v>
      </c>
      <c r="Q6" s="69">
        <v>1110</v>
      </c>
      <c r="R6" s="69">
        <v>577</v>
      </c>
      <c r="S6" s="69">
        <v>32</v>
      </c>
      <c r="T6" s="69">
        <v>9</v>
      </c>
      <c r="U6" s="69">
        <v>15</v>
      </c>
      <c r="V6" s="69">
        <v>15</v>
      </c>
      <c r="W6" s="69">
        <v>17</v>
      </c>
      <c r="X6" s="69">
        <v>31</v>
      </c>
      <c r="Y6" s="69">
        <v>32</v>
      </c>
      <c r="Z6" s="69">
        <v>75</v>
      </c>
      <c r="AA6" s="69">
        <v>317</v>
      </c>
      <c r="AB6" s="69">
        <v>51</v>
      </c>
      <c r="AC6" s="69">
        <v>60</v>
      </c>
      <c r="AD6" s="69">
        <v>86</v>
      </c>
      <c r="AE6" s="69">
        <v>381</v>
      </c>
      <c r="AF6" s="69">
        <v>271</v>
      </c>
      <c r="AG6" s="69">
        <v>21</v>
      </c>
      <c r="AH6" s="69">
        <v>33</v>
      </c>
      <c r="AI6" s="69">
        <v>17</v>
      </c>
      <c r="AJ6" s="69">
        <v>36</v>
      </c>
      <c r="AK6" s="69">
        <v>85</v>
      </c>
      <c r="AL6" s="69">
        <v>223</v>
      </c>
      <c r="AM6" s="69">
        <v>162</v>
      </c>
      <c r="AN6" s="69">
        <v>11</v>
      </c>
      <c r="AO6" s="69">
        <v>33</v>
      </c>
      <c r="AP6" s="69">
        <v>58</v>
      </c>
      <c r="AQ6" s="69">
        <v>12</v>
      </c>
      <c r="AR6" s="69">
        <v>2948</v>
      </c>
      <c r="AS6" s="69">
        <v>394</v>
      </c>
      <c r="AT6" s="69">
        <v>408</v>
      </c>
      <c r="AU6" s="69">
        <v>232</v>
      </c>
      <c r="AV6" s="69">
        <v>126</v>
      </c>
      <c r="AW6" s="69">
        <v>232</v>
      </c>
      <c r="AX6" s="69">
        <v>127</v>
      </c>
      <c r="AY6" s="69">
        <v>1043</v>
      </c>
      <c r="AZ6" s="69">
        <v>471</v>
      </c>
      <c r="BA6" s="69">
        <v>10525</v>
      </c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4" customFormat="1" ht="15" customHeight="1">
      <c r="A7" s="65">
        <v>202</v>
      </c>
      <c r="B7" s="66"/>
      <c r="C7" s="67" t="s">
        <v>33</v>
      </c>
      <c r="D7" s="68"/>
      <c r="E7" s="69">
        <v>50</v>
      </c>
      <c r="F7" s="69">
        <v>33</v>
      </c>
      <c r="G7" s="69">
        <v>8</v>
      </c>
      <c r="H7" s="69">
        <v>21</v>
      </c>
      <c r="I7" s="69">
        <v>14</v>
      </c>
      <c r="J7" s="69">
        <v>1</v>
      </c>
      <c r="K7" s="69">
        <v>7</v>
      </c>
      <c r="L7" s="69">
        <v>33</v>
      </c>
      <c r="M7" s="69">
        <v>14</v>
      </c>
      <c r="N7" s="69">
        <v>24</v>
      </c>
      <c r="O7" s="69">
        <v>129</v>
      </c>
      <c r="P7" s="69">
        <v>158</v>
      </c>
      <c r="Q7" s="69">
        <v>513</v>
      </c>
      <c r="R7" s="69">
        <v>456</v>
      </c>
      <c r="S7" s="69">
        <v>18</v>
      </c>
      <c r="T7" s="69">
        <v>14</v>
      </c>
      <c r="U7" s="69">
        <v>8</v>
      </c>
      <c r="V7" s="69">
        <v>9</v>
      </c>
      <c r="W7" s="69">
        <v>6</v>
      </c>
      <c r="X7" s="69">
        <v>16</v>
      </c>
      <c r="Y7" s="69">
        <v>11</v>
      </c>
      <c r="Z7" s="69">
        <v>51</v>
      </c>
      <c r="AA7" s="69">
        <v>237</v>
      </c>
      <c r="AB7" s="69">
        <v>38</v>
      </c>
      <c r="AC7" s="69">
        <v>15</v>
      </c>
      <c r="AD7" s="69">
        <v>121</v>
      </c>
      <c r="AE7" s="69">
        <v>236</v>
      </c>
      <c r="AF7" s="69">
        <v>98</v>
      </c>
      <c r="AG7" s="69">
        <v>17</v>
      </c>
      <c r="AH7" s="69">
        <v>10</v>
      </c>
      <c r="AI7" s="69">
        <v>13</v>
      </c>
      <c r="AJ7" s="69">
        <v>20</v>
      </c>
      <c r="AK7" s="69">
        <v>28</v>
      </c>
      <c r="AL7" s="69">
        <v>308</v>
      </c>
      <c r="AM7" s="69">
        <v>148</v>
      </c>
      <c r="AN7" s="69">
        <v>23</v>
      </c>
      <c r="AO7" s="69">
        <v>18</v>
      </c>
      <c r="AP7" s="69">
        <v>31</v>
      </c>
      <c r="AQ7" s="69">
        <v>14</v>
      </c>
      <c r="AR7" s="69">
        <v>1963</v>
      </c>
      <c r="AS7" s="69">
        <v>560</v>
      </c>
      <c r="AT7" s="69">
        <v>281</v>
      </c>
      <c r="AU7" s="69">
        <v>157</v>
      </c>
      <c r="AV7" s="69">
        <v>129</v>
      </c>
      <c r="AW7" s="69">
        <v>293</v>
      </c>
      <c r="AX7" s="69">
        <v>243</v>
      </c>
      <c r="AY7" s="69">
        <v>404</v>
      </c>
      <c r="AZ7" s="69">
        <v>265</v>
      </c>
      <c r="BA7" s="69">
        <v>7264</v>
      </c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4" customFormat="1" ht="15" customHeight="1">
      <c r="A8" s="65">
        <v>203</v>
      </c>
      <c r="B8" s="66"/>
      <c r="C8" s="67" t="s">
        <v>34</v>
      </c>
      <c r="D8" s="68"/>
      <c r="E8" s="69">
        <v>2</v>
      </c>
      <c r="F8" s="69">
        <v>1</v>
      </c>
      <c r="G8" s="69">
        <v>2</v>
      </c>
      <c r="H8" s="69">
        <v>3</v>
      </c>
      <c r="I8" s="69"/>
      <c r="J8" s="69"/>
      <c r="K8" s="69">
        <v>2</v>
      </c>
      <c r="L8" s="69">
        <v>8</v>
      </c>
      <c r="M8" s="69">
        <v>1</v>
      </c>
      <c r="N8" s="69">
        <v>5</v>
      </c>
      <c r="O8" s="69">
        <v>10</v>
      </c>
      <c r="P8" s="69">
        <v>25</v>
      </c>
      <c r="Q8" s="69">
        <v>53</v>
      </c>
      <c r="R8" s="69">
        <v>38</v>
      </c>
      <c r="S8" s="69"/>
      <c r="T8" s="69">
        <v>4</v>
      </c>
      <c r="U8" s="69">
        <v>2</v>
      </c>
      <c r="V8" s="69"/>
      <c r="W8" s="69"/>
      <c r="X8" s="69"/>
      <c r="Y8" s="69">
        <v>2</v>
      </c>
      <c r="Z8" s="69">
        <v>3</v>
      </c>
      <c r="AA8" s="69">
        <v>39</v>
      </c>
      <c r="AB8" s="69">
        <v>5</v>
      </c>
      <c r="AC8" s="69">
        <v>8</v>
      </c>
      <c r="AD8" s="69">
        <v>9</v>
      </c>
      <c r="AE8" s="69">
        <v>32</v>
      </c>
      <c r="AF8" s="69">
        <v>13</v>
      </c>
      <c r="AG8" s="69">
        <v>1</v>
      </c>
      <c r="AH8" s="69">
        <v>3</v>
      </c>
      <c r="AI8" s="69">
        <v>1</v>
      </c>
      <c r="AJ8" s="69">
        <v>1</v>
      </c>
      <c r="AK8" s="69">
        <v>4</v>
      </c>
      <c r="AL8" s="69">
        <v>6</v>
      </c>
      <c r="AM8" s="69">
        <v>7</v>
      </c>
      <c r="AN8" s="69">
        <v>3</v>
      </c>
      <c r="AO8" s="69">
        <v>2</v>
      </c>
      <c r="AP8" s="69">
        <v>1</v>
      </c>
      <c r="AQ8" s="69">
        <v>1</v>
      </c>
      <c r="AR8" s="69">
        <v>223</v>
      </c>
      <c r="AS8" s="69">
        <v>41</v>
      </c>
      <c r="AT8" s="69">
        <v>55</v>
      </c>
      <c r="AU8" s="69">
        <v>15</v>
      </c>
      <c r="AV8" s="69">
        <v>16</v>
      </c>
      <c r="AW8" s="69">
        <v>15</v>
      </c>
      <c r="AX8" s="69">
        <v>2</v>
      </c>
      <c r="AY8" s="69">
        <v>77</v>
      </c>
      <c r="AZ8" s="69">
        <v>51</v>
      </c>
      <c r="BA8" s="69">
        <v>792</v>
      </c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4" customFormat="1" ht="15" customHeight="1">
      <c r="A9" s="65">
        <v>204</v>
      </c>
      <c r="B9" s="66"/>
      <c r="C9" s="67" t="s">
        <v>35</v>
      </c>
      <c r="D9" s="68"/>
      <c r="E9" s="69">
        <v>17</v>
      </c>
      <c r="F9" s="69">
        <v>1</v>
      </c>
      <c r="G9" s="69">
        <v>2</v>
      </c>
      <c r="H9" s="69">
        <v>10</v>
      </c>
      <c r="I9" s="69"/>
      <c r="J9" s="69">
        <v>12</v>
      </c>
      <c r="K9" s="69">
        <v>6</v>
      </c>
      <c r="L9" s="69">
        <v>19</v>
      </c>
      <c r="M9" s="69">
        <v>9</v>
      </c>
      <c r="N9" s="69">
        <v>6</v>
      </c>
      <c r="O9" s="69">
        <v>52</v>
      </c>
      <c r="P9" s="69">
        <v>68</v>
      </c>
      <c r="Q9" s="69">
        <v>244</v>
      </c>
      <c r="R9" s="69">
        <v>163</v>
      </c>
      <c r="S9" s="69">
        <v>6</v>
      </c>
      <c r="T9" s="69">
        <v>6</v>
      </c>
      <c r="U9" s="69">
        <v>4</v>
      </c>
      <c r="V9" s="69">
        <v>2</v>
      </c>
      <c r="W9" s="69">
        <v>5</v>
      </c>
      <c r="X9" s="69">
        <v>11</v>
      </c>
      <c r="Y9" s="69">
        <v>13</v>
      </c>
      <c r="Z9" s="69">
        <v>21</v>
      </c>
      <c r="AA9" s="69">
        <v>145</v>
      </c>
      <c r="AB9" s="69">
        <v>9</v>
      </c>
      <c r="AC9" s="69">
        <v>22</v>
      </c>
      <c r="AD9" s="69">
        <v>33</v>
      </c>
      <c r="AE9" s="69">
        <v>130</v>
      </c>
      <c r="AF9" s="69">
        <v>79</v>
      </c>
      <c r="AG9" s="69">
        <v>6</v>
      </c>
      <c r="AH9" s="69">
        <v>5</v>
      </c>
      <c r="AI9" s="69">
        <v>7</v>
      </c>
      <c r="AJ9" s="69">
        <v>10</v>
      </c>
      <c r="AK9" s="69">
        <v>16</v>
      </c>
      <c r="AL9" s="69">
        <v>68</v>
      </c>
      <c r="AM9" s="69">
        <v>60</v>
      </c>
      <c r="AN9" s="69">
        <v>3</v>
      </c>
      <c r="AO9" s="69">
        <v>12</v>
      </c>
      <c r="AP9" s="69">
        <v>15</v>
      </c>
      <c r="AQ9" s="69">
        <v>15</v>
      </c>
      <c r="AR9" s="69">
        <v>964</v>
      </c>
      <c r="AS9" s="69">
        <v>252</v>
      </c>
      <c r="AT9" s="69">
        <v>245</v>
      </c>
      <c r="AU9" s="69">
        <v>91</v>
      </c>
      <c r="AV9" s="69">
        <v>32</v>
      </c>
      <c r="AW9" s="69">
        <v>113</v>
      </c>
      <c r="AX9" s="69">
        <v>41</v>
      </c>
      <c r="AY9" s="69">
        <v>229</v>
      </c>
      <c r="AZ9" s="69">
        <v>38</v>
      </c>
      <c r="BA9" s="69">
        <v>3317</v>
      </c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4" customFormat="1" ht="15" customHeight="1">
      <c r="A10" s="65">
        <v>205</v>
      </c>
      <c r="B10" s="66"/>
      <c r="C10" s="67" t="s">
        <v>36</v>
      </c>
      <c r="D10" s="68"/>
      <c r="E10" s="69">
        <v>23</v>
      </c>
      <c r="F10" s="69">
        <v>11</v>
      </c>
      <c r="G10" s="69"/>
      <c r="H10" s="69">
        <v>10</v>
      </c>
      <c r="I10" s="69">
        <v>3</v>
      </c>
      <c r="J10" s="69">
        <v>2</v>
      </c>
      <c r="K10" s="69">
        <v>4</v>
      </c>
      <c r="L10" s="69">
        <v>22</v>
      </c>
      <c r="M10" s="69">
        <v>10</v>
      </c>
      <c r="N10" s="69">
        <v>11</v>
      </c>
      <c r="O10" s="69">
        <v>51</v>
      </c>
      <c r="P10" s="69">
        <v>135</v>
      </c>
      <c r="Q10" s="69">
        <v>176</v>
      </c>
      <c r="R10" s="69">
        <v>148</v>
      </c>
      <c r="S10" s="69">
        <v>3</v>
      </c>
      <c r="T10" s="69"/>
      <c r="U10" s="69">
        <v>9</v>
      </c>
      <c r="V10" s="69">
        <v>12</v>
      </c>
      <c r="W10" s="69">
        <v>2</v>
      </c>
      <c r="X10" s="69">
        <v>14</v>
      </c>
      <c r="Y10" s="69">
        <v>4</v>
      </c>
      <c r="Z10" s="69">
        <v>23</v>
      </c>
      <c r="AA10" s="69">
        <v>85</v>
      </c>
      <c r="AB10" s="69">
        <v>9</v>
      </c>
      <c r="AC10" s="69">
        <v>10</v>
      </c>
      <c r="AD10" s="69">
        <v>34</v>
      </c>
      <c r="AE10" s="69">
        <v>76</v>
      </c>
      <c r="AF10" s="69">
        <v>67</v>
      </c>
      <c r="AG10" s="69">
        <v>4</v>
      </c>
      <c r="AH10" s="69">
        <v>2</v>
      </c>
      <c r="AI10" s="69">
        <v>6</v>
      </c>
      <c r="AJ10" s="69">
        <v>3</v>
      </c>
      <c r="AK10" s="69">
        <v>23</v>
      </c>
      <c r="AL10" s="69">
        <v>102</v>
      </c>
      <c r="AM10" s="69">
        <v>45</v>
      </c>
      <c r="AN10" s="69">
        <v>11</v>
      </c>
      <c r="AO10" s="69">
        <v>17</v>
      </c>
      <c r="AP10" s="69">
        <v>4</v>
      </c>
      <c r="AQ10" s="69">
        <v>3</v>
      </c>
      <c r="AR10" s="69">
        <v>616</v>
      </c>
      <c r="AS10" s="69">
        <v>196</v>
      </c>
      <c r="AT10" s="69">
        <v>166</v>
      </c>
      <c r="AU10" s="69">
        <v>90</v>
      </c>
      <c r="AV10" s="69">
        <v>45</v>
      </c>
      <c r="AW10" s="69">
        <v>167</v>
      </c>
      <c r="AX10" s="69">
        <v>209</v>
      </c>
      <c r="AY10" s="69">
        <v>73</v>
      </c>
      <c r="AZ10" s="69">
        <v>13</v>
      </c>
      <c r="BA10" s="69">
        <v>2749</v>
      </c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4" customFormat="1" ht="15" customHeight="1">
      <c r="A11" s="65">
        <v>207</v>
      </c>
      <c r="B11" s="66"/>
      <c r="C11" s="67" t="s">
        <v>37</v>
      </c>
      <c r="D11" s="68"/>
      <c r="E11" s="69">
        <v>2</v>
      </c>
      <c r="F11" s="69">
        <v>1</v>
      </c>
      <c r="G11" s="69"/>
      <c r="H11" s="69">
        <v>1</v>
      </c>
      <c r="I11" s="69"/>
      <c r="J11" s="69">
        <v>4</v>
      </c>
      <c r="K11" s="69"/>
      <c r="L11" s="69">
        <v>2</v>
      </c>
      <c r="M11" s="69">
        <v>1</v>
      </c>
      <c r="N11" s="69">
        <v>2</v>
      </c>
      <c r="O11" s="69">
        <v>6</v>
      </c>
      <c r="P11" s="69">
        <v>9</v>
      </c>
      <c r="Q11" s="69">
        <v>27</v>
      </c>
      <c r="R11" s="69">
        <v>12</v>
      </c>
      <c r="S11" s="69"/>
      <c r="T11" s="69"/>
      <c r="U11" s="69">
        <v>1</v>
      </c>
      <c r="V11" s="69"/>
      <c r="W11" s="69"/>
      <c r="X11" s="69">
        <v>1</v>
      </c>
      <c r="Y11" s="69">
        <v>2</v>
      </c>
      <c r="Z11" s="69">
        <v>4</v>
      </c>
      <c r="AA11" s="69">
        <v>35</v>
      </c>
      <c r="AB11" s="69">
        <v>3</v>
      </c>
      <c r="AC11" s="69">
        <v>5</v>
      </c>
      <c r="AD11" s="69">
        <v>7</v>
      </c>
      <c r="AE11" s="69">
        <v>30</v>
      </c>
      <c r="AF11" s="69">
        <v>21</v>
      </c>
      <c r="AG11" s="69">
        <v>2</v>
      </c>
      <c r="AH11" s="69">
        <v>3</v>
      </c>
      <c r="AI11" s="69">
        <v>1</v>
      </c>
      <c r="AJ11" s="69"/>
      <c r="AK11" s="69">
        <v>1</v>
      </c>
      <c r="AL11" s="69">
        <v>7</v>
      </c>
      <c r="AM11" s="69">
        <v>11</v>
      </c>
      <c r="AN11" s="69">
        <v>1</v>
      </c>
      <c r="AO11" s="69"/>
      <c r="AP11" s="69">
        <v>1</v>
      </c>
      <c r="AQ11" s="69">
        <v>1</v>
      </c>
      <c r="AR11" s="69">
        <v>189</v>
      </c>
      <c r="AS11" s="69">
        <v>59</v>
      </c>
      <c r="AT11" s="69">
        <v>21</v>
      </c>
      <c r="AU11" s="69">
        <v>11</v>
      </c>
      <c r="AV11" s="69">
        <v>2</v>
      </c>
      <c r="AW11" s="69">
        <v>4</v>
      </c>
      <c r="AX11" s="69">
        <v>2</v>
      </c>
      <c r="AY11" s="69">
        <v>45</v>
      </c>
      <c r="AZ11" s="69">
        <v>17</v>
      </c>
      <c r="BA11" s="69">
        <v>554</v>
      </c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4" customFormat="1" ht="15" customHeight="1">
      <c r="A12" s="65">
        <v>208</v>
      </c>
      <c r="B12" s="66"/>
      <c r="C12" s="67" t="s">
        <v>71</v>
      </c>
      <c r="D12" s="68"/>
      <c r="E12" s="69">
        <v>3</v>
      </c>
      <c r="F12" s="69"/>
      <c r="G12" s="69"/>
      <c r="H12" s="69"/>
      <c r="I12" s="69"/>
      <c r="J12" s="69"/>
      <c r="K12" s="69">
        <v>1</v>
      </c>
      <c r="L12" s="69">
        <v>4</v>
      </c>
      <c r="M12" s="69">
        <v>2</v>
      </c>
      <c r="N12" s="69">
        <v>1</v>
      </c>
      <c r="O12" s="69">
        <v>7</v>
      </c>
      <c r="P12" s="69">
        <v>15</v>
      </c>
      <c r="Q12" s="69">
        <v>26</v>
      </c>
      <c r="R12" s="69">
        <v>9</v>
      </c>
      <c r="S12" s="69"/>
      <c r="T12" s="69"/>
      <c r="U12" s="69"/>
      <c r="V12" s="69"/>
      <c r="W12" s="69"/>
      <c r="X12" s="69">
        <v>1</v>
      </c>
      <c r="Y12" s="69"/>
      <c r="Z12" s="69">
        <v>7</v>
      </c>
      <c r="AA12" s="69">
        <v>23</v>
      </c>
      <c r="AB12" s="69">
        <v>2</v>
      </c>
      <c r="AC12" s="69">
        <v>2</v>
      </c>
      <c r="AD12" s="69">
        <v>2</v>
      </c>
      <c r="AE12" s="69">
        <v>8</v>
      </c>
      <c r="AF12" s="69">
        <v>3</v>
      </c>
      <c r="AG12" s="69">
        <v>3</v>
      </c>
      <c r="AH12" s="69"/>
      <c r="AI12" s="69"/>
      <c r="AJ12" s="69">
        <v>2</v>
      </c>
      <c r="AK12" s="69">
        <v>2</v>
      </c>
      <c r="AL12" s="69">
        <v>17</v>
      </c>
      <c r="AM12" s="69">
        <v>10</v>
      </c>
      <c r="AN12" s="69">
        <v>2</v>
      </c>
      <c r="AO12" s="69">
        <v>3</v>
      </c>
      <c r="AP12" s="69"/>
      <c r="AQ12" s="69"/>
      <c r="AR12" s="69">
        <v>158</v>
      </c>
      <c r="AS12" s="69">
        <v>126</v>
      </c>
      <c r="AT12" s="69">
        <v>14</v>
      </c>
      <c r="AU12" s="69">
        <v>13</v>
      </c>
      <c r="AV12" s="69">
        <v>10</v>
      </c>
      <c r="AW12" s="69">
        <v>9</v>
      </c>
      <c r="AX12" s="69">
        <v>3</v>
      </c>
      <c r="AY12" s="69">
        <v>42</v>
      </c>
      <c r="AZ12" s="69">
        <v>26</v>
      </c>
      <c r="BA12" s="69">
        <v>556</v>
      </c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4" customFormat="1" ht="15" customHeight="1">
      <c r="A13" s="65">
        <v>209</v>
      </c>
      <c r="B13" s="66"/>
      <c r="C13" s="67" t="s">
        <v>72</v>
      </c>
      <c r="D13" s="68"/>
      <c r="E13" s="69">
        <v>4</v>
      </c>
      <c r="F13" s="69"/>
      <c r="G13" s="69"/>
      <c r="H13" s="69">
        <v>7</v>
      </c>
      <c r="I13" s="69"/>
      <c r="J13" s="69">
        <v>2</v>
      </c>
      <c r="K13" s="69">
        <v>1</v>
      </c>
      <c r="L13" s="69">
        <v>8</v>
      </c>
      <c r="M13" s="69">
        <v>3</v>
      </c>
      <c r="N13" s="69">
        <v>4</v>
      </c>
      <c r="O13" s="69">
        <v>12</v>
      </c>
      <c r="P13" s="69">
        <v>17</v>
      </c>
      <c r="Q13" s="69">
        <v>41</v>
      </c>
      <c r="R13" s="69">
        <v>17</v>
      </c>
      <c r="S13" s="69">
        <v>2</v>
      </c>
      <c r="T13" s="69">
        <v>1</v>
      </c>
      <c r="U13" s="69">
        <v>2</v>
      </c>
      <c r="V13" s="69"/>
      <c r="W13" s="69">
        <v>1</v>
      </c>
      <c r="X13" s="69">
        <v>2</v>
      </c>
      <c r="Y13" s="69">
        <v>1</v>
      </c>
      <c r="Z13" s="69">
        <v>6</v>
      </c>
      <c r="AA13" s="69">
        <v>16</v>
      </c>
      <c r="AB13" s="69">
        <v>8</v>
      </c>
      <c r="AC13" s="69">
        <v>3</v>
      </c>
      <c r="AD13" s="69">
        <v>10</v>
      </c>
      <c r="AE13" s="69">
        <v>26</v>
      </c>
      <c r="AF13" s="69">
        <v>13</v>
      </c>
      <c r="AG13" s="69">
        <v>2</v>
      </c>
      <c r="AH13" s="69"/>
      <c r="AI13" s="69">
        <v>6</v>
      </c>
      <c r="AJ13" s="69">
        <v>1</v>
      </c>
      <c r="AK13" s="69">
        <v>1</v>
      </c>
      <c r="AL13" s="69">
        <v>22</v>
      </c>
      <c r="AM13" s="69">
        <v>14</v>
      </c>
      <c r="AN13" s="69">
        <v>1</v>
      </c>
      <c r="AO13" s="69">
        <v>3</v>
      </c>
      <c r="AP13" s="69"/>
      <c r="AQ13" s="69"/>
      <c r="AR13" s="69">
        <v>579</v>
      </c>
      <c r="AS13" s="69">
        <v>58</v>
      </c>
      <c r="AT13" s="69">
        <v>38</v>
      </c>
      <c r="AU13" s="69">
        <v>33</v>
      </c>
      <c r="AV13" s="69">
        <v>6</v>
      </c>
      <c r="AW13" s="69">
        <v>31</v>
      </c>
      <c r="AX13" s="69">
        <v>44</v>
      </c>
      <c r="AY13" s="69">
        <v>34</v>
      </c>
      <c r="AZ13" s="69">
        <v>4</v>
      </c>
      <c r="BA13" s="69">
        <v>1084</v>
      </c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4" customFormat="1" ht="15" customHeight="1">
      <c r="A14" s="65">
        <v>210</v>
      </c>
      <c r="B14" s="66"/>
      <c r="C14" s="67" t="s">
        <v>73</v>
      </c>
      <c r="D14" s="68"/>
      <c r="E14" s="69">
        <v>5</v>
      </c>
      <c r="F14" s="69"/>
      <c r="G14" s="69"/>
      <c r="H14" s="69">
        <v>1</v>
      </c>
      <c r="I14" s="69"/>
      <c r="J14" s="69"/>
      <c r="K14" s="69"/>
      <c r="L14" s="69"/>
      <c r="M14" s="69">
        <v>3</v>
      </c>
      <c r="N14" s="69"/>
      <c r="O14" s="69">
        <v>7</v>
      </c>
      <c r="P14" s="69">
        <v>8</v>
      </c>
      <c r="Q14" s="69">
        <v>27</v>
      </c>
      <c r="R14" s="69">
        <v>21</v>
      </c>
      <c r="S14" s="69"/>
      <c r="T14" s="69"/>
      <c r="U14" s="69">
        <v>2</v>
      </c>
      <c r="V14" s="69"/>
      <c r="W14" s="69"/>
      <c r="X14" s="69"/>
      <c r="Y14" s="69">
        <v>2</v>
      </c>
      <c r="Z14" s="69"/>
      <c r="AA14" s="69">
        <v>7</v>
      </c>
      <c r="AB14" s="69">
        <v>2</v>
      </c>
      <c r="AC14" s="69">
        <v>3</v>
      </c>
      <c r="AD14" s="69">
        <v>6</v>
      </c>
      <c r="AE14" s="69">
        <v>20</v>
      </c>
      <c r="AF14" s="69">
        <v>4</v>
      </c>
      <c r="AG14" s="69">
        <v>3</v>
      </c>
      <c r="AH14" s="69">
        <v>2</v>
      </c>
      <c r="AI14" s="69">
        <v>2</v>
      </c>
      <c r="AJ14" s="69"/>
      <c r="AK14" s="69"/>
      <c r="AL14" s="69">
        <v>9</v>
      </c>
      <c r="AM14" s="69">
        <v>19</v>
      </c>
      <c r="AN14" s="69">
        <v>3</v>
      </c>
      <c r="AO14" s="69"/>
      <c r="AP14" s="69">
        <v>5</v>
      </c>
      <c r="AQ14" s="69">
        <v>2</v>
      </c>
      <c r="AR14" s="69">
        <v>315</v>
      </c>
      <c r="AS14" s="69">
        <v>22</v>
      </c>
      <c r="AT14" s="69">
        <v>6</v>
      </c>
      <c r="AU14" s="69">
        <v>16</v>
      </c>
      <c r="AV14" s="69"/>
      <c r="AW14" s="69">
        <v>6</v>
      </c>
      <c r="AX14" s="69">
        <v>9</v>
      </c>
      <c r="AY14" s="69">
        <v>26</v>
      </c>
      <c r="AZ14" s="69">
        <v>1</v>
      </c>
      <c r="BA14" s="69">
        <v>564</v>
      </c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4" customFormat="1" ht="15" customHeight="1">
      <c r="A15" s="65">
        <v>211</v>
      </c>
      <c r="B15" s="66"/>
      <c r="C15" s="67" t="s">
        <v>74</v>
      </c>
      <c r="D15" s="68"/>
      <c r="E15" s="69">
        <v>13</v>
      </c>
      <c r="F15" s="69">
        <v>1</v>
      </c>
      <c r="G15" s="69"/>
      <c r="H15" s="69"/>
      <c r="I15" s="69"/>
      <c r="J15" s="69"/>
      <c r="K15" s="69"/>
      <c r="L15" s="69">
        <v>1</v>
      </c>
      <c r="M15" s="69">
        <v>1</v>
      </c>
      <c r="N15" s="69"/>
      <c r="O15" s="69">
        <v>18</v>
      </c>
      <c r="P15" s="69">
        <v>11</v>
      </c>
      <c r="Q15" s="69">
        <v>44</v>
      </c>
      <c r="R15" s="69">
        <v>23</v>
      </c>
      <c r="S15" s="69"/>
      <c r="T15" s="69"/>
      <c r="U15" s="69">
        <v>1</v>
      </c>
      <c r="V15" s="69">
        <v>6</v>
      </c>
      <c r="W15" s="69">
        <v>5</v>
      </c>
      <c r="X15" s="69">
        <v>3</v>
      </c>
      <c r="Y15" s="69">
        <v>6</v>
      </c>
      <c r="Z15" s="69">
        <v>1</v>
      </c>
      <c r="AA15" s="69">
        <v>26</v>
      </c>
      <c r="AB15" s="69">
        <v>5</v>
      </c>
      <c r="AC15" s="69">
        <v>3</v>
      </c>
      <c r="AD15" s="69">
        <v>10</v>
      </c>
      <c r="AE15" s="69">
        <v>30</v>
      </c>
      <c r="AF15" s="69">
        <v>21</v>
      </c>
      <c r="AG15" s="69">
        <v>1</v>
      </c>
      <c r="AH15" s="69">
        <v>3</v>
      </c>
      <c r="AI15" s="69">
        <v>3</v>
      </c>
      <c r="AJ15" s="69">
        <v>8</v>
      </c>
      <c r="AK15" s="69">
        <v>6</v>
      </c>
      <c r="AL15" s="69">
        <v>16</v>
      </c>
      <c r="AM15" s="69">
        <v>14</v>
      </c>
      <c r="AN15" s="69"/>
      <c r="AO15" s="69">
        <v>3</v>
      </c>
      <c r="AP15" s="69"/>
      <c r="AQ15" s="69">
        <v>6</v>
      </c>
      <c r="AR15" s="69">
        <v>231</v>
      </c>
      <c r="AS15" s="69">
        <v>22</v>
      </c>
      <c r="AT15" s="69">
        <v>12</v>
      </c>
      <c r="AU15" s="69">
        <v>18</v>
      </c>
      <c r="AV15" s="69">
        <v>7</v>
      </c>
      <c r="AW15" s="69">
        <v>10</v>
      </c>
      <c r="AX15" s="69">
        <v>12</v>
      </c>
      <c r="AY15" s="69">
        <v>37</v>
      </c>
      <c r="AZ15" s="69">
        <v>1</v>
      </c>
      <c r="BA15" s="69">
        <v>639</v>
      </c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4" customFormat="1" ht="15" customHeight="1">
      <c r="A16" s="65">
        <v>212</v>
      </c>
      <c r="B16" s="66"/>
      <c r="C16" s="79" t="s">
        <v>143</v>
      </c>
      <c r="D16" s="68"/>
      <c r="E16" s="69">
        <v>1</v>
      </c>
      <c r="F16" s="69">
        <v>3</v>
      </c>
      <c r="G16" s="69">
        <v>1</v>
      </c>
      <c r="H16" s="69">
        <v>1</v>
      </c>
      <c r="I16" s="69"/>
      <c r="J16" s="69"/>
      <c r="K16" s="69">
        <v>1</v>
      </c>
      <c r="L16" s="69">
        <v>2</v>
      </c>
      <c r="M16" s="69">
        <v>2</v>
      </c>
      <c r="N16" s="69">
        <v>1</v>
      </c>
      <c r="O16" s="69">
        <v>7</v>
      </c>
      <c r="P16" s="69">
        <v>18</v>
      </c>
      <c r="Q16" s="69">
        <v>31</v>
      </c>
      <c r="R16" s="69">
        <v>31</v>
      </c>
      <c r="S16" s="69">
        <v>1</v>
      </c>
      <c r="T16" s="69"/>
      <c r="U16" s="69">
        <v>3</v>
      </c>
      <c r="V16" s="69">
        <v>1</v>
      </c>
      <c r="W16" s="69">
        <v>1</v>
      </c>
      <c r="X16" s="69"/>
      <c r="Y16" s="69">
        <v>1</v>
      </c>
      <c r="Z16" s="69">
        <v>3</v>
      </c>
      <c r="AA16" s="69">
        <v>31</v>
      </c>
      <c r="AB16" s="69">
        <v>2</v>
      </c>
      <c r="AC16" s="69">
        <v>2</v>
      </c>
      <c r="AD16" s="69">
        <v>2</v>
      </c>
      <c r="AE16" s="69">
        <v>25</v>
      </c>
      <c r="AF16" s="69">
        <v>5</v>
      </c>
      <c r="AG16" s="69">
        <v>1</v>
      </c>
      <c r="AH16" s="69"/>
      <c r="AI16" s="69">
        <v>1</v>
      </c>
      <c r="AJ16" s="69"/>
      <c r="AK16" s="69">
        <v>2</v>
      </c>
      <c r="AL16" s="69">
        <v>14</v>
      </c>
      <c r="AM16" s="69">
        <v>10</v>
      </c>
      <c r="AN16" s="69"/>
      <c r="AO16" s="69">
        <v>2</v>
      </c>
      <c r="AP16" s="69">
        <v>1</v>
      </c>
      <c r="AQ16" s="69">
        <v>2</v>
      </c>
      <c r="AR16" s="69">
        <v>122</v>
      </c>
      <c r="AS16" s="69">
        <v>24</v>
      </c>
      <c r="AT16" s="69">
        <v>16</v>
      </c>
      <c r="AU16" s="69">
        <v>13</v>
      </c>
      <c r="AV16" s="69">
        <v>3</v>
      </c>
      <c r="AW16" s="69">
        <v>5</v>
      </c>
      <c r="AX16" s="69">
        <v>4</v>
      </c>
      <c r="AY16" s="69">
        <v>115</v>
      </c>
      <c r="AZ16" s="69">
        <v>1</v>
      </c>
      <c r="BA16" s="69">
        <v>512</v>
      </c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4" customFormat="1" ht="15" customHeight="1">
      <c r="A17" s="65">
        <v>213</v>
      </c>
      <c r="B17" s="66"/>
      <c r="C17" s="79" t="s">
        <v>76</v>
      </c>
      <c r="D17" s="68"/>
      <c r="E17" s="69">
        <v>10</v>
      </c>
      <c r="F17" s="69"/>
      <c r="G17" s="69">
        <v>3</v>
      </c>
      <c r="H17" s="69">
        <v>6</v>
      </c>
      <c r="I17" s="69">
        <v>1</v>
      </c>
      <c r="J17" s="69"/>
      <c r="K17" s="69">
        <v>1</v>
      </c>
      <c r="L17" s="69">
        <v>5</v>
      </c>
      <c r="M17" s="69">
        <v>5</v>
      </c>
      <c r="N17" s="69">
        <v>1</v>
      </c>
      <c r="O17" s="69">
        <v>13</v>
      </c>
      <c r="P17" s="69">
        <v>20</v>
      </c>
      <c r="Q17" s="69">
        <v>40</v>
      </c>
      <c r="R17" s="69">
        <v>33</v>
      </c>
      <c r="S17" s="69">
        <v>1</v>
      </c>
      <c r="T17" s="69"/>
      <c r="U17" s="69"/>
      <c r="V17" s="69"/>
      <c r="W17" s="69"/>
      <c r="X17" s="69">
        <v>34</v>
      </c>
      <c r="Y17" s="69">
        <v>4</v>
      </c>
      <c r="Z17" s="69">
        <v>8</v>
      </c>
      <c r="AA17" s="69">
        <v>32</v>
      </c>
      <c r="AB17" s="69">
        <v>8</v>
      </c>
      <c r="AC17" s="69">
        <v>9</v>
      </c>
      <c r="AD17" s="69">
        <v>8</v>
      </c>
      <c r="AE17" s="69">
        <v>33</v>
      </c>
      <c r="AF17" s="69">
        <v>16</v>
      </c>
      <c r="AG17" s="69">
        <v>1</v>
      </c>
      <c r="AH17" s="69">
        <v>4</v>
      </c>
      <c r="AI17" s="69"/>
      <c r="AJ17" s="69">
        <v>1</v>
      </c>
      <c r="AK17" s="69">
        <v>2</v>
      </c>
      <c r="AL17" s="69">
        <v>9</v>
      </c>
      <c r="AM17" s="69">
        <v>11</v>
      </c>
      <c r="AN17" s="69">
        <v>1</v>
      </c>
      <c r="AO17" s="69">
        <v>1</v>
      </c>
      <c r="AP17" s="69"/>
      <c r="AQ17" s="69">
        <v>1</v>
      </c>
      <c r="AR17" s="69">
        <v>225</v>
      </c>
      <c r="AS17" s="69">
        <v>46</v>
      </c>
      <c r="AT17" s="69">
        <v>61</v>
      </c>
      <c r="AU17" s="69">
        <v>27</v>
      </c>
      <c r="AV17" s="69">
        <v>5</v>
      </c>
      <c r="AW17" s="69">
        <v>22</v>
      </c>
      <c r="AX17" s="69">
        <v>26</v>
      </c>
      <c r="AY17" s="69">
        <v>178</v>
      </c>
      <c r="AZ17" s="69">
        <v>26</v>
      </c>
      <c r="BA17" s="69">
        <v>938</v>
      </c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4" customFormat="1" ht="15" customHeight="1">
      <c r="A18" s="65">
        <v>214</v>
      </c>
      <c r="B18" s="66"/>
      <c r="C18" s="79" t="s">
        <v>0</v>
      </c>
      <c r="D18" s="68"/>
      <c r="E18" s="69">
        <v>2</v>
      </c>
      <c r="F18" s="69"/>
      <c r="G18" s="69"/>
      <c r="H18" s="69"/>
      <c r="I18" s="69"/>
      <c r="J18" s="69">
        <v>1</v>
      </c>
      <c r="K18" s="69">
        <v>1</v>
      </c>
      <c r="L18" s="69">
        <v>1</v>
      </c>
      <c r="M18" s="69">
        <v>7</v>
      </c>
      <c r="N18" s="69"/>
      <c r="O18" s="69">
        <v>7</v>
      </c>
      <c r="P18" s="69">
        <v>10</v>
      </c>
      <c r="Q18" s="69">
        <v>55</v>
      </c>
      <c r="R18" s="69">
        <v>29</v>
      </c>
      <c r="S18" s="69"/>
      <c r="T18" s="69">
        <v>1</v>
      </c>
      <c r="U18" s="69"/>
      <c r="V18" s="69"/>
      <c r="W18" s="69"/>
      <c r="X18" s="69">
        <v>3</v>
      </c>
      <c r="Y18" s="69">
        <v>2</v>
      </c>
      <c r="Z18" s="69">
        <v>6</v>
      </c>
      <c r="AA18" s="69">
        <v>33</v>
      </c>
      <c r="AB18" s="69">
        <v>3</v>
      </c>
      <c r="AC18" s="69">
        <v>4</v>
      </c>
      <c r="AD18" s="69">
        <v>10</v>
      </c>
      <c r="AE18" s="69">
        <v>31</v>
      </c>
      <c r="AF18" s="69">
        <v>16</v>
      </c>
      <c r="AG18" s="69">
        <v>11</v>
      </c>
      <c r="AH18" s="69"/>
      <c r="AI18" s="69">
        <v>1</v>
      </c>
      <c r="AJ18" s="69"/>
      <c r="AK18" s="69">
        <v>4</v>
      </c>
      <c r="AL18" s="69">
        <v>13</v>
      </c>
      <c r="AM18" s="69">
        <v>8</v>
      </c>
      <c r="AN18" s="69"/>
      <c r="AO18" s="69">
        <v>2</v>
      </c>
      <c r="AP18" s="69">
        <v>1</v>
      </c>
      <c r="AQ18" s="69">
        <v>1</v>
      </c>
      <c r="AR18" s="69">
        <v>173</v>
      </c>
      <c r="AS18" s="69">
        <v>23</v>
      </c>
      <c r="AT18" s="69">
        <v>58</v>
      </c>
      <c r="AU18" s="69">
        <v>10</v>
      </c>
      <c r="AV18" s="69">
        <v>6</v>
      </c>
      <c r="AW18" s="69">
        <v>7</v>
      </c>
      <c r="AX18" s="69">
        <v>3</v>
      </c>
      <c r="AY18" s="69">
        <v>80</v>
      </c>
      <c r="AZ18" s="69">
        <v>38</v>
      </c>
      <c r="BA18" s="69">
        <v>661</v>
      </c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4" customFormat="1" ht="22.5" customHeight="1">
      <c r="A19" s="65" t="s">
        <v>85</v>
      </c>
      <c r="B19" s="66"/>
      <c r="C19" s="66"/>
      <c r="D19" s="70"/>
      <c r="E19" s="69">
        <v>6</v>
      </c>
      <c r="F19" s="69">
        <v>1</v>
      </c>
      <c r="G19" s="69">
        <v>1</v>
      </c>
      <c r="H19" s="69">
        <v>3</v>
      </c>
      <c r="I19" s="69"/>
      <c r="J19" s="69">
        <v>1</v>
      </c>
      <c r="K19" s="69">
        <v>5</v>
      </c>
      <c r="L19" s="69">
        <v>32</v>
      </c>
      <c r="M19" s="69">
        <v>7</v>
      </c>
      <c r="N19" s="69">
        <v>2</v>
      </c>
      <c r="O19" s="69">
        <v>36</v>
      </c>
      <c r="P19" s="69">
        <v>26</v>
      </c>
      <c r="Q19" s="69">
        <v>158</v>
      </c>
      <c r="R19" s="69">
        <v>112</v>
      </c>
      <c r="S19" s="69">
        <v>1</v>
      </c>
      <c r="T19" s="69"/>
      <c r="U19" s="69">
        <v>5</v>
      </c>
      <c r="V19" s="69">
        <v>1</v>
      </c>
      <c r="W19" s="69">
        <v>6</v>
      </c>
      <c r="X19" s="69">
        <v>2</v>
      </c>
      <c r="Y19" s="69">
        <v>6</v>
      </c>
      <c r="Z19" s="69">
        <v>16</v>
      </c>
      <c r="AA19" s="69">
        <v>58</v>
      </c>
      <c r="AB19" s="69">
        <v>13</v>
      </c>
      <c r="AC19" s="69">
        <v>6</v>
      </c>
      <c r="AD19" s="69">
        <v>28</v>
      </c>
      <c r="AE19" s="69">
        <v>59</v>
      </c>
      <c r="AF19" s="69">
        <v>58</v>
      </c>
      <c r="AG19" s="69">
        <v>9</v>
      </c>
      <c r="AH19" s="69">
        <v>5</v>
      </c>
      <c r="AI19" s="69">
        <v>1</v>
      </c>
      <c r="AJ19" s="69">
        <v>5</v>
      </c>
      <c r="AK19" s="69">
        <v>6</v>
      </c>
      <c r="AL19" s="69">
        <v>51</v>
      </c>
      <c r="AM19" s="69">
        <v>31</v>
      </c>
      <c r="AN19" s="69"/>
      <c r="AO19" s="69">
        <v>4</v>
      </c>
      <c r="AP19" s="69">
        <v>3</v>
      </c>
      <c r="AQ19" s="69">
        <v>1</v>
      </c>
      <c r="AR19" s="69">
        <v>488</v>
      </c>
      <c r="AS19" s="69">
        <v>82</v>
      </c>
      <c r="AT19" s="69">
        <v>74</v>
      </c>
      <c r="AU19" s="69">
        <v>37</v>
      </c>
      <c r="AV19" s="69">
        <v>31</v>
      </c>
      <c r="AW19" s="69">
        <v>60</v>
      </c>
      <c r="AX19" s="69">
        <v>24</v>
      </c>
      <c r="AY19" s="69">
        <v>281</v>
      </c>
      <c r="AZ19" s="69">
        <v>20</v>
      </c>
      <c r="BA19" s="69">
        <v>1862</v>
      </c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4" customFormat="1" ht="22.5" customHeight="1">
      <c r="A20" s="71">
        <v>307</v>
      </c>
      <c r="B20" s="72"/>
      <c r="C20" s="73" t="s">
        <v>1</v>
      </c>
      <c r="D20" s="74"/>
      <c r="E20" s="69">
        <v>6</v>
      </c>
      <c r="F20" s="69">
        <v>1</v>
      </c>
      <c r="G20" s="69"/>
      <c r="H20" s="69">
        <v>3</v>
      </c>
      <c r="I20" s="69"/>
      <c r="J20" s="69">
        <v>1</v>
      </c>
      <c r="K20" s="69">
        <v>2</v>
      </c>
      <c r="L20" s="69">
        <v>31</v>
      </c>
      <c r="M20" s="69">
        <v>6</v>
      </c>
      <c r="N20" s="69">
        <v>2</v>
      </c>
      <c r="O20" s="69">
        <v>26</v>
      </c>
      <c r="P20" s="69">
        <v>19</v>
      </c>
      <c r="Q20" s="69">
        <v>106</v>
      </c>
      <c r="R20" s="69">
        <v>82</v>
      </c>
      <c r="S20" s="69">
        <v>1</v>
      </c>
      <c r="T20" s="69"/>
      <c r="U20" s="69">
        <v>1</v>
      </c>
      <c r="V20" s="69"/>
      <c r="W20" s="69">
        <v>1</v>
      </c>
      <c r="X20" s="69">
        <v>2</v>
      </c>
      <c r="Y20" s="69">
        <v>2</v>
      </c>
      <c r="Z20" s="69">
        <v>14</v>
      </c>
      <c r="AA20" s="69">
        <v>27</v>
      </c>
      <c r="AB20" s="69">
        <v>4</v>
      </c>
      <c r="AC20" s="69">
        <v>4</v>
      </c>
      <c r="AD20" s="69">
        <v>14</v>
      </c>
      <c r="AE20" s="69">
        <v>39</v>
      </c>
      <c r="AF20" s="69">
        <v>35</v>
      </c>
      <c r="AG20" s="69">
        <v>2</v>
      </c>
      <c r="AH20" s="69">
        <v>3</v>
      </c>
      <c r="AI20" s="69"/>
      <c r="AJ20" s="69">
        <v>4</v>
      </c>
      <c r="AK20" s="69">
        <v>4</v>
      </c>
      <c r="AL20" s="69">
        <v>24</v>
      </c>
      <c r="AM20" s="69">
        <v>13</v>
      </c>
      <c r="AN20" s="69"/>
      <c r="AO20" s="69"/>
      <c r="AP20" s="69">
        <v>2</v>
      </c>
      <c r="AQ20" s="69">
        <v>1</v>
      </c>
      <c r="AR20" s="69">
        <v>249</v>
      </c>
      <c r="AS20" s="69">
        <v>37</v>
      </c>
      <c r="AT20" s="69">
        <v>47</v>
      </c>
      <c r="AU20" s="69">
        <v>17</v>
      </c>
      <c r="AV20" s="69">
        <v>20</v>
      </c>
      <c r="AW20" s="69">
        <v>30</v>
      </c>
      <c r="AX20" s="69">
        <v>9</v>
      </c>
      <c r="AY20" s="69">
        <v>60</v>
      </c>
      <c r="AZ20" s="69">
        <v>13</v>
      </c>
      <c r="BA20" s="69">
        <v>964</v>
      </c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4" customFormat="1" ht="15" customHeight="1">
      <c r="A21" s="71">
        <v>308</v>
      </c>
      <c r="B21" s="72"/>
      <c r="C21" s="73" t="s">
        <v>2</v>
      </c>
      <c r="D21" s="74"/>
      <c r="E21" s="69"/>
      <c r="F21" s="69"/>
      <c r="G21" s="69">
        <v>1</v>
      </c>
      <c r="H21" s="69"/>
      <c r="I21" s="69"/>
      <c r="J21" s="69"/>
      <c r="K21" s="69">
        <v>3</v>
      </c>
      <c r="L21" s="69">
        <v>1</v>
      </c>
      <c r="M21" s="69">
        <v>1</v>
      </c>
      <c r="N21" s="69"/>
      <c r="O21" s="69">
        <v>10</v>
      </c>
      <c r="P21" s="69">
        <v>7</v>
      </c>
      <c r="Q21" s="69">
        <v>52</v>
      </c>
      <c r="R21" s="69">
        <v>30</v>
      </c>
      <c r="S21" s="69"/>
      <c r="T21" s="69"/>
      <c r="U21" s="69">
        <v>4</v>
      </c>
      <c r="V21" s="69">
        <v>1</v>
      </c>
      <c r="W21" s="69">
        <v>5</v>
      </c>
      <c r="X21" s="69"/>
      <c r="Y21" s="69">
        <v>4</v>
      </c>
      <c r="Z21" s="69">
        <v>2</v>
      </c>
      <c r="AA21" s="69">
        <v>31</v>
      </c>
      <c r="AB21" s="69">
        <v>9</v>
      </c>
      <c r="AC21" s="69">
        <v>2</v>
      </c>
      <c r="AD21" s="69">
        <v>14</v>
      </c>
      <c r="AE21" s="69">
        <v>20</v>
      </c>
      <c r="AF21" s="69">
        <v>23</v>
      </c>
      <c r="AG21" s="69">
        <v>7</v>
      </c>
      <c r="AH21" s="69">
        <v>2</v>
      </c>
      <c r="AI21" s="69">
        <v>1</v>
      </c>
      <c r="AJ21" s="69">
        <v>1</v>
      </c>
      <c r="AK21" s="69">
        <v>2</v>
      </c>
      <c r="AL21" s="69">
        <v>27</v>
      </c>
      <c r="AM21" s="69">
        <v>18</v>
      </c>
      <c r="AN21" s="69"/>
      <c r="AO21" s="69">
        <v>4</v>
      </c>
      <c r="AP21" s="69">
        <v>1</v>
      </c>
      <c r="AQ21" s="69"/>
      <c r="AR21" s="69">
        <v>239</v>
      </c>
      <c r="AS21" s="69">
        <v>45</v>
      </c>
      <c r="AT21" s="69">
        <v>27</v>
      </c>
      <c r="AU21" s="69">
        <v>20</v>
      </c>
      <c r="AV21" s="69">
        <v>11</v>
      </c>
      <c r="AW21" s="69">
        <v>30</v>
      </c>
      <c r="AX21" s="69">
        <v>15</v>
      </c>
      <c r="AY21" s="69">
        <v>221</v>
      </c>
      <c r="AZ21" s="69">
        <v>7</v>
      </c>
      <c r="BA21" s="69">
        <v>898</v>
      </c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4" customFormat="1" ht="22.5" customHeight="1">
      <c r="A22" s="75" t="s">
        <v>86</v>
      </c>
      <c r="B22" s="76"/>
      <c r="C22" s="76"/>
      <c r="D22" s="77"/>
      <c r="E22" s="69">
        <v>3</v>
      </c>
      <c r="F22" s="69">
        <v>1</v>
      </c>
      <c r="G22" s="69"/>
      <c r="H22" s="69">
        <v>1</v>
      </c>
      <c r="I22" s="69"/>
      <c r="J22" s="69"/>
      <c r="K22" s="69">
        <v>1</v>
      </c>
      <c r="L22" s="69"/>
      <c r="M22" s="69">
        <v>1</v>
      </c>
      <c r="N22" s="69">
        <v>4</v>
      </c>
      <c r="O22" s="69">
        <v>13</v>
      </c>
      <c r="P22" s="69">
        <v>8</v>
      </c>
      <c r="Q22" s="69">
        <v>57</v>
      </c>
      <c r="R22" s="69">
        <v>23</v>
      </c>
      <c r="S22" s="69"/>
      <c r="T22" s="69"/>
      <c r="U22" s="69">
        <v>1</v>
      </c>
      <c r="V22" s="69"/>
      <c r="W22" s="69"/>
      <c r="X22" s="69">
        <v>1</v>
      </c>
      <c r="Y22" s="69"/>
      <c r="Z22" s="69">
        <v>6</v>
      </c>
      <c r="AA22" s="69">
        <v>18</v>
      </c>
      <c r="AB22" s="69">
        <v>3</v>
      </c>
      <c r="AC22" s="69">
        <v>1</v>
      </c>
      <c r="AD22" s="69">
        <v>7</v>
      </c>
      <c r="AE22" s="69">
        <v>25</v>
      </c>
      <c r="AF22" s="69">
        <v>14</v>
      </c>
      <c r="AG22" s="69">
        <v>2</v>
      </c>
      <c r="AH22" s="69">
        <v>1</v>
      </c>
      <c r="AI22" s="69">
        <v>3</v>
      </c>
      <c r="AJ22" s="69">
        <v>1</v>
      </c>
      <c r="AK22" s="69">
        <v>4</v>
      </c>
      <c r="AL22" s="69">
        <v>17</v>
      </c>
      <c r="AM22" s="69">
        <v>14</v>
      </c>
      <c r="AN22" s="69"/>
      <c r="AO22" s="69">
        <v>7</v>
      </c>
      <c r="AP22" s="69"/>
      <c r="AQ22" s="69"/>
      <c r="AR22" s="69">
        <v>151</v>
      </c>
      <c r="AS22" s="69">
        <v>126</v>
      </c>
      <c r="AT22" s="69">
        <v>19</v>
      </c>
      <c r="AU22" s="69">
        <v>21</v>
      </c>
      <c r="AV22" s="69">
        <v>9</v>
      </c>
      <c r="AW22" s="69">
        <v>7</v>
      </c>
      <c r="AX22" s="69">
        <v>13</v>
      </c>
      <c r="AY22" s="69">
        <v>46</v>
      </c>
      <c r="AZ22" s="69">
        <v>3</v>
      </c>
      <c r="BA22" s="69">
        <v>632</v>
      </c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4" customFormat="1" ht="22.5" customHeight="1">
      <c r="A23" s="71">
        <v>321</v>
      </c>
      <c r="B23" s="72"/>
      <c r="C23" s="73" t="s">
        <v>3</v>
      </c>
      <c r="D23" s="74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>
        <v>2</v>
      </c>
      <c r="P23" s="69">
        <v>1</v>
      </c>
      <c r="Q23" s="69">
        <v>14</v>
      </c>
      <c r="R23" s="69">
        <v>4</v>
      </c>
      <c r="S23" s="69"/>
      <c r="T23" s="69"/>
      <c r="U23" s="69"/>
      <c r="V23" s="69"/>
      <c r="W23" s="69"/>
      <c r="X23" s="69"/>
      <c r="Y23" s="69"/>
      <c r="Z23" s="69"/>
      <c r="AA23" s="69">
        <v>4</v>
      </c>
      <c r="AB23" s="69"/>
      <c r="AC23" s="69"/>
      <c r="AD23" s="69">
        <v>1</v>
      </c>
      <c r="AE23" s="69">
        <v>3</v>
      </c>
      <c r="AF23" s="69">
        <v>9</v>
      </c>
      <c r="AG23" s="69"/>
      <c r="AH23" s="69"/>
      <c r="AI23" s="69"/>
      <c r="AJ23" s="69">
        <v>1</v>
      </c>
      <c r="AK23" s="69">
        <v>2</v>
      </c>
      <c r="AL23" s="69">
        <v>2</v>
      </c>
      <c r="AM23" s="69">
        <v>2</v>
      </c>
      <c r="AN23" s="69"/>
      <c r="AO23" s="69">
        <v>1</v>
      </c>
      <c r="AP23" s="69"/>
      <c r="AQ23" s="69"/>
      <c r="AR23" s="69">
        <v>21</v>
      </c>
      <c r="AS23" s="69">
        <v>16</v>
      </c>
      <c r="AT23" s="69">
        <v>3</v>
      </c>
      <c r="AU23" s="69">
        <v>7</v>
      </c>
      <c r="AV23" s="69">
        <v>1</v>
      </c>
      <c r="AW23" s="69">
        <v>1</v>
      </c>
      <c r="AX23" s="69">
        <v>4</v>
      </c>
      <c r="AY23" s="69">
        <v>10</v>
      </c>
      <c r="AZ23" s="69"/>
      <c r="BA23" s="69">
        <v>109</v>
      </c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4" customFormat="1" ht="15" customHeight="1">
      <c r="A24" s="71">
        <v>322</v>
      </c>
      <c r="B24" s="72"/>
      <c r="C24" s="73" t="s">
        <v>4</v>
      </c>
      <c r="D24" s="74"/>
      <c r="E24" s="69">
        <v>1</v>
      </c>
      <c r="F24" s="69">
        <v>1</v>
      </c>
      <c r="G24" s="69"/>
      <c r="H24" s="69">
        <v>1</v>
      </c>
      <c r="I24" s="69"/>
      <c r="J24" s="69"/>
      <c r="K24" s="69"/>
      <c r="L24" s="69"/>
      <c r="M24" s="69"/>
      <c r="N24" s="69">
        <v>4</v>
      </c>
      <c r="O24" s="69">
        <v>7</v>
      </c>
      <c r="P24" s="69">
        <v>1</v>
      </c>
      <c r="Q24" s="69">
        <v>20</v>
      </c>
      <c r="R24" s="69">
        <v>8</v>
      </c>
      <c r="S24" s="69"/>
      <c r="T24" s="69"/>
      <c r="U24" s="69"/>
      <c r="V24" s="69"/>
      <c r="W24" s="69"/>
      <c r="X24" s="69"/>
      <c r="Y24" s="69"/>
      <c r="Z24" s="69">
        <v>4</v>
      </c>
      <c r="AA24" s="69">
        <v>9</v>
      </c>
      <c r="AB24" s="69">
        <v>3</v>
      </c>
      <c r="AC24" s="69"/>
      <c r="AD24" s="69">
        <v>1</v>
      </c>
      <c r="AE24" s="69">
        <v>11</v>
      </c>
      <c r="AF24" s="69">
        <v>5</v>
      </c>
      <c r="AG24" s="69">
        <v>1</v>
      </c>
      <c r="AH24" s="69"/>
      <c r="AI24" s="69">
        <v>3</v>
      </c>
      <c r="AJ24" s="69"/>
      <c r="AK24" s="69"/>
      <c r="AL24" s="69">
        <v>9</v>
      </c>
      <c r="AM24" s="69">
        <v>8</v>
      </c>
      <c r="AN24" s="69"/>
      <c r="AO24" s="69">
        <v>6</v>
      </c>
      <c r="AP24" s="69"/>
      <c r="AQ24" s="69"/>
      <c r="AR24" s="69">
        <v>68</v>
      </c>
      <c r="AS24" s="69">
        <v>29</v>
      </c>
      <c r="AT24" s="69">
        <v>9</v>
      </c>
      <c r="AU24" s="69">
        <v>4</v>
      </c>
      <c r="AV24" s="69">
        <v>6</v>
      </c>
      <c r="AW24" s="69">
        <v>3</v>
      </c>
      <c r="AX24" s="69">
        <v>4</v>
      </c>
      <c r="AY24" s="69">
        <v>26</v>
      </c>
      <c r="AZ24" s="69">
        <v>3</v>
      </c>
      <c r="BA24" s="69">
        <v>255</v>
      </c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4" customFormat="1" ht="15" customHeight="1">
      <c r="A25" s="71">
        <v>323</v>
      </c>
      <c r="B25" s="72"/>
      <c r="C25" s="73" t="s">
        <v>5</v>
      </c>
      <c r="D25" s="74"/>
      <c r="E25" s="69">
        <v>2</v>
      </c>
      <c r="F25" s="69"/>
      <c r="G25" s="69"/>
      <c r="H25" s="69"/>
      <c r="I25" s="69"/>
      <c r="J25" s="69"/>
      <c r="K25" s="69">
        <v>1</v>
      </c>
      <c r="L25" s="69"/>
      <c r="M25" s="69">
        <v>1</v>
      </c>
      <c r="N25" s="69"/>
      <c r="O25" s="69">
        <v>4</v>
      </c>
      <c r="P25" s="69">
        <v>6</v>
      </c>
      <c r="Q25" s="69">
        <v>23</v>
      </c>
      <c r="R25" s="69">
        <v>11</v>
      </c>
      <c r="S25" s="69"/>
      <c r="T25" s="69"/>
      <c r="U25" s="69">
        <v>1</v>
      </c>
      <c r="V25" s="69"/>
      <c r="W25" s="69"/>
      <c r="X25" s="69">
        <v>1</v>
      </c>
      <c r="Y25" s="69"/>
      <c r="Z25" s="69">
        <v>2</v>
      </c>
      <c r="AA25" s="69">
        <v>5</v>
      </c>
      <c r="AB25" s="69"/>
      <c r="AC25" s="69">
        <v>1</v>
      </c>
      <c r="AD25" s="69">
        <v>5</v>
      </c>
      <c r="AE25" s="69">
        <v>11</v>
      </c>
      <c r="AF25" s="69"/>
      <c r="AG25" s="69">
        <v>1</v>
      </c>
      <c r="AH25" s="69">
        <v>1</v>
      </c>
      <c r="AI25" s="69"/>
      <c r="AJ25" s="69"/>
      <c r="AK25" s="69">
        <v>2</v>
      </c>
      <c r="AL25" s="69">
        <v>6</v>
      </c>
      <c r="AM25" s="69">
        <v>4</v>
      </c>
      <c r="AN25" s="69"/>
      <c r="AO25" s="69"/>
      <c r="AP25" s="69"/>
      <c r="AQ25" s="69"/>
      <c r="AR25" s="69">
        <v>62</v>
      </c>
      <c r="AS25" s="69">
        <v>81</v>
      </c>
      <c r="AT25" s="69">
        <v>7</v>
      </c>
      <c r="AU25" s="69">
        <v>10</v>
      </c>
      <c r="AV25" s="69">
        <v>2</v>
      </c>
      <c r="AW25" s="69">
        <v>3</v>
      </c>
      <c r="AX25" s="69">
        <v>5</v>
      </c>
      <c r="AY25" s="69">
        <v>10</v>
      </c>
      <c r="AZ25" s="69"/>
      <c r="BA25" s="69">
        <v>268</v>
      </c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4" customFormat="1" ht="22.5" customHeight="1">
      <c r="A26" s="75" t="s">
        <v>87</v>
      </c>
      <c r="B26" s="76"/>
      <c r="C26" s="76"/>
      <c r="D26" s="77"/>
      <c r="E26" s="69">
        <v>1</v>
      </c>
      <c r="F26" s="69">
        <v>3</v>
      </c>
      <c r="G26" s="69"/>
      <c r="H26" s="69">
        <v>1</v>
      </c>
      <c r="I26" s="69"/>
      <c r="J26" s="69"/>
      <c r="K26" s="69"/>
      <c r="L26" s="69">
        <v>1</v>
      </c>
      <c r="M26" s="69">
        <v>5</v>
      </c>
      <c r="N26" s="69"/>
      <c r="O26" s="69">
        <v>4</v>
      </c>
      <c r="P26" s="69">
        <v>5</v>
      </c>
      <c r="Q26" s="69">
        <v>15</v>
      </c>
      <c r="R26" s="69">
        <v>14</v>
      </c>
      <c r="S26" s="69"/>
      <c r="T26" s="69"/>
      <c r="U26" s="69">
        <v>2</v>
      </c>
      <c r="V26" s="69">
        <v>2</v>
      </c>
      <c r="W26" s="69"/>
      <c r="X26" s="69">
        <v>4</v>
      </c>
      <c r="Y26" s="69">
        <v>3</v>
      </c>
      <c r="Z26" s="69">
        <v>1</v>
      </c>
      <c r="AA26" s="69">
        <v>17</v>
      </c>
      <c r="AB26" s="69">
        <v>1</v>
      </c>
      <c r="AC26" s="69">
        <v>1</v>
      </c>
      <c r="AD26" s="69"/>
      <c r="AE26" s="69">
        <v>13</v>
      </c>
      <c r="AF26" s="69">
        <v>9</v>
      </c>
      <c r="AG26" s="69">
        <v>2</v>
      </c>
      <c r="AH26" s="69"/>
      <c r="AI26" s="69"/>
      <c r="AJ26" s="69">
        <v>1</v>
      </c>
      <c r="AK26" s="69">
        <v>3</v>
      </c>
      <c r="AL26" s="69">
        <v>3</v>
      </c>
      <c r="AM26" s="69">
        <v>6</v>
      </c>
      <c r="AN26" s="69"/>
      <c r="AO26" s="69">
        <v>1</v>
      </c>
      <c r="AP26" s="69">
        <v>1</v>
      </c>
      <c r="AQ26" s="69">
        <v>2</v>
      </c>
      <c r="AR26" s="69">
        <v>98</v>
      </c>
      <c r="AS26" s="69">
        <v>19</v>
      </c>
      <c r="AT26" s="69">
        <v>11</v>
      </c>
      <c r="AU26" s="69">
        <v>6</v>
      </c>
      <c r="AV26" s="69">
        <v>1</v>
      </c>
      <c r="AW26" s="69">
        <v>17</v>
      </c>
      <c r="AX26" s="69">
        <v>6</v>
      </c>
      <c r="AY26" s="69">
        <v>20</v>
      </c>
      <c r="AZ26" s="69"/>
      <c r="BA26" s="69">
        <v>299</v>
      </c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4" customFormat="1" ht="22.5" customHeight="1">
      <c r="A27" s="71">
        <v>383</v>
      </c>
      <c r="B27" s="72"/>
      <c r="C27" s="73" t="s">
        <v>6</v>
      </c>
      <c r="D27" s="74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>
        <v>1</v>
      </c>
      <c r="R27" s="69">
        <v>1</v>
      </c>
      <c r="S27" s="69"/>
      <c r="T27" s="69"/>
      <c r="U27" s="69"/>
      <c r="V27" s="69"/>
      <c r="W27" s="69"/>
      <c r="X27" s="69">
        <v>3</v>
      </c>
      <c r="Y27" s="69"/>
      <c r="Z27" s="69">
        <v>1</v>
      </c>
      <c r="AA27" s="69">
        <v>8</v>
      </c>
      <c r="AB27" s="69"/>
      <c r="AC27" s="69">
        <v>1</v>
      </c>
      <c r="AD27" s="69"/>
      <c r="AE27" s="69">
        <v>1</v>
      </c>
      <c r="AF27" s="69">
        <v>3</v>
      </c>
      <c r="AG27" s="69"/>
      <c r="AH27" s="69"/>
      <c r="AI27" s="69"/>
      <c r="AJ27" s="69"/>
      <c r="AK27" s="69"/>
      <c r="AL27" s="69">
        <v>1</v>
      </c>
      <c r="AM27" s="69"/>
      <c r="AN27" s="69"/>
      <c r="AO27" s="69"/>
      <c r="AP27" s="69">
        <v>1</v>
      </c>
      <c r="AQ27" s="69">
        <v>1</v>
      </c>
      <c r="AR27" s="69">
        <v>44</v>
      </c>
      <c r="AS27" s="69">
        <v>2</v>
      </c>
      <c r="AT27" s="69"/>
      <c r="AU27" s="69"/>
      <c r="AV27" s="69"/>
      <c r="AW27" s="69"/>
      <c r="AX27" s="69">
        <v>1</v>
      </c>
      <c r="AY27" s="69">
        <v>2</v>
      </c>
      <c r="AZ27" s="69"/>
      <c r="BA27" s="69">
        <v>71</v>
      </c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4" customFormat="1" ht="15" customHeight="1">
      <c r="A28" s="71">
        <v>391</v>
      </c>
      <c r="B28" s="72"/>
      <c r="C28" s="73" t="s">
        <v>7</v>
      </c>
      <c r="D28" s="74"/>
      <c r="E28" s="69">
        <v>1</v>
      </c>
      <c r="F28" s="69">
        <v>3</v>
      </c>
      <c r="G28" s="69"/>
      <c r="H28" s="69">
        <v>1</v>
      </c>
      <c r="I28" s="69"/>
      <c r="J28" s="69"/>
      <c r="K28" s="69"/>
      <c r="L28" s="69">
        <v>1</v>
      </c>
      <c r="M28" s="69">
        <v>5</v>
      </c>
      <c r="N28" s="69"/>
      <c r="O28" s="69">
        <v>4</v>
      </c>
      <c r="P28" s="69">
        <v>5</v>
      </c>
      <c r="Q28" s="69">
        <v>14</v>
      </c>
      <c r="R28" s="69">
        <v>13</v>
      </c>
      <c r="S28" s="69"/>
      <c r="T28" s="69"/>
      <c r="U28" s="69">
        <v>2</v>
      </c>
      <c r="V28" s="69">
        <v>2</v>
      </c>
      <c r="W28" s="69"/>
      <c r="X28" s="69">
        <v>1</v>
      </c>
      <c r="Y28" s="69">
        <v>3</v>
      </c>
      <c r="Z28" s="69"/>
      <c r="AA28" s="69">
        <v>9</v>
      </c>
      <c r="AB28" s="69">
        <v>1</v>
      </c>
      <c r="AC28" s="69"/>
      <c r="AD28" s="69"/>
      <c r="AE28" s="69">
        <v>12</v>
      </c>
      <c r="AF28" s="69">
        <v>6</v>
      </c>
      <c r="AG28" s="69">
        <v>2</v>
      </c>
      <c r="AH28" s="69"/>
      <c r="AI28" s="69"/>
      <c r="AJ28" s="69">
        <v>1</v>
      </c>
      <c r="AK28" s="69">
        <v>3</v>
      </c>
      <c r="AL28" s="69">
        <v>2</v>
      </c>
      <c r="AM28" s="69">
        <v>6</v>
      </c>
      <c r="AN28" s="69"/>
      <c r="AO28" s="69">
        <v>1</v>
      </c>
      <c r="AP28" s="69"/>
      <c r="AQ28" s="69">
        <v>1</v>
      </c>
      <c r="AR28" s="69">
        <v>54</v>
      </c>
      <c r="AS28" s="69">
        <v>17</v>
      </c>
      <c r="AT28" s="69">
        <v>11</v>
      </c>
      <c r="AU28" s="69">
        <v>6</v>
      </c>
      <c r="AV28" s="69">
        <v>1</v>
      </c>
      <c r="AW28" s="69">
        <v>17</v>
      </c>
      <c r="AX28" s="69">
        <v>5</v>
      </c>
      <c r="AY28" s="69">
        <v>18</v>
      </c>
      <c r="AZ28" s="69"/>
      <c r="BA28" s="69">
        <v>228</v>
      </c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4" customFormat="1" ht="22.5" customHeight="1">
      <c r="A29" s="75" t="s">
        <v>88</v>
      </c>
      <c r="B29" s="76"/>
      <c r="C29" s="76"/>
      <c r="D29" s="77"/>
      <c r="E29" s="69">
        <v>4</v>
      </c>
      <c r="F29" s="69"/>
      <c r="G29" s="69"/>
      <c r="H29" s="69"/>
      <c r="I29" s="69">
        <v>1</v>
      </c>
      <c r="J29" s="69">
        <v>1</v>
      </c>
      <c r="K29" s="69">
        <v>1</v>
      </c>
      <c r="L29" s="69">
        <v>1</v>
      </c>
      <c r="M29" s="69">
        <v>4</v>
      </c>
      <c r="N29" s="69"/>
      <c r="O29" s="69">
        <v>6</v>
      </c>
      <c r="P29" s="69">
        <v>10</v>
      </c>
      <c r="Q29" s="69">
        <v>28</v>
      </c>
      <c r="R29" s="69">
        <v>13</v>
      </c>
      <c r="S29" s="69">
        <v>2</v>
      </c>
      <c r="T29" s="69">
        <v>1</v>
      </c>
      <c r="U29" s="69"/>
      <c r="V29" s="69"/>
      <c r="W29" s="69">
        <v>1</v>
      </c>
      <c r="X29" s="69"/>
      <c r="Y29" s="69">
        <v>1</v>
      </c>
      <c r="Z29" s="69">
        <v>1</v>
      </c>
      <c r="AA29" s="69">
        <v>30</v>
      </c>
      <c r="AB29" s="69">
        <v>3</v>
      </c>
      <c r="AC29" s="69">
        <v>1</v>
      </c>
      <c r="AD29" s="69">
        <v>3</v>
      </c>
      <c r="AE29" s="69">
        <v>36</v>
      </c>
      <c r="AF29" s="69">
        <v>7</v>
      </c>
      <c r="AG29" s="69">
        <v>1</v>
      </c>
      <c r="AH29" s="69"/>
      <c r="AI29" s="69"/>
      <c r="AJ29" s="69">
        <v>1</v>
      </c>
      <c r="AK29" s="69">
        <v>4</v>
      </c>
      <c r="AL29" s="69">
        <v>8</v>
      </c>
      <c r="AM29" s="69">
        <v>5</v>
      </c>
      <c r="AN29" s="69">
        <v>1</v>
      </c>
      <c r="AO29" s="69">
        <v>1</v>
      </c>
      <c r="AP29" s="69">
        <v>7</v>
      </c>
      <c r="AQ29" s="69">
        <v>2</v>
      </c>
      <c r="AR29" s="69">
        <v>127</v>
      </c>
      <c r="AS29" s="69">
        <v>14</v>
      </c>
      <c r="AT29" s="69">
        <v>6</v>
      </c>
      <c r="AU29" s="69">
        <v>11</v>
      </c>
      <c r="AV29" s="69">
        <v>4</v>
      </c>
      <c r="AW29" s="69">
        <v>5</v>
      </c>
      <c r="AX29" s="69">
        <v>14</v>
      </c>
      <c r="AY29" s="69">
        <v>10</v>
      </c>
      <c r="AZ29" s="69"/>
      <c r="BA29" s="69">
        <v>376</v>
      </c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4" customFormat="1" ht="22.5" customHeight="1">
      <c r="A30" s="75">
        <v>411</v>
      </c>
      <c r="B30" s="76"/>
      <c r="C30" s="76" t="s">
        <v>144</v>
      </c>
      <c r="D30" s="77"/>
      <c r="E30" s="69">
        <v>4</v>
      </c>
      <c r="F30" s="69"/>
      <c r="G30" s="69"/>
      <c r="H30" s="69"/>
      <c r="I30" s="69">
        <v>1</v>
      </c>
      <c r="J30" s="69">
        <v>1</v>
      </c>
      <c r="K30" s="69">
        <v>1</v>
      </c>
      <c r="L30" s="69">
        <v>1</v>
      </c>
      <c r="M30" s="69">
        <v>4</v>
      </c>
      <c r="N30" s="69"/>
      <c r="O30" s="69">
        <v>6</v>
      </c>
      <c r="P30" s="69">
        <v>10</v>
      </c>
      <c r="Q30" s="69">
        <v>28</v>
      </c>
      <c r="R30" s="69">
        <v>13</v>
      </c>
      <c r="S30" s="69">
        <v>2</v>
      </c>
      <c r="T30" s="69">
        <v>1</v>
      </c>
      <c r="U30" s="69"/>
      <c r="V30" s="69"/>
      <c r="W30" s="69">
        <v>1</v>
      </c>
      <c r="X30" s="69"/>
      <c r="Y30" s="69">
        <v>1</v>
      </c>
      <c r="Z30" s="69">
        <v>1</v>
      </c>
      <c r="AA30" s="69">
        <v>30</v>
      </c>
      <c r="AB30" s="69">
        <v>3</v>
      </c>
      <c r="AC30" s="69">
        <v>1</v>
      </c>
      <c r="AD30" s="69">
        <v>3</v>
      </c>
      <c r="AE30" s="69">
        <v>36</v>
      </c>
      <c r="AF30" s="69">
        <v>7</v>
      </c>
      <c r="AG30" s="69">
        <v>1</v>
      </c>
      <c r="AH30" s="69"/>
      <c r="AI30" s="69"/>
      <c r="AJ30" s="69">
        <v>1</v>
      </c>
      <c r="AK30" s="69">
        <v>4</v>
      </c>
      <c r="AL30" s="69">
        <v>8</v>
      </c>
      <c r="AM30" s="69">
        <v>5</v>
      </c>
      <c r="AN30" s="69">
        <v>1</v>
      </c>
      <c r="AO30" s="69">
        <v>1</v>
      </c>
      <c r="AP30" s="69">
        <v>7</v>
      </c>
      <c r="AQ30" s="69">
        <v>2</v>
      </c>
      <c r="AR30" s="69">
        <v>127</v>
      </c>
      <c r="AS30" s="69">
        <v>14</v>
      </c>
      <c r="AT30" s="69">
        <v>6</v>
      </c>
      <c r="AU30" s="69">
        <v>11</v>
      </c>
      <c r="AV30" s="69">
        <v>4</v>
      </c>
      <c r="AW30" s="69">
        <v>5</v>
      </c>
      <c r="AX30" s="69">
        <v>14</v>
      </c>
      <c r="AY30" s="69">
        <v>10</v>
      </c>
      <c r="AZ30" s="69"/>
      <c r="BA30" s="69">
        <v>376</v>
      </c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4" customFormat="1" ht="22.5" customHeight="1">
      <c r="A31" s="75" t="s">
        <v>90</v>
      </c>
      <c r="B31" s="76"/>
      <c r="C31" s="76"/>
      <c r="D31" s="77"/>
      <c r="E31" s="69">
        <v>211</v>
      </c>
      <c r="F31" s="69">
        <v>60</v>
      </c>
      <c r="G31" s="69">
        <v>27</v>
      </c>
      <c r="H31" s="69">
        <v>98</v>
      </c>
      <c r="I31" s="69">
        <v>22</v>
      </c>
      <c r="J31" s="69">
        <v>27</v>
      </c>
      <c r="K31" s="69">
        <v>65</v>
      </c>
      <c r="L31" s="69">
        <v>217</v>
      </c>
      <c r="M31" s="69">
        <v>91</v>
      </c>
      <c r="N31" s="69">
        <v>88</v>
      </c>
      <c r="O31" s="69">
        <v>589</v>
      </c>
      <c r="P31" s="69">
        <v>833</v>
      </c>
      <c r="Q31" s="69">
        <v>2645</v>
      </c>
      <c r="R31" s="69">
        <v>1719</v>
      </c>
      <c r="S31" s="69">
        <v>66</v>
      </c>
      <c r="T31" s="69">
        <v>36</v>
      </c>
      <c r="U31" s="69">
        <v>55</v>
      </c>
      <c r="V31" s="69">
        <v>48</v>
      </c>
      <c r="W31" s="69">
        <v>44</v>
      </c>
      <c r="X31" s="69">
        <v>123</v>
      </c>
      <c r="Y31" s="69">
        <v>90</v>
      </c>
      <c r="Z31" s="69">
        <v>232</v>
      </c>
      <c r="AA31" s="69">
        <v>1149</v>
      </c>
      <c r="AB31" s="69">
        <v>165</v>
      </c>
      <c r="AC31" s="69">
        <v>155</v>
      </c>
      <c r="AD31" s="69">
        <v>376</v>
      </c>
      <c r="AE31" s="69">
        <v>1191</v>
      </c>
      <c r="AF31" s="69">
        <v>715</v>
      </c>
      <c r="AG31" s="69">
        <v>87</v>
      </c>
      <c r="AH31" s="69">
        <v>71</v>
      </c>
      <c r="AI31" s="69">
        <v>62</v>
      </c>
      <c r="AJ31" s="69">
        <v>90</v>
      </c>
      <c r="AK31" s="69">
        <v>191</v>
      </c>
      <c r="AL31" s="69">
        <v>893</v>
      </c>
      <c r="AM31" s="69">
        <v>575</v>
      </c>
      <c r="AN31" s="69">
        <v>60</v>
      </c>
      <c r="AO31" s="69">
        <v>109</v>
      </c>
      <c r="AP31" s="69">
        <v>128</v>
      </c>
      <c r="AQ31" s="69">
        <v>63</v>
      </c>
      <c r="AR31" s="69">
        <v>9570</v>
      </c>
      <c r="AS31" s="69">
        <v>2064</v>
      </c>
      <c r="AT31" s="69">
        <v>1491</v>
      </c>
      <c r="AU31" s="69">
        <v>801</v>
      </c>
      <c r="AV31" s="69">
        <v>432</v>
      </c>
      <c r="AW31" s="69">
        <v>1003</v>
      </c>
      <c r="AX31" s="69">
        <v>782</v>
      </c>
      <c r="AY31" s="69">
        <v>2740</v>
      </c>
      <c r="AZ31" s="69">
        <v>975</v>
      </c>
      <c r="BA31" s="69">
        <v>33324</v>
      </c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3" customFormat="1" ht="7.5" customHeight="1">
      <c r="A32" s="45"/>
      <c r="B32" s="46"/>
      <c r="C32" s="46"/>
      <c r="D32" s="4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78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4" spans="1:4" ht="13.5">
      <c r="A34" s="185" t="s">
        <v>163</v>
      </c>
      <c r="B34" s="186"/>
      <c r="C34" s="186"/>
      <c r="D34" s="186"/>
    </row>
    <row r="35" spans="1:4" ht="13.5">
      <c r="A35" s="187" t="s">
        <v>164</v>
      </c>
      <c r="B35" s="188"/>
      <c r="C35" s="188"/>
      <c r="D35" s="188"/>
    </row>
  </sheetData>
  <sheetProtection/>
  <mergeCells count="2">
    <mergeCell ref="A34:D34"/>
    <mergeCell ref="A35:D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0" r:id="rId1"/>
  <colBreaks count="1" manualBreakCount="1">
    <brk id="15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5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4.625" style="13" customWidth="1"/>
    <col min="2" max="2" width="1.625" style="13" customWidth="1"/>
    <col min="3" max="3" width="10.625" style="11" customWidth="1"/>
    <col min="4" max="4" width="1.625" style="11" customWidth="1"/>
    <col min="5" max="53" width="11.25390625" style="13" customWidth="1"/>
    <col min="54" max="54" width="2.625" style="13" customWidth="1"/>
    <col min="55" max="16384" width="9.00390625" style="13" customWidth="1"/>
  </cols>
  <sheetData>
    <row r="1" spans="1:5" ht="17.25">
      <c r="A1" s="8"/>
      <c r="B1" s="8"/>
      <c r="E1" s="12" t="s">
        <v>196</v>
      </c>
    </row>
    <row r="2" spans="1:2" ht="17.25">
      <c r="A2" s="8"/>
      <c r="B2" s="8"/>
    </row>
    <row r="3" spans="1:5" ht="17.25">
      <c r="A3" s="8"/>
      <c r="B3" s="8"/>
      <c r="E3" s="14" t="s">
        <v>201</v>
      </c>
    </row>
    <row r="4" spans="1:53" ht="22.5" customHeight="1">
      <c r="A4" s="18"/>
      <c r="B4" s="19"/>
      <c r="C4" s="19"/>
      <c r="D4" s="20"/>
      <c r="E4" s="62" t="s">
        <v>94</v>
      </c>
      <c r="F4" s="62" t="s">
        <v>95</v>
      </c>
      <c r="G4" s="62" t="s">
        <v>96</v>
      </c>
      <c r="H4" s="62" t="s">
        <v>97</v>
      </c>
      <c r="I4" s="62" t="s">
        <v>98</v>
      </c>
      <c r="J4" s="62" t="s">
        <v>99</v>
      </c>
      <c r="K4" s="62" t="s">
        <v>100</v>
      </c>
      <c r="L4" s="62" t="s">
        <v>101</v>
      </c>
      <c r="M4" s="62" t="s">
        <v>102</v>
      </c>
      <c r="N4" s="62" t="s">
        <v>103</v>
      </c>
      <c r="O4" s="62" t="s">
        <v>104</v>
      </c>
      <c r="P4" s="62" t="s">
        <v>105</v>
      </c>
      <c r="Q4" s="62" t="s">
        <v>106</v>
      </c>
      <c r="R4" s="62" t="s">
        <v>107</v>
      </c>
      <c r="S4" s="62" t="s">
        <v>108</v>
      </c>
      <c r="T4" s="62" t="s">
        <v>109</v>
      </c>
      <c r="U4" s="62" t="s">
        <v>110</v>
      </c>
      <c r="V4" s="62" t="s">
        <v>111</v>
      </c>
      <c r="W4" s="62" t="s">
        <v>112</v>
      </c>
      <c r="X4" s="62" t="s">
        <v>113</v>
      </c>
      <c r="Y4" s="62" t="s">
        <v>114</v>
      </c>
      <c r="Z4" s="62" t="s">
        <v>115</v>
      </c>
      <c r="AA4" s="62" t="s">
        <v>116</v>
      </c>
      <c r="AB4" s="62" t="s">
        <v>117</v>
      </c>
      <c r="AC4" s="62" t="s">
        <v>118</v>
      </c>
      <c r="AD4" s="62" t="s">
        <v>119</v>
      </c>
      <c r="AE4" s="62" t="s">
        <v>120</v>
      </c>
      <c r="AF4" s="62" t="s">
        <v>121</v>
      </c>
      <c r="AG4" s="62" t="s">
        <v>122</v>
      </c>
      <c r="AH4" s="62" t="s">
        <v>123</v>
      </c>
      <c r="AI4" s="62" t="s">
        <v>124</v>
      </c>
      <c r="AJ4" s="62" t="s">
        <v>125</v>
      </c>
      <c r="AK4" s="62" t="s">
        <v>126</v>
      </c>
      <c r="AL4" s="62" t="s">
        <v>127</v>
      </c>
      <c r="AM4" s="62" t="s">
        <v>128</v>
      </c>
      <c r="AN4" s="62" t="s">
        <v>129</v>
      </c>
      <c r="AO4" s="62" t="s">
        <v>130</v>
      </c>
      <c r="AP4" s="62" t="s">
        <v>131</v>
      </c>
      <c r="AQ4" s="62" t="s">
        <v>132</v>
      </c>
      <c r="AR4" s="62" t="s">
        <v>133</v>
      </c>
      <c r="AS4" s="62" t="s">
        <v>134</v>
      </c>
      <c r="AT4" s="62" t="s">
        <v>135</v>
      </c>
      <c r="AU4" s="62" t="s">
        <v>136</v>
      </c>
      <c r="AV4" s="62" t="s">
        <v>137</v>
      </c>
      <c r="AW4" s="62" t="s">
        <v>138</v>
      </c>
      <c r="AX4" s="62" t="s">
        <v>139</v>
      </c>
      <c r="AY4" s="62" t="s">
        <v>140</v>
      </c>
      <c r="AZ4" s="62" t="s">
        <v>141</v>
      </c>
      <c r="BA4" s="62" t="s">
        <v>142</v>
      </c>
    </row>
    <row r="5" spans="1:256" s="3" customFormat="1" ht="8.2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78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22.5" customHeight="1">
      <c r="A6" s="65">
        <v>201</v>
      </c>
      <c r="B6" s="66"/>
      <c r="C6" s="67" t="s">
        <v>82</v>
      </c>
      <c r="D6" s="68"/>
      <c r="E6" s="69">
        <v>12</v>
      </c>
      <c r="F6" s="69">
        <v>1</v>
      </c>
      <c r="G6" s="69">
        <v>0</v>
      </c>
      <c r="H6" s="69">
        <v>-9</v>
      </c>
      <c r="I6" s="69">
        <v>5</v>
      </c>
      <c r="J6" s="69">
        <v>3</v>
      </c>
      <c r="K6" s="69">
        <v>-9</v>
      </c>
      <c r="L6" s="69">
        <v>-11</v>
      </c>
      <c r="M6" s="69">
        <v>-5</v>
      </c>
      <c r="N6" s="69">
        <v>-6</v>
      </c>
      <c r="O6" s="69">
        <v>-73</v>
      </c>
      <c r="P6" s="69">
        <v>-117</v>
      </c>
      <c r="Q6" s="69">
        <v>-434</v>
      </c>
      <c r="R6" s="69">
        <v>-250</v>
      </c>
      <c r="S6" s="69">
        <v>-8</v>
      </c>
      <c r="T6" s="69">
        <v>-6</v>
      </c>
      <c r="U6" s="69">
        <v>2</v>
      </c>
      <c r="V6" s="69">
        <v>-3</v>
      </c>
      <c r="W6" s="69">
        <v>4</v>
      </c>
      <c r="X6" s="69">
        <v>-12</v>
      </c>
      <c r="Y6" s="69">
        <v>-2</v>
      </c>
      <c r="Z6" s="69">
        <v>-23</v>
      </c>
      <c r="AA6" s="69">
        <v>-105</v>
      </c>
      <c r="AB6" s="69">
        <v>-17</v>
      </c>
      <c r="AC6" s="69">
        <v>-25</v>
      </c>
      <c r="AD6" s="69">
        <v>-14</v>
      </c>
      <c r="AE6" s="69">
        <v>-86</v>
      </c>
      <c r="AF6" s="69">
        <v>-81</v>
      </c>
      <c r="AG6" s="69">
        <v>6</v>
      </c>
      <c r="AH6" s="69">
        <v>-16</v>
      </c>
      <c r="AI6" s="69">
        <v>-1</v>
      </c>
      <c r="AJ6" s="69">
        <v>-15</v>
      </c>
      <c r="AK6" s="69">
        <v>-17</v>
      </c>
      <c r="AL6" s="69">
        <v>-45</v>
      </c>
      <c r="AM6" s="69">
        <v>-36</v>
      </c>
      <c r="AN6" s="69">
        <v>3</v>
      </c>
      <c r="AO6" s="69">
        <v>-1</v>
      </c>
      <c r="AP6" s="69">
        <v>-10</v>
      </c>
      <c r="AQ6" s="69">
        <v>7</v>
      </c>
      <c r="AR6" s="69">
        <v>-1284</v>
      </c>
      <c r="AS6" s="69">
        <v>-85</v>
      </c>
      <c r="AT6" s="69">
        <v>-78</v>
      </c>
      <c r="AU6" s="69">
        <v>-37</v>
      </c>
      <c r="AV6" s="69">
        <v>31</v>
      </c>
      <c r="AW6" s="69">
        <v>-36</v>
      </c>
      <c r="AX6" s="69">
        <v>15</v>
      </c>
      <c r="AY6" s="69">
        <v>371</v>
      </c>
      <c r="AZ6" s="69">
        <v>-365</v>
      </c>
      <c r="BA6" s="69">
        <v>-2862</v>
      </c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4" customFormat="1" ht="15" customHeight="1">
      <c r="A7" s="65">
        <v>202</v>
      </c>
      <c r="B7" s="66"/>
      <c r="C7" s="67" t="s">
        <v>33</v>
      </c>
      <c r="D7" s="68"/>
      <c r="E7" s="69">
        <v>52</v>
      </c>
      <c r="F7" s="69">
        <v>22</v>
      </c>
      <c r="G7" s="69">
        <v>-2</v>
      </c>
      <c r="H7" s="69">
        <v>13</v>
      </c>
      <c r="I7" s="69">
        <v>-3</v>
      </c>
      <c r="J7" s="69">
        <v>21</v>
      </c>
      <c r="K7" s="69">
        <v>21</v>
      </c>
      <c r="L7" s="69">
        <v>-8</v>
      </c>
      <c r="M7" s="69">
        <v>8</v>
      </c>
      <c r="N7" s="69">
        <v>-8</v>
      </c>
      <c r="O7" s="69">
        <v>4</v>
      </c>
      <c r="P7" s="69">
        <v>-30</v>
      </c>
      <c r="Q7" s="69">
        <v>-188</v>
      </c>
      <c r="R7" s="69">
        <v>-49</v>
      </c>
      <c r="S7" s="69">
        <v>10</v>
      </c>
      <c r="T7" s="69">
        <v>-6</v>
      </c>
      <c r="U7" s="69">
        <v>2</v>
      </c>
      <c r="V7" s="69">
        <v>-3</v>
      </c>
      <c r="W7" s="69">
        <v>-1</v>
      </c>
      <c r="X7" s="69">
        <v>6</v>
      </c>
      <c r="Y7" s="69">
        <v>3</v>
      </c>
      <c r="Z7" s="69">
        <v>14</v>
      </c>
      <c r="AA7" s="69">
        <v>-80</v>
      </c>
      <c r="AB7" s="69">
        <v>4</v>
      </c>
      <c r="AC7" s="69">
        <v>2</v>
      </c>
      <c r="AD7" s="69">
        <v>1</v>
      </c>
      <c r="AE7" s="69">
        <v>-78</v>
      </c>
      <c r="AF7" s="69">
        <v>-21</v>
      </c>
      <c r="AG7" s="69">
        <v>-4</v>
      </c>
      <c r="AH7" s="69">
        <v>3</v>
      </c>
      <c r="AI7" s="69">
        <v>-1</v>
      </c>
      <c r="AJ7" s="69">
        <v>-5</v>
      </c>
      <c r="AK7" s="69">
        <v>7</v>
      </c>
      <c r="AL7" s="69">
        <v>-17</v>
      </c>
      <c r="AM7" s="69">
        <v>9</v>
      </c>
      <c r="AN7" s="69">
        <v>-5</v>
      </c>
      <c r="AO7" s="69">
        <v>5</v>
      </c>
      <c r="AP7" s="69">
        <v>15</v>
      </c>
      <c r="AQ7" s="69">
        <v>-8</v>
      </c>
      <c r="AR7" s="69">
        <v>-858</v>
      </c>
      <c r="AS7" s="69">
        <v>-108</v>
      </c>
      <c r="AT7" s="69">
        <v>-21</v>
      </c>
      <c r="AU7" s="69">
        <v>13</v>
      </c>
      <c r="AV7" s="69">
        <v>-4</v>
      </c>
      <c r="AW7" s="69">
        <v>-24</v>
      </c>
      <c r="AX7" s="69">
        <v>-27</v>
      </c>
      <c r="AY7" s="69">
        <v>206</v>
      </c>
      <c r="AZ7" s="69">
        <v>-83</v>
      </c>
      <c r="BA7" s="69">
        <v>-1201</v>
      </c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4" customFormat="1" ht="15" customHeight="1">
      <c r="A8" s="65">
        <v>203</v>
      </c>
      <c r="B8" s="66"/>
      <c r="C8" s="67" t="s">
        <v>34</v>
      </c>
      <c r="D8" s="68"/>
      <c r="E8" s="69">
        <v>0</v>
      </c>
      <c r="F8" s="69">
        <v>-1</v>
      </c>
      <c r="G8" s="69">
        <v>-2</v>
      </c>
      <c r="H8" s="69">
        <v>0</v>
      </c>
      <c r="I8" s="69">
        <v>0</v>
      </c>
      <c r="J8" s="69">
        <v>4</v>
      </c>
      <c r="K8" s="69">
        <v>-2</v>
      </c>
      <c r="L8" s="69">
        <v>-6</v>
      </c>
      <c r="M8" s="69">
        <v>-1</v>
      </c>
      <c r="N8" s="69">
        <v>-4</v>
      </c>
      <c r="O8" s="69">
        <v>0</v>
      </c>
      <c r="P8" s="69">
        <v>-17</v>
      </c>
      <c r="Q8" s="69">
        <v>-22</v>
      </c>
      <c r="R8" s="69">
        <v>-17</v>
      </c>
      <c r="S8" s="69">
        <v>1</v>
      </c>
      <c r="T8" s="69">
        <v>-2</v>
      </c>
      <c r="U8" s="69">
        <v>-2</v>
      </c>
      <c r="V8" s="69">
        <v>1</v>
      </c>
      <c r="W8" s="69">
        <v>0</v>
      </c>
      <c r="X8" s="69">
        <v>1</v>
      </c>
      <c r="Y8" s="69">
        <v>0</v>
      </c>
      <c r="Z8" s="69">
        <v>4</v>
      </c>
      <c r="AA8" s="69">
        <v>-15</v>
      </c>
      <c r="AB8" s="69">
        <v>-4</v>
      </c>
      <c r="AC8" s="69">
        <v>-4</v>
      </c>
      <c r="AD8" s="69">
        <v>-7</v>
      </c>
      <c r="AE8" s="69">
        <v>3</v>
      </c>
      <c r="AF8" s="69">
        <v>-2</v>
      </c>
      <c r="AG8" s="69">
        <v>1</v>
      </c>
      <c r="AH8" s="69">
        <v>-3</v>
      </c>
      <c r="AI8" s="69">
        <v>0</v>
      </c>
      <c r="AJ8" s="69">
        <v>0</v>
      </c>
      <c r="AK8" s="69">
        <v>2</v>
      </c>
      <c r="AL8" s="69">
        <v>7</v>
      </c>
      <c r="AM8" s="69">
        <v>4</v>
      </c>
      <c r="AN8" s="69">
        <v>1</v>
      </c>
      <c r="AO8" s="69">
        <v>3</v>
      </c>
      <c r="AP8" s="69">
        <v>0</v>
      </c>
      <c r="AQ8" s="69">
        <v>-1</v>
      </c>
      <c r="AR8" s="69">
        <v>-70</v>
      </c>
      <c r="AS8" s="69">
        <v>-20</v>
      </c>
      <c r="AT8" s="69">
        <v>-7</v>
      </c>
      <c r="AU8" s="69">
        <v>-2</v>
      </c>
      <c r="AV8" s="69">
        <v>-11</v>
      </c>
      <c r="AW8" s="69">
        <v>3</v>
      </c>
      <c r="AX8" s="69">
        <v>1</v>
      </c>
      <c r="AY8" s="69">
        <v>54</v>
      </c>
      <c r="AZ8" s="69">
        <v>-48</v>
      </c>
      <c r="BA8" s="69">
        <v>-180</v>
      </c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4" customFormat="1" ht="15" customHeight="1">
      <c r="A9" s="65">
        <v>204</v>
      </c>
      <c r="B9" s="66"/>
      <c r="C9" s="67" t="s">
        <v>35</v>
      </c>
      <c r="D9" s="68"/>
      <c r="E9" s="69">
        <v>-6</v>
      </c>
      <c r="F9" s="69">
        <v>0</v>
      </c>
      <c r="G9" s="69">
        <v>1</v>
      </c>
      <c r="H9" s="69">
        <v>-3</v>
      </c>
      <c r="I9" s="69">
        <v>0</v>
      </c>
      <c r="J9" s="69">
        <v>-9</v>
      </c>
      <c r="K9" s="69">
        <v>-4</v>
      </c>
      <c r="L9" s="69">
        <v>-2</v>
      </c>
      <c r="M9" s="69">
        <v>-3</v>
      </c>
      <c r="N9" s="69">
        <v>-3</v>
      </c>
      <c r="O9" s="69">
        <v>-20</v>
      </c>
      <c r="P9" s="69">
        <v>0</v>
      </c>
      <c r="Q9" s="69">
        <v>-87</v>
      </c>
      <c r="R9" s="69">
        <v>-46</v>
      </c>
      <c r="S9" s="69">
        <v>-1</v>
      </c>
      <c r="T9" s="69">
        <v>-2</v>
      </c>
      <c r="U9" s="69">
        <v>-3</v>
      </c>
      <c r="V9" s="69">
        <v>1</v>
      </c>
      <c r="W9" s="69">
        <v>-1</v>
      </c>
      <c r="X9" s="69">
        <v>-5</v>
      </c>
      <c r="Y9" s="69">
        <v>-5</v>
      </c>
      <c r="Z9" s="69">
        <v>0</v>
      </c>
      <c r="AA9" s="69">
        <v>-81</v>
      </c>
      <c r="AB9" s="69">
        <v>10</v>
      </c>
      <c r="AC9" s="69">
        <v>-13</v>
      </c>
      <c r="AD9" s="69">
        <v>-6</v>
      </c>
      <c r="AE9" s="69">
        <v>-43</v>
      </c>
      <c r="AF9" s="69">
        <v>-25</v>
      </c>
      <c r="AG9" s="69">
        <v>5</v>
      </c>
      <c r="AH9" s="69">
        <v>-3</v>
      </c>
      <c r="AI9" s="69">
        <v>-1</v>
      </c>
      <c r="AJ9" s="69">
        <v>-1</v>
      </c>
      <c r="AK9" s="69">
        <v>34</v>
      </c>
      <c r="AL9" s="69">
        <v>-22</v>
      </c>
      <c r="AM9" s="69">
        <v>-35</v>
      </c>
      <c r="AN9" s="69">
        <v>4</v>
      </c>
      <c r="AO9" s="69">
        <v>-5</v>
      </c>
      <c r="AP9" s="69">
        <v>-4</v>
      </c>
      <c r="AQ9" s="69">
        <v>-11</v>
      </c>
      <c r="AR9" s="69">
        <v>-275</v>
      </c>
      <c r="AS9" s="69">
        <v>-64</v>
      </c>
      <c r="AT9" s="69">
        <v>-71</v>
      </c>
      <c r="AU9" s="69">
        <v>19</v>
      </c>
      <c r="AV9" s="69">
        <v>12</v>
      </c>
      <c r="AW9" s="69">
        <v>-29</v>
      </c>
      <c r="AX9" s="69">
        <v>-20</v>
      </c>
      <c r="AY9" s="69">
        <v>466</v>
      </c>
      <c r="AZ9" s="69">
        <v>10</v>
      </c>
      <c r="BA9" s="69">
        <v>-347</v>
      </c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4" customFormat="1" ht="15" customHeight="1">
      <c r="A10" s="65">
        <v>205</v>
      </c>
      <c r="B10" s="66"/>
      <c r="C10" s="67" t="s">
        <v>36</v>
      </c>
      <c r="D10" s="68"/>
      <c r="E10" s="69">
        <v>-2</v>
      </c>
      <c r="F10" s="69">
        <v>-1</v>
      </c>
      <c r="G10" s="69">
        <v>1</v>
      </c>
      <c r="H10" s="69">
        <v>0</v>
      </c>
      <c r="I10" s="69">
        <v>-3</v>
      </c>
      <c r="J10" s="69">
        <v>7</v>
      </c>
      <c r="K10" s="69">
        <v>2</v>
      </c>
      <c r="L10" s="69">
        <v>-12</v>
      </c>
      <c r="M10" s="69">
        <v>-2</v>
      </c>
      <c r="N10" s="69">
        <v>-7</v>
      </c>
      <c r="O10" s="69">
        <v>5</v>
      </c>
      <c r="P10" s="69">
        <v>-46</v>
      </c>
      <c r="Q10" s="69">
        <v>-45</v>
      </c>
      <c r="R10" s="69">
        <v>-26</v>
      </c>
      <c r="S10" s="69">
        <v>3</v>
      </c>
      <c r="T10" s="69">
        <v>1</v>
      </c>
      <c r="U10" s="69">
        <v>-6</v>
      </c>
      <c r="V10" s="69">
        <v>-6</v>
      </c>
      <c r="W10" s="69">
        <v>1</v>
      </c>
      <c r="X10" s="69">
        <v>-5</v>
      </c>
      <c r="Y10" s="69">
        <v>0</v>
      </c>
      <c r="Z10" s="69">
        <v>-7</v>
      </c>
      <c r="AA10" s="69">
        <v>-1</v>
      </c>
      <c r="AB10" s="69">
        <v>6</v>
      </c>
      <c r="AC10" s="69">
        <v>-5</v>
      </c>
      <c r="AD10" s="69">
        <v>10</v>
      </c>
      <c r="AE10" s="69">
        <v>-2</v>
      </c>
      <c r="AF10" s="69">
        <v>-34</v>
      </c>
      <c r="AG10" s="69">
        <v>8</v>
      </c>
      <c r="AH10" s="69">
        <v>-2</v>
      </c>
      <c r="AI10" s="69">
        <v>-5</v>
      </c>
      <c r="AJ10" s="69">
        <v>4</v>
      </c>
      <c r="AK10" s="69">
        <v>-1</v>
      </c>
      <c r="AL10" s="69">
        <v>-22</v>
      </c>
      <c r="AM10" s="69">
        <v>17</v>
      </c>
      <c r="AN10" s="69">
        <v>8</v>
      </c>
      <c r="AO10" s="69">
        <v>-14</v>
      </c>
      <c r="AP10" s="69">
        <v>-1</v>
      </c>
      <c r="AQ10" s="69">
        <v>12</v>
      </c>
      <c r="AR10" s="69">
        <v>-66</v>
      </c>
      <c r="AS10" s="69">
        <v>5</v>
      </c>
      <c r="AT10" s="69">
        <v>-34</v>
      </c>
      <c r="AU10" s="69">
        <v>8</v>
      </c>
      <c r="AV10" s="69">
        <v>10</v>
      </c>
      <c r="AW10" s="69">
        <v>23</v>
      </c>
      <c r="AX10" s="69">
        <v>-96</v>
      </c>
      <c r="AY10" s="69">
        <v>54</v>
      </c>
      <c r="AZ10" s="69">
        <v>17</v>
      </c>
      <c r="BA10" s="69">
        <v>-249</v>
      </c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4" customFormat="1" ht="15" customHeight="1">
      <c r="A11" s="65">
        <v>207</v>
      </c>
      <c r="B11" s="66"/>
      <c r="C11" s="67" t="s">
        <v>37</v>
      </c>
      <c r="D11" s="68"/>
      <c r="E11" s="69">
        <v>0</v>
      </c>
      <c r="F11" s="69">
        <v>0</v>
      </c>
      <c r="G11" s="69">
        <v>5</v>
      </c>
      <c r="H11" s="69">
        <v>0</v>
      </c>
      <c r="I11" s="69">
        <v>0</v>
      </c>
      <c r="J11" s="69">
        <v>-3</v>
      </c>
      <c r="K11" s="69">
        <v>0</v>
      </c>
      <c r="L11" s="69">
        <v>3</v>
      </c>
      <c r="M11" s="69">
        <v>0</v>
      </c>
      <c r="N11" s="69">
        <v>-1</v>
      </c>
      <c r="O11" s="69">
        <v>-4</v>
      </c>
      <c r="P11" s="69">
        <v>-5</v>
      </c>
      <c r="Q11" s="69">
        <v>-13</v>
      </c>
      <c r="R11" s="69">
        <v>8</v>
      </c>
      <c r="S11" s="69">
        <v>0</v>
      </c>
      <c r="T11" s="69">
        <v>2</v>
      </c>
      <c r="U11" s="69">
        <v>-1</v>
      </c>
      <c r="V11" s="69">
        <v>0</v>
      </c>
      <c r="W11" s="69">
        <v>0</v>
      </c>
      <c r="X11" s="69">
        <v>0</v>
      </c>
      <c r="Y11" s="69">
        <v>2</v>
      </c>
      <c r="Z11" s="69">
        <v>-1</v>
      </c>
      <c r="AA11" s="69">
        <v>-3</v>
      </c>
      <c r="AB11" s="69">
        <v>-3</v>
      </c>
      <c r="AC11" s="69">
        <v>-2</v>
      </c>
      <c r="AD11" s="69">
        <v>0</v>
      </c>
      <c r="AE11" s="69">
        <v>-9</v>
      </c>
      <c r="AF11" s="69">
        <v>-6</v>
      </c>
      <c r="AG11" s="69">
        <v>-2</v>
      </c>
      <c r="AH11" s="69">
        <v>-3</v>
      </c>
      <c r="AI11" s="69">
        <v>-1</v>
      </c>
      <c r="AJ11" s="69">
        <v>1</v>
      </c>
      <c r="AK11" s="69">
        <v>7</v>
      </c>
      <c r="AL11" s="69">
        <v>0</v>
      </c>
      <c r="AM11" s="69">
        <v>-8</v>
      </c>
      <c r="AN11" s="69">
        <v>-1</v>
      </c>
      <c r="AO11" s="69">
        <v>2</v>
      </c>
      <c r="AP11" s="69">
        <v>1</v>
      </c>
      <c r="AQ11" s="69">
        <v>-1</v>
      </c>
      <c r="AR11" s="69">
        <v>-73</v>
      </c>
      <c r="AS11" s="69">
        <v>-27</v>
      </c>
      <c r="AT11" s="69">
        <v>-10</v>
      </c>
      <c r="AU11" s="69">
        <v>-2</v>
      </c>
      <c r="AV11" s="69">
        <v>5</v>
      </c>
      <c r="AW11" s="69">
        <v>1</v>
      </c>
      <c r="AX11" s="69">
        <v>-1</v>
      </c>
      <c r="AY11" s="69">
        <v>52</v>
      </c>
      <c r="AZ11" s="69">
        <v>-5</v>
      </c>
      <c r="BA11" s="69">
        <v>-96</v>
      </c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4" customFormat="1" ht="15" customHeight="1">
      <c r="A12" s="65">
        <v>208</v>
      </c>
      <c r="B12" s="66"/>
      <c r="C12" s="67" t="s">
        <v>71</v>
      </c>
      <c r="D12" s="68"/>
      <c r="E12" s="69">
        <v>-2</v>
      </c>
      <c r="F12" s="69">
        <v>2</v>
      </c>
      <c r="G12" s="69">
        <v>4</v>
      </c>
      <c r="H12" s="69">
        <v>0</v>
      </c>
      <c r="I12" s="69">
        <v>0</v>
      </c>
      <c r="J12" s="69">
        <v>0</v>
      </c>
      <c r="K12" s="69">
        <v>1</v>
      </c>
      <c r="L12" s="69">
        <v>-4</v>
      </c>
      <c r="M12" s="69">
        <v>-2</v>
      </c>
      <c r="N12" s="69">
        <v>0</v>
      </c>
      <c r="O12" s="69">
        <v>-3</v>
      </c>
      <c r="P12" s="69">
        <v>-11</v>
      </c>
      <c r="Q12" s="69">
        <v>-9</v>
      </c>
      <c r="R12" s="69">
        <v>0</v>
      </c>
      <c r="S12" s="69">
        <v>0</v>
      </c>
      <c r="T12" s="69">
        <v>0</v>
      </c>
      <c r="U12" s="69">
        <v>0</v>
      </c>
      <c r="V12" s="69">
        <v>1</v>
      </c>
      <c r="W12" s="69">
        <v>1</v>
      </c>
      <c r="X12" s="69">
        <v>-1</v>
      </c>
      <c r="Y12" s="69">
        <v>1</v>
      </c>
      <c r="Z12" s="69">
        <v>-3</v>
      </c>
      <c r="AA12" s="69">
        <v>-14</v>
      </c>
      <c r="AB12" s="69">
        <v>1</v>
      </c>
      <c r="AC12" s="69">
        <v>-1</v>
      </c>
      <c r="AD12" s="69">
        <v>3</v>
      </c>
      <c r="AE12" s="69">
        <v>-2</v>
      </c>
      <c r="AF12" s="69">
        <v>0</v>
      </c>
      <c r="AG12" s="69">
        <v>-3</v>
      </c>
      <c r="AH12" s="69">
        <v>5</v>
      </c>
      <c r="AI12" s="69">
        <v>5</v>
      </c>
      <c r="AJ12" s="69">
        <v>-2</v>
      </c>
      <c r="AK12" s="69">
        <v>4</v>
      </c>
      <c r="AL12" s="69">
        <v>-11</v>
      </c>
      <c r="AM12" s="69">
        <v>-7</v>
      </c>
      <c r="AN12" s="69">
        <v>5</v>
      </c>
      <c r="AO12" s="69">
        <v>-3</v>
      </c>
      <c r="AP12" s="69">
        <v>7</v>
      </c>
      <c r="AQ12" s="69">
        <v>0</v>
      </c>
      <c r="AR12" s="69">
        <v>-64</v>
      </c>
      <c r="AS12" s="69">
        <v>-47</v>
      </c>
      <c r="AT12" s="69">
        <v>3</v>
      </c>
      <c r="AU12" s="69">
        <v>-1</v>
      </c>
      <c r="AV12" s="69">
        <v>-9</v>
      </c>
      <c r="AW12" s="69">
        <v>-6</v>
      </c>
      <c r="AX12" s="69">
        <v>7</v>
      </c>
      <c r="AY12" s="69">
        <v>-10</v>
      </c>
      <c r="AZ12" s="69">
        <v>-19</v>
      </c>
      <c r="BA12" s="69">
        <v>-184</v>
      </c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4" customFormat="1" ht="15" customHeight="1">
      <c r="A13" s="65">
        <v>209</v>
      </c>
      <c r="B13" s="66"/>
      <c r="C13" s="67" t="s">
        <v>72</v>
      </c>
      <c r="D13" s="68"/>
      <c r="E13" s="69">
        <v>5</v>
      </c>
      <c r="F13" s="69">
        <v>4</v>
      </c>
      <c r="G13" s="69">
        <v>0</v>
      </c>
      <c r="H13" s="69">
        <v>-6</v>
      </c>
      <c r="I13" s="69">
        <v>1</v>
      </c>
      <c r="J13" s="69">
        <v>0</v>
      </c>
      <c r="K13" s="69">
        <v>-1</v>
      </c>
      <c r="L13" s="69">
        <v>-4</v>
      </c>
      <c r="M13" s="69">
        <v>-1</v>
      </c>
      <c r="N13" s="69">
        <v>-2</v>
      </c>
      <c r="O13" s="69">
        <v>-5</v>
      </c>
      <c r="P13" s="69">
        <v>-9</v>
      </c>
      <c r="Q13" s="69">
        <v>-12</v>
      </c>
      <c r="R13" s="69">
        <v>1</v>
      </c>
      <c r="S13" s="69">
        <v>-1</v>
      </c>
      <c r="T13" s="69">
        <v>0</v>
      </c>
      <c r="U13" s="69">
        <v>0</v>
      </c>
      <c r="V13" s="69">
        <v>1</v>
      </c>
      <c r="W13" s="69">
        <v>0</v>
      </c>
      <c r="X13" s="69">
        <v>-1</v>
      </c>
      <c r="Y13" s="69">
        <v>0</v>
      </c>
      <c r="Z13" s="69">
        <v>1</v>
      </c>
      <c r="AA13" s="69">
        <v>2</v>
      </c>
      <c r="AB13" s="69">
        <v>-6</v>
      </c>
      <c r="AC13" s="69">
        <v>0</v>
      </c>
      <c r="AD13" s="69">
        <v>-5</v>
      </c>
      <c r="AE13" s="69">
        <v>-8</v>
      </c>
      <c r="AF13" s="69">
        <v>5</v>
      </c>
      <c r="AG13" s="69">
        <v>1</v>
      </c>
      <c r="AH13" s="69">
        <v>0</v>
      </c>
      <c r="AI13" s="69">
        <v>-2</v>
      </c>
      <c r="AJ13" s="69">
        <v>3</v>
      </c>
      <c r="AK13" s="69">
        <v>1</v>
      </c>
      <c r="AL13" s="69">
        <v>-2</v>
      </c>
      <c r="AM13" s="69">
        <v>1</v>
      </c>
      <c r="AN13" s="69">
        <v>-1</v>
      </c>
      <c r="AO13" s="69">
        <v>1</v>
      </c>
      <c r="AP13" s="69">
        <v>5</v>
      </c>
      <c r="AQ13" s="69">
        <v>1</v>
      </c>
      <c r="AR13" s="69">
        <v>-199</v>
      </c>
      <c r="AS13" s="69">
        <v>-2</v>
      </c>
      <c r="AT13" s="69">
        <v>-20</v>
      </c>
      <c r="AU13" s="69">
        <v>-5</v>
      </c>
      <c r="AV13" s="69">
        <v>4</v>
      </c>
      <c r="AW13" s="69">
        <v>-1</v>
      </c>
      <c r="AX13" s="69">
        <v>-31</v>
      </c>
      <c r="AY13" s="69">
        <v>31</v>
      </c>
      <c r="AZ13" s="69">
        <v>0</v>
      </c>
      <c r="BA13" s="69">
        <v>-256</v>
      </c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4" customFormat="1" ht="15" customHeight="1">
      <c r="A14" s="65">
        <v>210</v>
      </c>
      <c r="B14" s="66"/>
      <c r="C14" s="67" t="s">
        <v>73</v>
      </c>
      <c r="D14" s="68"/>
      <c r="E14" s="69">
        <v>0</v>
      </c>
      <c r="F14" s="69">
        <v>0</v>
      </c>
      <c r="G14" s="69">
        <v>0</v>
      </c>
      <c r="H14" s="69">
        <v>-1</v>
      </c>
      <c r="I14" s="69">
        <v>0</v>
      </c>
      <c r="J14" s="69">
        <v>0</v>
      </c>
      <c r="K14" s="69">
        <v>0</v>
      </c>
      <c r="L14" s="69">
        <v>1</v>
      </c>
      <c r="M14" s="69">
        <v>-2</v>
      </c>
      <c r="N14" s="69">
        <v>0</v>
      </c>
      <c r="O14" s="69">
        <v>-1</v>
      </c>
      <c r="P14" s="69">
        <v>-4</v>
      </c>
      <c r="Q14" s="69">
        <v>5</v>
      </c>
      <c r="R14" s="69">
        <v>4</v>
      </c>
      <c r="S14" s="69">
        <v>1</v>
      </c>
      <c r="T14" s="69">
        <v>0</v>
      </c>
      <c r="U14" s="69">
        <v>-1</v>
      </c>
      <c r="V14" s="69">
        <v>0</v>
      </c>
      <c r="W14" s="69">
        <v>1</v>
      </c>
      <c r="X14" s="69">
        <v>1</v>
      </c>
      <c r="Y14" s="69">
        <v>2</v>
      </c>
      <c r="Z14" s="69">
        <v>1</v>
      </c>
      <c r="AA14" s="69">
        <v>7</v>
      </c>
      <c r="AB14" s="69">
        <v>1</v>
      </c>
      <c r="AC14" s="69">
        <v>-2</v>
      </c>
      <c r="AD14" s="69">
        <v>-1</v>
      </c>
      <c r="AE14" s="69">
        <v>2</v>
      </c>
      <c r="AF14" s="69">
        <v>4</v>
      </c>
      <c r="AG14" s="69">
        <v>4</v>
      </c>
      <c r="AH14" s="69">
        <v>-1</v>
      </c>
      <c r="AI14" s="69">
        <v>-1</v>
      </c>
      <c r="AJ14" s="69">
        <v>1</v>
      </c>
      <c r="AK14" s="69">
        <v>7</v>
      </c>
      <c r="AL14" s="69">
        <v>-8</v>
      </c>
      <c r="AM14" s="69">
        <v>-13</v>
      </c>
      <c r="AN14" s="69">
        <v>-2</v>
      </c>
      <c r="AO14" s="69">
        <v>5</v>
      </c>
      <c r="AP14" s="69">
        <v>-3</v>
      </c>
      <c r="AQ14" s="69">
        <v>-2</v>
      </c>
      <c r="AR14" s="69">
        <v>-99</v>
      </c>
      <c r="AS14" s="69">
        <v>0</v>
      </c>
      <c r="AT14" s="69">
        <v>0</v>
      </c>
      <c r="AU14" s="69">
        <v>-12</v>
      </c>
      <c r="AV14" s="69">
        <v>1</v>
      </c>
      <c r="AW14" s="69">
        <v>5</v>
      </c>
      <c r="AX14" s="69">
        <v>0</v>
      </c>
      <c r="AY14" s="69">
        <v>1</v>
      </c>
      <c r="AZ14" s="69">
        <v>-1</v>
      </c>
      <c r="BA14" s="69">
        <v>-100</v>
      </c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4" customFormat="1" ht="15" customHeight="1">
      <c r="A15" s="65">
        <v>211</v>
      </c>
      <c r="B15" s="66"/>
      <c r="C15" s="67" t="s">
        <v>74</v>
      </c>
      <c r="D15" s="68"/>
      <c r="E15" s="69">
        <v>-5</v>
      </c>
      <c r="F15" s="69">
        <v>3</v>
      </c>
      <c r="G15" s="69">
        <v>0</v>
      </c>
      <c r="H15" s="69">
        <v>3</v>
      </c>
      <c r="I15" s="69">
        <v>0</v>
      </c>
      <c r="J15" s="69">
        <v>0</v>
      </c>
      <c r="K15" s="69">
        <v>1</v>
      </c>
      <c r="L15" s="69">
        <v>8</v>
      </c>
      <c r="M15" s="69">
        <v>3</v>
      </c>
      <c r="N15" s="69">
        <v>12</v>
      </c>
      <c r="O15" s="69">
        <v>13</v>
      </c>
      <c r="P15" s="69">
        <v>0</v>
      </c>
      <c r="Q15" s="69">
        <v>27</v>
      </c>
      <c r="R15" s="69">
        <v>6</v>
      </c>
      <c r="S15" s="69">
        <v>1</v>
      </c>
      <c r="T15" s="69">
        <v>2</v>
      </c>
      <c r="U15" s="69">
        <v>2</v>
      </c>
      <c r="V15" s="69">
        <v>-3</v>
      </c>
      <c r="W15" s="69">
        <v>-5</v>
      </c>
      <c r="X15" s="69">
        <v>0</v>
      </c>
      <c r="Y15" s="69">
        <v>-5</v>
      </c>
      <c r="Z15" s="69">
        <v>5</v>
      </c>
      <c r="AA15" s="69">
        <v>15</v>
      </c>
      <c r="AB15" s="69">
        <v>-1</v>
      </c>
      <c r="AC15" s="69">
        <v>2</v>
      </c>
      <c r="AD15" s="69">
        <v>5</v>
      </c>
      <c r="AE15" s="69">
        <v>35</v>
      </c>
      <c r="AF15" s="69">
        <v>-5</v>
      </c>
      <c r="AG15" s="69">
        <v>4</v>
      </c>
      <c r="AH15" s="69">
        <v>-3</v>
      </c>
      <c r="AI15" s="69">
        <v>-2</v>
      </c>
      <c r="AJ15" s="69">
        <v>-4</v>
      </c>
      <c r="AK15" s="69">
        <v>-2</v>
      </c>
      <c r="AL15" s="69">
        <v>1</v>
      </c>
      <c r="AM15" s="69">
        <v>11</v>
      </c>
      <c r="AN15" s="69">
        <v>0</v>
      </c>
      <c r="AO15" s="69">
        <v>0</v>
      </c>
      <c r="AP15" s="69">
        <v>1</v>
      </c>
      <c r="AQ15" s="69">
        <v>-3</v>
      </c>
      <c r="AR15" s="69">
        <v>-59</v>
      </c>
      <c r="AS15" s="69">
        <v>4</v>
      </c>
      <c r="AT15" s="69">
        <v>-6</v>
      </c>
      <c r="AU15" s="69">
        <v>-7</v>
      </c>
      <c r="AV15" s="69">
        <v>5</v>
      </c>
      <c r="AW15" s="69">
        <v>0</v>
      </c>
      <c r="AX15" s="69">
        <v>0</v>
      </c>
      <c r="AY15" s="69">
        <v>-2</v>
      </c>
      <c r="AZ15" s="69">
        <v>7</v>
      </c>
      <c r="BA15" s="69">
        <v>64</v>
      </c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4" customFormat="1" ht="15" customHeight="1">
      <c r="A16" s="65">
        <v>212</v>
      </c>
      <c r="B16" s="66"/>
      <c r="C16" s="79" t="s">
        <v>143</v>
      </c>
      <c r="D16" s="68"/>
      <c r="E16" s="69">
        <v>3</v>
      </c>
      <c r="F16" s="69">
        <v>-3</v>
      </c>
      <c r="G16" s="69">
        <v>0</v>
      </c>
      <c r="H16" s="69">
        <v>-1</v>
      </c>
      <c r="I16" s="69">
        <v>1</v>
      </c>
      <c r="J16" s="69">
        <v>0</v>
      </c>
      <c r="K16" s="69">
        <v>2</v>
      </c>
      <c r="L16" s="69">
        <v>-1</v>
      </c>
      <c r="M16" s="69">
        <v>-2</v>
      </c>
      <c r="N16" s="69">
        <v>0</v>
      </c>
      <c r="O16" s="69">
        <v>2</v>
      </c>
      <c r="P16" s="69">
        <v>-14</v>
      </c>
      <c r="Q16" s="69">
        <v>-15</v>
      </c>
      <c r="R16" s="69">
        <v>-19</v>
      </c>
      <c r="S16" s="69">
        <v>-1</v>
      </c>
      <c r="T16" s="69">
        <v>0</v>
      </c>
      <c r="U16" s="69">
        <v>-3</v>
      </c>
      <c r="V16" s="69">
        <v>-1</v>
      </c>
      <c r="W16" s="69">
        <v>-1</v>
      </c>
      <c r="X16" s="69">
        <v>0</v>
      </c>
      <c r="Y16" s="69">
        <v>0</v>
      </c>
      <c r="Z16" s="69">
        <v>0</v>
      </c>
      <c r="AA16" s="69">
        <v>-12</v>
      </c>
      <c r="AB16" s="69">
        <v>-1</v>
      </c>
      <c r="AC16" s="69">
        <v>3</v>
      </c>
      <c r="AD16" s="69">
        <v>0</v>
      </c>
      <c r="AE16" s="69">
        <v>-10</v>
      </c>
      <c r="AF16" s="69">
        <v>7</v>
      </c>
      <c r="AG16" s="69">
        <v>1</v>
      </c>
      <c r="AH16" s="69">
        <v>1</v>
      </c>
      <c r="AI16" s="69">
        <v>-1</v>
      </c>
      <c r="AJ16" s="69">
        <v>0</v>
      </c>
      <c r="AK16" s="69">
        <v>-1</v>
      </c>
      <c r="AL16" s="69">
        <v>-3</v>
      </c>
      <c r="AM16" s="69">
        <v>-3</v>
      </c>
      <c r="AN16" s="69">
        <v>9</v>
      </c>
      <c r="AO16" s="69">
        <v>2</v>
      </c>
      <c r="AP16" s="69">
        <v>2</v>
      </c>
      <c r="AQ16" s="69">
        <v>-2</v>
      </c>
      <c r="AR16" s="69">
        <v>-73</v>
      </c>
      <c r="AS16" s="69">
        <v>-6</v>
      </c>
      <c r="AT16" s="69">
        <v>-13</v>
      </c>
      <c r="AU16" s="69">
        <v>-6</v>
      </c>
      <c r="AV16" s="69">
        <v>0</v>
      </c>
      <c r="AW16" s="69">
        <v>-1</v>
      </c>
      <c r="AX16" s="69">
        <v>2</v>
      </c>
      <c r="AY16" s="69">
        <v>95</v>
      </c>
      <c r="AZ16" s="69">
        <v>-1</v>
      </c>
      <c r="BA16" s="69">
        <v>-64</v>
      </c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4" customFormat="1" ht="15" customHeight="1">
      <c r="A17" s="65">
        <v>213</v>
      </c>
      <c r="B17" s="66"/>
      <c r="C17" s="79" t="s">
        <v>76</v>
      </c>
      <c r="D17" s="68"/>
      <c r="E17" s="69">
        <v>-4</v>
      </c>
      <c r="F17" s="69">
        <v>1</v>
      </c>
      <c r="G17" s="69">
        <v>-3</v>
      </c>
      <c r="H17" s="69">
        <v>-1</v>
      </c>
      <c r="I17" s="69">
        <v>-1</v>
      </c>
      <c r="J17" s="69">
        <v>1</v>
      </c>
      <c r="K17" s="69">
        <v>1</v>
      </c>
      <c r="L17" s="69">
        <v>1</v>
      </c>
      <c r="M17" s="69">
        <v>-4</v>
      </c>
      <c r="N17" s="69">
        <v>-1</v>
      </c>
      <c r="O17" s="69">
        <v>-10</v>
      </c>
      <c r="P17" s="69">
        <v>-14</v>
      </c>
      <c r="Q17" s="69">
        <v>-13</v>
      </c>
      <c r="R17" s="69">
        <v>-17</v>
      </c>
      <c r="S17" s="69">
        <v>-1</v>
      </c>
      <c r="T17" s="69">
        <v>0</v>
      </c>
      <c r="U17" s="69">
        <v>8</v>
      </c>
      <c r="V17" s="69">
        <v>2</v>
      </c>
      <c r="W17" s="69">
        <v>2</v>
      </c>
      <c r="X17" s="69">
        <v>-29</v>
      </c>
      <c r="Y17" s="69">
        <v>0</v>
      </c>
      <c r="Z17" s="69">
        <v>-6</v>
      </c>
      <c r="AA17" s="69">
        <v>5</v>
      </c>
      <c r="AB17" s="69">
        <v>-3</v>
      </c>
      <c r="AC17" s="69">
        <v>-5</v>
      </c>
      <c r="AD17" s="69">
        <v>-1</v>
      </c>
      <c r="AE17" s="69">
        <v>1</v>
      </c>
      <c r="AF17" s="69">
        <v>-2</v>
      </c>
      <c r="AG17" s="69">
        <v>3</v>
      </c>
      <c r="AH17" s="69">
        <v>-1</v>
      </c>
      <c r="AI17" s="69">
        <v>5</v>
      </c>
      <c r="AJ17" s="69">
        <v>0</v>
      </c>
      <c r="AK17" s="69">
        <v>6</v>
      </c>
      <c r="AL17" s="69">
        <v>-5</v>
      </c>
      <c r="AM17" s="69">
        <v>-2</v>
      </c>
      <c r="AN17" s="69">
        <v>-1</v>
      </c>
      <c r="AO17" s="69">
        <v>4</v>
      </c>
      <c r="AP17" s="69">
        <v>1</v>
      </c>
      <c r="AQ17" s="69">
        <v>0</v>
      </c>
      <c r="AR17" s="69">
        <v>-98</v>
      </c>
      <c r="AS17" s="69">
        <v>-7</v>
      </c>
      <c r="AT17" s="69">
        <v>-23</v>
      </c>
      <c r="AU17" s="69">
        <v>-20</v>
      </c>
      <c r="AV17" s="69">
        <v>2</v>
      </c>
      <c r="AW17" s="69">
        <v>-15</v>
      </c>
      <c r="AX17" s="69">
        <v>-19</v>
      </c>
      <c r="AY17" s="69">
        <v>189</v>
      </c>
      <c r="AZ17" s="69">
        <v>-19</v>
      </c>
      <c r="BA17" s="69">
        <v>-93</v>
      </c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4" customFormat="1" ht="15" customHeight="1">
      <c r="A18" s="65">
        <v>214</v>
      </c>
      <c r="B18" s="66"/>
      <c r="C18" s="79" t="s">
        <v>0</v>
      </c>
      <c r="D18" s="68"/>
      <c r="E18" s="69">
        <v>1</v>
      </c>
      <c r="F18" s="69">
        <v>0</v>
      </c>
      <c r="G18" s="69">
        <v>0</v>
      </c>
      <c r="H18" s="69">
        <v>0</v>
      </c>
      <c r="I18" s="69">
        <v>0</v>
      </c>
      <c r="J18" s="69">
        <v>-1</v>
      </c>
      <c r="K18" s="69">
        <v>1</v>
      </c>
      <c r="L18" s="69">
        <v>6</v>
      </c>
      <c r="M18" s="69">
        <v>-5</v>
      </c>
      <c r="N18" s="69">
        <v>0</v>
      </c>
      <c r="O18" s="69">
        <v>-3</v>
      </c>
      <c r="P18" s="69">
        <v>0</v>
      </c>
      <c r="Q18" s="69">
        <v>-36</v>
      </c>
      <c r="R18" s="69">
        <v>-9</v>
      </c>
      <c r="S18" s="69">
        <v>0</v>
      </c>
      <c r="T18" s="69">
        <v>-1</v>
      </c>
      <c r="U18" s="69">
        <v>0</v>
      </c>
      <c r="V18" s="69">
        <v>0</v>
      </c>
      <c r="W18" s="69">
        <v>1</v>
      </c>
      <c r="X18" s="69">
        <v>-1</v>
      </c>
      <c r="Y18" s="69">
        <v>-2</v>
      </c>
      <c r="Z18" s="69">
        <v>-3</v>
      </c>
      <c r="AA18" s="69">
        <v>8</v>
      </c>
      <c r="AB18" s="69">
        <v>5</v>
      </c>
      <c r="AC18" s="69">
        <v>1</v>
      </c>
      <c r="AD18" s="69">
        <v>-5</v>
      </c>
      <c r="AE18" s="69">
        <v>-14</v>
      </c>
      <c r="AF18" s="69">
        <v>-4</v>
      </c>
      <c r="AG18" s="69">
        <v>-3</v>
      </c>
      <c r="AH18" s="69">
        <v>0</v>
      </c>
      <c r="AI18" s="69">
        <v>-1</v>
      </c>
      <c r="AJ18" s="69">
        <v>0</v>
      </c>
      <c r="AK18" s="69">
        <v>2</v>
      </c>
      <c r="AL18" s="69">
        <v>-10</v>
      </c>
      <c r="AM18" s="69">
        <v>1</v>
      </c>
      <c r="AN18" s="69">
        <v>0</v>
      </c>
      <c r="AO18" s="69">
        <v>3</v>
      </c>
      <c r="AP18" s="69">
        <v>1</v>
      </c>
      <c r="AQ18" s="69">
        <v>0</v>
      </c>
      <c r="AR18" s="69">
        <v>-65</v>
      </c>
      <c r="AS18" s="69">
        <v>-9</v>
      </c>
      <c r="AT18" s="69">
        <v>-12</v>
      </c>
      <c r="AU18" s="69">
        <v>-2</v>
      </c>
      <c r="AV18" s="69">
        <v>-3</v>
      </c>
      <c r="AW18" s="69">
        <v>-2</v>
      </c>
      <c r="AX18" s="69">
        <v>0</v>
      </c>
      <c r="AY18" s="69">
        <v>-2</v>
      </c>
      <c r="AZ18" s="69">
        <v>-36</v>
      </c>
      <c r="BA18" s="69">
        <v>-199</v>
      </c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4" customFormat="1" ht="22.5" customHeight="1">
      <c r="A19" s="65" t="s">
        <v>85</v>
      </c>
      <c r="B19" s="66"/>
      <c r="C19" s="66"/>
      <c r="D19" s="70"/>
      <c r="E19" s="69">
        <v>5</v>
      </c>
      <c r="F19" s="69">
        <v>3</v>
      </c>
      <c r="G19" s="69">
        <v>0</v>
      </c>
      <c r="H19" s="69">
        <v>-3</v>
      </c>
      <c r="I19" s="69">
        <v>3</v>
      </c>
      <c r="J19" s="69">
        <v>-1</v>
      </c>
      <c r="K19" s="69">
        <v>-3</v>
      </c>
      <c r="L19" s="69">
        <v>-20</v>
      </c>
      <c r="M19" s="69">
        <v>-3</v>
      </c>
      <c r="N19" s="69">
        <v>1</v>
      </c>
      <c r="O19" s="69">
        <v>-10</v>
      </c>
      <c r="P19" s="69">
        <v>-8</v>
      </c>
      <c r="Q19" s="69">
        <v>-73</v>
      </c>
      <c r="R19" s="69">
        <v>-66</v>
      </c>
      <c r="S19" s="69">
        <v>0</v>
      </c>
      <c r="T19" s="69">
        <v>1</v>
      </c>
      <c r="U19" s="69">
        <v>0</v>
      </c>
      <c r="V19" s="69">
        <v>0</v>
      </c>
      <c r="W19" s="69">
        <v>-5</v>
      </c>
      <c r="X19" s="69">
        <v>3</v>
      </c>
      <c r="Y19" s="69">
        <v>-2</v>
      </c>
      <c r="Z19" s="69">
        <v>4</v>
      </c>
      <c r="AA19" s="69">
        <v>-36</v>
      </c>
      <c r="AB19" s="69">
        <v>0</v>
      </c>
      <c r="AC19" s="69">
        <v>6</v>
      </c>
      <c r="AD19" s="69">
        <v>-18</v>
      </c>
      <c r="AE19" s="69">
        <v>-34</v>
      </c>
      <c r="AF19" s="69">
        <v>-22</v>
      </c>
      <c r="AG19" s="69">
        <v>-7</v>
      </c>
      <c r="AH19" s="69">
        <v>-3</v>
      </c>
      <c r="AI19" s="69">
        <v>-1</v>
      </c>
      <c r="AJ19" s="69">
        <v>-3</v>
      </c>
      <c r="AK19" s="69">
        <v>0</v>
      </c>
      <c r="AL19" s="69">
        <v>-23</v>
      </c>
      <c r="AM19" s="69">
        <v>-10</v>
      </c>
      <c r="AN19" s="69">
        <v>3</v>
      </c>
      <c r="AO19" s="69">
        <v>2</v>
      </c>
      <c r="AP19" s="69">
        <v>2</v>
      </c>
      <c r="AQ19" s="69">
        <v>0</v>
      </c>
      <c r="AR19" s="69">
        <v>-135</v>
      </c>
      <c r="AS19" s="69">
        <v>6</v>
      </c>
      <c r="AT19" s="69">
        <v>0</v>
      </c>
      <c r="AU19" s="69">
        <v>4</v>
      </c>
      <c r="AV19" s="69">
        <v>-9</v>
      </c>
      <c r="AW19" s="69">
        <v>15</v>
      </c>
      <c r="AX19" s="69">
        <v>-4</v>
      </c>
      <c r="AY19" s="69">
        <v>19</v>
      </c>
      <c r="AZ19" s="69">
        <v>-9</v>
      </c>
      <c r="BA19" s="69">
        <v>-431</v>
      </c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4" customFormat="1" ht="22.5" customHeight="1">
      <c r="A20" s="71">
        <v>307</v>
      </c>
      <c r="B20" s="72"/>
      <c r="C20" s="73" t="s">
        <v>1</v>
      </c>
      <c r="D20" s="74"/>
      <c r="E20" s="69">
        <v>-3</v>
      </c>
      <c r="F20" s="69">
        <v>-1</v>
      </c>
      <c r="G20" s="69">
        <v>0</v>
      </c>
      <c r="H20" s="69">
        <v>-3</v>
      </c>
      <c r="I20" s="69">
        <v>0</v>
      </c>
      <c r="J20" s="69">
        <v>-1</v>
      </c>
      <c r="K20" s="69">
        <v>0</v>
      </c>
      <c r="L20" s="69">
        <v>-24</v>
      </c>
      <c r="M20" s="69">
        <v>-4</v>
      </c>
      <c r="N20" s="69">
        <v>0</v>
      </c>
      <c r="O20" s="69">
        <v>-7</v>
      </c>
      <c r="P20" s="69">
        <v>-10</v>
      </c>
      <c r="Q20" s="69">
        <v>-48</v>
      </c>
      <c r="R20" s="69">
        <v>-61</v>
      </c>
      <c r="S20" s="69">
        <v>0</v>
      </c>
      <c r="T20" s="69">
        <v>0</v>
      </c>
      <c r="U20" s="69">
        <v>3</v>
      </c>
      <c r="V20" s="69">
        <v>0</v>
      </c>
      <c r="W20" s="69">
        <v>0</v>
      </c>
      <c r="X20" s="69">
        <v>-1</v>
      </c>
      <c r="Y20" s="69">
        <v>1</v>
      </c>
      <c r="Z20" s="69">
        <v>-5</v>
      </c>
      <c r="AA20" s="69">
        <v>-12</v>
      </c>
      <c r="AB20" s="69">
        <v>0</v>
      </c>
      <c r="AC20" s="69">
        <v>3</v>
      </c>
      <c r="AD20" s="69">
        <v>-8</v>
      </c>
      <c r="AE20" s="69">
        <v>-24</v>
      </c>
      <c r="AF20" s="69">
        <v>-15</v>
      </c>
      <c r="AG20" s="69">
        <v>0</v>
      </c>
      <c r="AH20" s="69">
        <v>-2</v>
      </c>
      <c r="AI20" s="69">
        <v>0</v>
      </c>
      <c r="AJ20" s="69">
        <v>-3</v>
      </c>
      <c r="AK20" s="69">
        <v>0</v>
      </c>
      <c r="AL20" s="69">
        <v>-6</v>
      </c>
      <c r="AM20" s="69">
        <v>1</v>
      </c>
      <c r="AN20" s="69">
        <v>0</v>
      </c>
      <c r="AO20" s="69">
        <v>5</v>
      </c>
      <c r="AP20" s="69">
        <v>1</v>
      </c>
      <c r="AQ20" s="69">
        <v>0</v>
      </c>
      <c r="AR20" s="69">
        <v>-71</v>
      </c>
      <c r="AS20" s="69">
        <v>8</v>
      </c>
      <c r="AT20" s="69">
        <v>-19</v>
      </c>
      <c r="AU20" s="69">
        <v>5</v>
      </c>
      <c r="AV20" s="69">
        <v>-11</v>
      </c>
      <c r="AW20" s="69">
        <v>9</v>
      </c>
      <c r="AX20" s="69">
        <v>-3</v>
      </c>
      <c r="AY20" s="69">
        <v>-2</v>
      </c>
      <c r="AZ20" s="69">
        <v>-12</v>
      </c>
      <c r="BA20" s="69">
        <v>-320</v>
      </c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4" customFormat="1" ht="15" customHeight="1">
      <c r="A21" s="71">
        <v>308</v>
      </c>
      <c r="B21" s="72"/>
      <c r="C21" s="73" t="s">
        <v>2</v>
      </c>
      <c r="D21" s="74"/>
      <c r="E21" s="69">
        <v>8</v>
      </c>
      <c r="F21" s="69">
        <v>4</v>
      </c>
      <c r="G21" s="69">
        <v>0</v>
      </c>
      <c r="H21" s="69">
        <v>0</v>
      </c>
      <c r="I21" s="69">
        <v>3</v>
      </c>
      <c r="J21" s="69">
        <v>0</v>
      </c>
      <c r="K21" s="69">
        <v>-3</v>
      </c>
      <c r="L21" s="69">
        <v>4</v>
      </c>
      <c r="M21" s="69">
        <v>1</v>
      </c>
      <c r="N21" s="69">
        <v>1</v>
      </c>
      <c r="O21" s="69">
        <v>-3</v>
      </c>
      <c r="P21" s="69">
        <v>2</v>
      </c>
      <c r="Q21" s="69">
        <v>-25</v>
      </c>
      <c r="R21" s="69">
        <v>-5</v>
      </c>
      <c r="S21" s="69">
        <v>0</v>
      </c>
      <c r="T21" s="69">
        <v>1</v>
      </c>
      <c r="U21" s="69">
        <v>-3</v>
      </c>
      <c r="V21" s="69">
        <v>0</v>
      </c>
      <c r="W21" s="69">
        <v>-5</v>
      </c>
      <c r="X21" s="69">
        <v>4</v>
      </c>
      <c r="Y21" s="69">
        <v>-3</v>
      </c>
      <c r="Z21" s="69">
        <v>9</v>
      </c>
      <c r="AA21" s="69">
        <v>-24</v>
      </c>
      <c r="AB21" s="69">
        <v>0</v>
      </c>
      <c r="AC21" s="69">
        <v>3</v>
      </c>
      <c r="AD21" s="69">
        <v>-10</v>
      </c>
      <c r="AE21" s="69">
        <v>-10</v>
      </c>
      <c r="AF21" s="69">
        <v>-7</v>
      </c>
      <c r="AG21" s="69">
        <v>-7</v>
      </c>
      <c r="AH21" s="69">
        <v>-1</v>
      </c>
      <c r="AI21" s="69">
        <v>-1</v>
      </c>
      <c r="AJ21" s="69">
        <v>0</v>
      </c>
      <c r="AK21" s="69">
        <v>0</v>
      </c>
      <c r="AL21" s="69">
        <v>-17</v>
      </c>
      <c r="AM21" s="69">
        <v>-11</v>
      </c>
      <c r="AN21" s="69">
        <v>3</v>
      </c>
      <c r="AO21" s="69">
        <v>-3</v>
      </c>
      <c r="AP21" s="69">
        <v>1</v>
      </c>
      <c r="AQ21" s="69">
        <v>0</v>
      </c>
      <c r="AR21" s="69">
        <v>-64</v>
      </c>
      <c r="AS21" s="69">
        <v>-2</v>
      </c>
      <c r="AT21" s="69">
        <v>19</v>
      </c>
      <c r="AU21" s="69">
        <v>-1</v>
      </c>
      <c r="AV21" s="69">
        <v>2</v>
      </c>
      <c r="AW21" s="69">
        <v>6</v>
      </c>
      <c r="AX21" s="69">
        <v>-1</v>
      </c>
      <c r="AY21" s="69">
        <v>21</v>
      </c>
      <c r="AZ21" s="69">
        <v>3</v>
      </c>
      <c r="BA21" s="69">
        <v>-111</v>
      </c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4" customFormat="1" ht="22.5" customHeight="1">
      <c r="A22" s="75" t="s">
        <v>86</v>
      </c>
      <c r="B22" s="76"/>
      <c r="C22" s="76"/>
      <c r="D22" s="77"/>
      <c r="E22" s="69">
        <v>3</v>
      </c>
      <c r="F22" s="69">
        <v>4</v>
      </c>
      <c r="G22" s="69">
        <v>0</v>
      </c>
      <c r="H22" s="69">
        <v>0</v>
      </c>
      <c r="I22" s="69">
        <v>0</v>
      </c>
      <c r="J22" s="69">
        <v>1</v>
      </c>
      <c r="K22" s="69">
        <v>1</v>
      </c>
      <c r="L22" s="69">
        <v>3</v>
      </c>
      <c r="M22" s="69">
        <v>0</v>
      </c>
      <c r="N22" s="69">
        <v>-3</v>
      </c>
      <c r="O22" s="69">
        <v>-7</v>
      </c>
      <c r="P22" s="69">
        <v>-1</v>
      </c>
      <c r="Q22" s="69">
        <v>-14</v>
      </c>
      <c r="R22" s="69">
        <v>3</v>
      </c>
      <c r="S22" s="69">
        <v>2</v>
      </c>
      <c r="T22" s="69">
        <v>2</v>
      </c>
      <c r="U22" s="69">
        <v>2</v>
      </c>
      <c r="V22" s="69">
        <v>1</v>
      </c>
      <c r="W22" s="69">
        <v>0</v>
      </c>
      <c r="X22" s="69">
        <v>1</v>
      </c>
      <c r="Y22" s="69">
        <v>2</v>
      </c>
      <c r="Z22" s="69">
        <v>5</v>
      </c>
      <c r="AA22" s="69">
        <v>2</v>
      </c>
      <c r="AB22" s="69">
        <v>5</v>
      </c>
      <c r="AC22" s="69">
        <v>0</v>
      </c>
      <c r="AD22" s="69">
        <v>-3</v>
      </c>
      <c r="AE22" s="69">
        <v>-5</v>
      </c>
      <c r="AF22" s="69">
        <v>-10</v>
      </c>
      <c r="AG22" s="69">
        <v>5</v>
      </c>
      <c r="AH22" s="69">
        <v>0</v>
      </c>
      <c r="AI22" s="69">
        <v>0</v>
      </c>
      <c r="AJ22" s="69">
        <v>-1</v>
      </c>
      <c r="AK22" s="69">
        <v>-1</v>
      </c>
      <c r="AL22" s="69">
        <v>-5</v>
      </c>
      <c r="AM22" s="69">
        <v>-5</v>
      </c>
      <c r="AN22" s="69">
        <v>1</v>
      </c>
      <c r="AO22" s="69">
        <v>-6</v>
      </c>
      <c r="AP22" s="69">
        <v>2</v>
      </c>
      <c r="AQ22" s="69">
        <v>3</v>
      </c>
      <c r="AR22" s="69">
        <v>-48</v>
      </c>
      <c r="AS22" s="69">
        <v>-50</v>
      </c>
      <c r="AT22" s="69">
        <v>-10</v>
      </c>
      <c r="AU22" s="69">
        <v>-6</v>
      </c>
      <c r="AV22" s="69">
        <v>-3</v>
      </c>
      <c r="AW22" s="69">
        <v>5</v>
      </c>
      <c r="AX22" s="69">
        <v>1</v>
      </c>
      <c r="AY22" s="69">
        <v>-11</v>
      </c>
      <c r="AZ22" s="69">
        <v>-3</v>
      </c>
      <c r="BA22" s="69">
        <v>-138</v>
      </c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4" customFormat="1" ht="22.5" customHeight="1">
      <c r="A23" s="71">
        <v>321</v>
      </c>
      <c r="B23" s="72"/>
      <c r="C23" s="73" t="s">
        <v>3</v>
      </c>
      <c r="D23" s="74"/>
      <c r="E23" s="69">
        <v>3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2</v>
      </c>
      <c r="M23" s="69">
        <v>0</v>
      </c>
      <c r="N23" s="69">
        <v>1</v>
      </c>
      <c r="O23" s="69">
        <v>-2</v>
      </c>
      <c r="P23" s="69">
        <v>-1</v>
      </c>
      <c r="Q23" s="69">
        <v>-6</v>
      </c>
      <c r="R23" s="69">
        <v>0</v>
      </c>
      <c r="S23" s="69">
        <v>0</v>
      </c>
      <c r="T23" s="69">
        <v>0</v>
      </c>
      <c r="U23" s="69">
        <v>0</v>
      </c>
      <c r="V23" s="69">
        <v>1</v>
      </c>
      <c r="W23" s="69">
        <v>0</v>
      </c>
      <c r="X23" s="69">
        <v>0</v>
      </c>
      <c r="Y23" s="69">
        <v>1</v>
      </c>
      <c r="Z23" s="69">
        <v>8</v>
      </c>
      <c r="AA23" s="69">
        <v>4</v>
      </c>
      <c r="AB23" s="69">
        <v>4</v>
      </c>
      <c r="AC23" s="69">
        <v>0</v>
      </c>
      <c r="AD23" s="69">
        <v>0</v>
      </c>
      <c r="AE23" s="69">
        <v>4</v>
      </c>
      <c r="AF23" s="69">
        <v>-9</v>
      </c>
      <c r="AG23" s="69">
        <v>2</v>
      </c>
      <c r="AH23" s="69">
        <v>0</v>
      </c>
      <c r="AI23" s="69">
        <v>0</v>
      </c>
      <c r="AJ23" s="69">
        <v>-1</v>
      </c>
      <c r="AK23" s="69">
        <v>0</v>
      </c>
      <c r="AL23" s="69">
        <v>1</v>
      </c>
      <c r="AM23" s="69">
        <v>-1</v>
      </c>
      <c r="AN23" s="69">
        <v>0</v>
      </c>
      <c r="AO23" s="69">
        <v>-1</v>
      </c>
      <c r="AP23" s="69">
        <v>1</v>
      </c>
      <c r="AQ23" s="69">
        <v>0</v>
      </c>
      <c r="AR23" s="69">
        <v>4</v>
      </c>
      <c r="AS23" s="69">
        <v>-3</v>
      </c>
      <c r="AT23" s="69">
        <v>-1</v>
      </c>
      <c r="AU23" s="69">
        <v>-4</v>
      </c>
      <c r="AV23" s="69">
        <v>0</v>
      </c>
      <c r="AW23" s="69">
        <v>0</v>
      </c>
      <c r="AX23" s="69">
        <v>2</v>
      </c>
      <c r="AY23" s="69">
        <v>-4</v>
      </c>
      <c r="AZ23" s="69">
        <v>0</v>
      </c>
      <c r="BA23" s="69">
        <v>5</v>
      </c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4" customFormat="1" ht="15" customHeight="1">
      <c r="A24" s="71">
        <v>322</v>
      </c>
      <c r="B24" s="72"/>
      <c r="C24" s="73" t="s">
        <v>4</v>
      </c>
      <c r="D24" s="74"/>
      <c r="E24" s="69">
        <v>0</v>
      </c>
      <c r="F24" s="69">
        <v>4</v>
      </c>
      <c r="G24" s="69">
        <v>0</v>
      </c>
      <c r="H24" s="69">
        <v>0</v>
      </c>
      <c r="I24" s="69">
        <v>0</v>
      </c>
      <c r="J24" s="69">
        <v>0</v>
      </c>
      <c r="K24" s="69">
        <v>1</v>
      </c>
      <c r="L24" s="69">
        <v>0</v>
      </c>
      <c r="M24" s="69">
        <v>0</v>
      </c>
      <c r="N24" s="69">
        <v>-4</v>
      </c>
      <c r="O24" s="69">
        <v>-6</v>
      </c>
      <c r="P24" s="69">
        <v>3</v>
      </c>
      <c r="Q24" s="69">
        <v>-2</v>
      </c>
      <c r="R24" s="69">
        <v>4</v>
      </c>
      <c r="S24" s="69">
        <v>2</v>
      </c>
      <c r="T24" s="69">
        <v>1</v>
      </c>
      <c r="U24" s="69">
        <v>0</v>
      </c>
      <c r="V24" s="69">
        <v>0</v>
      </c>
      <c r="W24" s="69">
        <v>0</v>
      </c>
      <c r="X24" s="69">
        <v>1</v>
      </c>
      <c r="Y24" s="69">
        <v>1</v>
      </c>
      <c r="Z24" s="69">
        <v>-3</v>
      </c>
      <c r="AA24" s="69">
        <v>-6</v>
      </c>
      <c r="AB24" s="69">
        <v>1</v>
      </c>
      <c r="AC24" s="69">
        <v>0</v>
      </c>
      <c r="AD24" s="69">
        <v>0</v>
      </c>
      <c r="AE24" s="69">
        <v>-2</v>
      </c>
      <c r="AF24" s="69">
        <v>-5</v>
      </c>
      <c r="AG24" s="69">
        <v>4</v>
      </c>
      <c r="AH24" s="69">
        <v>0</v>
      </c>
      <c r="AI24" s="69">
        <v>0</v>
      </c>
      <c r="AJ24" s="69">
        <v>0</v>
      </c>
      <c r="AK24" s="69">
        <v>0</v>
      </c>
      <c r="AL24" s="69">
        <v>-4</v>
      </c>
      <c r="AM24" s="69">
        <v>-4</v>
      </c>
      <c r="AN24" s="69">
        <v>1</v>
      </c>
      <c r="AO24" s="69">
        <v>-5</v>
      </c>
      <c r="AP24" s="69">
        <v>1</v>
      </c>
      <c r="AQ24" s="69">
        <v>0</v>
      </c>
      <c r="AR24" s="69">
        <v>-33</v>
      </c>
      <c r="AS24" s="69">
        <v>-14</v>
      </c>
      <c r="AT24" s="69">
        <v>-4</v>
      </c>
      <c r="AU24" s="69">
        <v>1</v>
      </c>
      <c r="AV24" s="69">
        <v>-4</v>
      </c>
      <c r="AW24" s="69">
        <v>7</v>
      </c>
      <c r="AX24" s="69">
        <v>-3</v>
      </c>
      <c r="AY24" s="69">
        <v>-3</v>
      </c>
      <c r="AZ24" s="69">
        <v>-3</v>
      </c>
      <c r="BA24" s="69">
        <v>-73</v>
      </c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4" customFormat="1" ht="15" customHeight="1">
      <c r="A25" s="71">
        <v>323</v>
      </c>
      <c r="B25" s="72"/>
      <c r="C25" s="73" t="s">
        <v>5</v>
      </c>
      <c r="D25" s="74"/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1</v>
      </c>
      <c r="K25" s="69">
        <v>0</v>
      </c>
      <c r="L25" s="69">
        <v>1</v>
      </c>
      <c r="M25" s="69">
        <v>0</v>
      </c>
      <c r="N25" s="69">
        <v>0</v>
      </c>
      <c r="O25" s="69">
        <v>1</v>
      </c>
      <c r="P25" s="69">
        <v>-3</v>
      </c>
      <c r="Q25" s="69">
        <v>-6</v>
      </c>
      <c r="R25" s="69">
        <v>-1</v>
      </c>
      <c r="S25" s="69">
        <v>0</v>
      </c>
      <c r="T25" s="69">
        <v>1</v>
      </c>
      <c r="U25" s="69">
        <v>2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4</v>
      </c>
      <c r="AB25" s="69">
        <v>0</v>
      </c>
      <c r="AC25" s="69">
        <v>0</v>
      </c>
      <c r="AD25" s="69">
        <v>-3</v>
      </c>
      <c r="AE25" s="69">
        <v>-7</v>
      </c>
      <c r="AF25" s="69">
        <v>4</v>
      </c>
      <c r="AG25" s="69">
        <v>-1</v>
      </c>
      <c r="AH25" s="69">
        <v>0</v>
      </c>
      <c r="AI25" s="69">
        <v>0</v>
      </c>
      <c r="AJ25" s="69">
        <v>0</v>
      </c>
      <c r="AK25" s="69">
        <v>-1</v>
      </c>
      <c r="AL25" s="69">
        <v>-2</v>
      </c>
      <c r="AM25" s="69">
        <v>0</v>
      </c>
      <c r="AN25" s="69">
        <v>0</v>
      </c>
      <c r="AO25" s="69">
        <v>0</v>
      </c>
      <c r="AP25" s="69">
        <v>0</v>
      </c>
      <c r="AQ25" s="69">
        <v>3</v>
      </c>
      <c r="AR25" s="69">
        <v>-19</v>
      </c>
      <c r="AS25" s="69">
        <v>-33</v>
      </c>
      <c r="AT25" s="69">
        <v>-5</v>
      </c>
      <c r="AU25" s="69">
        <v>-3</v>
      </c>
      <c r="AV25" s="69">
        <v>1</v>
      </c>
      <c r="AW25" s="69">
        <v>-2</v>
      </c>
      <c r="AX25" s="69">
        <v>2</v>
      </c>
      <c r="AY25" s="69">
        <v>-4</v>
      </c>
      <c r="AZ25" s="69">
        <v>0</v>
      </c>
      <c r="BA25" s="69">
        <v>-70</v>
      </c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4" customFormat="1" ht="22.5" customHeight="1">
      <c r="A26" s="75" t="s">
        <v>87</v>
      </c>
      <c r="B26" s="76"/>
      <c r="C26" s="76"/>
      <c r="D26" s="77"/>
      <c r="E26" s="69">
        <v>-1</v>
      </c>
      <c r="F26" s="69">
        <v>-3</v>
      </c>
      <c r="G26" s="69">
        <v>0</v>
      </c>
      <c r="H26" s="69">
        <v>-1</v>
      </c>
      <c r="I26" s="69">
        <v>0</v>
      </c>
      <c r="J26" s="69">
        <v>0</v>
      </c>
      <c r="K26" s="69">
        <v>0</v>
      </c>
      <c r="L26" s="69">
        <v>-1</v>
      </c>
      <c r="M26" s="69">
        <v>-4</v>
      </c>
      <c r="N26" s="69">
        <v>1</v>
      </c>
      <c r="O26" s="69">
        <v>-1</v>
      </c>
      <c r="P26" s="69">
        <v>-1</v>
      </c>
      <c r="Q26" s="69">
        <v>-1</v>
      </c>
      <c r="R26" s="69">
        <v>-5</v>
      </c>
      <c r="S26" s="69">
        <v>0</v>
      </c>
      <c r="T26" s="69">
        <v>0</v>
      </c>
      <c r="U26" s="69">
        <v>-2</v>
      </c>
      <c r="V26" s="69">
        <v>-2</v>
      </c>
      <c r="W26" s="69">
        <v>0</v>
      </c>
      <c r="X26" s="69">
        <v>-2</v>
      </c>
      <c r="Y26" s="69">
        <v>-3</v>
      </c>
      <c r="Z26" s="69">
        <v>3</v>
      </c>
      <c r="AA26" s="69">
        <v>-3</v>
      </c>
      <c r="AB26" s="69">
        <v>-1</v>
      </c>
      <c r="AC26" s="69">
        <v>3</v>
      </c>
      <c r="AD26" s="69">
        <v>2</v>
      </c>
      <c r="AE26" s="69">
        <v>-7</v>
      </c>
      <c r="AF26" s="69">
        <v>-5</v>
      </c>
      <c r="AG26" s="69">
        <v>-2</v>
      </c>
      <c r="AH26" s="69">
        <v>0</v>
      </c>
      <c r="AI26" s="69">
        <v>0</v>
      </c>
      <c r="AJ26" s="69">
        <v>0</v>
      </c>
      <c r="AK26" s="69">
        <v>-2</v>
      </c>
      <c r="AL26" s="69">
        <v>0</v>
      </c>
      <c r="AM26" s="69">
        <v>-5</v>
      </c>
      <c r="AN26" s="69">
        <v>0</v>
      </c>
      <c r="AO26" s="69">
        <v>0</v>
      </c>
      <c r="AP26" s="69">
        <v>-1</v>
      </c>
      <c r="AQ26" s="69">
        <v>-2</v>
      </c>
      <c r="AR26" s="69">
        <v>-46</v>
      </c>
      <c r="AS26" s="69">
        <v>-2</v>
      </c>
      <c r="AT26" s="69">
        <v>-4</v>
      </c>
      <c r="AU26" s="69">
        <v>4</v>
      </c>
      <c r="AV26" s="69">
        <v>5</v>
      </c>
      <c r="AW26" s="69">
        <v>-1</v>
      </c>
      <c r="AX26" s="69">
        <v>4</v>
      </c>
      <c r="AY26" s="69">
        <v>-14</v>
      </c>
      <c r="AZ26" s="69">
        <v>2</v>
      </c>
      <c r="BA26" s="69">
        <v>-98</v>
      </c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4" customFormat="1" ht="22.5" customHeight="1">
      <c r="A27" s="71">
        <v>383</v>
      </c>
      <c r="B27" s="72"/>
      <c r="C27" s="73" t="s">
        <v>6</v>
      </c>
      <c r="D27" s="74"/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2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-1</v>
      </c>
      <c r="Y27" s="69">
        <v>0</v>
      </c>
      <c r="Z27" s="69">
        <v>-1</v>
      </c>
      <c r="AA27" s="69">
        <v>-6</v>
      </c>
      <c r="AB27" s="69">
        <v>0</v>
      </c>
      <c r="AC27" s="69">
        <v>-1</v>
      </c>
      <c r="AD27" s="69">
        <v>0</v>
      </c>
      <c r="AE27" s="69">
        <v>1</v>
      </c>
      <c r="AF27" s="69">
        <v>-2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1</v>
      </c>
      <c r="AN27" s="69">
        <v>0</v>
      </c>
      <c r="AO27" s="69">
        <v>1</v>
      </c>
      <c r="AP27" s="69">
        <v>-1</v>
      </c>
      <c r="AQ27" s="69">
        <v>-1</v>
      </c>
      <c r="AR27" s="69">
        <v>-28</v>
      </c>
      <c r="AS27" s="69">
        <v>-1</v>
      </c>
      <c r="AT27" s="69">
        <v>0</v>
      </c>
      <c r="AU27" s="69">
        <v>4</v>
      </c>
      <c r="AV27" s="69">
        <v>0</v>
      </c>
      <c r="AW27" s="69">
        <v>0</v>
      </c>
      <c r="AX27" s="69">
        <v>-1</v>
      </c>
      <c r="AY27" s="69">
        <v>-1</v>
      </c>
      <c r="AZ27" s="69">
        <v>0</v>
      </c>
      <c r="BA27" s="69">
        <v>-35</v>
      </c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4" customFormat="1" ht="15" customHeight="1">
      <c r="A28" s="71">
        <v>391</v>
      </c>
      <c r="B28" s="72"/>
      <c r="C28" s="73" t="s">
        <v>7</v>
      </c>
      <c r="D28" s="74"/>
      <c r="E28" s="69">
        <v>-1</v>
      </c>
      <c r="F28" s="69">
        <v>-3</v>
      </c>
      <c r="G28" s="69">
        <v>0</v>
      </c>
      <c r="H28" s="69">
        <v>-1</v>
      </c>
      <c r="I28" s="69">
        <v>0</v>
      </c>
      <c r="J28" s="69">
        <v>0</v>
      </c>
      <c r="K28" s="69">
        <v>0</v>
      </c>
      <c r="L28" s="69">
        <v>-1</v>
      </c>
      <c r="M28" s="69">
        <v>-4</v>
      </c>
      <c r="N28" s="69">
        <v>1</v>
      </c>
      <c r="O28" s="69">
        <v>-3</v>
      </c>
      <c r="P28" s="69">
        <v>-1</v>
      </c>
      <c r="Q28" s="69">
        <v>-1</v>
      </c>
      <c r="R28" s="69">
        <v>-5</v>
      </c>
      <c r="S28" s="69">
        <v>0</v>
      </c>
      <c r="T28" s="69">
        <v>0</v>
      </c>
      <c r="U28" s="69">
        <v>-2</v>
      </c>
      <c r="V28" s="69">
        <v>-2</v>
      </c>
      <c r="W28" s="69">
        <v>0</v>
      </c>
      <c r="X28" s="69">
        <v>-1</v>
      </c>
      <c r="Y28" s="69">
        <v>-3</v>
      </c>
      <c r="Z28" s="69">
        <v>4</v>
      </c>
      <c r="AA28" s="69">
        <v>3</v>
      </c>
      <c r="AB28" s="69">
        <v>-1</v>
      </c>
      <c r="AC28" s="69">
        <v>4</v>
      </c>
      <c r="AD28" s="69">
        <v>2</v>
      </c>
      <c r="AE28" s="69">
        <v>-8</v>
      </c>
      <c r="AF28" s="69">
        <v>-3</v>
      </c>
      <c r="AG28" s="69">
        <v>-2</v>
      </c>
      <c r="AH28" s="69">
        <v>0</v>
      </c>
      <c r="AI28" s="69">
        <v>0</v>
      </c>
      <c r="AJ28" s="69">
        <v>0</v>
      </c>
      <c r="AK28" s="69">
        <v>-2</v>
      </c>
      <c r="AL28" s="69">
        <v>0</v>
      </c>
      <c r="AM28" s="69">
        <v>-6</v>
      </c>
      <c r="AN28" s="69">
        <v>0</v>
      </c>
      <c r="AO28" s="69">
        <v>-1</v>
      </c>
      <c r="AP28" s="69">
        <v>0</v>
      </c>
      <c r="AQ28" s="69">
        <v>-1</v>
      </c>
      <c r="AR28" s="69">
        <v>-18</v>
      </c>
      <c r="AS28" s="69">
        <v>-1</v>
      </c>
      <c r="AT28" s="69">
        <v>-4</v>
      </c>
      <c r="AU28" s="69">
        <v>0</v>
      </c>
      <c r="AV28" s="69">
        <v>5</v>
      </c>
      <c r="AW28" s="69">
        <v>-1</v>
      </c>
      <c r="AX28" s="69">
        <v>5</v>
      </c>
      <c r="AY28" s="69">
        <v>-13</v>
      </c>
      <c r="AZ28" s="69">
        <v>2</v>
      </c>
      <c r="BA28" s="69">
        <v>-63</v>
      </c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4" customFormat="1" ht="22.5" customHeight="1">
      <c r="A29" s="75" t="s">
        <v>88</v>
      </c>
      <c r="B29" s="76"/>
      <c r="C29" s="76"/>
      <c r="D29" s="77"/>
      <c r="E29" s="69">
        <v>-2</v>
      </c>
      <c r="F29" s="69">
        <v>1</v>
      </c>
      <c r="G29" s="69">
        <v>0</v>
      </c>
      <c r="H29" s="69">
        <v>1</v>
      </c>
      <c r="I29" s="69">
        <v>0</v>
      </c>
      <c r="J29" s="69">
        <v>0</v>
      </c>
      <c r="K29" s="69">
        <v>0</v>
      </c>
      <c r="L29" s="69">
        <v>3</v>
      </c>
      <c r="M29" s="69">
        <v>-4</v>
      </c>
      <c r="N29" s="69">
        <v>0</v>
      </c>
      <c r="O29" s="69">
        <v>3</v>
      </c>
      <c r="P29" s="69">
        <v>-4</v>
      </c>
      <c r="Q29" s="69">
        <v>-11</v>
      </c>
      <c r="R29" s="69">
        <v>-4</v>
      </c>
      <c r="S29" s="69">
        <v>-2</v>
      </c>
      <c r="T29" s="69">
        <v>-1</v>
      </c>
      <c r="U29" s="69">
        <v>1</v>
      </c>
      <c r="V29" s="69">
        <v>0</v>
      </c>
      <c r="W29" s="69">
        <v>-1</v>
      </c>
      <c r="X29" s="69">
        <v>3</v>
      </c>
      <c r="Y29" s="69">
        <v>1</v>
      </c>
      <c r="Z29" s="69">
        <v>2</v>
      </c>
      <c r="AA29" s="69">
        <v>4</v>
      </c>
      <c r="AB29" s="69">
        <v>-2</v>
      </c>
      <c r="AC29" s="69">
        <v>0</v>
      </c>
      <c r="AD29" s="69">
        <v>2</v>
      </c>
      <c r="AE29" s="69">
        <v>-6</v>
      </c>
      <c r="AF29" s="69">
        <v>7</v>
      </c>
      <c r="AG29" s="69">
        <v>1</v>
      </c>
      <c r="AH29" s="69">
        <v>1</v>
      </c>
      <c r="AI29" s="69">
        <v>1</v>
      </c>
      <c r="AJ29" s="69">
        <v>1</v>
      </c>
      <c r="AK29" s="69">
        <v>-3</v>
      </c>
      <c r="AL29" s="69">
        <v>6</v>
      </c>
      <c r="AM29" s="69">
        <v>-3</v>
      </c>
      <c r="AN29" s="69">
        <v>-1</v>
      </c>
      <c r="AO29" s="69">
        <v>0</v>
      </c>
      <c r="AP29" s="69">
        <v>-4</v>
      </c>
      <c r="AQ29" s="69">
        <v>-2</v>
      </c>
      <c r="AR29" s="69">
        <v>-84</v>
      </c>
      <c r="AS29" s="69">
        <v>-7</v>
      </c>
      <c r="AT29" s="69">
        <v>-2</v>
      </c>
      <c r="AU29" s="69">
        <v>-9</v>
      </c>
      <c r="AV29" s="69">
        <v>-3</v>
      </c>
      <c r="AW29" s="69">
        <v>0</v>
      </c>
      <c r="AX29" s="69">
        <v>-10</v>
      </c>
      <c r="AY29" s="69">
        <v>21</v>
      </c>
      <c r="AZ29" s="69">
        <v>0</v>
      </c>
      <c r="BA29" s="69">
        <v>-106</v>
      </c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4" customFormat="1" ht="22.5" customHeight="1">
      <c r="A30" s="75">
        <v>411</v>
      </c>
      <c r="B30" s="76"/>
      <c r="C30" s="76" t="s">
        <v>144</v>
      </c>
      <c r="D30" s="77"/>
      <c r="E30" s="69">
        <v>-2</v>
      </c>
      <c r="F30" s="69">
        <v>1</v>
      </c>
      <c r="G30" s="69">
        <v>0</v>
      </c>
      <c r="H30" s="69">
        <v>1</v>
      </c>
      <c r="I30" s="69">
        <v>0</v>
      </c>
      <c r="J30" s="69">
        <v>0</v>
      </c>
      <c r="K30" s="69">
        <v>0</v>
      </c>
      <c r="L30" s="69">
        <v>3</v>
      </c>
      <c r="M30" s="69">
        <v>-4</v>
      </c>
      <c r="N30" s="69">
        <v>0</v>
      </c>
      <c r="O30" s="69">
        <v>3</v>
      </c>
      <c r="P30" s="69">
        <v>-4</v>
      </c>
      <c r="Q30" s="69">
        <v>-11</v>
      </c>
      <c r="R30" s="69">
        <v>-4</v>
      </c>
      <c r="S30" s="69">
        <v>-2</v>
      </c>
      <c r="T30" s="69">
        <v>-1</v>
      </c>
      <c r="U30" s="69">
        <v>1</v>
      </c>
      <c r="V30" s="69">
        <v>0</v>
      </c>
      <c r="W30" s="69">
        <v>-1</v>
      </c>
      <c r="X30" s="69">
        <v>3</v>
      </c>
      <c r="Y30" s="69">
        <v>1</v>
      </c>
      <c r="Z30" s="69">
        <v>2</v>
      </c>
      <c r="AA30" s="69">
        <v>4</v>
      </c>
      <c r="AB30" s="69">
        <v>-2</v>
      </c>
      <c r="AC30" s="69">
        <v>0</v>
      </c>
      <c r="AD30" s="69">
        <v>2</v>
      </c>
      <c r="AE30" s="69">
        <v>-6</v>
      </c>
      <c r="AF30" s="69">
        <v>7</v>
      </c>
      <c r="AG30" s="69">
        <v>1</v>
      </c>
      <c r="AH30" s="69">
        <v>1</v>
      </c>
      <c r="AI30" s="69">
        <v>1</v>
      </c>
      <c r="AJ30" s="69">
        <v>1</v>
      </c>
      <c r="AK30" s="69">
        <v>-3</v>
      </c>
      <c r="AL30" s="69">
        <v>6</v>
      </c>
      <c r="AM30" s="69">
        <v>-3</v>
      </c>
      <c r="AN30" s="69">
        <v>-1</v>
      </c>
      <c r="AO30" s="69">
        <v>0</v>
      </c>
      <c r="AP30" s="69">
        <v>-4</v>
      </c>
      <c r="AQ30" s="69">
        <v>-2</v>
      </c>
      <c r="AR30" s="69">
        <v>-84</v>
      </c>
      <c r="AS30" s="69">
        <v>-7</v>
      </c>
      <c r="AT30" s="69">
        <v>-2</v>
      </c>
      <c r="AU30" s="69">
        <v>-9</v>
      </c>
      <c r="AV30" s="69">
        <v>-3</v>
      </c>
      <c r="AW30" s="69">
        <v>0</v>
      </c>
      <c r="AX30" s="69">
        <v>-10</v>
      </c>
      <c r="AY30" s="69">
        <v>21</v>
      </c>
      <c r="AZ30" s="69">
        <v>0</v>
      </c>
      <c r="BA30" s="69">
        <v>-106</v>
      </c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4" customFormat="1" ht="22.5" customHeight="1">
      <c r="A31" s="75" t="s">
        <v>90</v>
      </c>
      <c r="B31" s="76"/>
      <c r="C31" s="76"/>
      <c r="D31" s="77"/>
      <c r="E31" s="69">
        <v>59</v>
      </c>
      <c r="F31" s="69">
        <v>33</v>
      </c>
      <c r="G31" s="69">
        <v>4</v>
      </c>
      <c r="H31" s="69">
        <v>-8</v>
      </c>
      <c r="I31" s="69">
        <v>3</v>
      </c>
      <c r="J31" s="69">
        <v>23</v>
      </c>
      <c r="K31" s="69">
        <v>11</v>
      </c>
      <c r="L31" s="69">
        <v>-44</v>
      </c>
      <c r="M31" s="69">
        <v>-27</v>
      </c>
      <c r="N31" s="69">
        <v>-21</v>
      </c>
      <c r="O31" s="69">
        <v>-110</v>
      </c>
      <c r="P31" s="69">
        <v>-281</v>
      </c>
      <c r="Q31" s="69">
        <v>-941</v>
      </c>
      <c r="R31" s="69">
        <v>-486</v>
      </c>
      <c r="S31" s="69">
        <v>4</v>
      </c>
      <c r="T31" s="69">
        <v>-10</v>
      </c>
      <c r="U31" s="69">
        <v>-1</v>
      </c>
      <c r="V31" s="69">
        <v>-11</v>
      </c>
      <c r="W31" s="69">
        <v>-4</v>
      </c>
      <c r="X31" s="69">
        <v>-41</v>
      </c>
      <c r="Y31" s="69">
        <v>-8</v>
      </c>
      <c r="Z31" s="69">
        <v>-4</v>
      </c>
      <c r="AA31" s="69">
        <v>-307</v>
      </c>
      <c r="AB31" s="69">
        <v>-6</v>
      </c>
      <c r="AC31" s="69">
        <v>-40</v>
      </c>
      <c r="AD31" s="69">
        <v>-37</v>
      </c>
      <c r="AE31" s="69">
        <v>-263</v>
      </c>
      <c r="AF31" s="69">
        <v>-194</v>
      </c>
      <c r="AG31" s="69">
        <v>18</v>
      </c>
      <c r="AH31" s="69">
        <v>-25</v>
      </c>
      <c r="AI31" s="69">
        <v>-6</v>
      </c>
      <c r="AJ31" s="69">
        <v>-21</v>
      </c>
      <c r="AK31" s="69">
        <v>43</v>
      </c>
      <c r="AL31" s="69">
        <v>-159</v>
      </c>
      <c r="AM31" s="69">
        <v>-84</v>
      </c>
      <c r="AN31" s="69">
        <v>23</v>
      </c>
      <c r="AO31" s="69">
        <v>-2</v>
      </c>
      <c r="AP31" s="69">
        <v>14</v>
      </c>
      <c r="AQ31" s="69">
        <v>-9</v>
      </c>
      <c r="AR31" s="69">
        <v>-3596</v>
      </c>
      <c r="AS31" s="69">
        <v>-419</v>
      </c>
      <c r="AT31" s="69">
        <v>-308</v>
      </c>
      <c r="AU31" s="69">
        <v>-61</v>
      </c>
      <c r="AV31" s="69">
        <v>33</v>
      </c>
      <c r="AW31" s="69">
        <v>-63</v>
      </c>
      <c r="AX31" s="69">
        <v>-178</v>
      </c>
      <c r="AY31" s="69">
        <v>1520</v>
      </c>
      <c r="AZ31" s="69">
        <v>-553</v>
      </c>
      <c r="BA31" s="69">
        <v>-6540</v>
      </c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3" customFormat="1" ht="7.5" customHeight="1">
      <c r="A32" s="45"/>
      <c r="B32" s="46"/>
      <c r="C32" s="46"/>
      <c r="D32" s="4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78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4" spans="1:4" ht="13.5">
      <c r="A34" s="185" t="s">
        <v>163</v>
      </c>
      <c r="B34" s="186"/>
      <c r="C34" s="186"/>
      <c r="D34" s="186"/>
    </row>
    <row r="35" spans="1:4" ht="13.5">
      <c r="A35" s="187" t="s">
        <v>164</v>
      </c>
      <c r="B35" s="188"/>
      <c r="C35" s="188"/>
      <c r="D35" s="188"/>
    </row>
  </sheetData>
  <sheetProtection/>
  <mergeCells count="2">
    <mergeCell ref="A34:D34"/>
    <mergeCell ref="A35:D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0" r:id="rId1"/>
  <colBreaks count="1" manualBreakCount="1">
    <brk id="1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4"/>
  <sheetViews>
    <sheetView zoomScalePageLayoutView="0" workbookViewId="0" topLeftCell="A22">
      <selection activeCell="C30" sqref="C30"/>
    </sheetView>
  </sheetViews>
  <sheetFormatPr defaultColWidth="9.00390625" defaultRowHeight="13.5"/>
  <cols>
    <col min="1" max="1" width="4.625" style="13" customWidth="1"/>
    <col min="2" max="2" width="1.625" style="11" customWidth="1"/>
    <col min="3" max="3" width="10.625" style="11" customWidth="1"/>
    <col min="4" max="4" width="1.625" style="11" customWidth="1"/>
    <col min="5" max="23" width="9.75390625" style="13" customWidth="1"/>
    <col min="24" max="16384" width="9.00390625" style="13" customWidth="1"/>
  </cols>
  <sheetData>
    <row r="1" spans="1:2" ht="17.25">
      <c r="A1" s="12" t="s">
        <v>70</v>
      </c>
      <c r="B1" s="80"/>
    </row>
    <row r="2" spans="1:2" ht="17.25">
      <c r="A2" s="12"/>
      <c r="B2" s="80"/>
    </row>
    <row r="3" ht="14.25">
      <c r="A3" s="14" t="s">
        <v>201</v>
      </c>
    </row>
    <row r="4" spans="1:23" ht="22.5" customHeight="1">
      <c r="A4" s="18"/>
      <c r="B4" s="19"/>
      <c r="C4" s="19"/>
      <c r="D4" s="20"/>
      <c r="E4" s="62" t="s">
        <v>32</v>
      </c>
      <c r="F4" s="62" t="s">
        <v>33</v>
      </c>
      <c r="G4" s="62" t="s">
        <v>34</v>
      </c>
      <c r="H4" s="62" t="s">
        <v>35</v>
      </c>
      <c r="I4" s="62" t="s">
        <v>36</v>
      </c>
      <c r="J4" s="62" t="s">
        <v>37</v>
      </c>
      <c r="K4" s="62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62" t="s">
        <v>78</v>
      </c>
      <c r="S4" s="62" t="s">
        <v>79</v>
      </c>
      <c r="T4" s="62" t="s">
        <v>52</v>
      </c>
      <c r="U4" s="62" t="s">
        <v>55</v>
      </c>
      <c r="V4" s="62" t="s">
        <v>80</v>
      </c>
      <c r="W4" s="62" t="s">
        <v>81</v>
      </c>
    </row>
    <row r="5" spans="1:256" s="3" customFormat="1" ht="7.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78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3" customFormat="1" ht="22.5" customHeight="1">
      <c r="A6" s="29">
        <v>201</v>
      </c>
      <c r="B6" s="30"/>
      <c r="C6" s="36" t="s">
        <v>82</v>
      </c>
      <c r="D6" s="36"/>
      <c r="E6" s="81"/>
      <c r="F6" s="81">
        <v>804</v>
      </c>
      <c r="G6" s="81">
        <v>138</v>
      </c>
      <c r="H6" s="81">
        <v>771</v>
      </c>
      <c r="I6" s="81">
        <v>366</v>
      </c>
      <c r="J6" s="81">
        <v>81</v>
      </c>
      <c r="K6" s="81">
        <v>51</v>
      </c>
      <c r="L6" s="81">
        <v>166</v>
      </c>
      <c r="M6" s="81">
        <v>89</v>
      </c>
      <c r="N6" s="81">
        <v>270</v>
      </c>
      <c r="O6" s="81">
        <v>191</v>
      </c>
      <c r="P6" s="81">
        <v>149</v>
      </c>
      <c r="Q6" s="81">
        <v>108</v>
      </c>
      <c r="R6" s="81">
        <v>1270</v>
      </c>
      <c r="S6" s="81">
        <v>91</v>
      </c>
      <c r="T6" s="81">
        <v>61</v>
      </c>
      <c r="U6" s="81">
        <v>130</v>
      </c>
      <c r="V6" s="81"/>
      <c r="W6" s="81">
        <v>4736</v>
      </c>
      <c r="X6" s="78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>
        <v>202</v>
      </c>
      <c r="B7" s="30"/>
      <c r="C7" s="36" t="s">
        <v>33</v>
      </c>
      <c r="D7" s="37"/>
      <c r="E7" s="81">
        <v>851</v>
      </c>
      <c r="F7" s="81"/>
      <c r="G7" s="81">
        <v>65</v>
      </c>
      <c r="H7" s="81">
        <v>212</v>
      </c>
      <c r="I7" s="81">
        <v>320</v>
      </c>
      <c r="J7" s="81">
        <v>229</v>
      </c>
      <c r="K7" s="81">
        <v>123</v>
      </c>
      <c r="L7" s="81">
        <v>88</v>
      </c>
      <c r="M7" s="81">
        <v>42</v>
      </c>
      <c r="N7" s="81">
        <v>65</v>
      </c>
      <c r="O7" s="81">
        <v>232</v>
      </c>
      <c r="P7" s="81">
        <v>55</v>
      </c>
      <c r="Q7" s="81">
        <v>31</v>
      </c>
      <c r="R7" s="81">
        <v>126</v>
      </c>
      <c r="S7" s="81">
        <v>277</v>
      </c>
      <c r="T7" s="81">
        <v>243</v>
      </c>
      <c r="U7" s="81">
        <v>75</v>
      </c>
      <c r="V7" s="81"/>
      <c r="W7" s="81">
        <v>3034</v>
      </c>
      <c r="X7" s="78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15" customHeight="1">
      <c r="A8" s="29">
        <v>203</v>
      </c>
      <c r="B8" s="30"/>
      <c r="C8" s="36" t="s">
        <v>34</v>
      </c>
      <c r="D8" s="37"/>
      <c r="E8" s="81">
        <v>151</v>
      </c>
      <c r="F8" s="81">
        <v>61</v>
      </c>
      <c r="G8" s="81"/>
      <c r="H8" s="81">
        <v>138</v>
      </c>
      <c r="I8" s="81">
        <v>56</v>
      </c>
      <c r="J8" s="81">
        <v>10</v>
      </c>
      <c r="K8" s="81">
        <v>4</v>
      </c>
      <c r="L8" s="81">
        <v>18</v>
      </c>
      <c r="M8" s="81">
        <v>11</v>
      </c>
      <c r="N8" s="81">
        <v>21</v>
      </c>
      <c r="O8" s="81">
        <v>7</v>
      </c>
      <c r="P8" s="81">
        <v>123</v>
      </c>
      <c r="Q8" s="81">
        <v>173</v>
      </c>
      <c r="R8" s="81">
        <v>24</v>
      </c>
      <c r="S8" s="81">
        <v>15</v>
      </c>
      <c r="T8" s="81">
        <v>4</v>
      </c>
      <c r="U8" s="81">
        <v>16</v>
      </c>
      <c r="V8" s="81"/>
      <c r="W8" s="81">
        <v>832</v>
      </c>
      <c r="X8" s="7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15" customHeight="1">
      <c r="A9" s="29">
        <v>204</v>
      </c>
      <c r="B9" s="30"/>
      <c r="C9" s="36" t="s">
        <v>35</v>
      </c>
      <c r="D9" s="37"/>
      <c r="E9" s="81">
        <v>913</v>
      </c>
      <c r="F9" s="81">
        <v>318</v>
      </c>
      <c r="G9" s="81">
        <v>135</v>
      </c>
      <c r="H9" s="81"/>
      <c r="I9" s="81">
        <v>372</v>
      </c>
      <c r="J9" s="81">
        <v>36</v>
      </c>
      <c r="K9" s="81">
        <v>16</v>
      </c>
      <c r="L9" s="81">
        <v>70</v>
      </c>
      <c r="M9" s="81">
        <v>60</v>
      </c>
      <c r="N9" s="81">
        <v>99</v>
      </c>
      <c r="O9" s="81">
        <v>29</v>
      </c>
      <c r="P9" s="81">
        <v>278</v>
      </c>
      <c r="Q9" s="81">
        <v>62</v>
      </c>
      <c r="R9" s="81">
        <v>179</v>
      </c>
      <c r="S9" s="81">
        <v>45</v>
      </c>
      <c r="T9" s="81">
        <v>9</v>
      </c>
      <c r="U9" s="81">
        <v>45</v>
      </c>
      <c r="V9" s="81"/>
      <c r="W9" s="81">
        <v>2666</v>
      </c>
      <c r="X9" s="7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>
        <v>205</v>
      </c>
      <c r="B10" s="30"/>
      <c r="C10" s="36" t="s">
        <v>36</v>
      </c>
      <c r="D10" s="37"/>
      <c r="E10" s="81">
        <v>603</v>
      </c>
      <c r="F10" s="81">
        <v>455</v>
      </c>
      <c r="G10" s="81">
        <v>61</v>
      </c>
      <c r="H10" s="81">
        <v>586</v>
      </c>
      <c r="I10" s="81"/>
      <c r="J10" s="81">
        <v>38</v>
      </c>
      <c r="K10" s="81">
        <v>19</v>
      </c>
      <c r="L10" s="81">
        <v>79</v>
      </c>
      <c r="M10" s="81">
        <v>50</v>
      </c>
      <c r="N10" s="81">
        <v>65</v>
      </c>
      <c r="O10" s="81">
        <v>31</v>
      </c>
      <c r="P10" s="81">
        <v>65</v>
      </c>
      <c r="Q10" s="81">
        <v>40</v>
      </c>
      <c r="R10" s="81">
        <v>142</v>
      </c>
      <c r="S10" s="81">
        <v>145</v>
      </c>
      <c r="T10" s="81">
        <v>24</v>
      </c>
      <c r="U10" s="81">
        <v>32</v>
      </c>
      <c r="V10" s="81"/>
      <c r="W10" s="81">
        <v>2435</v>
      </c>
      <c r="X10" s="78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>
        <v>207</v>
      </c>
      <c r="B11" s="30"/>
      <c r="C11" s="36" t="s">
        <v>37</v>
      </c>
      <c r="D11" s="37"/>
      <c r="E11" s="81">
        <v>64</v>
      </c>
      <c r="F11" s="81">
        <v>170</v>
      </c>
      <c r="G11" s="81">
        <v>4</v>
      </c>
      <c r="H11" s="81">
        <v>28</v>
      </c>
      <c r="I11" s="81">
        <v>28</v>
      </c>
      <c r="J11" s="81"/>
      <c r="K11" s="81">
        <v>33</v>
      </c>
      <c r="L11" s="81">
        <v>3</v>
      </c>
      <c r="M11" s="81">
        <v>1</v>
      </c>
      <c r="N11" s="81">
        <v>7</v>
      </c>
      <c r="O11" s="81">
        <v>13</v>
      </c>
      <c r="P11" s="81">
        <v>6</v>
      </c>
      <c r="Q11" s="81">
        <v>1</v>
      </c>
      <c r="R11" s="81">
        <v>19</v>
      </c>
      <c r="S11" s="81">
        <v>2</v>
      </c>
      <c r="T11" s="81">
        <v>21</v>
      </c>
      <c r="U11" s="81">
        <v>2</v>
      </c>
      <c r="V11" s="81"/>
      <c r="W11" s="81">
        <v>402</v>
      </c>
      <c r="X11" s="7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>
        <v>208</v>
      </c>
      <c r="B12" s="30"/>
      <c r="C12" s="36" t="s">
        <v>71</v>
      </c>
      <c r="D12" s="37"/>
      <c r="E12" s="81">
        <v>39</v>
      </c>
      <c r="F12" s="81">
        <v>99</v>
      </c>
      <c r="G12" s="81">
        <v>5</v>
      </c>
      <c r="H12" s="81">
        <v>21</v>
      </c>
      <c r="I12" s="81">
        <v>19</v>
      </c>
      <c r="J12" s="81">
        <v>49</v>
      </c>
      <c r="K12" s="81"/>
      <c r="L12" s="81">
        <v>1</v>
      </c>
      <c r="M12" s="81">
        <v>1</v>
      </c>
      <c r="N12" s="81">
        <v>1</v>
      </c>
      <c r="O12" s="81">
        <v>3</v>
      </c>
      <c r="P12" s="81">
        <v>10</v>
      </c>
      <c r="Q12" s="81">
        <v>6</v>
      </c>
      <c r="R12" s="81">
        <v>3</v>
      </c>
      <c r="S12" s="81">
        <v>5</v>
      </c>
      <c r="T12" s="81">
        <v>27</v>
      </c>
      <c r="U12" s="81">
        <v>3</v>
      </c>
      <c r="V12" s="81"/>
      <c r="W12" s="81">
        <v>292</v>
      </c>
      <c r="X12" s="78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>
        <v>209</v>
      </c>
      <c r="B13" s="30"/>
      <c r="C13" s="36" t="s">
        <v>83</v>
      </c>
      <c r="D13" s="37"/>
      <c r="E13" s="81">
        <v>119</v>
      </c>
      <c r="F13" s="81">
        <v>73</v>
      </c>
      <c r="G13" s="81">
        <v>14</v>
      </c>
      <c r="H13" s="81">
        <v>29</v>
      </c>
      <c r="I13" s="81">
        <v>61</v>
      </c>
      <c r="J13" s="81">
        <v>8</v>
      </c>
      <c r="K13" s="81">
        <v>1</v>
      </c>
      <c r="L13" s="81"/>
      <c r="M13" s="81">
        <v>8</v>
      </c>
      <c r="N13" s="81">
        <v>4</v>
      </c>
      <c r="O13" s="81">
        <v>2</v>
      </c>
      <c r="P13" s="81">
        <v>13</v>
      </c>
      <c r="Q13" s="81">
        <v>9</v>
      </c>
      <c r="R13" s="81">
        <v>32</v>
      </c>
      <c r="S13" s="81">
        <v>12</v>
      </c>
      <c r="T13" s="81">
        <v>1</v>
      </c>
      <c r="U13" s="81">
        <v>4</v>
      </c>
      <c r="V13" s="81"/>
      <c r="W13" s="81">
        <v>390</v>
      </c>
      <c r="X13" s="7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15" customHeight="1">
      <c r="A14" s="29">
        <v>210</v>
      </c>
      <c r="B14" s="30"/>
      <c r="C14" s="36" t="s">
        <v>73</v>
      </c>
      <c r="D14" s="37"/>
      <c r="E14" s="81">
        <v>71</v>
      </c>
      <c r="F14" s="81">
        <v>65</v>
      </c>
      <c r="G14" s="81">
        <v>22</v>
      </c>
      <c r="H14" s="81">
        <v>35</v>
      </c>
      <c r="I14" s="81">
        <v>30</v>
      </c>
      <c r="J14" s="81">
        <v>19</v>
      </c>
      <c r="K14" s="81">
        <v>1</v>
      </c>
      <c r="L14" s="81">
        <v>7</v>
      </c>
      <c r="M14" s="81"/>
      <c r="N14" s="81">
        <v>4</v>
      </c>
      <c r="O14" s="81">
        <v>3</v>
      </c>
      <c r="P14" s="81">
        <v>17</v>
      </c>
      <c r="Q14" s="81">
        <v>9</v>
      </c>
      <c r="R14" s="81">
        <v>30</v>
      </c>
      <c r="S14" s="81">
        <v>4</v>
      </c>
      <c r="T14" s="81">
        <v>8</v>
      </c>
      <c r="U14" s="81"/>
      <c r="V14" s="81"/>
      <c r="W14" s="81">
        <v>325</v>
      </c>
      <c r="X14" s="7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15" customHeight="1">
      <c r="A15" s="29">
        <v>211</v>
      </c>
      <c r="B15" s="30"/>
      <c r="C15" s="36" t="s">
        <v>74</v>
      </c>
      <c r="D15" s="37"/>
      <c r="E15" s="81">
        <v>232</v>
      </c>
      <c r="F15" s="81">
        <v>76</v>
      </c>
      <c r="G15" s="81">
        <v>14</v>
      </c>
      <c r="H15" s="81">
        <v>58</v>
      </c>
      <c r="I15" s="81">
        <v>54</v>
      </c>
      <c r="J15" s="81">
        <v>10</v>
      </c>
      <c r="K15" s="81">
        <v>6</v>
      </c>
      <c r="L15" s="81">
        <v>5</v>
      </c>
      <c r="M15" s="81">
        <v>5</v>
      </c>
      <c r="N15" s="81"/>
      <c r="O15" s="81">
        <v>16</v>
      </c>
      <c r="P15" s="81">
        <v>21</v>
      </c>
      <c r="Q15" s="81">
        <v>8</v>
      </c>
      <c r="R15" s="81">
        <v>43</v>
      </c>
      <c r="S15" s="81">
        <v>16</v>
      </c>
      <c r="T15" s="81">
        <v>5</v>
      </c>
      <c r="U15" s="81">
        <v>17</v>
      </c>
      <c r="V15" s="81"/>
      <c r="W15" s="81">
        <v>586</v>
      </c>
      <c r="X15" s="78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>
        <v>212</v>
      </c>
      <c r="B16" s="30"/>
      <c r="C16" s="36" t="s">
        <v>84</v>
      </c>
      <c r="D16" s="37"/>
      <c r="E16" s="81">
        <v>167</v>
      </c>
      <c r="F16" s="81">
        <v>157</v>
      </c>
      <c r="G16" s="81">
        <v>6</v>
      </c>
      <c r="H16" s="81">
        <v>37</v>
      </c>
      <c r="I16" s="81">
        <v>31</v>
      </c>
      <c r="J16" s="81">
        <v>5</v>
      </c>
      <c r="K16" s="81">
        <v>8</v>
      </c>
      <c r="L16" s="81"/>
      <c r="M16" s="81"/>
      <c r="N16" s="81">
        <v>8</v>
      </c>
      <c r="O16" s="81"/>
      <c r="P16" s="81">
        <v>10</v>
      </c>
      <c r="Q16" s="81">
        <v>4</v>
      </c>
      <c r="R16" s="81">
        <v>39</v>
      </c>
      <c r="S16" s="81">
        <v>19</v>
      </c>
      <c r="T16" s="81">
        <v>7</v>
      </c>
      <c r="U16" s="81">
        <v>3</v>
      </c>
      <c r="V16" s="81"/>
      <c r="W16" s="81">
        <v>501</v>
      </c>
      <c r="X16" s="78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>
        <v>213</v>
      </c>
      <c r="B17" s="30"/>
      <c r="C17" s="36" t="s">
        <v>76</v>
      </c>
      <c r="D17" s="37"/>
      <c r="E17" s="81">
        <v>119</v>
      </c>
      <c r="F17" s="81">
        <v>49</v>
      </c>
      <c r="G17" s="81">
        <v>74</v>
      </c>
      <c r="H17" s="81">
        <v>213</v>
      </c>
      <c r="I17" s="81">
        <v>41</v>
      </c>
      <c r="J17" s="81">
        <v>8</v>
      </c>
      <c r="K17" s="81">
        <v>2</v>
      </c>
      <c r="L17" s="81">
        <v>8</v>
      </c>
      <c r="M17" s="81">
        <v>7</v>
      </c>
      <c r="N17" s="81">
        <v>7</v>
      </c>
      <c r="O17" s="81">
        <v>7</v>
      </c>
      <c r="P17" s="81"/>
      <c r="Q17" s="81">
        <v>61</v>
      </c>
      <c r="R17" s="81">
        <v>17</v>
      </c>
      <c r="S17" s="81">
        <v>21</v>
      </c>
      <c r="T17" s="81">
        <v>2</v>
      </c>
      <c r="U17" s="81">
        <v>1</v>
      </c>
      <c r="V17" s="81">
        <v>2</v>
      </c>
      <c r="W17" s="81">
        <v>639</v>
      </c>
      <c r="X17" s="7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>
        <v>214</v>
      </c>
      <c r="B18" s="30"/>
      <c r="C18" s="36" t="s">
        <v>77</v>
      </c>
      <c r="D18" s="37"/>
      <c r="E18" s="81">
        <v>86</v>
      </c>
      <c r="F18" s="81">
        <v>41</v>
      </c>
      <c r="G18" s="81">
        <v>100</v>
      </c>
      <c r="H18" s="81">
        <v>81</v>
      </c>
      <c r="I18" s="81">
        <v>19</v>
      </c>
      <c r="J18" s="81">
        <v>6</v>
      </c>
      <c r="K18" s="81">
        <v>10</v>
      </c>
      <c r="L18" s="81">
        <v>2</v>
      </c>
      <c r="M18" s="81">
        <v>4</v>
      </c>
      <c r="N18" s="81">
        <v>5</v>
      </c>
      <c r="O18" s="81">
        <v>3</v>
      </c>
      <c r="P18" s="81">
        <v>69</v>
      </c>
      <c r="Q18" s="81"/>
      <c r="R18" s="81">
        <v>12</v>
      </c>
      <c r="S18" s="81">
        <v>5</v>
      </c>
      <c r="T18" s="81">
        <v>3</v>
      </c>
      <c r="U18" s="81">
        <v>18</v>
      </c>
      <c r="V18" s="81"/>
      <c r="W18" s="81">
        <v>464</v>
      </c>
      <c r="X18" s="7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22.5" customHeight="1">
      <c r="A19" s="29" t="s">
        <v>85</v>
      </c>
      <c r="B19" s="30"/>
      <c r="C19" s="30"/>
      <c r="D19" s="31"/>
      <c r="E19" s="81">
        <v>1232</v>
      </c>
      <c r="F19" s="81">
        <v>190</v>
      </c>
      <c r="G19" s="81">
        <v>30</v>
      </c>
      <c r="H19" s="81">
        <v>129</v>
      </c>
      <c r="I19" s="81">
        <v>71</v>
      </c>
      <c r="J19" s="81">
        <v>9</v>
      </c>
      <c r="K19" s="81">
        <v>7</v>
      </c>
      <c r="L19" s="81">
        <v>23</v>
      </c>
      <c r="M19" s="81">
        <v>22</v>
      </c>
      <c r="N19" s="81">
        <v>38</v>
      </c>
      <c r="O19" s="81">
        <v>65</v>
      </c>
      <c r="P19" s="81">
        <v>17</v>
      </c>
      <c r="Q19" s="81">
        <v>16</v>
      </c>
      <c r="R19" s="81">
        <v>286</v>
      </c>
      <c r="S19" s="81">
        <v>11</v>
      </c>
      <c r="T19" s="81">
        <v>10</v>
      </c>
      <c r="U19" s="81">
        <v>21</v>
      </c>
      <c r="V19" s="81">
        <v>1</v>
      </c>
      <c r="W19" s="81">
        <v>2178</v>
      </c>
      <c r="X19" s="7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38">
        <v>307</v>
      </c>
      <c r="B20" s="39"/>
      <c r="C20" s="40" t="s">
        <v>1</v>
      </c>
      <c r="D20" s="41"/>
      <c r="E20" s="81">
        <v>683</v>
      </c>
      <c r="F20" s="81">
        <v>104</v>
      </c>
      <c r="G20" s="81">
        <v>13</v>
      </c>
      <c r="H20" s="81">
        <v>72</v>
      </c>
      <c r="I20" s="81">
        <v>38</v>
      </c>
      <c r="J20" s="81">
        <v>4</v>
      </c>
      <c r="K20" s="81">
        <v>1</v>
      </c>
      <c r="L20" s="81">
        <v>11</v>
      </c>
      <c r="M20" s="81">
        <v>14</v>
      </c>
      <c r="N20" s="81">
        <v>26</v>
      </c>
      <c r="O20" s="81">
        <v>21</v>
      </c>
      <c r="P20" s="81">
        <v>5</v>
      </c>
      <c r="Q20" s="81">
        <v>12</v>
      </c>
      <c r="R20" s="81">
        <v>156</v>
      </c>
      <c r="S20" s="81">
        <v>6</v>
      </c>
      <c r="T20" s="81">
        <v>7</v>
      </c>
      <c r="U20" s="81">
        <v>15</v>
      </c>
      <c r="V20" s="81"/>
      <c r="W20" s="81">
        <v>1188</v>
      </c>
      <c r="X20" s="7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15" customHeight="1">
      <c r="A21" s="38">
        <v>308</v>
      </c>
      <c r="B21" s="39"/>
      <c r="C21" s="40" t="s">
        <v>2</v>
      </c>
      <c r="D21" s="41"/>
      <c r="E21" s="81">
        <v>549</v>
      </c>
      <c r="F21" s="81">
        <v>86</v>
      </c>
      <c r="G21" s="81">
        <v>17</v>
      </c>
      <c r="H21" s="81">
        <v>57</v>
      </c>
      <c r="I21" s="81">
        <v>33</v>
      </c>
      <c r="J21" s="81">
        <v>5</v>
      </c>
      <c r="K21" s="81">
        <v>6</v>
      </c>
      <c r="L21" s="81">
        <v>12</v>
      </c>
      <c r="M21" s="81">
        <v>8</v>
      </c>
      <c r="N21" s="81">
        <v>12</v>
      </c>
      <c r="O21" s="81">
        <v>44</v>
      </c>
      <c r="P21" s="81">
        <v>12</v>
      </c>
      <c r="Q21" s="81">
        <v>4</v>
      </c>
      <c r="R21" s="81">
        <v>130</v>
      </c>
      <c r="S21" s="81">
        <v>5</v>
      </c>
      <c r="T21" s="81">
        <v>3</v>
      </c>
      <c r="U21" s="81">
        <v>6</v>
      </c>
      <c r="V21" s="81">
        <v>1</v>
      </c>
      <c r="W21" s="81">
        <v>990</v>
      </c>
      <c r="X21" s="7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22.5" customHeight="1">
      <c r="A22" s="42" t="s">
        <v>86</v>
      </c>
      <c r="B22" s="43"/>
      <c r="C22" s="43"/>
      <c r="D22" s="44"/>
      <c r="E22" s="81">
        <v>73</v>
      </c>
      <c r="F22" s="81">
        <v>282</v>
      </c>
      <c r="G22" s="81">
        <v>11</v>
      </c>
      <c r="H22" s="81">
        <v>34</v>
      </c>
      <c r="I22" s="81">
        <v>77</v>
      </c>
      <c r="J22" s="81">
        <v>10</v>
      </c>
      <c r="K22" s="81">
        <v>1</v>
      </c>
      <c r="L22" s="81">
        <v>13</v>
      </c>
      <c r="M22" s="81">
        <v>8</v>
      </c>
      <c r="N22" s="81">
        <v>3</v>
      </c>
      <c r="O22" s="81">
        <v>20</v>
      </c>
      <c r="P22" s="81">
        <v>5</v>
      </c>
      <c r="Q22" s="81">
        <v>8</v>
      </c>
      <c r="R22" s="81">
        <v>15</v>
      </c>
      <c r="S22" s="81">
        <v>125</v>
      </c>
      <c r="T22" s="81">
        <v>3</v>
      </c>
      <c r="U22" s="81">
        <v>10</v>
      </c>
      <c r="V22" s="81">
        <v>1</v>
      </c>
      <c r="W22" s="81">
        <v>699</v>
      </c>
      <c r="X22" s="78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22.5" customHeight="1">
      <c r="A23" s="38">
        <v>321</v>
      </c>
      <c r="B23" s="39"/>
      <c r="C23" s="40" t="s">
        <v>3</v>
      </c>
      <c r="D23" s="41"/>
      <c r="E23" s="81">
        <v>15</v>
      </c>
      <c r="F23" s="81">
        <v>26</v>
      </c>
      <c r="G23" s="81">
        <v>2</v>
      </c>
      <c r="H23" s="81">
        <v>10</v>
      </c>
      <c r="I23" s="81">
        <v>44</v>
      </c>
      <c r="J23" s="81">
        <v>1</v>
      </c>
      <c r="K23" s="81"/>
      <c r="L23" s="81">
        <v>1</v>
      </c>
      <c r="M23" s="81"/>
      <c r="N23" s="81"/>
      <c r="O23" s="81">
        <v>1</v>
      </c>
      <c r="P23" s="81">
        <v>1</v>
      </c>
      <c r="Q23" s="81">
        <v>1</v>
      </c>
      <c r="R23" s="81">
        <v>6</v>
      </c>
      <c r="S23" s="81">
        <v>30</v>
      </c>
      <c r="T23" s="81"/>
      <c r="U23" s="81"/>
      <c r="V23" s="81"/>
      <c r="W23" s="81">
        <v>138</v>
      </c>
      <c r="X23" s="7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38">
        <v>322</v>
      </c>
      <c r="B24" s="39"/>
      <c r="C24" s="40" t="s">
        <v>4</v>
      </c>
      <c r="D24" s="41"/>
      <c r="E24" s="81">
        <v>33</v>
      </c>
      <c r="F24" s="81">
        <v>107</v>
      </c>
      <c r="G24" s="81">
        <v>8</v>
      </c>
      <c r="H24" s="81">
        <v>14</v>
      </c>
      <c r="I24" s="81">
        <v>23</v>
      </c>
      <c r="J24" s="81">
        <v>6</v>
      </c>
      <c r="K24" s="81">
        <v>1</v>
      </c>
      <c r="L24" s="81">
        <v>8</v>
      </c>
      <c r="M24" s="81">
        <v>7</v>
      </c>
      <c r="N24" s="81">
        <v>1</v>
      </c>
      <c r="O24" s="81">
        <v>18</v>
      </c>
      <c r="P24" s="81">
        <v>2</v>
      </c>
      <c r="Q24" s="81">
        <v>6</v>
      </c>
      <c r="R24" s="81">
        <v>6</v>
      </c>
      <c r="S24" s="81">
        <v>58</v>
      </c>
      <c r="T24" s="81"/>
      <c r="U24" s="81">
        <v>7</v>
      </c>
      <c r="V24" s="81"/>
      <c r="W24" s="81">
        <v>305</v>
      </c>
      <c r="X24" s="78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38">
        <v>323</v>
      </c>
      <c r="B25" s="39"/>
      <c r="C25" s="40" t="s">
        <v>5</v>
      </c>
      <c r="D25" s="41"/>
      <c r="E25" s="81">
        <v>25</v>
      </c>
      <c r="F25" s="81">
        <v>149</v>
      </c>
      <c r="G25" s="81">
        <v>1</v>
      </c>
      <c r="H25" s="81">
        <v>10</v>
      </c>
      <c r="I25" s="81">
        <v>10</v>
      </c>
      <c r="J25" s="81">
        <v>3</v>
      </c>
      <c r="K25" s="81"/>
      <c r="L25" s="81">
        <v>4</v>
      </c>
      <c r="M25" s="81">
        <v>1</v>
      </c>
      <c r="N25" s="81">
        <v>2</v>
      </c>
      <c r="O25" s="81">
        <v>1</v>
      </c>
      <c r="P25" s="81">
        <v>2</v>
      </c>
      <c r="Q25" s="81">
        <v>1</v>
      </c>
      <c r="R25" s="81">
        <v>3</v>
      </c>
      <c r="S25" s="81">
        <v>37</v>
      </c>
      <c r="T25" s="81">
        <v>3</v>
      </c>
      <c r="U25" s="81">
        <v>3</v>
      </c>
      <c r="V25" s="81">
        <v>1</v>
      </c>
      <c r="W25" s="81">
        <v>256</v>
      </c>
      <c r="X25" s="7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42" t="s">
        <v>87</v>
      </c>
      <c r="B26" s="43"/>
      <c r="C26" s="43"/>
      <c r="D26" s="44"/>
      <c r="E26" s="81">
        <v>57</v>
      </c>
      <c r="F26" s="81">
        <v>312</v>
      </c>
      <c r="G26" s="81">
        <v>16</v>
      </c>
      <c r="H26" s="81">
        <v>14</v>
      </c>
      <c r="I26" s="81">
        <v>14</v>
      </c>
      <c r="J26" s="81">
        <v>31</v>
      </c>
      <c r="K26" s="81">
        <v>23</v>
      </c>
      <c r="L26" s="81">
        <v>4</v>
      </c>
      <c r="M26" s="81">
        <v>2</v>
      </c>
      <c r="N26" s="81">
        <v>6</v>
      </c>
      <c r="O26" s="81">
        <v>13</v>
      </c>
      <c r="P26" s="81">
        <v>9</v>
      </c>
      <c r="Q26" s="81">
        <v>1</v>
      </c>
      <c r="R26" s="81">
        <v>12</v>
      </c>
      <c r="S26" s="81">
        <v>12</v>
      </c>
      <c r="T26" s="81">
        <v>2</v>
      </c>
      <c r="U26" s="81">
        <v>4</v>
      </c>
      <c r="V26" s="81"/>
      <c r="W26" s="81">
        <v>532</v>
      </c>
      <c r="X26" s="7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38">
        <v>383</v>
      </c>
      <c r="B27" s="39"/>
      <c r="C27" s="40" t="s">
        <v>6</v>
      </c>
      <c r="D27" s="41"/>
      <c r="E27" s="81">
        <v>12</v>
      </c>
      <c r="F27" s="81">
        <v>29</v>
      </c>
      <c r="G27" s="81">
        <v>2</v>
      </c>
      <c r="H27" s="81">
        <v>7</v>
      </c>
      <c r="I27" s="81">
        <v>3</v>
      </c>
      <c r="J27" s="81"/>
      <c r="K27" s="81">
        <v>3</v>
      </c>
      <c r="L27" s="81"/>
      <c r="M27" s="81"/>
      <c r="N27" s="81"/>
      <c r="O27" s="81">
        <v>3</v>
      </c>
      <c r="P27" s="81"/>
      <c r="Q27" s="81"/>
      <c r="R27" s="81">
        <v>1</v>
      </c>
      <c r="S27" s="81">
        <v>5</v>
      </c>
      <c r="T27" s="81">
        <v>1</v>
      </c>
      <c r="U27" s="81"/>
      <c r="V27" s="81"/>
      <c r="W27" s="81">
        <v>66</v>
      </c>
      <c r="X27" s="7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38">
        <v>391</v>
      </c>
      <c r="B28" s="39"/>
      <c r="C28" s="40" t="s">
        <v>7</v>
      </c>
      <c r="D28" s="41"/>
      <c r="E28" s="81">
        <v>45</v>
      </c>
      <c r="F28" s="81">
        <v>283</v>
      </c>
      <c r="G28" s="81">
        <v>14</v>
      </c>
      <c r="H28" s="81">
        <v>7</v>
      </c>
      <c r="I28" s="81">
        <v>11</v>
      </c>
      <c r="J28" s="81">
        <v>31</v>
      </c>
      <c r="K28" s="81">
        <v>20</v>
      </c>
      <c r="L28" s="81">
        <v>4</v>
      </c>
      <c r="M28" s="81">
        <v>2</v>
      </c>
      <c r="N28" s="81">
        <v>6</v>
      </c>
      <c r="O28" s="81">
        <v>10</v>
      </c>
      <c r="P28" s="81">
        <v>9</v>
      </c>
      <c r="Q28" s="81">
        <v>1</v>
      </c>
      <c r="R28" s="81">
        <v>11</v>
      </c>
      <c r="S28" s="81">
        <v>7</v>
      </c>
      <c r="T28" s="81">
        <v>1</v>
      </c>
      <c r="U28" s="81">
        <v>4</v>
      </c>
      <c r="V28" s="81"/>
      <c r="W28" s="81">
        <v>466</v>
      </c>
      <c r="X28" s="7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21" customHeight="1">
      <c r="A29" s="42" t="s">
        <v>88</v>
      </c>
      <c r="B29" s="43"/>
      <c r="C29" s="43"/>
      <c r="D29" s="41"/>
      <c r="E29" s="81">
        <v>98</v>
      </c>
      <c r="F29" s="81">
        <v>50</v>
      </c>
      <c r="G29" s="81">
        <v>21</v>
      </c>
      <c r="H29" s="81">
        <v>20</v>
      </c>
      <c r="I29" s="81">
        <v>16</v>
      </c>
      <c r="J29" s="81">
        <v>7</v>
      </c>
      <c r="K29" s="81"/>
      <c r="L29" s="81">
        <v>3</v>
      </c>
      <c r="M29" s="81">
        <v>3</v>
      </c>
      <c r="N29" s="81">
        <v>9</v>
      </c>
      <c r="O29" s="81">
        <v>4</v>
      </c>
      <c r="P29" s="81">
        <v>5</v>
      </c>
      <c r="Q29" s="81">
        <v>8</v>
      </c>
      <c r="R29" s="81">
        <v>17</v>
      </c>
      <c r="S29" s="81">
        <v>4</v>
      </c>
      <c r="T29" s="81">
        <v>6</v>
      </c>
      <c r="U29" s="81"/>
      <c r="V29" s="81"/>
      <c r="W29" s="81">
        <v>271</v>
      </c>
      <c r="X29" s="7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22.5" customHeight="1">
      <c r="A30" s="29">
        <v>411</v>
      </c>
      <c r="B30" s="30"/>
      <c r="C30" s="189" t="s">
        <v>89</v>
      </c>
      <c r="D30" s="41"/>
      <c r="E30" s="81">
        <v>98</v>
      </c>
      <c r="F30" s="81">
        <v>50</v>
      </c>
      <c r="G30" s="81">
        <v>21</v>
      </c>
      <c r="H30" s="81">
        <v>20</v>
      </c>
      <c r="I30" s="81">
        <v>16</v>
      </c>
      <c r="J30" s="81">
        <v>7</v>
      </c>
      <c r="K30" s="81"/>
      <c r="L30" s="81">
        <v>3</v>
      </c>
      <c r="M30" s="81">
        <v>3</v>
      </c>
      <c r="N30" s="81">
        <v>9</v>
      </c>
      <c r="O30" s="81">
        <v>4</v>
      </c>
      <c r="P30" s="81">
        <v>5</v>
      </c>
      <c r="Q30" s="81">
        <v>8</v>
      </c>
      <c r="R30" s="81">
        <v>17</v>
      </c>
      <c r="S30" s="81">
        <v>4</v>
      </c>
      <c r="T30" s="81">
        <v>6</v>
      </c>
      <c r="U30" s="81"/>
      <c r="V30" s="81"/>
      <c r="W30" s="81">
        <v>271</v>
      </c>
      <c r="X30" s="7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22.5" customHeight="1">
      <c r="A31" s="42" t="s">
        <v>90</v>
      </c>
      <c r="B31" s="30"/>
      <c r="C31" s="36"/>
      <c r="D31" s="37"/>
      <c r="E31" s="81">
        <v>4875</v>
      </c>
      <c r="F31" s="81">
        <v>3202</v>
      </c>
      <c r="G31" s="81">
        <v>716</v>
      </c>
      <c r="H31" s="81">
        <v>2406</v>
      </c>
      <c r="I31" s="81">
        <v>1575</v>
      </c>
      <c r="J31" s="81">
        <v>556</v>
      </c>
      <c r="K31" s="81">
        <v>305</v>
      </c>
      <c r="L31" s="81">
        <v>490</v>
      </c>
      <c r="M31" s="81">
        <v>313</v>
      </c>
      <c r="N31" s="81">
        <v>612</v>
      </c>
      <c r="O31" s="81">
        <v>639</v>
      </c>
      <c r="P31" s="81">
        <v>852</v>
      </c>
      <c r="Q31" s="81">
        <v>545</v>
      </c>
      <c r="R31" s="81">
        <v>2266</v>
      </c>
      <c r="S31" s="81">
        <v>809</v>
      </c>
      <c r="T31" s="81">
        <v>436</v>
      </c>
      <c r="U31" s="81">
        <v>381</v>
      </c>
      <c r="V31" s="81">
        <v>4</v>
      </c>
      <c r="W31" s="81">
        <v>20982</v>
      </c>
      <c r="X31" s="7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7.5" customHeight="1">
      <c r="A32" s="45"/>
      <c r="B32" s="46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82"/>
      <c r="X32" s="78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5:24" ht="13.5"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3.5">
      <c r="A34" s="13" t="s">
        <v>91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V34"/>
  <sheetViews>
    <sheetView zoomScalePageLayoutView="0" workbookViewId="0" topLeftCell="A16">
      <selection activeCell="C30" sqref="C30"/>
    </sheetView>
  </sheetViews>
  <sheetFormatPr defaultColWidth="9.00390625" defaultRowHeight="13.5"/>
  <cols>
    <col min="1" max="1" width="4.625" style="13" customWidth="1"/>
    <col min="2" max="2" width="1.625" style="11" customWidth="1"/>
    <col min="3" max="3" width="10.625" style="11" customWidth="1"/>
    <col min="4" max="4" width="1.625" style="11" customWidth="1"/>
    <col min="5" max="23" width="9.75390625" style="13" customWidth="1"/>
    <col min="24" max="16384" width="9.00390625" style="13" customWidth="1"/>
  </cols>
  <sheetData>
    <row r="1" spans="1:2" ht="17.25">
      <c r="A1" s="12" t="s">
        <v>92</v>
      </c>
      <c r="B1" s="80"/>
    </row>
    <row r="2" spans="1:2" ht="17.25">
      <c r="A2" s="12"/>
      <c r="B2" s="80"/>
    </row>
    <row r="3" ht="14.25">
      <c r="A3" s="14" t="s">
        <v>201</v>
      </c>
    </row>
    <row r="4" spans="1:23" ht="22.5" customHeight="1">
      <c r="A4" s="18"/>
      <c r="B4" s="19"/>
      <c r="C4" s="19"/>
      <c r="D4" s="20"/>
      <c r="E4" s="62" t="s">
        <v>32</v>
      </c>
      <c r="F4" s="62" t="s">
        <v>33</v>
      </c>
      <c r="G4" s="62" t="s">
        <v>34</v>
      </c>
      <c r="H4" s="62" t="s">
        <v>35</v>
      </c>
      <c r="I4" s="62" t="s">
        <v>36</v>
      </c>
      <c r="J4" s="62" t="s">
        <v>37</v>
      </c>
      <c r="K4" s="62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62" t="s">
        <v>78</v>
      </c>
      <c r="S4" s="62" t="s">
        <v>79</v>
      </c>
      <c r="T4" s="62" t="s">
        <v>52</v>
      </c>
      <c r="U4" s="62" t="s">
        <v>55</v>
      </c>
      <c r="V4" s="62" t="s">
        <v>80</v>
      </c>
      <c r="W4" s="62" t="s">
        <v>81</v>
      </c>
    </row>
    <row r="5" spans="1:256" s="3" customFormat="1" ht="7.5" customHeight="1">
      <c r="A5" s="25"/>
      <c r="B5" s="26"/>
      <c r="C5" s="26"/>
      <c r="D5" s="2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78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3" customFormat="1" ht="22.5" customHeight="1">
      <c r="A6" s="29">
        <v>201</v>
      </c>
      <c r="B6" s="30"/>
      <c r="C6" s="36" t="s">
        <v>82</v>
      </c>
      <c r="D6" s="36"/>
      <c r="E6" s="81"/>
      <c r="F6" s="81">
        <v>850</v>
      </c>
      <c r="G6" s="81">
        <v>158</v>
      </c>
      <c r="H6" s="81">
        <v>846</v>
      </c>
      <c r="I6" s="81">
        <v>603</v>
      </c>
      <c r="J6" s="81">
        <v>62</v>
      </c>
      <c r="K6" s="81">
        <v>40</v>
      </c>
      <c r="L6" s="81">
        <v>119</v>
      </c>
      <c r="M6" s="81">
        <v>71</v>
      </c>
      <c r="N6" s="81">
        <v>233</v>
      </c>
      <c r="O6" s="81">
        <v>166</v>
      </c>
      <c r="P6" s="81">
        <v>122</v>
      </c>
      <c r="Q6" s="81">
        <v>88</v>
      </c>
      <c r="R6" s="81">
        <v>1222</v>
      </c>
      <c r="S6" s="81">
        <v>70</v>
      </c>
      <c r="T6" s="81">
        <v>56</v>
      </c>
      <c r="U6" s="81">
        <v>101</v>
      </c>
      <c r="V6" s="81"/>
      <c r="W6" s="81">
        <v>4807</v>
      </c>
      <c r="X6" s="78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15" customHeight="1">
      <c r="A7" s="29">
        <v>202</v>
      </c>
      <c r="B7" s="30"/>
      <c r="C7" s="36" t="s">
        <v>33</v>
      </c>
      <c r="D7" s="37"/>
      <c r="E7" s="81">
        <v>808</v>
      </c>
      <c r="F7" s="81"/>
      <c r="G7" s="81">
        <v>61</v>
      </c>
      <c r="H7" s="81">
        <v>292</v>
      </c>
      <c r="I7" s="81">
        <v>465</v>
      </c>
      <c r="J7" s="81">
        <v>169</v>
      </c>
      <c r="K7" s="81">
        <v>99</v>
      </c>
      <c r="L7" s="81">
        <v>71</v>
      </c>
      <c r="M7" s="81">
        <v>62</v>
      </c>
      <c r="N7" s="81">
        <v>78</v>
      </c>
      <c r="O7" s="81">
        <v>163</v>
      </c>
      <c r="P7" s="81">
        <v>49</v>
      </c>
      <c r="Q7" s="81">
        <v>44</v>
      </c>
      <c r="R7" s="81">
        <v>189</v>
      </c>
      <c r="S7" s="81">
        <v>283</v>
      </c>
      <c r="T7" s="81">
        <v>315</v>
      </c>
      <c r="U7" s="81">
        <v>50</v>
      </c>
      <c r="V7" s="81"/>
      <c r="W7" s="81">
        <v>3198</v>
      </c>
      <c r="X7" s="78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15" customHeight="1">
      <c r="A8" s="29">
        <v>203</v>
      </c>
      <c r="B8" s="30"/>
      <c r="C8" s="36" t="s">
        <v>34</v>
      </c>
      <c r="D8" s="37"/>
      <c r="E8" s="81">
        <v>142</v>
      </c>
      <c r="F8" s="81">
        <v>61</v>
      </c>
      <c r="G8" s="81"/>
      <c r="H8" s="81">
        <v>127</v>
      </c>
      <c r="I8" s="81">
        <v>61</v>
      </c>
      <c r="J8" s="81">
        <v>4</v>
      </c>
      <c r="K8" s="81">
        <v>5</v>
      </c>
      <c r="L8" s="81">
        <v>14</v>
      </c>
      <c r="M8" s="81">
        <v>23</v>
      </c>
      <c r="N8" s="81">
        <v>14</v>
      </c>
      <c r="O8" s="81">
        <v>6</v>
      </c>
      <c r="P8" s="81">
        <v>72</v>
      </c>
      <c r="Q8" s="81">
        <v>97</v>
      </c>
      <c r="R8" s="81">
        <v>30</v>
      </c>
      <c r="S8" s="81">
        <v>11</v>
      </c>
      <c r="T8" s="81">
        <v>16</v>
      </c>
      <c r="U8" s="81">
        <v>21</v>
      </c>
      <c r="V8" s="81"/>
      <c r="W8" s="81">
        <v>704</v>
      </c>
      <c r="X8" s="78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" customFormat="1" ht="15" customHeight="1">
      <c r="A9" s="29">
        <v>204</v>
      </c>
      <c r="B9" s="30"/>
      <c r="C9" s="36" t="s">
        <v>35</v>
      </c>
      <c r="D9" s="37"/>
      <c r="E9" s="81">
        <v>791</v>
      </c>
      <c r="F9" s="81">
        <v>251</v>
      </c>
      <c r="G9" s="81">
        <v>139</v>
      </c>
      <c r="H9" s="81"/>
      <c r="I9" s="81">
        <v>600</v>
      </c>
      <c r="J9" s="81">
        <v>29</v>
      </c>
      <c r="K9" s="81">
        <v>27</v>
      </c>
      <c r="L9" s="81">
        <v>30</v>
      </c>
      <c r="M9" s="81">
        <v>36</v>
      </c>
      <c r="N9" s="81">
        <v>58</v>
      </c>
      <c r="O9" s="81">
        <v>40</v>
      </c>
      <c r="P9" s="81">
        <v>232</v>
      </c>
      <c r="Q9" s="81">
        <v>84</v>
      </c>
      <c r="R9" s="81">
        <v>124</v>
      </c>
      <c r="S9" s="81">
        <v>37</v>
      </c>
      <c r="T9" s="81">
        <v>15</v>
      </c>
      <c r="U9" s="81">
        <v>17</v>
      </c>
      <c r="V9" s="81"/>
      <c r="W9" s="81">
        <v>2510</v>
      </c>
      <c r="X9" s="7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15" customHeight="1">
      <c r="A10" s="29">
        <v>205</v>
      </c>
      <c r="B10" s="30"/>
      <c r="C10" s="36" t="s">
        <v>36</v>
      </c>
      <c r="D10" s="37"/>
      <c r="E10" s="81">
        <v>368</v>
      </c>
      <c r="F10" s="81">
        <v>317</v>
      </c>
      <c r="G10" s="81">
        <v>56</v>
      </c>
      <c r="H10" s="81">
        <v>366</v>
      </c>
      <c r="I10" s="81"/>
      <c r="J10" s="81">
        <v>28</v>
      </c>
      <c r="K10" s="81">
        <v>19</v>
      </c>
      <c r="L10" s="81">
        <v>61</v>
      </c>
      <c r="M10" s="81">
        <v>30</v>
      </c>
      <c r="N10" s="81">
        <v>55</v>
      </c>
      <c r="O10" s="81">
        <v>31</v>
      </c>
      <c r="P10" s="81">
        <v>41</v>
      </c>
      <c r="Q10" s="81">
        <v>19</v>
      </c>
      <c r="R10" s="81">
        <v>71</v>
      </c>
      <c r="S10" s="81">
        <v>78</v>
      </c>
      <c r="T10" s="81">
        <v>14</v>
      </c>
      <c r="U10" s="81">
        <v>17</v>
      </c>
      <c r="V10" s="81"/>
      <c r="W10" s="81">
        <v>1571</v>
      </c>
      <c r="X10" s="78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15" customHeight="1">
      <c r="A11" s="29">
        <v>207</v>
      </c>
      <c r="B11" s="30"/>
      <c r="C11" s="36" t="s">
        <v>37</v>
      </c>
      <c r="D11" s="37"/>
      <c r="E11" s="81">
        <v>80</v>
      </c>
      <c r="F11" s="81">
        <v>229</v>
      </c>
      <c r="G11" s="81">
        <v>10</v>
      </c>
      <c r="H11" s="81">
        <v>36</v>
      </c>
      <c r="I11" s="81">
        <v>38</v>
      </c>
      <c r="J11" s="81"/>
      <c r="K11" s="81">
        <v>49</v>
      </c>
      <c r="L11" s="81">
        <v>8</v>
      </c>
      <c r="M11" s="81">
        <v>19</v>
      </c>
      <c r="N11" s="81">
        <v>10</v>
      </c>
      <c r="O11" s="81">
        <v>6</v>
      </c>
      <c r="P11" s="81">
        <v>9</v>
      </c>
      <c r="Q11" s="81">
        <v>7</v>
      </c>
      <c r="R11" s="81">
        <v>8</v>
      </c>
      <c r="S11" s="81">
        <v>10</v>
      </c>
      <c r="T11" s="81">
        <v>31</v>
      </c>
      <c r="U11" s="81">
        <v>7</v>
      </c>
      <c r="V11" s="81"/>
      <c r="W11" s="81">
        <v>557</v>
      </c>
      <c r="X11" s="78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15" customHeight="1">
      <c r="A12" s="29">
        <v>208</v>
      </c>
      <c r="B12" s="30"/>
      <c r="C12" s="36" t="s">
        <v>71</v>
      </c>
      <c r="D12" s="37"/>
      <c r="E12" s="81">
        <v>47</v>
      </c>
      <c r="F12" s="81">
        <v>131</v>
      </c>
      <c r="G12" s="81">
        <v>4</v>
      </c>
      <c r="H12" s="81">
        <v>16</v>
      </c>
      <c r="I12" s="81">
        <v>19</v>
      </c>
      <c r="J12" s="81">
        <v>33</v>
      </c>
      <c r="K12" s="81"/>
      <c r="L12" s="81">
        <v>1</v>
      </c>
      <c r="M12" s="81">
        <v>1</v>
      </c>
      <c r="N12" s="81">
        <v>6</v>
      </c>
      <c r="O12" s="81">
        <v>8</v>
      </c>
      <c r="P12" s="81">
        <v>2</v>
      </c>
      <c r="Q12" s="81">
        <v>10</v>
      </c>
      <c r="R12" s="81">
        <v>7</v>
      </c>
      <c r="S12" s="81">
        <v>1</v>
      </c>
      <c r="T12" s="81">
        <v>23</v>
      </c>
      <c r="U12" s="81"/>
      <c r="V12" s="81"/>
      <c r="W12" s="81">
        <v>309</v>
      </c>
      <c r="X12" s="78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" customFormat="1" ht="15" customHeight="1">
      <c r="A13" s="29">
        <v>209</v>
      </c>
      <c r="B13" s="30"/>
      <c r="C13" s="36" t="s">
        <v>83</v>
      </c>
      <c r="D13" s="37"/>
      <c r="E13" s="81">
        <v>167</v>
      </c>
      <c r="F13" s="81">
        <v>89</v>
      </c>
      <c r="G13" s="81">
        <v>18</v>
      </c>
      <c r="H13" s="81">
        <v>71</v>
      </c>
      <c r="I13" s="81">
        <v>79</v>
      </c>
      <c r="J13" s="81">
        <v>3</v>
      </c>
      <c r="K13" s="81">
        <v>1</v>
      </c>
      <c r="L13" s="81"/>
      <c r="M13" s="81">
        <v>7</v>
      </c>
      <c r="N13" s="81">
        <v>5</v>
      </c>
      <c r="O13" s="81"/>
      <c r="P13" s="81">
        <v>9</v>
      </c>
      <c r="Q13" s="81">
        <v>2</v>
      </c>
      <c r="R13" s="81">
        <v>23</v>
      </c>
      <c r="S13" s="81">
        <v>13</v>
      </c>
      <c r="T13" s="81">
        <v>4</v>
      </c>
      <c r="U13" s="81">
        <v>3</v>
      </c>
      <c r="V13" s="81"/>
      <c r="W13" s="81">
        <v>494</v>
      </c>
      <c r="X13" s="7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15" customHeight="1">
      <c r="A14" s="29">
        <v>210</v>
      </c>
      <c r="B14" s="30"/>
      <c r="C14" s="36" t="s">
        <v>73</v>
      </c>
      <c r="D14" s="37"/>
      <c r="E14" s="81">
        <v>89</v>
      </c>
      <c r="F14" s="81">
        <v>40</v>
      </c>
      <c r="G14" s="81">
        <v>10</v>
      </c>
      <c r="H14" s="81">
        <v>61</v>
      </c>
      <c r="I14" s="81">
        <v>50</v>
      </c>
      <c r="J14" s="81">
        <v>1</v>
      </c>
      <c r="K14" s="81">
        <v>1</v>
      </c>
      <c r="L14" s="81">
        <v>8</v>
      </c>
      <c r="M14" s="81"/>
      <c r="N14" s="81">
        <v>1</v>
      </c>
      <c r="O14" s="81"/>
      <c r="P14" s="81">
        <v>7</v>
      </c>
      <c r="Q14" s="81">
        <v>4</v>
      </c>
      <c r="R14" s="81">
        <v>21</v>
      </c>
      <c r="S14" s="81">
        <v>7</v>
      </c>
      <c r="T14" s="81">
        <v>2</v>
      </c>
      <c r="U14" s="81">
        <v>3</v>
      </c>
      <c r="V14" s="81"/>
      <c r="W14" s="81">
        <v>305</v>
      </c>
      <c r="X14" s="78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3" customFormat="1" ht="15" customHeight="1">
      <c r="A15" s="29">
        <v>211</v>
      </c>
      <c r="B15" s="30"/>
      <c r="C15" s="36" t="s">
        <v>74</v>
      </c>
      <c r="D15" s="37"/>
      <c r="E15" s="81">
        <v>272</v>
      </c>
      <c r="F15" s="81">
        <v>70</v>
      </c>
      <c r="G15" s="81">
        <v>21</v>
      </c>
      <c r="H15" s="81">
        <v>96</v>
      </c>
      <c r="I15" s="81">
        <v>65</v>
      </c>
      <c r="J15" s="81">
        <v>7</v>
      </c>
      <c r="K15" s="81">
        <v>1</v>
      </c>
      <c r="L15" s="81">
        <v>4</v>
      </c>
      <c r="M15" s="81">
        <v>4</v>
      </c>
      <c r="N15" s="81"/>
      <c r="O15" s="81">
        <v>8</v>
      </c>
      <c r="P15" s="81">
        <v>7</v>
      </c>
      <c r="Q15" s="81">
        <v>5</v>
      </c>
      <c r="R15" s="81">
        <v>39</v>
      </c>
      <c r="S15" s="81">
        <v>3</v>
      </c>
      <c r="T15" s="81">
        <v>6</v>
      </c>
      <c r="U15" s="81">
        <v>9</v>
      </c>
      <c r="V15" s="81"/>
      <c r="W15" s="81">
        <v>617</v>
      </c>
      <c r="X15" s="78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15" customHeight="1">
      <c r="A16" s="29">
        <v>212</v>
      </c>
      <c r="B16" s="30"/>
      <c r="C16" s="36" t="s">
        <v>84</v>
      </c>
      <c r="D16" s="37"/>
      <c r="E16" s="81">
        <v>193</v>
      </c>
      <c r="F16" s="81">
        <v>233</v>
      </c>
      <c r="G16" s="81">
        <v>7</v>
      </c>
      <c r="H16" s="81">
        <v>28</v>
      </c>
      <c r="I16" s="81">
        <v>32</v>
      </c>
      <c r="J16" s="81">
        <v>13</v>
      </c>
      <c r="K16" s="81">
        <v>4</v>
      </c>
      <c r="L16" s="81">
        <v>2</v>
      </c>
      <c r="M16" s="81">
        <v>3</v>
      </c>
      <c r="N16" s="81">
        <v>16</v>
      </c>
      <c r="O16" s="81"/>
      <c r="P16" s="81">
        <v>7</v>
      </c>
      <c r="Q16" s="81">
        <v>3</v>
      </c>
      <c r="R16" s="81">
        <v>64</v>
      </c>
      <c r="S16" s="81">
        <v>20</v>
      </c>
      <c r="T16" s="81">
        <v>13</v>
      </c>
      <c r="U16" s="81">
        <v>4</v>
      </c>
      <c r="V16" s="81"/>
      <c r="W16" s="81">
        <v>642</v>
      </c>
      <c r="X16" s="78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3" customFormat="1" ht="15" customHeight="1">
      <c r="A17" s="29">
        <v>213</v>
      </c>
      <c r="B17" s="30"/>
      <c r="C17" s="36" t="s">
        <v>76</v>
      </c>
      <c r="D17" s="37"/>
      <c r="E17" s="81">
        <v>149</v>
      </c>
      <c r="F17" s="81">
        <v>55</v>
      </c>
      <c r="G17" s="81">
        <v>128</v>
      </c>
      <c r="H17" s="81">
        <v>279</v>
      </c>
      <c r="I17" s="81">
        <v>65</v>
      </c>
      <c r="J17" s="81">
        <v>6</v>
      </c>
      <c r="K17" s="81">
        <v>10</v>
      </c>
      <c r="L17" s="81">
        <v>13</v>
      </c>
      <c r="M17" s="81">
        <v>17</v>
      </c>
      <c r="N17" s="81">
        <v>22</v>
      </c>
      <c r="O17" s="81">
        <v>10</v>
      </c>
      <c r="P17" s="81"/>
      <c r="Q17" s="81">
        <v>69</v>
      </c>
      <c r="R17" s="81">
        <v>17</v>
      </c>
      <c r="S17" s="81">
        <v>5</v>
      </c>
      <c r="T17" s="81">
        <v>9</v>
      </c>
      <c r="U17" s="81">
        <v>5</v>
      </c>
      <c r="V17" s="81"/>
      <c r="W17" s="81">
        <v>859</v>
      </c>
      <c r="X17" s="7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15" customHeight="1">
      <c r="A18" s="29">
        <v>214</v>
      </c>
      <c r="B18" s="30"/>
      <c r="C18" s="36" t="s">
        <v>77</v>
      </c>
      <c r="D18" s="37"/>
      <c r="E18" s="81">
        <v>108</v>
      </c>
      <c r="F18" s="81">
        <v>32</v>
      </c>
      <c r="G18" s="81">
        <v>174</v>
      </c>
      <c r="H18" s="81">
        <v>64</v>
      </c>
      <c r="I18" s="81">
        <v>40</v>
      </c>
      <c r="J18" s="81">
        <v>1</v>
      </c>
      <c r="K18" s="81">
        <v>6</v>
      </c>
      <c r="L18" s="81">
        <v>9</v>
      </c>
      <c r="M18" s="81">
        <v>9</v>
      </c>
      <c r="N18" s="81">
        <v>8</v>
      </c>
      <c r="O18" s="81">
        <v>4</v>
      </c>
      <c r="P18" s="81">
        <v>60</v>
      </c>
      <c r="Q18" s="81"/>
      <c r="R18" s="81">
        <v>16</v>
      </c>
      <c r="S18" s="81">
        <v>8</v>
      </c>
      <c r="T18" s="81">
        <v>1</v>
      </c>
      <c r="U18" s="81">
        <v>8</v>
      </c>
      <c r="V18" s="81"/>
      <c r="W18" s="81">
        <v>548</v>
      </c>
      <c r="X18" s="78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3" customFormat="1" ht="22.5" customHeight="1">
      <c r="A19" s="29" t="s">
        <v>85</v>
      </c>
      <c r="B19" s="30"/>
      <c r="C19" s="30"/>
      <c r="D19" s="31"/>
      <c r="E19" s="81">
        <v>1283</v>
      </c>
      <c r="F19" s="81">
        <v>129</v>
      </c>
      <c r="G19" s="81">
        <v>23</v>
      </c>
      <c r="H19" s="81">
        <v>179</v>
      </c>
      <c r="I19" s="81">
        <v>141</v>
      </c>
      <c r="J19" s="81">
        <v>20</v>
      </c>
      <c r="K19" s="81">
        <v>3</v>
      </c>
      <c r="L19" s="81">
        <v>32</v>
      </c>
      <c r="M19" s="81">
        <v>32</v>
      </c>
      <c r="N19" s="81">
        <v>43</v>
      </c>
      <c r="O19" s="81">
        <v>39</v>
      </c>
      <c r="P19" s="81">
        <v>17</v>
      </c>
      <c r="Q19" s="81">
        <v>12</v>
      </c>
      <c r="R19" s="81">
        <v>287</v>
      </c>
      <c r="S19" s="81">
        <v>15</v>
      </c>
      <c r="T19" s="81">
        <v>12</v>
      </c>
      <c r="U19" s="81">
        <v>18</v>
      </c>
      <c r="V19" s="81">
        <v>1</v>
      </c>
      <c r="W19" s="81">
        <v>2286</v>
      </c>
      <c r="X19" s="78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2.5" customHeight="1">
      <c r="A20" s="38">
        <v>307</v>
      </c>
      <c r="B20" s="39"/>
      <c r="C20" s="40" t="s">
        <v>1</v>
      </c>
      <c r="D20" s="41"/>
      <c r="E20" s="81">
        <v>656</v>
      </c>
      <c r="F20" s="81">
        <v>70</v>
      </c>
      <c r="G20" s="81">
        <v>11</v>
      </c>
      <c r="H20" s="81">
        <v>114</v>
      </c>
      <c r="I20" s="81">
        <v>105</v>
      </c>
      <c r="J20" s="81">
        <v>10</v>
      </c>
      <c r="K20" s="81">
        <v>1</v>
      </c>
      <c r="L20" s="81">
        <v>21</v>
      </c>
      <c r="M20" s="81">
        <v>26</v>
      </c>
      <c r="N20" s="81">
        <v>27</v>
      </c>
      <c r="O20" s="81">
        <v>15</v>
      </c>
      <c r="P20" s="81">
        <v>6</v>
      </c>
      <c r="Q20" s="81">
        <v>4</v>
      </c>
      <c r="R20" s="81">
        <v>130</v>
      </c>
      <c r="S20" s="81">
        <v>7</v>
      </c>
      <c r="T20" s="81">
        <v>4</v>
      </c>
      <c r="U20" s="81">
        <v>9</v>
      </c>
      <c r="V20" s="81"/>
      <c r="W20" s="81">
        <v>1216</v>
      </c>
      <c r="X20" s="78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3" customFormat="1" ht="15" customHeight="1">
      <c r="A21" s="38">
        <v>308</v>
      </c>
      <c r="B21" s="39"/>
      <c r="C21" s="40" t="s">
        <v>2</v>
      </c>
      <c r="D21" s="41"/>
      <c r="E21" s="81">
        <v>627</v>
      </c>
      <c r="F21" s="81">
        <v>59</v>
      </c>
      <c r="G21" s="81">
        <v>12</v>
      </c>
      <c r="H21" s="81">
        <v>65</v>
      </c>
      <c r="I21" s="81">
        <v>36</v>
      </c>
      <c r="J21" s="81">
        <v>10</v>
      </c>
      <c r="K21" s="81">
        <v>2</v>
      </c>
      <c r="L21" s="81">
        <v>11</v>
      </c>
      <c r="M21" s="81">
        <v>6</v>
      </c>
      <c r="N21" s="81">
        <v>16</v>
      </c>
      <c r="O21" s="81">
        <v>24</v>
      </c>
      <c r="P21" s="81">
        <v>11</v>
      </c>
      <c r="Q21" s="81">
        <v>8</v>
      </c>
      <c r="R21" s="81">
        <v>157</v>
      </c>
      <c r="S21" s="81">
        <v>8</v>
      </c>
      <c r="T21" s="81">
        <v>8</v>
      </c>
      <c r="U21" s="81">
        <v>9</v>
      </c>
      <c r="V21" s="81">
        <v>1</v>
      </c>
      <c r="W21" s="81">
        <v>1070</v>
      </c>
      <c r="X21" s="78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3" customFormat="1" ht="22.5" customHeight="1">
      <c r="A22" s="42" t="s">
        <v>86</v>
      </c>
      <c r="B22" s="43"/>
      <c r="C22" s="43"/>
      <c r="D22" s="44"/>
      <c r="E22" s="81">
        <v>93</v>
      </c>
      <c r="F22" s="81">
        <v>278</v>
      </c>
      <c r="G22" s="81">
        <v>15</v>
      </c>
      <c r="H22" s="81">
        <v>45</v>
      </c>
      <c r="I22" s="81">
        <v>146</v>
      </c>
      <c r="J22" s="81">
        <v>2</v>
      </c>
      <c r="K22" s="81">
        <v>5</v>
      </c>
      <c r="L22" s="81">
        <v>12</v>
      </c>
      <c r="M22" s="81">
        <v>4</v>
      </c>
      <c r="N22" s="81">
        <v>16</v>
      </c>
      <c r="O22" s="81">
        <v>19</v>
      </c>
      <c r="P22" s="81">
        <v>21</v>
      </c>
      <c r="Q22" s="81">
        <v>5</v>
      </c>
      <c r="R22" s="81">
        <v>11</v>
      </c>
      <c r="S22" s="81">
        <v>126</v>
      </c>
      <c r="T22" s="81">
        <v>12</v>
      </c>
      <c r="U22" s="81">
        <v>5</v>
      </c>
      <c r="V22" s="81">
        <v>1</v>
      </c>
      <c r="W22" s="81">
        <v>816</v>
      </c>
      <c r="X22" s="78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" customFormat="1" ht="22.5" customHeight="1">
      <c r="A23" s="38">
        <v>321</v>
      </c>
      <c r="B23" s="39"/>
      <c r="C23" s="40" t="s">
        <v>3</v>
      </c>
      <c r="D23" s="41"/>
      <c r="E23" s="81">
        <v>24</v>
      </c>
      <c r="F23" s="81">
        <v>38</v>
      </c>
      <c r="G23" s="81">
        <v>4</v>
      </c>
      <c r="H23" s="81">
        <v>6</v>
      </c>
      <c r="I23" s="81">
        <v>69</v>
      </c>
      <c r="J23" s="81"/>
      <c r="K23" s="81"/>
      <c r="L23" s="81">
        <v>1</v>
      </c>
      <c r="M23" s="81">
        <v>1</v>
      </c>
      <c r="N23" s="81">
        <v>5</v>
      </c>
      <c r="O23" s="81">
        <v>2</v>
      </c>
      <c r="P23" s="81">
        <v>1</v>
      </c>
      <c r="Q23" s="81">
        <v>1</v>
      </c>
      <c r="R23" s="81">
        <v>6</v>
      </c>
      <c r="S23" s="81">
        <v>22</v>
      </c>
      <c r="T23" s="81">
        <v>2</v>
      </c>
      <c r="U23" s="81"/>
      <c r="V23" s="81"/>
      <c r="W23" s="81">
        <v>182</v>
      </c>
      <c r="X23" s="7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" customFormat="1" ht="15" customHeight="1">
      <c r="A24" s="38">
        <v>322</v>
      </c>
      <c r="B24" s="39"/>
      <c r="C24" s="40" t="s">
        <v>4</v>
      </c>
      <c r="D24" s="41"/>
      <c r="E24" s="81">
        <v>52</v>
      </c>
      <c r="F24" s="81">
        <v>120</v>
      </c>
      <c r="G24" s="81">
        <v>6</v>
      </c>
      <c r="H24" s="81">
        <v>20</v>
      </c>
      <c r="I24" s="81">
        <v>42</v>
      </c>
      <c r="J24" s="81">
        <v>2</v>
      </c>
      <c r="K24" s="81">
        <v>2</v>
      </c>
      <c r="L24" s="81">
        <v>7</v>
      </c>
      <c r="M24" s="81"/>
      <c r="N24" s="81">
        <v>1</v>
      </c>
      <c r="O24" s="81">
        <v>12</v>
      </c>
      <c r="P24" s="81">
        <v>9</v>
      </c>
      <c r="Q24" s="81">
        <v>2</v>
      </c>
      <c r="R24" s="81">
        <v>4</v>
      </c>
      <c r="S24" s="81">
        <v>54</v>
      </c>
      <c r="T24" s="81">
        <v>2</v>
      </c>
      <c r="U24" s="81">
        <v>4</v>
      </c>
      <c r="V24" s="81"/>
      <c r="W24" s="81">
        <v>339</v>
      </c>
      <c r="X24" s="78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" customFormat="1" ht="15" customHeight="1">
      <c r="A25" s="38">
        <v>323</v>
      </c>
      <c r="B25" s="39"/>
      <c r="C25" s="40" t="s">
        <v>5</v>
      </c>
      <c r="D25" s="41"/>
      <c r="E25" s="81">
        <v>17</v>
      </c>
      <c r="F25" s="81">
        <v>120</v>
      </c>
      <c r="G25" s="81">
        <v>5</v>
      </c>
      <c r="H25" s="81">
        <v>19</v>
      </c>
      <c r="I25" s="81">
        <v>35</v>
      </c>
      <c r="J25" s="81"/>
      <c r="K25" s="81">
        <v>3</v>
      </c>
      <c r="L25" s="81">
        <v>4</v>
      </c>
      <c r="M25" s="81">
        <v>3</v>
      </c>
      <c r="N25" s="81">
        <v>10</v>
      </c>
      <c r="O25" s="81">
        <v>5</v>
      </c>
      <c r="P25" s="81">
        <v>11</v>
      </c>
      <c r="Q25" s="81">
        <v>2</v>
      </c>
      <c r="R25" s="81">
        <v>1</v>
      </c>
      <c r="S25" s="81">
        <v>50</v>
      </c>
      <c r="T25" s="81">
        <v>8</v>
      </c>
      <c r="U25" s="81">
        <v>1</v>
      </c>
      <c r="V25" s="81">
        <v>1</v>
      </c>
      <c r="W25" s="81">
        <v>295</v>
      </c>
      <c r="X25" s="7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3" customFormat="1" ht="22.5" customHeight="1">
      <c r="A26" s="42" t="s">
        <v>87</v>
      </c>
      <c r="B26" s="43"/>
      <c r="C26" s="43"/>
      <c r="D26" s="44"/>
      <c r="E26" s="81">
        <v>60</v>
      </c>
      <c r="F26" s="81">
        <v>244</v>
      </c>
      <c r="G26" s="81">
        <v>4</v>
      </c>
      <c r="H26" s="81">
        <v>5</v>
      </c>
      <c r="I26" s="81">
        <v>24</v>
      </c>
      <c r="J26" s="81">
        <v>21</v>
      </c>
      <c r="K26" s="81">
        <v>27</v>
      </c>
      <c r="L26" s="81">
        <v>1</v>
      </c>
      <c r="M26" s="81">
        <v>8</v>
      </c>
      <c r="N26" s="81">
        <v>5</v>
      </c>
      <c r="O26" s="81">
        <v>7</v>
      </c>
      <c r="P26" s="81">
        <v>2</v>
      </c>
      <c r="Q26" s="81">
        <v>3</v>
      </c>
      <c r="R26" s="81">
        <v>10</v>
      </c>
      <c r="S26" s="81">
        <v>3</v>
      </c>
      <c r="T26" s="81">
        <v>2</v>
      </c>
      <c r="U26" s="81">
        <v>6</v>
      </c>
      <c r="V26" s="81"/>
      <c r="W26" s="81">
        <v>432</v>
      </c>
      <c r="X26" s="7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" customFormat="1" ht="22.5" customHeight="1">
      <c r="A27" s="38">
        <v>383</v>
      </c>
      <c r="B27" s="39"/>
      <c r="C27" s="40" t="s">
        <v>6</v>
      </c>
      <c r="D27" s="41"/>
      <c r="E27" s="81">
        <v>8</v>
      </c>
      <c r="F27" s="81">
        <v>26</v>
      </c>
      <c r="G27" s="81">
        <v>1</v>
      </c>
      <c r="H27" s="81"/>
      <c r="I27" s="81">
        <v>3</v>
      </c>
      <c r="J27" s="81"/>
      <c r="K27" s="81"/>
      <c r="L27" s="81"/>
      <c r="M27" s="81">
        <v>1</v>
      </c>
      <c r="N27" s="81"/>
      <c r="O27" s="81">
        <v>1</v>
      </c>
      <c r="P27" s="81"/>
      <c r="Q27" s="81">
        <v>2</v>
      </c>
      <c r="R27" s="81">
        <v>6</v>
      </c>
      <c r="S27" s="81">
        <v>3</v>
      </c>
      <c r="T27" s="81">
        <v>1</v>
      </c>
      <c r="U27" s="81">
        <v>3</v>
      </c>
      <c r="V27" s="81"/>
      <c r="W27" s="81">
        <v>55</v>
      </c>
      <c r="X27" s="7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15" customHeight="1">
      <c r="A28" s="38">
        <v>391</v>
      </c>
      <c r="B28" s="39"/>
      <c r="C28" s="40" t="s">
        <v>7</v>
      </c>
      <c r="D28" s="41"/>
      <c r="E28" s="81">
        <v>52</v>
      </c>
      <c r="F28" s="81">
        <v>218</v>
      </c>
      <c r="G28" s="81">
        <v>3</v>
      </c>
      <c r="H28" s="81">
        <v>5</v>
      </c>
      <c r="I28" s="81">
        <v>21</v>
      </c>
      <c r="J28" s="81">
        <v>21</v>
      </c>
      <c r="K28" s="81">
        <v>27</v>
      </c>
      <c r="L28" s="81">
        <v>1</v>
      </c>
      <c r="M28" s="81">
        <v>7</v>
      </c>
      <c r="N28" s="81">
        <v>5</v>
      </c>
      <c r="O28" s="81">
        <v>6</v>
      </c>
      <c r="P28" s="81">
        <v>2</v>
      </c>
      <c r="Q28" s="81">
        <v>1</v>
      </c>
      <c r="R28" s="81">
        <v>4</v>
      </c>
      <c r="S28" s="81"/>
      <c r="T28" s="81">
        <v>1</v>
      </c>
      <c r="U28" s="81">
        <v>3</v>
      </c>
      <c r="V28" s="81"/>
      <c r="W28" s="81">
        <v>377</v>
      </c>
      <c r="X28" s="7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3" customFormat="1" ht="21" customHeight="1">
      <c r="A29" s="42" t="s">
        <v>88</v>
      </c>
      <c r="B29" s="43"/>
      <c r="C29" s="43"/>
      <c r="D29" s="41"/>
      <c r="E29" s="81">
        <v>129</v>
      </c>
      <c r="F29" s="81">
        <v>76</v>
      </c>
      <c r="G29" s="81">
        <v>16</v>
      </c>
      <c r="H29" s="81">
        <v>44</v>
      </c>
      <c r="I29" s="81">
        <v>32</v>
      </c>
      <c r="J29" s="81">
        <v>2</v>
      </c>
      <c r="K29" s="81">
        <v>3</v>
      </c>
      <c r="L29" s="81">
        <v>4</v>
      </c>
      <c r="M29" s="81"/>
      <c r="N29" s="81">
        <v>17</v>
      </c>
      <c r="O29" s="81">
        <v>3</v>
      </c>
      <c r="P29" s="81">
        <v>1</v>
      </c>
      <c r="Q29" s="81">
        <v>18</v>
      </c>
      <c r="R29" s="81">
        <v>19</v>
      </c>
      <c r="S29" s="81">
        <v>8</v>
      </c>
      <c r="T29" s="81">
        <v>4</v>
      </c>
      <c r="U29" s="81"/>
      <c r="V29" s="81"/>
      <c r="W29" s="81">
        <v>376</v>
      </c>
      <c r="X29" s="7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3" customFormat="1" ht="22.5" customHeight="1">
      <c r="A30" s="29">
        <v>411</v>
      </c>
      <c r="B30" s="30"/>
      <c r="C30" s="189" t="s">
        <v>89</v>
      </c>
      <c r="D30" s="41"/>
      <c r="E30" s="81">
        <v>129</v>
      </c>
      <c r="F30" s="81">
        <v>76</v>
      </c>
      <c r="G30" s="81">
        <v>16</v>
      </c>
      <c r="H30" s="81">
        <v>44</v>
      </c>
      <c r="I30" s="81">
        <v>32</v>
      </c>
      <c r="J30" s="81">
        <v>2</v>
      </c>
      <c r="K30" s="81">
        <v>3</v>
      </c>
      <c r="L30" s="81">
        <v>4</v>
      </c>
      <c r="M30" s="81"/>
      <c r="N30" s="81">
        <v>17</v>
      </c>
      <c r="O30" s="81">
        <v>3</v>
      </c>
      <c r="P30" s="81">
        <v>1</v>
      </c>
      <c r="Q30" s="81">
        <v>18</v>
      </c>
      <c r="R30" s="81">
        <v>19</v>
      </c>
      <c r="S30" s="81">
        <v>8</v>
      </c>
      <c r="T30" s="81">
        <v>4</v>
      </c>
      <c r="U30" s="81"/>
      <c r="V30" s="81"/>
      <c r="W30" s="81">
        <v>376</v>
      </c>
      <c r="X30" s="78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22.5" customHeight="1">
      <c r="A31" s="42" t="s">
        <v>90</v>
      </c>
      <c r="B31" s="30"/>
      <c r="C31" s="36"/>
      <c r="D31" s="37"/>
      <c r="E31" s="81">
        <v>4779</v>
      </c>
      <c r="F31" s="81">
        <v>3085</v>
      </c>
      <c r="G31" s="81">
        <v>844</v>
      </c>
      <c r="H31" s="81">
        <v>2555</v>
      </c>
      <c r="I31" s="81">
        <v>2460</v>
      </c>
      <c r="J31" s="81">
        <v>401</v>
      </c>
      <c r="K31" s="81">
        <v>300</v>
      </c>
      <c r="L31" s="81">
        <v>389</v>
      </c>
      <c r="M31" s="81">
        <v>326</v>
      </c>
      <c r="N31" s="81">
        <v>587</v>
      </c>
      <c r="O31" s="81">
        <v>510</v>
      </c>
      <c r="P31" s="81">
        <v>658</v>
      </c>
      <c r="Q31" s="81">
        <v>470</v>
      </c>
      <c r="R31" s="81">
        <v>2158</v>
      </c>
      <c r="S31" s="81">
        <v>698</v>
      </c>
      <c r="T31" s="81">
        <v>535</v>
      </c>
      <c r="U31" s="81">
        <v>274</v>
      </c>
      <c r="V31" s="81">
        <v>2</v>
      </c>
      <c r="W31" s="81">
        <v>21031</v>
      </c>
      <c r="X31" s="78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7.5" customHeight="1">
      <c r="A32" s="45"/>
      <c r="B32" s="46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82"/>
      <c r="X32" s="78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5:24" ht="13.5"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3.5">
      <c r="A34" s="13" t="s">
        <v>91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森 幹太</cp:lastModifiedBy>
  <cp:lastPrinted>2020-03-26T06:38:21Z</cp:lastPrinted>
  <dcterms:created xsi:type="dcterms:W3CDTF">2005-04-21T04:51:30Z</dcterms:created>
  <dcterms:modified xsi:type="dcterms:W3CDTF">2020-04-09T01:36:12Z</dcterms:modified>
  <cp:category/>
  <cp:version/>
  <cp:contentType/>
  <cp:contentStatus/>
</cp:coreProperties>
</file>