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ao-iseki\Desktop\経営比較分析表\工業用水道事業\"/>
    </mc:Choice>
  </mc:AlternateContent>
  <workbookProtection workbookAlgorithmName="SHA-512" workbookHashValue="pvgtJL9CL/zmBUaIEXW2eNXVZhs9SXdA4l3nnfwNUccbNFulGG1phWn+UGMBm/oL+YMOCcOnTHGJV0ypkE2jDQ==" workbookSaltValue="TRNU5NeA8uu5ZeR9b3Kptw=="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<sst xmlns="http://schemas.openxmlformats.org/spreadsheetml/2006/main" count="262" uniqueCount="108">
  <si>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</si>
  <si>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</si>
  <si>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</si>
  <si>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</si>
  <si>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</si>
  <si>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</si>
  <si>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</si>
  <si>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</si>
  <si>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</si>
  <si>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</si>
  <si>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</si>
  <si>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</si>
  <si>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</si>
  <si>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</si>
  <si>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</si>
  <si>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</si>
  <si>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</si>
  <si>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</si>
  <si>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</si>
  <si>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</si>
  <si>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</si>
  <si>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</si>
  <si>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</si>
  <si>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</si>
  <si>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</si>
  <si>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</si>
  <si>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</si>
  <si>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</si>
  <si>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</si>
  <si>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</si>
  <si>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</si>
  <si>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</si>
  <si>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</si>
  <si>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</si>
  <si>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</si>
  <si>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</si>
  <si>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</si>
  <si>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</si>
  <si>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</si>
  <si>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</si>
  <si>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</si>
  <si>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</si>
  <si>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</si>
  <si>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</si>
  <si>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</si>
  <si>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</si>
  <si>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</si>
  <si>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</si>
  <si>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</si>
  <si>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</si>
  <si>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</si>
  <si>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</si>
  <si>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</si>
  <si>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</si>
  <si>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</si>
  <si>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</si>
  <si>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</si>
  <si>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</si>
  <si>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</si>
  <si>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</si>
  <si>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</si>
  <si>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</si>
  <si>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</si>
  <si>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</si>
  <si>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</si>
  <si>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</si>
  <si>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</si>
  <si>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</si>
  <si>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</si>
  <si>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</si>
  <si>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</si>
  <si>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</si>
  <si>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</si>
  <si>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</si>
  <si>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</si>
  <si>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</si>
  <si>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</si>
  <si>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</si>
  <si>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</si>
  <si>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</si>
  <si>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</si>
  <si>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</si>
  <si>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</si>
  <si>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</si>
  <si>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</si>
  <si>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</si>
  <si>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</si>
  <si>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</si>
  <si>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</si>
  <si>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423238</t>
  </si>
  <si>
    <t>46</t>
  </si>
  <si>
    <t>02</t>
  </si>
  <si>
    <t>0</t>
  </si>
  <si>
    <t>000</t>
  </si>
  <si>
    <t>長崎県　波佐見町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</si>
  <si>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</si>
  <si>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</si>
  <si>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</si>
  <si>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</si>
  <si>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</si>
  <si>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</si>
  <si>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</si>
  <si>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</si>
  <si>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</si>
  <si>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</si>
  <si>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①経営収支比率については、各年度の収支は黒字となっているが、平均値を下回っていることから給水以外の収入に依存しているので、今後も引き続き経営改善を図っていく必要がある。
②累積欠損金比率については、累積欠損金や不良債権は発生しておりません。
③流動比率については、今年度も100％を大きく上回っているため、支払い能力は十分備わっているといえる。
④企業債残高対給水収益比率については、平均値より上回っているため投資規模の検討が必要である。
⑤料金回収率については、平均値より下回っており今後も回収率の向上に努める。
⑥給水原価については、H26からは平均値より上回っており、今後も投資の効率化や維持管理費の削減などの経営改善が必要である。
⑦施設利用率については、平均値より下回っており施設利用率は下降傾向で推移している。
⑧契約率については、平均値より下回っているため、今後も経営改善を図っていく必要がある。</t>
    <rPh sb="34" eb="35">
      <t>シタ</t>
    </rPh>
    <rPh sb="44" eb="46">
      <t>キュウスイ</t>
    </rPh>
    <rPh sb="46" eb="48">
      <t>イガイ</t>
    </rPh>
    <rPh sb="49" eb="51">
      <t>シュウニュウ</t>
    </rPh>
    <rPh sb="52" eb="54">
      <t>イゾン</t>
    </rPh>
    <rPh sb="61" eb="63">
      <t>コンゴ</t>
    </rPh>
    <rPh sb="64" eb="65">
      <t>ヒ</t>
    </rPh>
    <rPh sb="66" eb="67">
      <t>ツヅ</t>
    </rPh>
    <rPh sb="68" eb="70">
      <t>ケイエイ</t>
    </rPh>
    <rPh sb="70" eb="72">
      <t>カイゼン</t>
    </rPh>
    <rPh sb="73" eb="74">
      <t>ハカ</t>
    </rPh>
    <rPh sb="78" eb="80">
      <t>ヒツヨウ</t>
    </rPh>
    <rPh sb="237" eb="238">
      <t>シタ</t>
    </rPh>
    <rPh sb="280" eb="281">
      <t>ウエ</t>
    </rPh>
    <rPh sb="337" eb="338">
      <t>シタ</t>
    </rPh>
    <rPh sb="349" eb="351">
      <t>カコウ</t>
    </rPh>
    <rPh sb="363" eb="365">
      <t>ケイヤク</t>
    </rPh>
    <rPh sb="377" eb="378">
      <t>シタ</t>
    </rPh>
    <rPh sb="389" eb="391">
      <t>ケイエイ</t>
    </rPh>
    <rPh sb="391" eb="393">
      <t>カイゼン</t>
    </rPh>
    <rPh sb="394" eb="395">
      <t>ハカ</t>
    </rPh>
    <rPh sb="399" eb="401">
      <t>ヒツヨウ</t>
    </rPh>
    <phoneticPr fontId="5"/>
  </si>
  <si>
    <t>①有形固定資産減価償却率については、平均値より下回っているが、これは供用開始から日が浅いためである。
②管路経年化率についても、供用開始から日が浅いため当該値が０である。
③管路更新率についても、供用開始から日が浅いため当該値が０である。</t>
    <rPh sb="23" eb="24">
      <t>シタ</t>
    </rPh>
    <rPh sb="34" eb="36">
      <t>キョウヨウ</t>
    </rPh>
    <rPh sb="36" eb="38">
      <t>カイシ</t>
    </rPh>
    <rPh sb="40" eb="41">
      <t>ヒ</t>
    </rPh>
    <rPh sb="42" eb="43">
      <t>アサ</t>
    </rPh>
    <rPh sb="76" eb="78">
      <t>トウガイ</t>
    </rPh>
    <rPh sb="78" eb="79">
      <t>チ</t>
    </rPh>
    <phoneticPr fontId="5"/>
  </si>
  <si>
    <t>経営状況の収益性などは概ね良好と判断できるが、一般会計からの繰入金で賄われている状況である。また、供用開始から日が浅いため早急な施設更新はないが、今後も引き続き長期計画で経営改善を図っていくために、経費の削減等に努めていきます。</t>
    <rPh sb="23" eb="25">
      <t>イッパン</t>
    </rPh>
    <rPh sb="25" eb="27">
      <t>カイケイ</t>
    </rPh>
    <rPh sb="30" eb="32">
      <t>クリイレ</t>
    </rPh>
    <rPh sb="32" eb="33">
      <t>キン</t>
    </rPh>
    <rPh sb="34" eb="35">
      <t>マカナ</t>
    </rPh>
    <rPh sb="40" eb="42">
      <t>ジョウキョウ</t>
    </rPh>
    <rPh sb="49" eb="51">
      <t>キョウヨウ</t>
    </rPh>
    <rPh sb="51" eb="53">
      <t>カイシ</t>
    </rPh>
    <rPh sb="55" eb="56">
      <t>ヒ</t>
    </rPh>
    <rPh sb="57" eb="58">
      <t>アサ</t>
    </rPh>
    <rPh sb="61" eb="63">
      <t>ソウキュウ</t>
    </rPh>
    <rPh sb="64" eb="66">
      <t>シセツ</t>
    </rPh>
    <rPh sb="66" eb="68">
      <t>コウシン</t>
    </rPh>
    <rPh sb="73" eb="75">
      <t>コンゴ</t>
    </rPh>
    <rPh sb="76" eb="77">
      <t>ヒ</t>
    </rPh>
    <rPh sb="78" eb="79">
      <t>ツヅ</t>
    </rPh>
    <rPh sb="80" eb="82">
      <t>チョウキ</t>
    </rPh>
    <rPh sb="82" eb="84">
      <t>ケイカク</t>
    </rPh>
    <rPh sb="85" eb="87">
      <t>ケイエイ</t>
    </rPh>
    <rPh sb="87" eb="89">
      <t>カイゼン</t>
    </rPh>
    <rPh sb="90" eb="9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</si>
</sst>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3.06</c:v>
                </c:pt>
                <c:pt idx="1">
                  <c:v>6.12</c:v>
                </c:pt>
                <c:pt idx="2">
                  <c:v>9.18</c:v>
                </c:pt>
                <c:pt idx="3">
                  <c:v>12.19</c:v>
                </c:pt>
                <c:pt idx="4">
                  <c:v>15.23</c:v>
                </c:pt>
              </c:numCache>
            </c:numRef>
          </c:val>
          <c:extLst>
            <c:ext xmlns:c16="http://schemas.microsoft.com/office/drawing/2014/chart" uri="{C3380CC4-5D6E-409C-BE32-E72D297353CC}">
              <c16:uniqueId val="{00000000-84F5-4DD1-B8CF-F001065DCC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84F5-4DD1-B8CF-F001065DCCD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A2-45BC-B827-1E6DAA142D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30A2-45BC-B827-1E6DAA142D8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108.09</c:v>
                </c:pt>
                <c:pt idx="1">
                  <c:v>105.44</c:v>
                </c:pt>
                <c:pt idx="2">
                  <c:v>107.2</c:v>
                </c:pt>
                <c:pt idx="3">
                  <c:v>105.62</c:v>
                </c:pt>
                <c:pt idx="4">
                  <c:v>104.8</c:v>
                </c:pt>
              </c:numCache>
            </c:numRef>
          </c:val>
          <c:extLst>
            <c:ext xmlns:c16="http://schemas.microsoft.com/office/drawing/2014/chart" uri="{C3380CC4-5D6E-409C-BE32-E72D297353CC}">
              <c16:uniqueId val="{00000000-4988-46B9-9682-43834ED095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4988-46B9-9682-43834ED0958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2F-42E3-BB37-FC6B1C03BD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382F-42E3-BB37-FC6B1C03BD6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6A-4F58-AE1D-EE583CA44C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A96A-4F58-AE1D-EE583CA44CD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11225.42</c:v>
                </c:pt>
                <c:pt idx="1">
                  <c:v>6287.06</c:v>
                </c:pt>
                <c:pt idx="2">
                  <c:v>49712.62</c:v>
                </c:pt>
                <c:pt idx="3">
                  <c:v>694.11</c:v>
                </c:pt>
                <c:pt idx="4">
                  <c:v>794.5</c:v>
                </c:pt>
              </c:numCache>
            </c:numRef>
          </c:val>
          <c:extLst>
            <c:ext xmlns:c16="http://schemas.microsoft.com/office/drawing/2014/chart" uri="{C3380CC4-5D6E-409C-BE32-E72D297353CC}">
              <c16:uniqueId val="{00000000-0C97-4585-8FF4-00AF341F5F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0C97-4585-8FF4-00AF341F5FD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3012.41</c:v>
                </c:pt>
                <c:pt idx="1">
                  <c:v>3004.09</c:v>
                </c:pt>
                <c:pt idx="2">
                  <c:v>3004.09</c:v>
                </c:pt>
                <c:pt idx="3">
                  <c:v>3004.09</c:v>
                </c:pt>
                <c:pt idx="4">
                  <c:v>2904.89</c:v>
                </c:pt>
              </c:numCache>
            </c:numRef>
          </c:val>
          <c:extLst>
            <c:ext xmlns:c16="http://schemas.microsoft.com/office/drawing/2014/chart" uri="{C3380CC4-5D6E-409C-BE32-E72D297353CC}">
              <c16:uniqueId val="{00000000-6DD2-4E9A-B5BC-66DA28F8AC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6DD2-4E9A-B5BC-66DA28F8AC5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64.959999999999994</c:v>
                </c:pt>
                <c:pt idx="1">
                  <c:v>63.48</c:v>
                </c:pt>
                <c:pt idx="2">
                  <c:v>64.11</c:v>
                </c:pt>
                <c:pt idx="3">
                  <c:v>63.35</c:v>
                </c:pt>
                <c:pt idx="4">
                  <c:v>64.989999999999995</c:v>
                </c:pt>
              </c:numCache>
            </c:numRef>
          </c:val>
          <c:extLst>
            <c:ext xmlns:c16="http://schemas.microsoft.com/office/drawing/2014/chart" uri="{C3380CC4-5D6E-409C-BE32-E72D297353CC}">
              <c16:uniqueId val="{00000000-6587-48C4-91C5-9DF8DBA873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6587-48C4-91C5-9DF8DBA8735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440.55</c:v>
                </c:pt>
                <c:pt idx="1">
                  <c:v>689.95</c:v>
                </c:pt>
                <c:pt idx="2">
                  <c:v>1081.75</c:v>
                </c:pt>
                <c:pt idx="3">
                  <c:v>1094.67</c:v>
                </c:pt>
                <c:pt idx="4">
                  <c:v>1280.5999999999999</c:v>
                </c:pt>
              </c:numCache>
            </c:numRef>
          </c:val>
          <c:extLst>
            <c:ext xmlns:c16="http://schemas.microsoft.com/office/drawing/2014/chart" uri="{C3380CC4-5D6E-409C-BE32-E72D297353CC}">
              <c16:uniqueId val="{00000000-287E-463F-BEFB-76DEADCB66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287E-463F-BEFB-76DEADCB661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7.9</c:v>
                </c:pt>
                <c:pt idx="1">
                  <c:v>5.2</c:v>
                </c:pt>
                <c:pt idx="2">
                  <c:v>3.4</c:v>
                </c:pt>
                <c:pt idx="3">
                  <c:v>3.2</c:v>
                </c:pt>
                <c:pt idx="4">
                  <c:v>2.7</c:v>
                </c:pt>
              </c:numCache>
            </c:numRef>
          </c:val>
          <c:extLst>
            <c:ext xmlns:c16="http://schemas.microsoft.com/office/drawing/2014/chart" uri="{C3380CC4-5D6E-409C-BE32-E72D297353CC}">
              <c16:uniqueId val="{00000000-9D47-46BA-B82C-3B950D9C682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9D47-46BA-B82C-3B950D9C682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40</c:v>
                </c:pt>
                <c:pt idx="1">
                  <c:v>40</c:v>
                </c:pt>
                <c:pt idx="2">
                  <c:v>40</c:v>
                </c:pt>
                <c:pt idx="3">
                  <c:v>40</c:v>
                </c:pt>
                <c:pt idx="4">
                  <c:v>40</c:v>
                </c:pt>
              </c:numCache>
            </c:numRef>
          </c:val>
          <c:extLst>
            <c:ext xmlns:c16="http://schemas.microsoft.com/office/drawing/2014/chart" uri="{C3380CC4-5D6E-409C-BE32-E72D297353CC}">
              <c16:uniqueId val="{00000000-1383-4C7E-9C61-9D4330B506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1383-4C7E-9C61-9D4330B5065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A1" zoomScaleNormal="100" workbookViewId="0">
      <selection activeCell="B62" sqref="B62:SK63"/>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2">
      <c r="A5" s="2"/>
      <c r="B5" s="69" t="str">
        <f>データ!H7</f>
        <v>長崎県　波佐見町</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2">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27</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2">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2">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18.100000000000001</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400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2">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2">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x14ac:dyDescent="0.2">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2">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2">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2">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2">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2">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2">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2">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2">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2">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2">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2">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2">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2">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2">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108.09</v>
      </c>
      <c r="Y32" s="128"/>
      <c r="Z32" s="128"/>
      <c r="AA32" s="128"/>
      <c r="AB32" s="128"/>
      <c r="AC32" s="128"/>
      <c r="AD32" s="128"/>
      <c r="AE32" s="128"/>
      <c r="AF32" s="128"/>
      <c r="AG32" s="128"/>
      <c r="AH32" s="128"/>
      <c r="AI32" s="128"/>
      <c r="AJ32" s="128"/>
      <c r="AK32" s="128"/>
      <c r="AL32" s="128"/>
      <c r="AM32" s="128"/>
      <c r="AN32" s="128"/>
      <c r="AO32" s="128"/>
      <c r="AP32" s="128"/>
      <c r="AQ32" s="129"/>
      <c r="AR32" s="127">
        <f>データ!U6</f>
        <v>105.44</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107.2</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105.62</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104.8</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11225.42</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6287.06</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49712.62</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694.11</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794.5</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3012.41</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3004.09</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3004.09</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3004.09</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2904.89</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2">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2">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2">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2">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2">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2">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2">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2">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2">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2">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2">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106</v>
      </c>
      <c r="SN48" s="110"/>
      <c r="SO48" s="110"/>
      <c r="SP48" s="110"/>
      <c r="SQ48" s="110"/>
      <c r="SR48" s="110"/>
      <c r="SS48" s="110"/>
      <c r="ST48" s="110"/>
      <c r="SU48" s="110"/>
      <c r="SV48" s="110"/>
      <c r="SW48" s="110"/>
      <c r="SX48" s="110"/>
      <c r="SY48" s="110"/>
      <c r="SZ48" s="110"/>
      <c r="TA48" s="111"/>
    </row>
    <row r="49" spans="1:521" ht="13.5" customHeight="1" x14ac:dyDescent="0.2">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2">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2">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2">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2">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2">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64.959999999999994</v>
      </c>
      <c r="Y55" s="128"/>
      <c r="Z55" s="128"/>
      <c r="AA55" s="128"/>
      <c r="AB55" s="128"/>
      <c r="AC55" s="128"/>
      <c r="AD55" s="128"/>
      <c r="AE55" s="128"/>
      <c r="AF55" s="128"/>
      <c r="AG55" s="128"/>
      <c r="AH55" s="128"/>
      <c r="AI55" s="128"/>
      <c r="AJ55" s="128"/>
      <c r="AK55" s="128"/>
      <c r="AL55" s="128"/>
      <c r="AM55" s="128"/>
      <c r="AN55" s="128"/>
      <c r="AO55" s="128"/>
      <c r="AP55" s="128"/>
      <c r="AQ55" s="129"/>
      <c r="AR55" s="127">
        <f>データ!BM6</f>
        <v>63.48</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64.11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63.35</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64.989999999999995</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440.55</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689.95</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1081.75</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1094.67</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1280.5999999999999</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7.9</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5.2</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3.4</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3.2</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2.7</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40</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40</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40</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40</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40</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2">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2">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2">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2">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2">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2">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2">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2">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107</v>
      </c>
      <c r="SN68" s="110"/>
      <c r="SO68" s="110"/>
      <c r="SP68" s="110"/>
      <c r="SQ68" s="110"/>
      <c r="SR68" s="110"/>
      <c r="SS68" s="110"/>
      <c r="ST68" s="110"/>
      <c r="SU68" s="110"/>
      <c r="SV68" s="110"/>
      <c r="SW68" s="110"/>
      <c r="SX68" s="110"/>
      <c r="SY68" s="110"/>
      <c r="SZ68" s="110"/>
      <c r="TA68" s="111"/>
    </row>
    <row r="69" spans="1:521" ht="13.5" customHeight="1" x14ac:dyDescent="0.2">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2">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2">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2">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2">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2">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2">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2">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2">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2">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2">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2">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3.06</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6.12</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9.18</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12.19</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15.23</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0</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0</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0</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0</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0</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2">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52.45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53.92</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53.32</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53.4</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53.49</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4.53</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3.4</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3.56</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3.46</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3.28</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0.71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0.19</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0.06</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0.02</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2">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49" t="s">
        <v>29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t="s">
        <v>30</v>
      </c>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t="s">
        <v>31</v>
      </c>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t="s">
        <v>32</v>
      </c>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t="s">
        <v>33</v>
      </c>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t="s">
        <v>34</v>
      </c>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t="s">
        <v>35</v>
      </c>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t="s">
        <v>36</v>
      </c>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t="s">
        <v>29</v>
      </c>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t="s">
        <v>37</v>
      </c>
      <c r="IM89" s="149"/>
      <c r="IN89" s="149"/>
      <c r="IO89" s="149"/>
      <c r="IP89" s="149"/>
      <c r="IQ89" s="149"/>
      <c r="IR89" s="149"/>
      <c r="IS89" s="149"/>
      <c r="IT89" s="149"/>
      <c r="IU89" s="149"/>
      <c r="IV89" s="149"/>
      <c r="IW89" s="149"/>
      <c r="IX89" s="149"/>
      <c r="IY89" s="149"/>
      <c r="IZ89" s="149"/>
      <c r="JA89" s="149"/>
      <c r="JB89" s="149"/>
      <c r="JC89" s="149"/>
      <c r="JD89" s="149"/>
      <c r="JE89" s="149"/>
      <c r="JF89" s="149"/>
      <c r="JG89" s="149"/>
      <c r="JH89" s="149"/>
      <c r="JI89" s="149"/>
      <c r="JJ89" s="149"/>
      <c r="JK89" s="149"/>
      <c r="JL89" s="149"/>
      <c r="JM89" s="149" t="s">
        <v>31</v>
      </c>
      <c r="JN89" s="149"/>
      <c r="JO89" s="149"/>
      <c r="JP89" s="149"/>
      <c r="JQ89" s="149"/>
      <c r="JR89" s="149"/>
      <c r="JS89" s="149"/>
      <c r="JT89" s="149"/>
      <c r="JU89" s="149"/>
      <c r="JV89" s="149"/>
      <c r="JW89" s="149"/>
      <c r="JX89" s="149"/>
      <c r="JY89" s="149"/>
      <c r="JZ89" s="149"/>
      <c r="KA89" s="149"/>
      <c r="KB89" s="149"/>
      <c r="KC89" s="149"/>
      <c r="KD89" s="149"/>
      <c r="KE89" s="149"/>
      <c r="KF89" s="149"/>
      <c r="KG89" s="149"/>
      <c r="KH89" s="149"/>
      <c r="KI89" s="149"/>
      <c r="KJ89" s="149"/>
      <c r="KK89" s="149"/>
      <c r="KL89" s="149"/>
      <c r="KM89" s="14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XNFpKkhtFhSiwgWHYfAm2mwLze/FOwJnwWTWvPmSIfCh92bbEgowjq/1+IkJUop8iKG++NRXwQzzzypcwe25w==" saltValue="1eCz73hrKDL0iiBAQ2Uc5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38</v>
      </c>
    </row>
    <row r="2" spans="1:140" x14ac:dyDescent="0.2">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2">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x14ac:dyDescent="0.2">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2">
      <c r="A6" s="45" t="s">
        <v>87</v>
      </c>
      <c r="B6" s="50"/>
      <c r="C6" s="50"/>
      <c r="D6" s="50"/>
      <c r="E6" s="50"/>
      <c r="F6" s="50"/>
      <c r="G6" s="50"/>
      <c r="H6" s="50"/>
      <c r="I6" s="50"/>
      <c r="J6" s="50"/>
      <c r="K6" s="50"/>
      <c r="L6" s="50"/>
      <c r="M6" s="50"/>
      <c r="N6" s="50"/>
      <c r="O6" s="50"/>
      <c r="P6" s="50"/>
      <c r="Q6" s="51"/>
      <c r="R6" s="50"/>
      <c r="S6" s="50"/>
      <c r="T6" s="52">
        <f t="shared" ref="T6:CE6" si="3">T7</f>
        <v>108.09</v>
      </c>
      <c r="U6" s="52">
        <f>U7</f>
        <v>105.44</v>
      </c>
      <c r="V6" s="52">
        <f>V7</f>
        <v>107.2</v>
      </c>
      <c r="W6" s="52">
        <f>W7</f>
        <v>105.62</v>
      </c>
      <c r="X6" s="52">
        <f t="shared" si="3"/>
        <v>104.8</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11225.42</v>
      </c>
      <c r="AQ6" s="52">
        <f>AQ7</f>
        <v>6287.06</v>
      </c>
      <c r="AR6" s="52">
        <f>AR7</f>
        <v>49712.62</v>
      </c>
      <c r="AS6" s="52">
        <f>AS7</f>
        <v>694.11</v>
      </c>
      <c r="AT6" s="52">
        <f t="shared" si="3"/>
        <v>794.5</v>
      </c>
      <c r="AU6" s="52">
        <f t="shared" si="3"/>
        <v>797.95</v>
      </c>
      <c r="AV6" s="52">
        <f t="shared" si="3"/>
        <v>742.59</v>
      </c>
      <c r="AW6" s="52">
        <f t="shared" si="3"/>
        <v>549.77</v>
      </c>
      <c r="AX6" s="52">
        <f t="shared" si="3"/>
        <v>730.25</v>
      </c>
      <c r="AY6" s="52">
        <f t="shared" si="3"/>
        <v>868.31</v>
      </c>
      <c r="AZ6" s="50" t="str">
        <f>IF(AZ7="-","【-】","【"&amp;SUBSTITUTE(TEXT(AZ7,"#,##0.00"),"-","△")&amp;"】")</f>
        <v>【450.05】</v>
      </c>
      <c r="BA6" s="52">
        <f t="shared" si="3"/>
        <v>3012.41</v>
      </c>
      <c r="BB6" s="52">
        <f>BB7</f>
        <v>3004.09</v>
      </c>
      <c r="BC6" s="52">
        <f>BC7</f>
        <v>3004.09</v>
      </c>
      <c r="BD6" s="52">
        <f>BD7</f>
        <v>3004.09</v>
      </c>
      <c r="BE6" s="52">
        <f t="shared" si="3"/>
        <v>2904.89</v>
      </c>
      <c r="BF6" s="52">
        <f t="shared" si="3"/>
        <v>446.61</v>
      </c>
      <c r="BG6" s="52">
        <f t="shared" si="3"/>
        <v>430.97</v>
      </c>
      <c r="BH6" s="52">
        <f t="shared" si="3"/>
        <v>536.28</v>
      </c>
      <c r="BI6" s="52">
        <f t="shared" si="3"/>
        <v>514.66</v>
      </c>
      <c r="BJ6" s="52">
        <f t="shared" si="3"/>
        <v>504.81</v>
      </c>
      <c r="BK6" s="50" t="str">
        <f>IF(BK7="-","【-】","【"&amp;SUBSTITUTE(TEXT(BK7,"#,##0.00"),"-","△")&amp;"】")</f>
        <v>【246.04】</v>
      </c>
      <c r="BL6" s="52">
        <f t="shared" si="3"/>
        <v>64.959999999999994</v>
      </c>
      <c r="BM6" s="52">
        <f>BM7</f>
        <v>63.48</v>
      </c>
      <c r="BN6" s="52">
        <f>BN7</f>
        <v>64.11</v>
      </c>
      <c r="BO6" s="52">
        <f>BO7</f>
        <v>63.35</v>
      </c>
      <c r="BP6" s="52">
        <f t="shared" si="3"/>
        <v>64.989999999999995</v>
      </c>
      <c r="BQ6" s="52">
        <f t="shared" si="3"/>
        <v>91.03</v>
      </c>
      <c r="BR6" s="52">
        <f t="shared" si="3"/>
        <v>100.16</v>
      </c>
      <c r="BS6" s="52">
        <f t="shared" si="3"/>
        <v>100.54</v>
      </c>
      <c r="BT6" s="52">
        <f t="shared" si="3"/>
        <v>95.99</v>
      </c>
      <c r="BU6" s="52">
        <f t="shared" si="3"/>
        <v>94.91</v>
      </c>
      <c r="BV6" s="50" t="str">
        <f>IF(BV7="-","【-】","【"&amp;SUBSTITUTE(TEXT(BV7,"#,##0.00"),"-","△")&amp;"】")</f>
        <v>【114.16】</v>
      </c>
      <c r="BW6" s="52">
        <f t="shared" si="3"/>
        <v>440.55</v>
      </c>
      <c r="BX6" s="52">
        <f>BX7</f>
        <v>689.95</v>
      </c>
      <c r="BY6" s="52">
        <f>BY7</f>
        <v>1081.75</v>
      </c>
      <c r="BZ6" s="52">
        <f>BZ7</f>
        <v>1094.67</v>
      </c>
      <c r="CA6" s="52">
        <f t="shared" si="3"/>
        <v>1280.5999999999999</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7.9</v>
      </c>
      <c r="CI6" s="52">
        <f>CI7</f>
        <v>5.2</v>
      </c>
      <c r="CJ6" s="52">
        <f>CJ7</f>
        <v>3.4</v>
      </c>
      <c r="CK6" s="52">
        <f>CK7</f>
        <v>3.2</v>
      </c>
      <c r="CL6" s="52">
        <f t="shared" si="5"/>
        <v>2.7</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40</v>
      </c>
      <c r="CT6" s="52">
        <f>CT7</f>
        <v>40</v>
      </c>
      <c r="CU6" s="52">
        <f>CU7</f>
        <v>40</v>
      </c>
      <c r="CV6" s="52">
        <f>CV7</f>
        <v>40</v>
      </c>
      <c r="CW6" s="52">
        <f t="shared" si="6"/>
        <v>40</v>
      </c>
      <c r="CX6" s="52">
        <f t="shared" si="6"/>
        <v>52.6</v>
      </c>
      <c r="CY6" s="52">
        <f t="shared" si="6"/>
        <v>52.54</v>
      </c>
      <c r="CZ6" s="52">
        <f t="shared" si="6"/>
        <v>50.81</v>
      </c>
      <c r="DA6" s="52">
        <f t="shared" si="6"/>
        <v>50.28</v>
      </c>
      <c r="DB6" s="52">
        <f t="shared" si="6"/>
        <v>51.42</v>
      </c>
      <c r="DC6" s="50" t="str">
        <f>IF(DC7="-","【-】","【"&amp;SUBSTITUTE(TEXT(DC7,"#,##0.00"),"-","△")&amp;"】")</f>
        <v>【77.10】</v>
      </c>
      <c r="DD6" s="52">
        <f t="shared" ref="DD6:DM6" si="7">DD7</f>
        <v>3.06</v>
      </c>
      <c r="DE6" s="52">
        <f>DE7</f>
        <v>6.12</v>
      </c>
      <c r="DF6" s="52">
        <f>DF7</f>
        <v>9.18</v>
      </c>
      <c r="DG6" s="52">
        <f>DG7</f>
        <v>12.19</v>
      </c>
      <c r="DH6" s="52">
        <f t="shared" si="7"/>
        <v>15.23</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2">
      <c r="A7"/>
      <c r="B7" s="54" t="s">
        <v>88</v>
      </c>
      <c r="C7" s="54" t="s">
        <v>89</v>
      </c>
      <c r="D7" s="54" t="s">
        <v>90</v>
      </c>
      <c r="E7" s="54" t="s">
        <v>91</v>
      </c>
      <c r="F7" s="54" t="s">
        <v>92</v>
      </c>
      <c r="G7" s="54" t="s">
        <v>93</v>
      </c>
      <c r="H7" s="54" t="s">
        <v>94</v>
      </c>
      <c r="I7" s="54" t="s">
        <v>95</v>
      </c>
      <c r="J7" s="54" t="s">
        <v>96</v>
      </c>
      <c r="K7" s="55">
        <v>1000</v>
      </c>
      <c r="L7" s="54" t="s">
        <v>97</v>
      </c>
      <c r="M7" s="55">
        <v>1</v>
      </c>
      <c r="N7" s="55">
        <v>27</v>
      </c>
      <c r="O7" s="56" t="s">
        <v>98</v>
      </c>
      <c r="P7" s="56">
        <v>18.100000000000001</v>
      </c>
      <c r="Q7" s="55">
        <v>1</v>
      </c>
      <c r="R7" s="55">
        <v>400</v>
      </c>
      <c r="S7" s="54" t="s">
        <v>99</v>
      </c>
      <c r="T7" s="57">
        <v>108.09</v>
      </c>
      <c r="U7" s="57">
        <v>105.44</v>
      </c>
      <c r="V7" s="57">
        <v>107.2</v>
      </c>
      <c r="W7" s="57">
        <v>105.62</v>
      </c>
      <c r="X7" s="57">
        <v>104.8</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11225.42</v>
      </c>
      <c r="AQ7" s="57">
        <v>6287.06</v>
      </c>
      <c r="AR7" s="57">
        <v>49712.62</v>
      </c>
      <c r="AS7" s="57">
        <v>694.11</v>
      </c>
      <c r="AT7" s="57">
        <v>794.5</v>
      </c>
      <c r="AU7" s="57">
        <v>797.95</v>
      </c>
      <c r="AV7" s="57">
        <v>742.59</v>
      </c>
      <c r="AW7" s="57">
        <v>549.77</v>
      </c>
      <c r="AX7" s="57">
        <v>730.25</v>
      </c>
      <c r="AY7" s="57">
        <v>868.31</v>
      </c>
      <c r="AZ7" s="57">
        <v>450.05</v>
      </c>
      <c r="BA7" s="57">
        <v>3012.41</v>
      </c>
      <c r="BB7" s="57">
        <v>3004.09</v>
      </c>
      <c r="BC7" s="57">
        <v>3004.09</v>
      </c>
      <c r="BD7" s="57">
        <v>3004.09</v>
      </c>
      <c r="BE7" s="57">
        <v>2904.89</v>
      </c>
      <c r="BF7" s="57">
        <v>446.61</v>
      </c>
      <c r="BG7" s="57">
        <v>430.97</v>
      </c>
      <c r="BH7" s="57">
        <v>536.28</v>
      </c>
      <c r="BI7" s="57">
        <v>514.66</v>
      </c>
      <c r="BJ7" s="57">
        <v>504.81</v>
      </c>
      <c r="BK7" s="57">
        <v>246.04</v>
      </c>
      <c r="BL7" s="57">
        <v>64.959999999999994</v>
      </c>
      <c r="BM7" s="57">
        <v>63.48</v>
      </c>
      <c r="BN7" s="57">
        <v>64.11</v>
      </c>
      <c r="BO7" s="57">
        <v>63.35</v>
      </c>
      <c r="BP7" s="57">
        <v>64.989999999999995</v>
      </c>
      <c r="BQ7" s="57">
        <v>91.03</v>
      </c>
      <c r="BR7" s="57">
        <v>100.16</v>
      </c>
      <c r="BS7" s="57">
        <v>100.54</v>
      </c>
      <c r="BT7" s="57">
        <v>95.99</v>
      </c>
      <c r="BU7" s="57">
        <v>94.91</v>
      </c>
      <c r="BV7" s="57">
        <v>114.16</v>
      </c>
      <c r="BW7" s="57">
        <v>440.55</v>
      </c>
      <c r="BX7" s="57">
        <v>689.95</v>
      </c>
      <c r="BY7" s="57">
        <v>1081.75</v>
      </c>
      <c r="BZ7" s="57">
        <v>1094.67</v>
      </c>
      <c r="CA7" s="57">
        <v>1280.5999999999999</v>
      </c>
      <c r="CB7" s="57">
        <v>45.86</v>
      </c>
      <c r="CC7" s="57">
        <v>42.5</v>
      </c>
      <c r="CD7" s="57">
        <v>42.19</v>
      </c>
      <c r="CE7" s="57">
        <v>44.55</v>
      </c>
      <c r="CF7" s="57">
        <v>47.36</v>
      </c>
      <c r="CG7" s="57">
        <v>18.71</v>
      </c>
      <c r="CH7" s="57">
        <v>7.9</v>
      </c>
      <c r="CI7" s="57">
        <v>5.2</v>
      </c>
      <c r="CJ7" s="57">
        <v>3.4</v>
      </c>
      <c r="CK7" s="57">
        <v>3.2</v>
      </c>
      <c r="CL7" s="57">
        <v>2.7</v>
      </c>
      <c r="CM7" s="57">
        <v>35.78</v>
      </c>
      <c r="CN7" s="57">
        <v>35.909999999999997</v>
      </c>
      <c r="CO7" s="57">
        <v>35.54</v>
      </c>
      <c r="CP7" s="57">
        <v>35.24</v>
      </c>
      <c r="CQ7" s="57">
        <v>35.22</v>
      </c>
      <c r="CR7" s="57">
        <v>55.52</v>
      </c>
      <c r="CS7" s="57">
        <v>40</v>
      </c>
      <c r="CT7" s="57">
        <v>40</v>
      </c>
      <c r="CU7" s="57">
        <v>40</v>
      </c>
      <c r="CV7" s="57">
        <v>40</v>
      </c>
      <c r="CW7" s="57">
        <v>40</v>
      </c>
      <c r="CX7" s="57">
        <v>52.6</v>
      </c>
      <c r="CY7" s="57">
        <v>52.54</v>
      </c>
      <c r="CZ7" s="57">
        <v>50.81</v>
      </c>
      <c r="DA7" s="57">
        <v>50.28</v>
      </c>
      <c r="DB7" s="57">
        <v>51.42</v>
      </c>
      <c r="DC7" s="57">
        <v>77.099999999999994</v>
      </c>
      <c r="DD7" s="57">
        <v>3.06</v>
      </c>
      <c r="DE7" s="57">
        <v>6.12</v>
      </c>
      <c r="DF7" s="57">
        <v>9.18</v>
      </c>
      <c r="DG7" s="57">
        <v>12.19</v>
      </c>
      <c r="DH7" s="57">
        <v>15.23</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2">
      <c r="T11" s="63" t="s">
        <v>23</v>
      </c>
      <c r="U11" s="64">
        <f>IF(T6="-",NA(),T6)</f>
        <v>108.09</v>
      </c>
      <c r="V11" s="64">
        <f>IF(U6="-",NA(),U6)</f>
        <v>105.44</v>
      </c>
      <c r="W11" s="64">
        <f>IF(V6="-",NA(),V6)</f>
        <v>107.2</v>
      </c>
      <c r="X11" s="64">
        <f>IF(W6="-",NA(),W6)</f>
        <v>105.62</v>
      </c>
      <c r="Y11" s="64">
        <f>IF(X6="-",NA(),X6)</f>
        <v>104.8</v>
      </c>
      <c r="AE11" s="63" t="s">
        <v>23</v>
      </c>
      <c r="AF11" s="64">
        <f>IF(AE6="-",NA(),AE6)</f>
        <v>0</v>
      </c>
      <c r="AG11" s="64">
        <f>IF(AF6="-",NA(),AF6)</f>
        <v>0</v>
      </c>
      <c r="AH11" s="64">
        <f>IF(AG6="-",NA(),AG6)</f>
        <v>0</v>
      </c>
      <c r="AI11" s="64">
        <f>IF(AH6="-",NA(),AH6)</f>
        <v>0</v>
      </c>
      <c r="AJ11" s="64">
        <f>IF(AI6="-",NA(),AI6)</f>
        <v>0</v>
      </c>
      <c r="AP11" s="63" t="s">
        <v>23</v>
      </c>
      <c r="AQ11" s="64">
        <f>IF(AP6="-",NA(),AP6)</f>
        <v>11225.42</v>
      </c>
      <c r="AR11" s="64">
        <f>IF(AQ6="-",NA(),AQ6)</f>
        <v>6287.06</v>
      </c>
      <c r="AS11" s="64">
        <f>IF(AR6="-",NA(),AR6)</f>
        <v>49712.62</v>
      </c>
      <c r="AT11" s="64">
        <f>IF(AS6="-",NA(),AS6)</f>
        <v>694.11</v>
      </c>
      <c r="AU11" s="64">
        <f>IF(AT6="-",NA(),AT6)</f>
        <v>794.5</v>
      </c>
      <c r="BA11" s="63" t="s">
        <v>23</v>
      </c>
      <c r="BB11" s="64">
        <f>IF(BA6="-",NA(),BA6)</f>
        <v>3012.41</v>
      </c>
      <c r="BC11" s="64">
        <f>IF(BB6="-",NA(),BB6)</f>
        <v>3004.09</v>
      </c>
      <c r="BD11" s="64">
        <f>IF(BC6="-",NA(),BC6)</f>
        <v>3004.09</v>
      </c>
      <c r="BE11" s="64">
        <f>IF(BD6="-",NA(),BD6)</f>
        <v>3004.09</v>
      </c>
      <c r="BF11" s="64">
        <f>IF(BE6="-",NA(),BE6)</f>
        <v>2904.89</v>
      </c>
      <c r="BL11" s="63" t="s">
        <v>23</v>
      </c>
      <c r="BM11" s="64">
        <f>IF(BL6="-",NA(),BL6)</f>
        <v>64.959999999999994</v>
      </c>
      <c r="BN11" s="64">
        <f>IF(BM6="-",NA(),BM6)</f>
        <v>63.48</v>
      </c>
      <c r="BO11" s="64">
        <f>IF(BN6="-",NA(),BN6)</f>
        <v>64.11</v>
      </c>
      <c r="BP11" s="64">
        <f>IF(BO6="-",NA(),BO6)</f>
        <v>63.35</v>
      </c>
      <c r="BQ11" s="64">
        <f>IF(BP6="-",NA(),BP6)</f>
        <v>64.989999999999995</v>
      </c>
      <c r="BW11" s="63" t="s">
        <v>23</v>
      </c>
      <c r="BX11" s="64">
        <f>IF(BW6="-",NA(),BW6)</f>
        <v>440.55</v>
      </c>
      <c r="BY11" s="64">
        <f>IF(BX6="-",NA(),BX6)</f>
        <v>689.95</v>
      </c>
      <c r="BZ11" s="64">
        <f>IF(BY6="-",NA(),BY6)</f>
        <v>1081.75</v>
      </c>
      <c r="CA11" s="64">
        <f>IF(BZ6="-",NA(),BZ6)</f>
        <v>1094.67</v>
      </c>
      <c r="CB11" s="64">
        <f>IF(CA6="-",NA(),CA6)</f>
        <v>1280.5999999999999</v>
      </c>
      <c r="CH11" s="63" t="s">
        <v>23</v>
      </c>
      <c r="CI11" s="64">
        <f>IF(CH6="-",NA(),CH6)</f>
        <v>7.9</v>
      </c>
      <c r="CJ11" s="64">
        <f>IF(CI6="-",NA(),CI6)</f>
        <v>5.2</v>
      </c>
      <c r="CK11" s="64">
        <f>IF(CJ6="-",NA(),CJ6)</f>
        <v>3.4</v>
      </c>
      <c r="CL11" s="64">
        <f>IF(CK6="-",NA(),CK6)</f>
        <v>3.2</v>
      </c>
      <c r="CM11" s="64">
        <f>IF(CL6="-",NA(),CL6)</f>
        <v>2.7</v>
      </c>
      <c r="CS11" s="63" t="s">
        <v>23</v>
      </c>
      <c r="CT11" s="64">
        <f>IF(CS6="-",NA(),CS6)</f>
        <v>40</v>
      </c>
      <c r="CU11" s="64">
        <f>IF(CT6="-",NA(),CT6)</f>
        <v>40</v>
      </c>
      <c r="CV11" s="64">
        <f>IF(CU6="-",NA(),CU6)</f>
        <v>40</v>
      </c>
      <c r="CW11" s="64">
        <f>IF(CV6="-",NA(),CV6)</f>
        <v>40</v>
      </c>
      <c r="CX11" s="64">
        <f>IF(CW6="-",NA(),CW6)</f>
        <v>40</v>
      </c>
      <c r="DD11" s="63" t="s">
        <v>23</v>
      </c>
      <c r="DE11" s="64">
        <f>IF(DD6="-",NA(),DD6)</f>
        <v>3.06</v>
      </c>
      <c r="DF11" s="64">
        <f>IF(DE6="-",NA(),DE6)</f>
        <v>6.12</v>
      </c>
      <c r="DG11" s="64">
        <f>IF(DF6="-",NA(),DF6)</f>
        <v>9.18</v>
      </c>
      <c r="DH11" s="64">
        <f>IF(DG6="-",NA(),DG6)</f>
        <v>12.19</v>
      </c>
      <c r="DI11" s="64">
        <f>IF(DH6="-",NA(),DH6)</f>
        <v>15.23</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2">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波佐見町</cp:lastModifiedBy>
  <cp:lastPrinted>2020-02-04T02:37:22Z</cp:lastPrinted>
  <dcterms:created xsi:type="dcterms:W3CDTF">2019-12-05T07:47:28Z</dcterms:created>
  <dcterms:modified xsi:type="dcterms:W3CDTF">2020-02-04T02:37:39Z</dcterms:modified>
  <cp:category/>
</cp:coreProperties>
</file>