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1\02_公営企業に係る経営比較分析表（平成30年度決算）の分析等について\06_公表\06_駐車場整備事業\"/>
    </mc:Choice>
  </mc:AlternateContent>
  <xr:revisionPtr revIDLastSave="0" documentId="13_ncr:1_{4C74CBE8-B64A-417E-A78D-9E4FC15280C1}" xr6:coauthVersionLast="36" xr6:coauthVersionMax="36" xr10:uidLastSave="{00000000-0000-0000-0000-000000000000}"/>
  <workbookProtection workbookAlgorithmName="SHA-512" workbookHashValue="FddLkBz/DLkBNIPq3X05ZqRG8jQW6aWI6weC0WhBat2YjX4bp8n/SJlkOWbYOPxUcXm3r776iTtq0dW19gIwZQ==" workbookSaltValue="dWKq3VQsg46c1TOo4LDV9g==" workbookSpinCount="100000" lockStructure="1"/>
  <bookViews>
    <workbookView xWindow="0" yWindow="0" windowWidth="28800" windowHeight="121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JV31" i="4" s="1"/>
  <c r="DK7" i="5"/>
  <c r="DI7" i="5"/>
  <c r="DH7" i="5"/>
  <c r="DG7" i="5"/>
  <c r="DF7" i="5"/>
  <c r="DE7" i="5"/>
  <c r="DD7" i="5"/>
  <c r="MI77" i="4" s="1"/>
  <c r="DC7" i="5"/>
  <c r="LT77" i="4" s="1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LH52" i="4" s="1"/>
  <c r="BS7" i="5"/>
  <c r="BR7" i="5"/>
  <c r="BQ7" i="5"/>
  <c r="JC52" i="4" s="1"/>
  <c r="BO7" i="5"/>
  <c r="HJ53" i="4" s="1"/>
  <c r="BN7" i="5"/>
  <c r="BM7" i="5"/>
  <c r="FX53" i="4" s="1"/>
  <c r="BL7" i="5"/>
  <c r="FE53" i="4" s="1"/>
  <c r="BK7" i="5"/>
  <c r="EL53" i="4" s="1"/>
  <c r="BJ7" i="5"/>
  <c r="BI7" i="5"/>
  <c r="BH7" i="5"/>
  <c r="BG7" i="5"/>
  <c r="FE52" i="4" s="1"/>
  <c r="BF7" i="5"/>
  <c r="BD7" i="5"/>
  <c r="BC7" i="5"/>
  <c r="BZ53" i="4" s="1"/>
  <c r="BB7" i="5"/>
  <c r="BG53" i="4" s="1"/>
  <c r="BA7" i="5"/>
  <c r="AZ7" i="5"/>
  <c r="AY7" i="5"/>
  <c r="AX7" i="5"/>
  <c r="AW7" i="5"/>
  <c r="AV7" i="5"/>
  <c r="AU7" i="5"/>
  <c r="AS7" i="5"/>
  <c r="HJ32" i="4" s="1"/>
  <c r="AR7" i="5"/>
  <c r="AQ7" i="5"/>
  <c r="AP7" i="5"/>
  <c r="AO7" i="5"/>
  <c r="EL32" i="4" s="1"/>
  <c r="AN7" i="5"/>
  <c r="AM7" i="5"/>
  <c r="GQ31" i="4" s="1"/>
  <c r="AL7" i="5"/>
  <c r="FX31" i="4" s="1"/>
  <c r="AK7" i="5"/>
  <c r="FE31" i="4" s="1"/>
  <c r="AJ7" i="5"/>
  <c r="AH7" i="5"/>
  <c r="AG7" i="5"/>
  <c r="AF7" i="5"/>
  <c r="AE7" i="5"/>
  <c r="AD7" i="5"/>
  <c r="AC7" i="5"/>
  <c r="CS31" i="4" s="1"/>
  <c r="AB7" i="5"/>
  <c r="BZ31" i="4" s="1"/>
  <c r="AA7" i="5"/>
  <c r="Z7" i="5"/>
  <c r="Y7" i="5"/>
  <c r="U31" i="4" s="1"/>
  <c r="X7" i="5"/>
  <c r="LJ10" i="4" s="1"/>
  <c r="W7" i="5"/>
  <c r="V7" i="5"/>
  <c r="U7" i="5"/>
  <c r="T7" i="5"/>
  <c r="JQ8" i="4" s="1"/>
  <c r="S7" i="5"/>
  <c r="R7" i="5"/>
  <c r="DU10" i="4" s="1"/>
  <c r="Q7" i="5"/>
  <c r="CF10" i="4" s="1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GQ53" i="4"/>
  <c r="CS53" i="4"/>
  <c r="AN53" i="4"/>
  <c r="U53" i="4"/>
  <c r="KO52" i="4"/>
  <c r="JV52" i="4"/>
  <c r="HJ52" i="4"/>
  <c r="GQ52" i="4"/>
  <c r="FX52" i="4"/>
  <c r="EL52" i="4"/>
  <c r="CS52" i="4"/>
  <c r="BZ52" i="4"/>
  <c r="BG52" i="4"/>
  <c r="AN52" i="4"/>
  <c r="U52" i="4"/>
  <c r="MA32" i="4"/>
  <c r="LH32" i="4"/>
  <c r="KO32" i="4"/>
  <c r="JV32" i="4"/>
  <c r="JC32" i="4"/>
  <c r="GQ32" i="4"/>
  <c r="FX32" i="4"/>
  <c r="FE32" i="4"/>
  <c r="CS32" i="4"/>
  <c r="BZ32" i="4"/>
  <c r="BG32" i="4"/>
  <c r="AN32" i="4"/>
  <c r="U32" i="4"/>
  <c r="MA31" i="4"/>
  <c r="LH31" i="4"/>
  <c r="JC31" i="4"/>
  <c r="HJ31" i="4"/>
  <c r="EL31" i="4"/>
  <c r="BG31" i="4"/>
  <c r="AN31" i="4"/>
  <c r="JQ10" i="4"/>
  <c r="HX10" i="4"/>
  <c r="B10" i="4"/>
  <c r="LJ8" i="4"/>
  <c r="HX8" i="4"/>
  <c r="FJ8" i="4"/>
  <c r="DU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LH30" i="4"/>
  <c r="GQ51" i="4"/>
  <c r="BZ30" i="4"/>
  <c r="IE76" i="4"/>
  <c r="BZ51" i="4"/>
  <c r="GQ30" i="4"/>
  <c r="HP76" i="4"/>
  <c r="BG51" i="4"/>
  <c r="BG30" i="4"/>
  <c r="AV76" i="4"/>
  <c r="KO51" i="4"/>
  <c r="FX30" i="4"/>
  <c r="LE76" i="4"/>
  <c r="FX51" i="4"/>
  <c r="KO30" i="4"/>
  <c r="KP76" i="4"/>
  <c r="FE51" i="4"/>
  <c r="HA76" i="4"/>
  <c r="AN51" i="4"/>
  <c r="FE30" i="4"/>
  <c r="AN30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<sst xmlns="http://schemas.openxmlformats.org/spreadsheetml/2006/main" count="278" uniqueCount="131">
  <si>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</si>
  <si>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</si>
  <si>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</si>
  <si>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</si>
  <si>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</si>
  <si>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</si>
  <si>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</si>
  <si>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</si>
  <si>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</si>
  <si>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</si>
  <si>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</si>
  <si>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</si>
  <si>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</si>
  <si>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</si>
  <si>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</si>
  <si>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</si>
  <si>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</si>
  <si>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</si>
  <si>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</si>
  <si>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</si>
  <si>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</si>
  <si>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</si>
  <si>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</si>
  <si>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</si>
  <si>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</si>
  <si>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</si>
  <si>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</si>
  <si>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</si>
  <si>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</si>
  <si>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</si>
  <si>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</si>
  <si>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</si>
  <si>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</si>
  <si>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</si>
  <si>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</si>
  <si>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</si>
  <si>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</si>
  <si>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</si>
  <si>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</si>
  <si>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</si>
  <si>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</si>
  <si>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</si>
  <si>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</si>
  <si>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</si>
  <si>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</si>
  <si>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</si>
  <si>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</si>
  <si>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</si>
  <si>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</si>
  <si>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</si>
  <si>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</si>
  <si>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</si>
  <si>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</si>
  <si>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</si>
  <si>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</si>
  <si>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</si>
  <si>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</si>
  <si>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</si>
  <si>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</si>
  <si>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</si>
  <si>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</si>
  <si>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</si>
  <si>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</si>
  <si>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</si>
  <si>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</si>
  <si>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</si>
  <si>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</si>
  <si>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</si>
  <si>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</si>
  <si>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</si>
  <si>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</si>
  <si>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</si>
  <si>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</si>
  <si>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</si>
  <si>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</si>
  <si>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</si>
  <si>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</si>
  <si>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</si>
  <si>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</si>
  <si>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</si>
  <si>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</si>
  <si>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</si>
  <si>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</si>
  <si>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</si>
  <si>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</si>
  <si>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</si>
  <si>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</si>
  <si>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</si>
  <si>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</si>
  <si>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</si>
  <si>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</si>
  <si>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</si>
  <si>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</si>
  <si>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</si>
  <si>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</si>
  <si>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</si>
  <si>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</si>
  <si>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</si>
  <si>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</si>
  <si>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</si>
  <si>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</si>
  <si>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</si>
  <si>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</si>
  <si>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</si>
  <si>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</si>
  <si>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</si>
  <si>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</si>
  <si>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</si>
  <si>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</si>
  <si>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長崎県　諫早市</t>
  </si>
  <si>
    <t>諫早市高城駐車場</t>
  </si>
  <si>
    <t>法非適用</t>
  </si>
  <si>
    <t>駐車場整備事業</t>
  </si>
  <si>
    <t>-</t>
  </si>
  <si>
    <t>Ａ１Ｂ２</t>
  </si>
  <si>
    <t>非設置</t>
  </si>
  <si>
    <t>該当数値なし</t>
  </si>
  <si>
    <t>都市計画駐車場 届出駐車場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</si>
  <si>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</si>
  <si>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</si>
  <si>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</si>
  <si>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</si>
  <si>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</si>
  <si>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</si>
  <si>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</si>
  <si>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</si>
  <si>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</si>
  <si>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平成２６年度以降は稼働率が１００％を超えており、広く市民に利用されている。</t>
    <rPh sb="1" eb="3">
      <t>ヘイセイ</t>
    </rPh>
    <rPh sb="5" eb="7">
      <t>ネンド</t>
    </rPh>
    <rPh sb="7" eb="9">
      <t>イコウ</t>
    </rPh>
    <rPh sb="10" eb="12">
      <t>カドウ</t>
    </rPh>
    <rPh sb="12" eb="13">
      <t>リツ</t>
    </rPh>
    <rPh sb="19" eb="20">
      <t>コ</t>
    </rPh>
    <rPh sb="25" eb="26">
      <t>ヒロ</t>
    </rPh>
    <rPh sb="27" eb="29">
      <t>シミン</t>
    </rPh>
    <rPh sb="30" eb="32">
      <t>リヨウ</t>
    </rPh>
    <phoneticPr fontId="5"/>
  </si>
  <si>
    <t>⑦平成３０年度土地課税台帳登録事項等証明書（平成３０年１月１日現在）による評価額。
１㎡当たりの単価は３３千円。
⑧平成９年２月からの供用開始後、２２年経過していることから、必要な設備改修等を計画的に進めていく。
⑩当該駐車場建設費用の地方債償還が平成２８年度で終了した。
⑥及び⑨　法非適用企業のため、該当数値なし。</t>
    <rPh sb="1" eb="3">
      <t>ヘイセイ</t>
    </rPh>
    <rPh sb="5" eb="7">
      <t>ネンド</t>
    </rPh>
    <rPh sb="7" eb="9">
      <t>トチ</t>
    </rPh>
    <rPh sb="9" eb="11">
      <t>カゼイ</t>
    </rPh>
    <rPh sb="11" eb="13">
      <t>ダイチョウ</t>
    </rPh>
    <rPh sb="13" eb="15">
      <t>トウロク</t>
    </rPh>
    <rPh sb="15" eb="17">
      <t>ジコウ</t>
    </rPh>
    <rPh sb="17" eb="18">
      <t>トウ</t>
    </rPh>
    <rPh sb="18" eb="21">
      <t>ショウメイショ</t>
    </rPh>
    <rPh sb="22" eb="23">
      <t>タイラ</t>
    </rPh>
    <rPh sb="23" eb="24">
      <t>シゲル</t>
    </rPh>
    <rPh sb="26" eb="27">
      <t>ネン</t>
    </rPh>
    <rPh sb="28" eb="29">
      <t>ガツ</t>
    </rPh>
    <rPh sb="30" eb="31">
      <t>ニチ</t>
    </rPh>
    <rPh sb="31" eb="33">
      <t>ゲンザイ</t>
    </rPh>
    <rPh sb="37" eb="39">
      <t>ヒョウカ</t>
    </rPh>
    <rPh sb="39" eb="40">
      <t>ガク</t>
    </rPh>
    <rPh sb="44" eb="45">
      <t>ア</t>
    </rPh>
    <rPh sb="48" eb="50">
      <t>タンカ</t>
    </rPh>
    <rPh sb="53" eb="54">
      <t>セン</t>
    </rPh>
    <rPh sb="54" eb="55">
      <t>エン</t>
    </rPh>
    <rPh sb="58" eb="60">
      <t>ヘイセイ</t>
    </rPh>
    <rPh sb="61" eb="62">
      <t>ネン</t>
    </rPh>
    <rPh sb="63" eb="64">
      <t>ガツ</t>
    </rPh>
    <rPh sb="67" eb="69">
      <t>キョウヨウ</t>
    </rPh>
    <rPh sb="71" eb="72">
      <t>ゴ</t>
    </rPh>
    <rPh sb="75" eb="76">
      <t>ネン</t>
    </rPh>
    <rPh sb="76" eb="78">
      <t>ケイカ</t>
    </rPh>
    <rPh sb="87" eb="89">
      <t>ヒツヨウ</t>
    </rPh>
    <rPh sb="90" eb="92">
      <t>セツビ</t>
    </rPh>
    <rPh sb="92" eb="94">
      <t>カイシュウ</t>
    </rPh>
    <rPh sb="94" eb="95">
      <t>トウ</t>
    </rPh>
    <rPh sb="96" eb="99">
      <t>ケイカクテキ</t>
    </rPh>
    <rPh sb="100" eb="101">
      <t>スス</t>
    </rPh>
    <rPh sb="108" eb="110">
      <t>トウガイ</t>
    </rPh>
    <rPh sb="110" eb="112">
      <t>チュウシャ</t>
    </rPh>
    <rPh sb="112" eb="113">
      <t>ジョウ</t>
    </rPh>
    <rPh sb="113" eb="115">
      <t>ケンセツ</t>
    </rPh>
    <rPh sb="115" eb="117">
      <t>ヒヨウ</t>
    </rPh>
    <rPh sb="118" eb="121">
      <t>チホウサイ</t>
    </rPh>
    <rPh sb="121" eb="123">
      <t>ショウカン</t>
    </rPh>
    <rPh sb="124" eb="126">
      <t>ヘイセイ</t>
    </rPh>
    <rPh sb="128" eb="130">
      <t>ネンド</t>
    </rPh>
    <rPh sb="131" eb="133">
      <t>シュウリョウ</t>
    </rPh>
    <rPh sb="139" eb="140">
      <t>オヨ</t>
    </rPh>
    <rPh sb="143" eb="144">
      <t>ホウ</t>
    </rPh>
    <rPh sb="144" eb="145">
      <t>ヒ</t>
    </rPh>
    <rPh sb="145" eb="147">
      <t>テキヨウ</t>
    </rPh>
    <rPh sb="147" eb="149">
      <t>キギョウ</t>
    </rPh>
    <rPh sb="153" eb="155">
      <t>ガイトウ</t>
    </rPh>
    <rPh sb="155" eb="157">
      <t>スウチ</t>
    </rPh>
    <phoneticPr fontId="5"/>
  </si>
  <si>
    <t>　立体駐車場である当該施設（法非適用企業）は、平成９年２月の供用開始から２２年経過していることから、市街地を訪れる市民の駐車場として広く利用していただくために、今後も必要な設備改修を行いながら健全経営を図っていきたい。</t>
    <rPh sb="1" eb="3">
      <t>リッタイ</t>
    </rPh>
    <rPh sb="3" eb="5">
      <t>チュウシャ</t>
    </rPh>
    <rPh sb="5" eb="6">
      <t>ジョウ</t>
    </rPh>
    <rPh sb="9" eb="11">
      <t>トウガイ</t>
    </rPh>
    <rPh sb="11" eb="13">
      <t>シセツ</t>
    </rPh>
    <rPh sb="14" eb="15">
      <t>ホウ</t>
    </rPh>
    <rPh sb="15" eb="16">
      <t>ヒ</t>
    </rPh>
    <rPh sb="16" eb="18">
      <t>テキヨウ</t>
    </rPh>
    <rPh sb="18" eb="20">
      <t>キギョウ</t>
    </rPh>
    <rPh sb="23" eb="25">
      <t>ヘイセイ</t>
    </rPh>
    <rPh sb="26" eb="27">
      <t>ネン</t>
    </rPh>
    <rPh sb="28" eb="29">
      <t>ガツ</t>
    </rPh>
    <rPh sb="30" eb="32">
      <t>キョウヨウ</t>
    </rPh>
    <rPh sb="32" eb="34">
      <t>カイシ</t>
    </rPh>
    <rPh sb="38" eb="39">
      <t>ネン</t>
    </rPh>
    <rPh sb="39" eb="41">
      <t>ケイカ</t>
    </rPh>
    <rPh sb="50" eb="53">
      <t>シガイチ</t>
    </rPh>
    <rPh sb="54" eb="55">
      <t>オトズ</t>
    </rPh>
    <rPh sb="57" eb="59">
      <t>シミン</t>
    </rPh>
    <rPh sb="60" eb="62">
      <t>チュウシャ</t>
    </rPh>
    <rPh sb="62" eb="63">
      <t>ジョウ</t>
    </rPh>
    <rPh sb="66" eb="67">
      <t>ヒロ</t>
    </rPh>
    <rPh sb="68" eb="70">
      <t>リヨウ</t>
    </rPh>
    <rPh sb="80" eb="82">
      <t>コンゴ</t>
    </rPh>
    <rPh sb="83" eb="85">
      <t>ヒツヨウ</t>
    </rPh>
    <rPh sb="86" eb="88">
      <t>セツビ</t>
    </rPh>
    <rPh sb="88" eb="90">
      <t>カイシュウ</t>
    </rPh>
    <rPh sb="91" eb="92">
      <t>オコナ</t>
    </rPh>
    <rPh sb="96" eb="98">
      <t>ケンゼン</t>
    </rPh>
    <rPh sb="98" eb="100">
      <t>ケイエイ</t>
    </rPh>
    <rPh sb="101" eb="102">
      <t>ハカ</t>
    </rPh>
    <phoneticPr fontId="5"/>
  </si>
  <si>
    <t>①平成２９年度と比較し、総収益は減少したが、総費用の減少額が大きかったため、収支比率は微増となった。
②他会計からの繰入を行っていないため、値が0となっている。
③②と同様に、他会計からの繰入を行っていないた
め、当項目の値も0になっている。
④平成２９年度と比較し、営業収益は減少したが、営業費用の減少額が大きかったため、比率は微増となった。
⑤平成２９年度と比較し、総収益が減少したが、総費用の減少額がが大きかったため、数値は微増した。</t>
    <rPh sb="1" eb="3">
      <t>ヘイセイ</t>
    </rPh>
    <rPh sb="5" eb="7">
      <t>ネンド</t>
    </rPh>
    <rPh sb="8" eb="10">
      <t>ヒカク</t>
    </rPh>
    <rPh sb="12" eb="15">
      <t>ソウシュウエキ</t>
    </rPh>
    <rPh sb="22" eb="25">
      <t>ソウヒヨウ</t>
    </rPh>
    <rPh sb="26" eb="28">
      <t>ゲンショウ</t>
    </rPh>
    <rPh sb="28" eb="29">
      <t>ガク</t>
    </rPh>
    <rPh sb="30" eb="31">
      <t>オオ</t>
    </rPh>
    <rPh sb="38" eb="40">
      <t>シュウシ</t>
    </rPh>
    <rPh sb="40" eb="42">
      <t>ヒリツ</t>
    </rPh>
    <rPh sb="52" eb="53">
      <t>タ</t>
    </rPh>
    <rPh sb="53" eb="55">
      <t>カイケイ</t>
    </rPh>
    <rPh sb="58" eb="60">
      <t>クリイレ</t>
    </rPh>
    <rPh sb="61" eb="62">
      <t>オコナ</t>
    </rPh>
    <rPh sb="70" eb="71">
      <t>アタイ</t>
    </rPh>
    <rPh sb="84" eb="86">
      <t>ドウヨウ</t>
    </rPh>
    <rPh sb="88" eb="89">
      <t>タ</t>
    </rPh>
    <rPh sb="89" eb="91">
      <t>カイケイ</t>
    </rPh>
    <rPh sb="94" eb="96">
      <t>クリイレ</t>
    </rPh>
    <rPh sb="97" eb="98">
      <t>オコナ</t>
    </rPh>
    <rPh sb="107" eb="108">
      <t>トウ</t>
    </rPh>
    <rPh sb="111" eb="112">
      <t>アタイ</t>
    </rPh>
    <rPh sb="130" eb="132">
      <t>ヒカク</t>
    </rPh>
    <rPh sb="134" eb="136">
      <t>エイギョウ</t>
    </rPh>
    <rPh sb="136" eb="138">
      <t>シュウエキ</t>
    </rPh>
    <rPh sb="145" eb="147">
      <t>エイギョウ</t>
    </rPh>
    <rPh sb="147" eb="149">
      <t>ヒヨウ</t>
    </rPh>
    <rPh sb="152" eb="153">
      <t>ガク</t>
    </rPh>
    <rPh sb="162" eb="164">
      <t>ヒリツ</t>
    </rPh>
    <rPh sb="181" eb="183">
      <t>ヒカク</t>
    </rPh>
    <rPh sb="201" eb="202">
      <t>ガク</t>
    </rPh>
    <rPh sb="212" eb="214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</si>
</sst>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99.6</c:v>
                </c:pt>
                <c:pt idx="3">
                  <c:v>194</c:v>
                </c:pt>
                <c:pt idx="4">
                  <c:v>198.2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378-B066-35D00FA83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176.4</c:v>
                </c:pt>
                <c:pt idx="2">
                  <c:v>172.5</c:v>
                </c:pt>
                <c:pt idx="3">
                  <c:v>198.5</c:v>
                </c:pt>
                <c:pt idx="4">
                  <c:v>217.4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9-4378-B066-35D00FA83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114</c:v>
                </c:pt>
                <c:pt idx="1">
                  <c:v>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0-465C-A68A-E44F8BBD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1098.3</c:v>
                </c:pt>
                <c:pt idx="1">
                  <c:v>655.5</c:v>
                </c:pt>
                <c:pt idx="2">
                  <c:v>316.8</c:v>
                </c:pt>
                <c:pt idx="3">
                  <c:v>113.9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0-465C-A68A-E44F8BBD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C7-4A65-AE86-94399FC4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7-4A65-AE86-94399FC4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42-4882-B1C6-050C9101B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2-4882-B1C6-050C9101B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1.3</c:v>
                </c:pt>
                <c:pt idx="2">
                  <c:v>7.5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9-48F9-9D4F-F6D7E2C01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</c:v>
                </c:pt>
                <c:pt idx="1">
                  <c:v>6.1</c:v>
                </c:pt>
                <c:pt idx="2">
                  <c:v>5.6</c:v>
                </c:pt>
                <c:pt idx="3">
                  <c:v>3.8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9-48F9-9D4F-F6D7E2C01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13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F-49A5-B8C2-2CA94EDF9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F-49A5-B8C2-2CA94EDF9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104.7</c:v>
                </c:pt>
                <c:pt idx="2">
                  <c:v>101.2</c:v>
                </c:pt>
                <c:pt idx="3">
                  <c:v>102</c:v>
                </c:pt>
                <c:pt idx="4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5-4C57-9B5F-68AF971A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152.30000000000001</c:v>
                </c:pt>
                <c:pt idx="2">
                  <c:v>148.5</c:v>
                </c:pt>
                <c:pt idx="3">
                  <c:v>159.30000000000001</c:v>
                </c:pt>
                <c:pt idx="4">
                  <c:v>159.80000000000001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5-4C57-9B5F-68AF971A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49</c:v>
                </c:pt>
                <c:pt idx="3">
                  <c:v>48</c:v>
                </c:pt>
                <c:pt idx="4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F-40E0-82FD-BA3CF2D0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29.9</c:v>
                </c:pt>
                <c:pt idx="1">
                  <c:v>36.1</c:v>
                </c:pt>
                <c:pt idx="2">
                  <c:v>33.9</c:v>
                </c:pt>
                <c:pt idx="3">
                  <c:v>26.5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F-40E0-82FD-BA3CF2D0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18796</c:v>
                </c:pt>
                <c:pt idx="1">
                  <c:v>19520</c:v>
                </c:pt>
                <c:pt idx="2">
                  <c:v>17051</c:v>
                </c:pt>
                <c:pt idx="3">
                  <c:v>17039</c:v>
                </c:pt>
                <c:pt idx="4">
                  <c:v>17428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A-4AE5-A704-D47F1EFB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18295</c:v>
                </c:pt>
                <c:pt idx="1">
                  <c:v>22959</c:v>
                </c:pt>
                <c:pt idx="2">
                  <c:v>22148</c:v>
                </c:pt>
                <c:pt idx="3">
                  <c:v>24086</c:v>
                </c:pt>
                <c:pt idx="4">
                  <c:v>23885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A-4AE5-A704-D47F1EFB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V21" sqref="NV2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長崎県諫早市　諫早市高城駐車場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6731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51" t="s">
        <v>130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99.6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194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198.2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3.6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1.3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7.5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104.7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101.2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101.2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149.69999999999999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176.4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172.5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198.5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217.4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6.1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152.30000000000001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148.5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159.80000000000001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128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127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13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5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30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18796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19520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17051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17039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17428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29.9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36.1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26.5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42.1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18295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22959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22148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24086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23885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129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41712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114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55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1098.3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655.5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316.8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113.9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101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vsvP/vEAyNBBI//WJCR5zCcKWexFGpafyzi+WRgTWpgOzgCCFrD54YqLonh/bPKwjhcn3IqH1aErUahJHs1dA==" saltValue="lJHH3noyexKFssChrD3SL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91</v>
      </c>
      <c r="AX5" s="59" t="s">
        <v>101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102</v>
      </c>
      <c r="BG5" s="59" t="s">
        <v>100</v>
      </c>
      <c r="BH5" s="59" t="s">
        <v>103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103</v>
      </c>
      <c r="BT5" s="59" t="s">
        <v>92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100</v>
      </c>
      <c r="CD5" s="59" t="s">
        <v>103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102</v>
      </c>
      <c r="DA5" s="59" t="s">
        <v>100</v>
      </c>
      <c r="DB5" s="59" t="s">
        <v>103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91</v>
      </c>
      <c r="DN5" s="59" t="s">
        <v>101</v>
      </c>
      <c r="DO5" s="59" t="s">
        <v>104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422045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長崎県諫早市</v>
      </c>
      <c r="I6" s="60" t="str">
        <f t="shared" si="1"/>
        <v>諫早市高城駐車場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立体式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6731</v>
      </c>
      <c r="V6" s="63">
        <f t="shared" si="1"/>
        <v>256</v>
      </c>
      <c r="W6" s="63">
        <f t="shared" si="1"/>
        <v>200</v>
      </c>
      <c r="X6" s="62" t="str">
        <f t="shared" si="1"/>
        <v>導入なし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99.6</v>
      </c>
      <c r="AB6" s="64">
        <f t="shared" si="2"/>
        <v>194</v>
      </c>
      <c r="AC6" s="64">
        <f t="shared" si="2"/>
        <v>198.2</v>
      </c>
      <c r="AD6" s="64">
        <f t="shared" si="2"/>
        <v>149.69999999999999</v>
      </c>
      <c r="AE6" s="64">
        <f t="shared" si="2"/>
        <v>176.4</v>
      </c>
      <c r="AF6" s="64">
        <f t="shared" si="2"/>
        <v>172.5</v>
      </c>
      <c r="AG6" s="64">
        <f t="shared" si="2"/>
        <v>198.5</v>
      </c>
      <c r="AH6" s="64">
        <f t="shared" si="2"/>
        <v>217.4</v>
      </c>
      <c r="AI6" s="61" t="str">
        <f>IF(AI8="-","",IF(AI8="-","【-】","【"&amp;SUBSTITUTE(TEXT(AI8,"#,##0.0"),"-","△")&amp;"】"))</f>
        <v>【297.1】</v>
      </c>
      <c r="AJ6" s="64">
        <f>IF(AJ8="-",NA(),AJ8)</f>
        <v>3.6</v>
      </c>
      <c r="AK6" s="64">
        <f t="shared" ref="AK6:AS6" si="3">IF(AK8="-",NA(),AK8)</f>
        <v>1.3</v>
      </c>
      <c r="AL6" s="64">
        <f t="shared" si="3"/>
        <v>7.5</v>
      </c>
      <c r="AM6" s="64">
        <f t="shared" si="3"/>
        <v>0</v>
      </c>
      <c r="AN6" s="64">
        <f t="shared" si="3"/>
        <v>0</v>
      </c>
      <c r="AO6" s="64">
        <f t="shared" si="3"/>
        <v>5</v>
      </c>
      <c r="AP6" s="64">
        <f t="shared" si="3"/>
        <v>6.1</v>
      </c>
      <c r="AQ6" s="64">
        <f t="shared" si="3"/>
        <v>5.6</v>
      </c>
      <c r="AR6" s="64">
        <f t="shared" si="3"/>
        <v>3.8</v>
      </c>
      <c r="AS6" s="64">
        <f t="shared" si="3"/>
        <v>3.3</v>
      </c>
      <c r="AT6" s="61" t="str">
        <f>IF(AT8="-","",IF(AT8="-","【-】","【"&amp;SUBSTITUTE(TEXT(AT8,"#,##0.0"),"-","△")&amp;"】"))</f>
        <v>【5.3】</v>
      </c>
      <c r="AU6" s="65">
        <f>IF(AU8="-",NA(),AU8)</f>
        <v>13</v>
      </c>
      <c r="AV6" s="65">
        <f t="shared" ref="AV6:BD6" si="4">IF(AV8="-",NA(),AV8)</f>
        <v>5</v>
      </c>
      <c r="AW6" s="65">
        <f t="shared" si="4"/>
        <v>30</v>
      </c>
      <c r="AX6" s="65">
        <f t="shared" si="4"/>
        <v>0</v>
      </c>
      <c r="AY6" s="65">
        <f t="shared" si="4"/>
        <v>0</v>
      </c>
      <c r="AZ6" s="65">
        <f t="shared" si="4"/>
        <v>30</v>
      </c>
      <c r="BA6" s="65">
        <f t="shared" si="4"/>
        <v>26</v>
      </c>
      <c r="BB6" s="65">
        <f t="shared" si="4"/>
        <v>26</v>
      </c>
      <c r="BC6" s="65">
        <f t="shared" si="4"/>
        <v>14</v>
      </c>
      <c r="BD6" s="65">
        <f t="shared" si="4"/>
        <v>10</v>
      </c>
      <c r="BE6" s="63" t="str">
        <f>IF(BE8="-","",IF(BE8="-","【-】","【"&amp;SUBSTITUTE(TEXT(BE8,"#,##0"),"-","△")&amp;"】"))</f>
        <v>【30】</v>
      </c>
      <c r="BF6" s="64">
        <f>IF(BF8="-",NA(),BF8)</f>
        <v>55</v>
      </c>
      <c r="BG6" s="64">
        <f t="shared" ref="BG6:BO6" si="5">IF(BG8="-",NA(),BG8)</f>
        <v>55</v>
      </c>
      <c r="BH6" s="64">
        <f t="shared" si="5"/>
        <v>49</v>
      </c>
      <c r="BI6" s="64">
        <f t="shared" si="5"/>
        <v>48</v>
      </c>
      <c r="BJ6" s="64">
        <f t="shared" si="5"/>
        <v>49.5</v>
      </c>
      <c r="BK6" s="64">
        <f t="shared" si="5"/>
        <v>29.9</v>
      </c>
      <c r="BL6" s="64">
        <f t="shared" si="5"/>
        <v>36.1</v>
      </c>
      <c r="BM6" s="64">
        <f t="shared" si="5"/>
        <v>33.9</v>
      </c>
      <c r="BN6" s="64">
        <f t="shared" si="5"/>
        <v>26.5</v>
      </c>
      <c r="BO6" s="64">
        <f t="shared" si="5"/>
        <v>42.1</v>
      </c>
      <c r="BP6" s="61" t="str">
        <f>IF(BP8="-","",IF(BP8="-","【-】","【"&amp;SUBSTITUTE(TEXT(BP8,"#,##0.0"),"-","△")&amp;"】"))</f>
        <v>【26.3】</v>
      </c>
      <c r="BQ6" s="65">
        <f>IF(BQ8="-",NA(),BQ8)</f>
        <v>18796</v>
      </c>
      <c r="BR6" s="65">
        <f t="shared" ref="BR6:BZ6" si="6">IF(BR8="-",NA(),BR8)</f>
        <v>19520</v>
      </c>
      <c r="BS6" s="65">
        <f t="shared" si="6"/>
        <v>17051</v>
      </c>
      <c r="BT6" s="65">
        <f t="shared" si="6"/>
        <v>17039</v>
      </c>
      <c r="BU6" s="65">
        <f t="shared" si="6"/>
        <v>17428</v>
      </c>
      <c r="BV6" s="65">
        <f t="shared" si="6"/>
        <v>18295</v>
      </c>
      <c r="BW6" s="65">
        <f t="shared" si="6"/>
        <v>22959</v>
      </c>
      <c r="BX6" s="65">
        <f t="shared" si="6"/>
        <v>22148</v>
      </c>
      <c r="BY6" s="65">
        <f t="shared" si="6"/>
        <v>24086</v>
      </c>
      <c r="BZ6" s="65">
        <f t="shared" si="6"/>
        <v>23885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41712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114</v>
      </c>
      <c r="DA6" s="64">
        <f t="shared" ref="DA6:DI6" si="8">IF(DA8="-",NA(),DA8)</f>
        <v>55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1098.3</v>
      </c>
      <c r="DF6" s="64">
        <f t="shared" si="8"/>
        <v>655.5</v>
      </c>
      <c r="DG6" s="64">
        <f t="shared" si="8"/>
        <v>316.8</v>
      </c>
      <c r="DH6" s="64">
        <f t="shared" si="8"/>
        <v>113.9</v>
      </c>
      <c r="DI6" s="64">
        <f t="shared" si="8"/>
        <v>101</v>
      </c>
      <c r="DJ6" s="61" t="str">
        <f>IF(DJ8="-","",IF(DJ8="-","【-】","【"&amp;SUBSTITUTE(TEXT(DJ8,"#,##0.0"),"-","△")&amp;"】"))</f>
        <v>【103.6】</v>
      </c>
      <c r="DK6" s="64">
        <f>IF(DK8="-",NA(),DK8)</f>
        <v>100</v>
      </c>
      <c r="DL6" s="64">
        <f t="shared" ref="DL6:DT6" si="9">IF(DL8="-",NA(),DL8)</f>
        <v>104.7</v>
      </c>
      <c r="DM6" s="64">
        <f t="shared" si="9"/>
        <v>101.2</v>
      </c>
      <c r="DN6" s="64">
        <f t="shared" si="9"/>
        <v>102</v>
      </c>
      <c r="DO6" s="64">
        <f t="shared" si="9"/>
        <v>101.2</v>
      </c>
      <c r="DP6" s="64">
        <f t="shared" si="9"/>
        <v>149.69999999999999</v>
      </c>
      <c r="DQ6" s="64">
        <f t="shared" si="9"/>
        <v>152.30000000000001</v>
      </c>
      <c r="DR6" s="64">
        <f t="shared" si="9"/>
        <v>148.5</v>
      </c>
      <c r="DS6" s="64">
        <f t="shared" si="9"/>
        <v>159.30000000000001</v>
      </c>
      <c r="DT6" s="64">
        <f t="shared" si="9"/>
        <v>159.80000000000001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107</v>
      </c>
      <c r="B7" s="60">
        <f t="shared" ref="B7:X7" si="10">B8</f>
        <v>2018</v>
      </c>
      <c r="C7" s="60">
        <f t="shared" si="10"/>
        <v>422045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長崎県　諫早市</v>
      </c>
      <c r="I7" s="60" t="str">
        <f t="shared" si="10"/>
        <v>諫早市高城駐車場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立体式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6731</v>
      </c>
      <c r="V7" s="63">
        <f t="shared" si="10"/>
        <v>256</v>
      </c>
      <c r="W7" s="63">
        <f t="shared" si="10"/>
        <v>200</v>
      </c>
      <c r="X7" s="62" t="str">
        <f t="shared" si="10"/>
        <v>導入なし</v>
      </c>
      <c r="Y7" s="64">
        <f>Y8</f>
        <v>100</v>
      </c>
      <c r="Z7" s="64">
        <f t="shared" ref="Z7:AH7" si="11">Z8</f>
        <v>100</v>
      </c>
      <c r="AA7" s="64">
        <f t="shared" si="11"/>
        <v>99.6</v>
      </c>
      <c r="AB7" s="64">
        <f t="shared" si="11"/>
        <v>194</v>
      </c>
      <c r="AC7" s="64">
        <f t="shared" si="11"/>
        <v>198.2</v>
      </c>
      <c r="AD7" s="64">
        <f t="shared" si="11"/>
        <v>149.69999999999999</v>
      </c>
      <c r="AE7" s="64">
        <f t="shared" si="11"/>
        <v>176.4</v>
      </c>
      <c r="AF7" s="64">
        <f t="shared" si="11"/>
        <v>172.5</v>
      </c>
      <c r="AG7" s="64">
        <f t="shared" si="11"/>
        <v>198.5</v>
      </c>
      <c r="AH7" s="64">
        <f t="shared" si="11"/>
        <v>217.4</v>
      </c>
      <c r="AI7" s="61"/>
      <c r="AJ7" s="64">
        <f>AJ8</f>
        <v>3.6</v>
      </c>
      <c r="AK7" s="64">
        <f t="shared" ref="AK7:AS7" si="12">AK8</f>
        <v>1.3</v>
      </c>
      <c r="AL7" s="64">
        <f t="shared" si="12"/>
        <v>7.5</v>
      </c>
      <c r="AM7" s="64">
        <f t="shared" si="12"/>
        <v>0</v>
      </c>
      <c r="AN7" s="64">
        <f t="shared" si="12"/>
        <v>0</v>
      </c>
      <c r="AO7" s="64">
        <f t="shared" si="12"/>
        <v>5</v>
      </c>
      <c r="AP7" s="64">
        <f t="shared" si="12"/>
        <v>6.1</v>
      </c>
      <c r="AQ7" s="64">
        <f t="shared" si="12"/>
        <v>5.6</v>
      </c>
      <c r="AR7" s="64">
        <f t="shared" si="12"/>
        <v>3.8</v>
      </c>
      <c r="AS7" s="64">
        <f t="shared" si="12"/>
        <v>3.3</v>
      </c>
      <c r="AT7" s="61"/>
      <c r="AU7" s="65">
        <f>AU8</f>
        <v>13</v>
      </c>
      <c r="AV7" s="65">
        <f t="shared" ref="AV7:BD7" si="13">AV8</f>
        <v>5</v>
      </c>
      <c r="AW7" s="65">
        <f t="shared" si="13"/>
        <v>30</v>
      </c>
      <c r="AX7" s="65">
        <f t="shared" si="13"/>
        <v>0</v>
      </c>
      <c r="AY7" s="65">
        <f t="shared" si="13"/>
        <v>0</v>
      </c>
      <c r="AZ7" s="65">
        <f t="shared" si="13"/>
        <v>30</v>
      </c>
      <c r="BA7" s="65">
        <f t="shared" si="13"/>
        <v>26</v>
      </c>
      <c r="BB7" s="65">
        <f t="shared" si="13"/>
        <v>26</v>
      </c>
      <c r="BC7" s="65">
        <f t="shared" si="13"/>
        <v>14</v>
      </c>
      <c r="BD7" s="65">
        <f t="shared" si="13"/>
        <v>10</v>
      </c>
      <c r="BE7" s="63"/>
      <c r="BF7" s="64">
        <f>BF8</f>
        <v>55</v>
      </c>
      <c r="BG7" s="64">
        <f t="shared" ref="BG7:BO7" si="14">BG8</f>
        <v>55</v>
      </c>
      <c r="BH7" s="64">
        <f t="shared" si="14"/>
        <v>49</v>
      </c>
      <c r="BI7" s="64">
        <f t="shared" si="14"/>
        <v>48</v>
      </c>
      <c r="BJ7" s="64">
        <f t="shared" si="14"/>
        <v>49.5</v>
      </c>
      <c r="BK7" s="64">
        <f t="shared" si="14"/>
        <v>29.9</v>
      </c>
      <c r="BL7" s="64">
        <f t="shared" si="14"/>
        <v>36.1</v>
      </c>
      <c r="BM7" s="64">
        <f t="shared" si="14"/>
        <v>33.9</v>
      </c>
      <c r="BN7" s="64">
        <f t="shared" si="14"/>
        <v>26.5</v>
      </c>
      <c r="BO7" s="64">
        <f t="shared" si="14"/>
        <v>42.1</v>
      </c>
      <c r="BP7" s="61"/>
      <c r="BQ7" s="65">
        <f>BQ8</f>
        <v>18796</v>
      </c>
      <c r="BR7" s="65">
        <f t="shared" ref="BR7:BZ7" si="15">BR8</f>
        <v>19520</v>
      </c>
      <c r="BS7" s="65">
        <f t="shared" si="15"/>
        <v>17051</v>
      </c>
      <c r="BT7" s="65">
        <f t="shared" si="15"/>
        <v>17039</v>
      </c>
      <c r="BU7" s="65">
        <f t="shared" si="15"/>
        <v>17428</v>
      </c>
      <c r="BV7" s="65">
        <f t="shared" si="15"/>
        <v>18295</v>
      </c>
      <c r="BW7" s="65">
        <f t="shared" si="15"/>
        <v>22959</v>
      </c>
      <c r="BX7" s="65">
        <f t="shared" si="15"/>
        <v>22148</v>
      </c>
      <c r="BY7" s="65">
        <f t="shared" si="15"/>
        <v>24086</v>
      </c>
      <c r="BZ7" s="65">
        <f t="shared" si="15"/>
        <v>23885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41712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114</v>
      </c>
      <c r="DA7" s="64">
        <f t="shared" ref="DA7:DI7" si="16">DA8</f>
        <v>55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1098.3</v>
      </c>
      <c r="DF7" s="64">
        <f t="shared" si="16"/>
        <v>655.5</v>
      </c>
      <c r="DG7" s="64">
        <f t="shared" si="16"/>
        <v>316.8</v>
      </c>
      <c r="DH7" s="64">
        <f t="shared" si="16"/>
        <v>113.9</v>
      </c>
      <c r="DI7" s="64">
        <f t="shared" si="16"/>
        <v>101</v>
      </c>
      <c r="DJ7" s="61"/>
      <c r="DK7" s="64">
        <f>DK8</f>
        <v>100</v>
      </c>
      <c r="DL7" s="64">
        <f t="shared" ref="DL7:DT7" si="17">DL8</f>
        <v>104.7</v>
      </c>
      <c r="DM7" s="64">
        <f t="shared" si="17"/>
        <v>101.2</v>
      </c>
      <c r="DN7" s="64">
        <f t="shared" si="17"/>
        <v>102</v>
      </c>
      <c r="DO7" s="64">
        <f t="shared" si="17"/>
        <v>101.2</v>
      </c>
      <c r="DP7" s="64">
        <f t="shared" si="17"/>
        <v>149.69999999999999</v>
      </c>
      <c r="DQ7" s="64">
        <f t="shared" si="17"/>
        <v>152.30000000000001</v>
      </c>
      <c r="DR7" s="64">
        <f t="shared" si="17"/>
        <v>148.5</v>
      </c>
      <c r="DS7" s="64">
        <f t="shared" si="17"/>
        <v>159.30000000000001</v>
      </c>
      <c r="DT7" s="64">
        <f t="shared" si="17"/>
        <v>159.80000000000001</v>
      </c>
      <c r="DU7" s="61"/>
    </row>
    <row r="8" spans="1:125" s="66" customFormat="1" x14ac:dyDescent="0.15">
      <c r="A8" s="49"/>
      <c r="B8" s="67">
        <v>2018</v>
      </c>
      <c r="C8" s="67">
        <v>422045</v>
      </c>
      <c r="D8" s="67">
        <v>47</v>
      </c>
      <c r="E8" s="67">
        <v>14</v>
      </c>
      <c r="F8" s="67">
        <v>0</v>
      </c>
      <c r="G8" s="67">
        <v>1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22</v>
      </c>
      <c r="S8" s="69" t="s">
        <v>119</v>
      </c>
      <c r="T8" s="69" t="s">
        <v>120</v>
      </c>
      <c r="U8" s="70">
        <v>6731</v>
      </c>
      <c r="V8" s="70">
        <v>256</v>
      </c>
      <c r="W8" s="70">
        <v>200</v>
      </c>
      <c r="X8" s="69" t="s">
        <v>121</v>
      </c>
      <c r="Y8" s="71">
        <v>100</v>
      </c>
      <c r="Z8" s="71">
        <v>100</v>
      </c>
      <c r="AA8" s="71">
        <v>99.6</v>
      </c>
      <c r="AB8" s="71">
        <v>194</v>
      </c>
      <c r="AC8" s="71">
        <v>198.2</v>
      </c>
      <c r="AD8" s="71">
        <v>149.69999999999999</v>
      </c>
      <c r="AE8" s="71">
        <v>176.4</v>
      </c>
      <c r="AF8" s="71">
        <v>172.5</v>
      </c>
      <c r="AG8" s="71">
        <v>198.5</v>
      </c>
      <c r="AH8" s="71">
        <v>217.4</v>
      </c>
      <c r="AI8" s="68">
        <v>297.10000000000002</v>
      </c>
      <c r="AJ8" s="71">
        <v>3.6</v>
      </c>
      <c r="AK8" s="71">
        <v>1.3</v>
      </c>
      <c r="AL8" s="71">
        <v>7.5</v>
      </c>
      <c r="AM8" s="71">
        <v>0</v>
      </c>
      <c r="AN8" s="71">
        <v>0</v>
      </c>
      <c r="AO8" s="71">
        <v>5</v>
      </c>
      <c r="AP8" s="71">
        <v>6.1</v>
      </c>
      <c r="AQ8" s="71">
        <v>5.6</v>
      </c>
      <c r="AR8" s="71">
        <v>3.8</v>
      </c>
      <c r="AS8" s="71">
        <v>3.3</v>
      </c>
      <c r="AT8" s="68">
        <v>5.3</v>
      </c>
      <c r="AU8" s="72">
        <v>13</v>
      </c>
      <c r="AV8" s="72">
        <v>5</v>
      </c>
      <c r="AW8" s="72">
        <v>30</v>
      </c>
      <c r="AX8" s="72">
        <v>0</v>
      </c>
      <c r="AY8" s="72">
        <v>0</v>
      </c>
      <c r="AZ8" s="72">
        <v>30</v>
      </c>
      <c r="BA8" s="72">
        <v>26</v>
      </c>
      <c r="BB8" s="72">
        <v>26</v>
      </c>
      <c r="BC8" s="72">
        <v>14</v>
      </c>
      <c r="BD8" s="72">
        <v>10</v>
      </c>
      <c r="BE8" s="72">
        <v>30</v>
      </c>
      <c r="BF8" s="71">
        <v>55</v>
      </c>
      <c r="BG8" s="71">
        <v>55</v>
      </c>
      <c r="BH8" s="71">
        <v>49</v>
      </c>
      <c r="BI8" s="71">
        <v>48</v>
      </c>
      <c r="BJ8" s="71">
        <v>49.5</v>
      </c>
      <c r="BK8" s="71">
        <v>29.9</v>
      </c>
      <c r="BL8" s="71">
        <v>36.1</v>
      </c>
      <c r="BM8" s="71">
        <v>33.9</v>
      </c>
      <c r="BN8" s="71">
        <v>26.5</v>
      </c>
      <c r="BO8" s="71">
        <v>42.1</v>
      </c>
      <c r="BP8" s="68">
        <v>26.3</v>
      </c>
      <c r="BQ8" s="72">
        <v>18796</v>
      </c>
      <c r="BR8" s="72">
        <v>19520</v>
      </c>
      <c r="BS8" s="72">
        <v>17051</v>
      </c>
      <c r="BT8" s="73">
        <v>17039</v>
      </c>
      <c r="BU8" s="73">
        <v>17428</v>
      </c>
      <c r="BV8" s="72">
        <v>18295</v>
      </c>
      <c r="BW8" s="72">
        <v>22959</v>
      </c>
      <c r="BX8" s="72">
        <v>22148</v>
      </c>
      <c r="BY8" s="72">
        <v>24086</v>
      </c>
      <c r="BZ8" s="72">
        <v>23885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41712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114</v>
      </c>
      <c r="DA8" s="71">
        <v>55</v>
      </c>
      <c r="DB8" s="71">
        <v>0</v>
      </c>
      <c r="DC8" s="71">
        <v>0</v>
      </c>
      <c r="DD8" s="71">
        <v>0</v>
      </c>
      <c r="DE8" s="71">
        <v>1098.3</v>
      </c>
      <c r="DF8" s="71">
        <v>655.5</v>
      </c>
      <c r="DG8" s="71">
        <v>316.8</v>
      </c>
      <c r="DH8" s="71">
        <v>113.9</v>
      </c>
      <c r="DI8" s="71">
        <v>101</v>
      </c>
      <c r="DJ8" s="68">
        <v>103.6</v>
      </c>
      <c r="DK8" s="71">
        <v>100</v>
      </c>
      <c r="DL8" s="71">
        <v>104.7</v>
      </c>
      <c r="DM8" s="71">
        <v>101.2</v>
      </c>
      <c r="DN8" s="71">
        <v>102</v>
      </c>
      <c r="DO8" s="71">
        <v>101.2</v>
      </c>
      <c r="DP8" s="71">
        <v>149.69999999999999</v>
      </c>
      <c r="DQ8" s="71">
        <v>152.30000000000001</v>
      </c>
      <c r="DR8" s="71">
        <v>148.5</v>
      </c>
      <c r="DS8" s="71">
        <v>159.30000000000001</v>
      </c>
      <c r="DT8" s="71">
        <v>159.80000000000001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磯 大志朗</cp:lastModifiedBy>
  <cp:lastPrinted>2020-01-29T08:54:40Z</cp:lastPrinted>
  <dcterms:created xsi:type="dcterms:W3CDTF">2019-12-05T07:29:41Z</dcterms:created>
  <dcterms:modified xsi:type="dcterms:W3CDTF">2020-03-04T02:21:31Z</dcterms:modified>
  <cp:category/>
</cp:coreProperties>
</file>