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6_平戸市\"/>
    </mc:Choice>
  </mc:AlternateContent>
  <xr:revisionPtr revIDLastSave="0" documentId="13_ncr:1_{E5054335-0F08-4683-9D1A-BDC13CDCCB34}" xr6:coauthVersionLast="36" xr6:coauthVersionMax="36" xr10:uidLastSave="{00000000-0000-0000-0000-000000000000}"/>
  <workbookProtection workbookAlgorithmName="SHA-512" workbookHashValue="ES7f4bC/S4MObADpvbhlWq04YSS5Vteg0Ed9pY/UhEDZ8K3hZGhv1Jt0oVakDnZl0OKgExI4eCY6/GoutHSQzQ==" workbookSaltValue="TDW0OQNxUAfkbmYvBVu/lg==" workbookSpinCount="100000" lockStructure="1"/>
  <bookViews>
    <workbookView xWindow="0" yWindow="0" windowWidth="28800" windowHeight="121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K18" i="5" s="1"/>
  <c r="MJ8" i="5"/>
  <c r="LZ8" i="5"/>
  <c r="LQ8" i="5"/>
  <c r="LU12" i="5" s="1"/>
  <c r="LP8" i="5"/>
  <c r="LG8" i="5"/>
  <c r="LF8" i="5"/>
  <c r="KW8" i="5"/>
  <c r="KY12" i="5" s="1"/>
  <c r="KV8" i="5"/>
  <c r="KU8" i="5"/>
  <c r="KL8" i="5"/>
  <c r="KM18" i="5" s="1"/>
  <c r="KK8" i="5"/>
  <c r="KA8" i="5"/>
  <c r="JR8" i="5"/>
  <c r="JQ8" i="5"/>
  <c r="JH8" i="5"/>
  <c r="JJ12" i="5" s="1"/>
  <c r="JG8" i="5"/>
  <c r="IX8" i="5"/>
  <c r="IW8" i="5"/>
  <c r="IV8" i="5"/>
  <c r="IM8" i="5"/>
  <c r="IO18" i="5" s="1"/>
  <c r="IL8" i="5"/>
  <c r="IB8" i="5"/>
  <c r="HS8" i="5"/>
  <c r="HS18" i="5" s="1"/>
  <c r="HR8" i="5"/>
  <c r="HI8" i="5"/>
  <c r="HH8" i="5"/>
  <c r="GY8" i="5"/>
  <c r="GY12" i="5" s="1"/>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H16" i="4" s="1"/>
  <c r="AQ6" i="5"/>
  <c r="F16" i="4" s="1"/>
  <c r="AP6" i="5"/>
  <c r="AO6" i="5"/>
  <c r="L15" i="4" s="1"/>
  <c r="AN6" i="5"/>
  <c r="J15" i="4" s="1"/>
  <c r="AM6" i="5"/>
  <c r="H15" i="4" s="1"/>
  <c r="AL6" i="5"/>
  <c r="AK6" i="5"/>
  <c r="N14" i="4" s="1"/>
  <c r="AJ6" i="5"/>
  <c r="AI6" i="5"/>
  <c r="J14" i="4" s="1"/>
  <c r="AH6" i="5"/>
  <c r="AG6" i="5"/>
  <c r="F14" i="4" s="1"/>
  <c r="AF6" i="5"/>
  <c r="AE6" i="5"/>
  <c r="AD6" i="5"/>
  <c r="AC6" i="5"/>
  <c r="H13" i="4" s="1"/>
  <c r="AB6" i="5"/>
  <c r="F13" i="4" s="1"/>
  <c r="AA6" i="5"/>
  <c r="N12" i="4" s="1"/>
  <c r="Z6" i="5"/>
  <c r="Y6" i="5"/>
  <c r="J12" i="4" s="1"/>
  <c r="X6" i="5"/>
  <c r="W6" i="5"/>
  <c r="F12" i="4" s="1"/>
  <c r="V6" i="5"/>
  <c r="U6" i="5"/>
  <c r="T6" i="5"/>
  <c r="S6" i="5"/>
  <c r="R6" i="5"/>
  <c r="Q6" i="5"/>
  <c r="B7" i="4" s="1"/>
  <c r="P6" i="5"/>
  <c r="O6" i="5"/>
  <c r="J5" i="4" s="1"/>
  <c r="N6" i="5"/>
  <c r="M6" i="5"/>
  <c r="GN8" i="5" s="1"/>
  <c r="L6" i="5"/>
  <c r="K6" i="5"/>
  <c r="J3" i="4" s="1"/>
  <c r="J6" i="5"/>
  <c r="I6" i="5"/>
  <c r="B3" i="4" s="1"/>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N15" i="4"/>
  <c r="F15" i="4"/>
  <c r="L14" i="4"/>
  <c r="H14" i="4"/>
  <c r="N13" i="4"/>
  <c r="L13" i="4"/>
  <c r="J13" i="4"/>
  <c r="L12" i="4"/>
  <c r="H12" i="4"/>
  <c r="F9" i="4"/>
  <c r="N7" i="4"/>
  <c r="N5" i="4"/>
  <c r="F5" i="4"/>
  <c r="N3" i="4"/>
  <c r="F3" i="4"/>
  <c r="B1" i="4"/>
  <c r="FJ8" i="5" l="1"/>
  <c r="FN12" i="5" s="1"/>
  <c r="B5" i="4"/>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KP16" i="5"/>
  <c r="EI16" i="5"/>
  <c r="KF10" i="5"/>
  <c r="IQ10" i="5"/>
  <c r="HC10" i="5"/>
  <c r="FN10" i="5"/>
  <c r="DY10" i="5"/>
  <c r="CJ10" i="5"/>
  <c r="JB16" i="5"/>
  <c r="CT16" i="5"/>
  <c r="MO10" i="5"/>
  <c r="ME10" i="5"/>
  <c r="LU10" i="5"/>
  <c r="LK10" i="5"/>
  <c r="JV10" i="5"/>
  <c r="IG10" i="5"/>
  <c r="GR10" i="5"/>
  <c r="FD10" i="5"/>
  <c r="DO10" i="5"/>
  <c r="BY10" i="5"/>
  <c r="HM16" i="5"/>
  <c r="BC16" i="5"/>
  <c r="LA10" i="5"/>
  <c r="JL10" i="5"/>
  <c r="HW10" i="5"/>
  <c r="GH10" i="5"/>
  <c r="ES10" i="5"/>
  <c r="DE10" i="5"/>
  <c r="BN10" i="5"/>
  <c r="ME16" i="5"/>
  <c r="FX16" i="5"/>
  <c r="KP10" i="5"/>
  <c r="JB10" i="5"/>
  <c r="HM10" i="5"/>
  <c r="FX10" i="5"/>
  <c r="EI10" i="5"/>
  <c r="CT10" i="5"/>
  <c r="BC10" i="5"/>
  <c r="N11" i="4"/>
  <c r="EZ8" i="5"/>
  <c r="FT8" i="5"/>
  <c r="HM18" i="5"/>
  <c r="HI18" i="5"/>
  <c r="HK12" i="5"/>
  <c r="HL18" i="5"/>
  <c r="HJ12" i="5"/>
  <c r="HK18" i="5"/>
  <c r="HM12" i="5"/>
  <c r="HI12" i="5"/>
  <c r="JB18" i="5"/>
  <c r="IX18" i="5"/>
  <c r="IZ12" i="5"/>
  <c r="JA18" i="5"/>
  <c r="IY12" i="5"/>
  <c r="IZ18" i="5"/>
  <c r="JB12" i="5"/>
  <c r="IX12" i="5"/>
  <c r="JT18" i="5"/>
  <c r="JV12" i="5"/>
  <c r="JR12" i="5"/>
  <c r="JS18" i="5"/>
  <c r="JU12" i="5"/>
  <c r="JV18" i="5"/>
  <c r="JR18" i="5"/>
  <c r="JT12" i="5"/>
  <c r="LI18" i="5"/>
  <c r="LK12" i="5"/>
  <c r="LG12" i="5"/>
  <c r="LH18" i="5"/>
  <c r="LJ12" i="5"/>
  <c r="LK18" i="5"/>
  <c r="LG18" i="5"/>
  <c r="LI12" i="5"/>
  <c r="C10" i="5"/>
  <c r="FJ12" i="5"/>
  <c r="HU12" i="5"/>
  <c r="JA12" i="5"/>
  <c r="KO12" i="5"/>
  <c r="HJ18" i="5"/>
  <c r="JU18" i="5"/>
  <c r="LA18" i="5"/>
  <c r="IN18" i="5"/>
  <c r="IP12" i="5"/>
  <c r="IQ18" i="5"/>
  <c r="IM18" i="5"/>
  <c r="IO12" i="5"/>
  <c r="IP18" i="5"/>
  <c r="IN12" i="5"/>
  <c r="MN18" i="5"/>
  <c r="ML12" i="5"/>
  <c r="MM18" i="5"/>
  <c r="MO12" i="5"/>
  <c r="MK12" i="5"/>
  <c r="ML18" i="5"/>
  <c r="MN12" i="5"/>
  <c r="D10" i="5"/>
  <c r="IY18" i="5"/>
  <c r="LJ18" i="5"/>
  <c r="MO18" i="5"/>
  <c r="FK18" i="5"/>
  <c r="FM12" i="5"/>
  <c r="FN18" i="5"/>
  <c r="FJ18" i="5"/>
  <c r="FL12" i="5"/>
  <c r="FM18" i="5"/>
  <c r="FK12" i="5"/>
  <c r="GZ18" i="5"/>
  <c r="HB12" i="5"/>
  <c r="HC18" i="5"/>
  <c r="GY18" i="5"/>
  <c r="HA12" i="5"/>
  <c r="HB18" i="5"/>
  <c r="GZ12" i="5"/>
  <c r="HV18" i="5"/>
  <c r="HT12" i="5"/>
  <c r="HU18" i="5"/>
  <c r="HW12" i="5"/>
  <c r="HS12" i="5"/>
  <c r="HT18" i="5"/>
  <c r="HV12" i="5"/>
  <c r="JK18" i="5"/>
  <c r="JI12" i="5"/>
  <c r="JJ18" i="5"/>
  <c r="JL12" i="5"/>
  <c r="JH12" i="5"/>
  <c r="JI18" i="5"/>
  <c r="JK12" i="5"/>
  <c r="KZ18" i="5"/>
  <c r="KX12" i="5"/>
  <c r="KY18" i="5"/>
  <c r="LA12" i="5"/>
  <c r="KW12" i="5"/>
  <c r="KX18" i="5"/>
  <c r="KZ12" i="5"/>
  <c r="LR18" i="5"/>
  <c r="LT12" i="5"/>
  <c r="LU18" i="5"/>
  <c r="LQ18" i="5"/>
  <c r="LS12" i="5"/>
  <c r="LT18" i="5"/>
  <c r="LR12" i="5"/>
  <c r="E10" i="5"/>
  <c r="HC12" i="5"/>
  <c r="IM12" i="5"/>
  <c r="JS12" i="5"/>
  <c r="LH12" i="5"/>
  <c r="MM12" i="5"/>
  <c r="HW18" i="5"/>
  <c r="JH18" i="5"/>
  <c r="LS18" i="5"/>
  <c r="KP18" i="5"/>
  <c r="KL18" i="5"/>
  <c r="KN12" i="5"/>
  <c r="KO18" i="5"/>
  <c r="KM12" i="5"/>
  <c r="KN18" i="5"/>
  <c r="KP12" i="5"/>
  <c r="KL12" i="5"/>
  <c r="B10" i="5"/>
  <c r="HL12" i="5"/>
  <c r="IQ12" i="5"/>
  <c r="LQ12" i="5"/>
  <c r="FL18" i="5"/>
  <c r="HA18" i="5"/>
  <c r="JL18" i="5"/>
  <c r="KW18" i="5"/>
  <c r="MM16" i="5" l="1"/>
  <c r="KY16" i="5"/>
  <c r="JJ16" i="5"/>
  <c r="HU16" i="5"/>
  <c r="GF16" i="5"/>
  <c r="EQ16" i="5"/>
  <c r="DC16" i="5"/>
  <c r="BL16" i="5"/>
  <c r="MC10" i="5"/>
  <c r="MC16" i="5"/>
  <c r="KN16" i="5"/>
  <c r="IZ16" i="5"/>
  <c r="HK16" i="5"/>
  <c r="FV16" i="5"/>
  <c r="EG16" i="5"/>
  <c r="CR16" i="5"/>
  <c r="BA16" i="5"/>
  <c r="LS16" i="5"/>
  <c r="KD16" i="5"/>
  <c r="IO16" i="5"/>
  <c r="HA16" i="5"/>
  <c r="FL16" i="5"/>
  <c r="DW16" i="5"/>
  <c r="CH16" i="5"/>
  <c r="IE16" i="5"/>
  <c r="BW16" i="5"/>
  <c r="KY10" i="5"/>
  <c r="JJ10" i="5"/>
  <c r="HU10" i="5"/>
  <c r="GF10" i="5"/>
  <c r="EQ10" i="5"/>
  <c r="DC10" i="5"/>
  <c r="BL10" i="5"/>
  <c r="J11" i="4"/>
  <c r="GP16" i="5"/>
  <c r="KN10" i="5"/>
  <c r="IZ10" i="5"/>
  <c r="HK10" i="5"/>
  <c r="FV10" i="5"/>
  <c r="EG10" i="5"/>
  <c r="CR10" i="5"/>
  <c r="BA10" i="5"/>
  <c r="LI16" i="5"/>
  <c r="FB16" i="5"/>
  <c r="LS10" i="5"/>
  <c r="KD10" i="5"/>
  <c r="IO10" i="5"/>
  <c r="HA10" i="5"/>
  <c r="FL10" i="5"/>
  <c r="DW10" i="5"/>
  <c r="CH10" i="5"/>
  <c r="JT16" i="5"/>
  <c r="DM16" i="5"/>
  <c r="MM10" i="5"/>
  <c r="LI10" i="5"/>
  <c r="JT10" i="5"/>
  <c r="IE10" i="5"/>
  <c r="GP10" i="5"/>
  <c r="FB10" i="5"/>
  <c r="DM10" i="5"/>
  <c r="BW10" i="5"/>
  <c r="FB18" i="5"/>
  <c r="FD12" i="5"/>
  <c r="EZ12" i="5"/>
  <c r="FA18" i="5"/>
  <c r="FC12" i="5"/>
  <c r="FD18" i="5"/>
  <c r="EZ18" i="5"/>
  <c r="FB12" i="5"/>
  <c r="FA12" i="5"/>
  <c r="FC18" i="5"/>
  <c r="LQ16" i="5"/>
  <c r="KB16" i="5"/>
  <c r="IM16" i="5"/>
  <c r="GY16" i="5"/>
  <c r="FJ16" i="5"/>
  <c r="DU16" i="5"/>
  <c r="CF16" i="5"/>
  <c r="LG16" i="5"/>
  <c r="JR16" i="5"/>
  <c r="IC16" i="5"/>
  <c r="GN16" i="5"/>
  <c r="EZ16" i="5"/>
  <c r="DK16" i="5"/>
  <c r="BU16" i="5"/>
  <c r="MK16" i="5"/>
  <c r="KW16" i="5"/>
  <c r="JH16" i="5"/>
  <c r="HS16" i="5"/>
  <c r="GD16" i="5"/>
  <c r="EO16" i="5"/>
  <c r="DA16" i="5"/>
  <c r="BJ16" i="5"/>
  <c r="MA16" i="5"/>
  <c r="FT16" i="5"/>
  <c r="MK10" i="5"/>
  <c r="MA10" i="5"/>
  <c r="LQ10" i="5"/>
  <c r="KB10" i="5"/>
  <c r="IM10" i="5"/>
  <c r="GY10" i="5"/>
  <c r="FJ10" i="5"/>
  <c r="DU10" i="5"/>
  <c r="CF10" i="5"/>
  <c r="KL16" i="5"/>
  <c r="EE16" i="5"/>
  <c r="LG10" i="5"/>
  <c r="JR10" i="5"/>
  <c r="IC10" i="5"/>
  <c r="GN10" i="5"/>
  <c r="EZ10" i="5"/>
  <c r="DK10" i="5"/>
  <c r="BU10" i="5"/>
  <c r="IX16" i="5"/>
  <c r="CP16" i="5"/>
  <c r="KW10" i="5"/>
  <c r="JH10" i="5"/>
  <c r="HS10" i="5"/>
  <c r="GD10" i="5"/>
  <c r="EO10" i="5"/>
  <c r="DA10" i="5"/>
  <c r="BJ10" i="5"/>
  <c r="HI16" i="5"/>
  <c r="AY16" i="5"/>
  <c r="KL10" i="5"/>
  <c r="IX10" i="5"/>
  <c r="HI10" i="5"/>
  <c r="FT10" i="5"/>
  <c r="EE10" i="5"/>
  <c r="CP10" i="5"/>
  <c r="AY10" i="5"/>
  <c r="F11" i="4"/>
  <c r="MD16" i="5"/>
  <c r="KO16" i="5"/>
  <c r="JA16" i="5"/>
  <c r="HL16" i="5"/>
  <c r="FW16" i="5"/>
  <c r="EH16" i="5"/>
  <c r="CS16" i="5"/>
  <c r="BB16" i="5"/>
  <c r="LT10" i="5"/>
  <c r="LT16" i="5"/>
  <c r="KE16" i="5"/>
  <c r="IP16" i="5"/>
  <c r="HB16" i="5"/>
  <c r="FM16" i="5"/>
  <c r="DX16" i="5"/>
  <c r="CI16" i="5"/>
  <c r="LJ16" i="5"/>
  <c r="JU16" i="5"/>
  <c r="IF16" i="5"/>
  <c r="GQ16" i="5"/>
  <c r="FC16" i="5"/>
  <c r="DN16" i="5"/>
  <c r="BX16" i="5"/>
  <c r="JK16" i="5"/>
  <c r="DD16" i="5"/>
  <c r="KO10" i="5"/>
  <c r="JA10" i="5"/>
  <c r="HL10" i="5"/>
  <c r="FW10" i="5"/>
  <c r="EH10" i="5"/>
  <c r="CS10" i="5"/>
  <c r="BB10" i="5"/>
  <c r="L11" i="4"/>
  <c r="HV16" i="5"/>
  <c r="BM16" i="5"/>
  <c r="KE10" i="5"/>
  <c r="IP10" i="5"/>
  <c r="HB10" i="5"/>
  <c r="FM10" i="5"/>
  <c r="DX10" i="5"/>
  <c r="CI10" i="5"/>
  <c r="MN16" i="5"/>
  <c r="GG16" i="5"/>
  <c r="MN10" i="5"/>
  <c r="MD10" i="5"/>
  <c r="LJ10" i="5"/>
  <c r="JU10" i="5"/>
  <c r="IF10" i="5"/>
  <c r="GQ10" i="5"/>
  <c r="FC10" i="5"/>
  <c r="DN10" i="5"/>
  <c r="BX10" i="5"/>
  <c r="KZ16" i="5"/>
  <c r="ER16" i="5"/>
  <c r="KZ10" i="5"/>
  <c r="JK10" i="5"/>
  <c r="HV10" i="5"/>
  <c r="GG10" i="5"/>
  <c r="ER10" i="5"/>
  <c r="DD10" i="5"/>
  <c r="BM10" i="5"/>
  <c r="LH16" i="5"/>
  <c r="JS16" i="5"/>
  <c r="ID16" i="5"/>
  <c r="GO16" i="5"/>
  <c r="FA16" i="5"/>
  <c r="DL16" i="5"/>
  <c r="BV16" i="5"/>
  <c r="ML10" i="5"/>
  <c r="ML16" i="5"/>
  <c r="KX16" i="5"/>
  <c r="JI16" i="5"/>
  <c r="HT16" i="5"/>
  <c r="GE16" i="5"/>
  <c r="EP16" i="5"/>
  <c r="DB16" i="5"/>
  <c r="BK16" i="5"/>
  <c r="MB16" i="5"/>
  <c r="KM16" i="5"/>
  <c r="IY16" i="5"/>
  <c r="HJ16" i="5"/>
  <c r="FU16" i="5"/>
  <c r="EF16" i="5"/>
  <c r="CQ16" i="5"/>
  <c r="AZ16" i="5"/>
  <c r="GZ16" i="5"/>
  <c r="LH10" i="5"/>
  <c r="JS10" i="5"/>
  <c r="ID10" i="5"/>
  <c r="GO10" i="5"/>
  <c r="FA10" i="5"/>
  <c r="DL10" i="5"/>
  <c r="BV10" i="5"/>
  <c r="LR16" i="5"/>
  <c r="FK16" i="5"/>
  <c r="KX10" i="5"/>
  <c r="JI10" i="5"/>
  <c r="HT10" i="5"/>
  <c r="GE10" i="5"/>
  <c r="EP10" i="5"/>
  <c r="DB10" i="5"/>
  <c r="BK10" i="5"/>
  <c r="KC16" i="5"/>
  <c r="DV16" i="5"/>
  <c r="KM10" i="5"/>
  <c r="IY10" i="5"/>
  <c r="HJ10" i="5"/>
  <c r="FU10" i="5"/>
  <c r="EF10" i="5"/>
  <c r="CQ10" i="5"/>
  <c r="AZ10" i="5"/>
  <c r="H11" i="4"/>
  <c r="IN16" i="5"/>
  <c r="CG16" i="5"/>
  <c r="MB10" i="5"/>
  <c r="LR10" i="5"/>
  <c r="KC10" i="5"/>
  <c r="IN10" i="5"/>
  <c r="GZ10" i="5"/>
  <c r="FK10" i="5"/>
  <c r="DV10" i="5"/>
  <c r="CG10" i="5"/>
  <c r="FX18" i="5"/>
  <c r="FT18" i="5"/>
  <c r="FV12" i="5"/>
  <c r="FW18" i="5"/>
  <c r="FU12" i="5"/>
  <c r="FV18" i="5"/>
  <c r="FX12" i="5"/>
  <c r="FT12" i="5"/>
  <c r="FW12" i="5"/>
  <c r="FU18" i="5"/>
</calcChain>
</file>

<file path=xl/sharedStrings.xml><?xml version="1.0" encoding="utf-8"?>
<sst xmlns="http://schemas.openxmlformats.org/spreadsheetml/2006/main" count="989" uniqueCount="269">
  <si>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</si>
  <si>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</si>
  <si>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</si>
  <si>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</si>
  <si>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</si>
  <si>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</si>
  <si>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</si>
  <si>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</si>
  <si>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余剰金は、一般会計へ繰り出した。
一般会計繰出金　7,160,191円
※尚、平成31年１月１日をもって民間事業者へ施設を譲与し、事業を廃止した。</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</si>
  <si>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</si>
  <si>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</si>
  <si>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</si>
  <si>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</si>
  <si>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</si>
  <si>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</si>
  <si>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</si>
  <si>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</si>
  <si>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</si>
  <si>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</si>
  <si>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</si>
  <si>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</si>
  <si>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</si>
  <si>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</si>
  <si>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</si>
  <si>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</si>
  <si>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</si>
  <si>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</si>
  <si>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</si>
  <si>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</si>
  <si>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</si>
  <si>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</si>
  <si>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</si>
  <si>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</si>
  <si>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</si>
  <si>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</si>
  <si>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</si>
  <si>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</si>
  <si>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</si>
  <si>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</si>
  <si>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</si>
  <si>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</si>
  <si>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</si>
  <si>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</si>
  <si>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</si>
  <si>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</si>
  <si>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</si>
  <si>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</si>
  <si>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</si>
  <si>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</si>
  <si>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</si>
  <si>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</si>
  <si>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</si>
  <si>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</si>
  <si>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</si>
  <si>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</si>
  <si>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</si>
  <si>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</si>
  <si>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</si>
  <si>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</si>
  <si>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</si>
  <si>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</si>
  <si>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</si>
  <si>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</si>
  <si>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</si>
  <si>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</si>
  <si>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</si>
  <si>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</si>
  <si>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</si>
  <si>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</si>
  <si>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</si>
  <si>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</si>
  <si>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</si>
  <si>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</si>
  <si>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</si>
  <si>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</si>
  <si>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</si>
  <si>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</si>
  <si>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</si>
  <si>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</si>
  <si>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</si>
  <si>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</si>
  <si>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</si>
  <si>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</si>
  <si>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</si>
  <si>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</si>
  <si>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</si>
  <si>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</si>
  <si>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</si>
  <si>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</si>
  <si>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</si>
  <si>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</si>
  <si>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</si>
  <si>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</si>
  <si>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</si>
  <si>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</si>
  <si>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</si>
  <si>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</si>
  <si>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</si>
  <si>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</si>
  <si>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</si>
  <si>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</si>
  <si>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</si>
  <si>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</si>
  <si>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</si>
  <si>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</si>
  <si>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</si>
  <si>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</si>
  <si>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</si>
  <si>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</si>
  <si>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</si>
  <si>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</si>
  <si>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</si>
  <si>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</si>
  <si>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</si>
  <si>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</si>
  <si>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</si>
  <si>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</si>
  <si>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422070</t>
  </si>
  <si>
    <t>47</t>
  </si>
  <si>
    <t>04</t>
  </si>
  <si>
    <t>0</t>
  </si>
  <si>
    <t>000</t>
  </si>
  <si>
    <t>長崎県　平戸市</t>
  </si>
  <si>
    <t>法非適用</t>
  </si>
  <si>
    <t>電気事業</t>
  </si>
  <si>
    <t>非設置</t>
  </si>
  <si>
    <t>該当数値なし</t>
  </si>
  <si>
    <t>-</t>
  </si>
  <si>
    <t>平成25年１月24日　生月町風力発電所</t>
  </si>
  <si>
    <t>令和２年10月31日　生月町風力発電所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</si>
  <si>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</si>
  <si>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</si>
  <si>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</si>
  <si>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</si>
  <si>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</si>
  <si>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</si>
  <si>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</si>
  <si>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</si>
  <si>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</si>
  <si>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</si>
  <si>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</si>
  <si>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</si>
  <si>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</si>
  <si>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</si>
  <si>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</si>
  <si>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</si>
  <si>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</si>
  <si>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</si>
  <si>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</si>
  <si>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</si>
  <si>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</si>
  <si>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</si>
  <si>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</si>
  <si>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</si>
  <si>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</si>
  <si>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</si>
  <si>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</si>
  <si>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</si>
  <si>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</si>
  <si>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</si>
  <si>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</si>
  <si>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</si>
  <si>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</si>
  <si>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</si>
  <si>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</si>
  <si>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</si>
  <si>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</si>
  <si>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</si>
  <si>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</si>
  <si>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</si>
  <si>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</si>
  <si>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</si>
  <si>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</si>
  <si>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</si>
  <si>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</si>
  <si>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</si>
  <si>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</si>
  <si>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</si>
  <si>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</si>
  <si>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</si>
  <si>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</si>
  <si>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</si>
  <si>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</si>
  <si>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</si>
  <si>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</si>
  <si>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</si>
  <si>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</si>
  <si>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</si>
  <si>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</si>
  <si>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</si>
  <si>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</si>
  <si>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</si>
  <si>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</si>
  <si>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</si>
  <si>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</si>
  <si>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</si>
  <si>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</si>
  <si>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</si>
  <si>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</si>
  <si>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</si>
  <si>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</si>
  <si>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</si>
  <si>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</si>
  <si>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</si>
  <si>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</si>
  <si>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</si>
  <si>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</si>
  <si>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</si>
  <si>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</si>
  <si>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</si>
  <si>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</si>
  <si>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</si>
  <si>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</si>
  <si>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</si>
  <si>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</si>
  <si>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</si>
  <si>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</si>
  <si>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</si>
  <si>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</si>
  <si>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</si>
  <si>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</si>
  <si>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</si>
  <si>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</si>
  <si>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</si>
  <si>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</si>
  <si>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</si>
  <si>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</si>
  <si>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</si>
  <si>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</si>
  <si>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</si>
  <si>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</si>
  <si>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</si>
  <si>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</si>
  <si>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</si>
  <si>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</si>
  <si>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</si>
  <si>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</si>
  <si>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</si>
  <si>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</si>
  <si>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</si>
  <si>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</si>
  <si>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</si>
  <si>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</si>
  <si>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</si>
  <si>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</si>
  <si>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</si>
  <si>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</si>
  <si>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</si>
  <si>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</si>
  <si>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</si>
  <si>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</si>
  <si>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</si>
  <si>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</si>
  <si>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</si>
  <si>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</si>
  <si>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</si>
  <si>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</si>
  <si>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</si>
  <si>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</si>
  <si>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</si>
  <si>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</si>
  <si>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</si>
  <si>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</si>
  <si>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</si>
  <si>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</si>
  <si>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</si>
  <si>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当該施設の経営状況について
○収益的収支比率
平成30年度の収益的収支比率は目標値に達しており単年度の費用を賄えている状況にある。
○営業収支比率
平成30年度は、高額な故障もなかったことから、186.1%の収益事業となっている。
○供給原価は、昨年度並みの原価を推移しているが、発電規模が少なく管理費用が多いことから平均値より高い原価推移である。
　単年度収支では、高額な修繕がなかったことから黒字運営となっているものの、耐用年数も近く老朽化による設備機器の更新による大規模な補修が必要であり、将来的に事業継続が困難であると判断し事業を廃止した。
</t>
    <rPh sb="1" eb="3">
      <t>トウガイ</t>
    </rPh>
    <rPh sb="3" eb="5">
      <t>シセツ</t>
    </rPh>
    <rPh sb="6" eb="8">
      <t>ケイエイ</t>
    </rPh>
    <rPh sb="8" eb="10">
      <t>ジョウキョウ</t>
    </rPh>
    <rPh sb="16" eb="19">
      <t>シュウエキテキ</t>
    </rPh>
    <rPh sb="19" eb="21">
      <t>シュウシ</t>
    </rPh>
    <rPh sb="21" eb="23">
      <t>ヒリツ</t>
    </rPh>
    <rPh sb="24" eb="26">
      <t>ヘイセイ</t>
    </rPh>
    <rPh sb="28" eb="30">
      <t>ネンド</t>
    </rPh>
    <rPh sb="31" eb="33">
      <t>シュウエキ</t>
    </rPh>
    <rPh sb="33" eb="34">
      <t>テキ</t>
    </rPh>
    <rPh sb="34" eb="36">
      <t>シュウシ</t>
    </rPh>
    <rPh sb="36" eb="38">
      <t>ヒリツ</t>
    </rPh>
    <rPh sb="39" eb="42">
      <t>モクヒョウチ</t>
    </rPh>
    <rPh sb="43" eb="44">
      <t>タッ</t>
    </rPh>
    <rPh sb="48" eb="51">
      <t>タンネンド</t>
    </rPh>
    <rPh sb="52" eb="54">
      <t>ヒヨウ</t>
    </rPh>
    <rPh sb="55" eb="56">
      <t>マカナ</t>
    </rPh>
    <rPh sb="60" eb="62">
      <t>ジョウキョウ</t>
    </rPh>
    <rPh sb="68" eb="70">
      <t>エイギョウ</t>
    </rPh>
    <rPh sb="70" eb="72">
      <t>シュウシ</t>
    </rPh>
    <rPh sb="72" eb="74">
      <t>ヒリツ</t>
    </rPh>
    <rPh sb="75" eb="77">
      <t>ヘイセイ</t>
    </rPh>
    <rPh sb="79" eb="81">
      <t>ネンド</t>
    </rPh>
    <rPh sb="83" eb="85">
      <t>コウガク</t>
    </rPh>
    <rPh sb="86" eb="88">
      <t>コショウ</t>
    </rPh>
    <rPh sb="105" eb="107">
      <t>シュウエキ</t>
    </rPh>
    <rPh sb="107" eb="109">
      <t>ジギョウ</t>
    </rPh>
    <rPh sb="118" eb="120">
      <t>キョウキュウ</t>
    </rPh>
    <rPh sb="120" eb="122">
      <t>ゲンカ</t>
    </rPh>
    <rPh sb="124" eb="127">
      <t>サクネンド</t>
    </rPh>
    <rPh sb="127" eb="128">
      <t>ナ</t>
    </rPh>
    <rPh sb="130" eb="132">
      <t>ゲンカ</t>
    </rPh>
    <rPh sb="133" eb="135">
      <t>スイイ</t>
    </rPh>
    <rPh sb="141" eb="143">
      <t>ハツデン</t>
    </rPh>
    <rPh sb="143" eb="145">
      <t>キボ</t>
    </rPh>
    <rPh sb="146" eb="147">
      <t>スク</t>
    </rPh>
    <rPh sb="149" eb="151">
      <t>カンリ</t>
    </rPh>
    <rPh sb="151" eb="153">
      <t>ヒヨウ</t>
    </rPh>
    <rPh sb="154" eb="155">
      <t>オオ</t>
    </rPh>
    <rPh sb="160" eb="163">
      <t>ヘイキンチ</t>
    </rPh>
    <rPh sb="165" eb="166">
      <t>タカ</t>
    </rPh>
    <rPh sb="167" eb="169">
      <t>ゲンカ</t>
    </rPh>
    <rPh sb="169" eb="171">
      <t>スイイ</t>
    </rPh>
    <rPh sb="178" eb="181">
      <t>タンネンド</t>
    </rPh>
    <rPh sb="181" eb="183">
      <t>シュウシ</t>
    </rPh>
    <rPh sb="186" eb="188">
      <t>コウガク</t>
    </rPh>
    <rPh sb="189" eb="191">
      <t>シュウゼン</t>
    </rPh>
    <rPh sb="200" eb="202">
      <t>クロジ</t>
    </rPh>
    <rPh sb="202" eb="204">
      <t>ウンエイ</t>
    </rPh>
    <rPh sb="214" eb="216">
      <t>タイヨウ</t>
    </rPh>
    <rPh sb="216" eb="218">
      <t>ネンスウ</t>
    </rPh>
    <rPh sb="219" eb="220">
      <t>チカ</t>
    </rPh>
    <rPh sb="221" eb="224">
      <t>ロウキュウカ</t>
    </rPh>
    <rPh sb="227" eb="229">
      <t>セツビ</t>
    </rPh>
    <rPh sb="229" eb="231">
      <t>キキ</t>
    </rPh>
    <rPh sb="232" eb="234">
      <t>コウシン</t>
    </rPh>
    <rPh sb="237" eb="240">
      <t>ダイキボ</t>
    </rPh>
    <rPh sb="241" eb="243">
      <t>ホシュウ</t>
    </rPh>
    <rPh sb="244" eb="246">
      <t>ヒツヨウ</t>
    </rPh>
    <rPh sb="250" eb="253">
      <t>ショウライテキ</t>
    </rPh>
    <rPh sb="254" eb="256">
      <t>ジギョウ</t>
    </rPh>
    <rPh sb="256" eb="258">
      <t>ケイゾク</t>
    </rPh>
    <rPh sb="259" eb="261">
      <t>コンナン</t>
    </rPh>
    <rPh sb="265" eb="267">
      <t>ハンダン</t>
    </rPh>
    <rPh sb="268" eb="270">
      <t>ジギョウ</t>
    </rPh>
    <rPh sb="271" eb="273">
      <t>ハイシ</t>
    </rPh>
    <phoneticPr fontId="9"/>
  </si>
  <si>
    <r>
      <t>　当該施設は、事業開始後18年以上が経過しており、令和2年度には耐用年数20年が経過することとなるため、施設設備等の老朽化により修繕等も増え稼働率の減少及び固定買取価格適用終了により事業収益が見込めない状況にあった。
今後の事業継続時期や解体撤去を検討するなかで、平成30年度に民間事業者より風力発電設備の譲受の申入れがあったことにより</t>
    </r>
    <r>
      <rPr>
        <sz val="22"/>
        <rFont val="ＭＳ ゴシック"/>
        <family val="3"/>
        <charset val="128"/>
      </rPr>
      <t>平成31年1月1日に民間事業者への譲渡を行った。</t>
    </r>
    <rPh sb="1" eb="3">
      <t>トウガイ</t>
    </rPh>
    <rPh sb="3" eb="5">
      <t>シセツ</t>
    </rPh>
    <rPh sb="11" eb="12">
      <t>ゴ</t>
    </rPh>
    <rPh sb="25" eb="26">
      <t>レイ</t>
    </rPh>
    <rPh sb="26" eb="27">
      <t>ワ</t>
    </rPh>
    <rPh sb="32" eb="34">
      <t>タイヨウ</t>
    </rPh>
    <rPh sb="34" eb="36">
      <t>ネンスウ</t>
    </rPh>
    <rPh sb="76" eb="77">
      <t>オヨ</t>
    </rPh>
    <rPh sb="78" eb="80">
      <t>コテイ</t>
    </rPh>
    <rPh sb="80" eb="82">
      <t>カイトリ</t>
    </rPh>
    <rPh sb="82" eb="84">
      <t>カカク</t>
    </rPh>
    <rPh sb="84" eb="86">
      <t>テキヨウ</t>
    </rPh>
    <rPh sb="86" eb="88">
      <t>シュウリョウ</t>
    </rPh>
    <rPh sb="91" eb="93">
      <t>ジギョウ</t>
    </rPh>
    <rPh sb="93" eb="95">
      <t>シュウエキ</t>
    </rPh>
    <rPh sb="96" eb="98">
      <t>ミコ</t>
    </rPh>
    <rPh sb="101" eb="103">
      <t>ジョウキョウ</t>
    </rPh>
    <rPh sb="109" eb="111">
      <t>コンゴ</t>
    </rPh>
    <rPh sb="112" eb="114">
      <t>ジギョウ</t>
    </rPh>
    <rPh sb="114" eb="116">
      <t>ケイゾク</t>
    </rPh>
    <rPh sb="116" eb="118">
      <t>ジキ</t>
    </rPh>
    <rPh sb="119" eb="121">
      <t>カイタイ</t>
    </rPh>
    <rPh sb="121" eb="123">
      <t>テッキョ</t>
    </rPh>
    <rPh sb="124" eb="126">
      <t>ケントウ</t>
    </rPh>
    <rPh sb="132" eb="134">
      <t>ヘイセイ</t>
    </rPh>
    <rPh sb="136" eb="138">
      <t>ネンド</t>
    </rPh>
    <rPh sb="139" eb="141">
      <t>ミンカン</t>
    </rPh>
    <rPh sb="141" eb="143">
      <t>ジギョウ</t>
    </rPh>
    <rPh sb="143" eb="144">
      <t>シャ</t>
    </rPh>
    <rPh sb="146" eb="148">
      <t>フウリョク</t>
    </rPh>
    <rPh sb="148" eb="150">
      <t>ハツデン</t>
    </rPh>
    <rPh sb="150" eb="152">
      <t>セツビ</t>
    </rPh>
    <rPh sb="153" eb="155">
      <t>ユズリウケ</t>
    </rPh>
    <rPh sb="156" eb="158">
      <t>モウシイ</t>
    </rPh>
    <rPh sb="168" eb="170">
      <t>ヘイセイ</t>
    </rPh>
    <rPh sb="172" eb="173">
      <t>ネン</t>
    </rPh>
    <rPh sb="174" eb="175">
      <t>ガツ</t>
    </rPh>
    <rPh sb="176" eb="177">
      <t>ニチ</t>
    </rPh>
    <rPh sb="178" eb="180">
      <t>ミンカン</t>
    </rPh>
    <rPh sb="180" eb="182">
      <t>ジギョウ</t>
    </rPh>
    <rPh sb="182" eb="183">
      <t>シャ</t>
    </rPh>
    <rPh sb="185" eb="187">
      <t>ジョウト</t>
    </rPh>
    <rPh sb="188" eb="189">
      <t>オコナ</t>
    </rPh>
    <phoneticPr fontId="9"/>
  </si>
  <si>
    <r>
      <t>　当該施設の経営のリスクについて
○設備利用率については、施設稼動年数により老朽化が懸念されることからフル稼働運転による設備負担の軽減を図っており、また12月末までの稼働であったことから16.3％の利用率に留まっている。
○修繕費比率について、昨年同様に故障等も少なく4.1％と発電型式別平均を下回っており、減少傾向にあった。
○企業債残高対料金収入比率については、平成26年度に企業債の償還が終了しているため0％となっている。
○</t>
    </r>
    <r>
      <rPr>
        <sz val="22"/>
        <color rgb="FFFF0000"/>
        <rFont val="ＭＳ ゴシック"/>
        <family val="3"/>
        <charset val="128"/>
      </rPr>
      <t>FIT</t>
    </r>
    <r>
      <rPr>
        <sz val="22"/>
        <rFont val="ＭＳ ゴシック"/>
        <family val="3"/>
        <charset val="128"/>
      </rPr>
      <t>収入割合については、100％とFIT収入に依存した事業となっている。
　</t>
    </r>
    <rPh sb="18" eb="20">
      <t>セツビ</t>
    </rPh>
    <rPh sb="20" eb="23">
      <t>リヨウリツ</t>
    </rPh>
    <rPh sb="31" eb="33">
      <t>カドウ</t>
    </rPh>
    <rPh sb="33" eb="35">
      <t>ネンスウ</t>
    </rPh>
    <rPh sb="42" eb="44">
      <t>ケネン</t>
    </rPh>
    <rPh sb="78" eb="79">
      <t>ガツ</t>
    </rPh>
    <rPh sb="79" eb="80">
      <t>マツ</t>
    </rPh>
    <rPh sb="83" eb="85">
      <t>カドウ</t>
    </rPh>
    <rPh sb="99" eb="101">
      <t>リヨウ</t>
    </rPh>
    <rPh sb="101" eb="102">
      <t>リツ</t>
    </rPh>
    <rPh sb="103" eb="104">
      <t>トド</t>
    </rPh>
    <rPh sb="112" eb="114">
      <t>シュウゼン</t>
    </rPh>
    <rPh sb="114" eb="115">
      <t>ヒ</t>
    </rPh>
    <rPh sb="115" eb="117">
      <t>ヒリツ</t>
    </rPh>
    <rPh sb="122" eb="124">
      <t>サクネン</t>
    </rPh>
    <rPh sb="124" eb="126">
      <t>ドウヨウ</t>
    </rPh>
    <rPh sb="127" eb="130">
      <t>コショウトウ</t>
    </rPh>
    <rPh sb="131" eb="132">
      <t>スク</t>
    </rPh>
    <rPh sb="139" eb="141">
      <t>ハツデン</t>
    </rPh>
    <rPh sb="144" eb="146">
      <t>ヘイキン</t>
    </rPh>
    <rPh sb="147" eb="149">
      <t>シタマワ</t>
    </rPh>
    <rPh sb="154" eb="156">
      <t>ゲンショウ</t>
    </rPh>
    <rPh sb="156" eb="158">
      <t>ケイコウ</t>
    </rPh>
    <rPh sb="165" eb="167">
      <t>キギョウ</t>
    </rPh>
    <rPh sb="167" eb="168">
      <t>サイ</t>
    </rPh>
    <rPh sb="168" eb="170">
      <t>ザンダカ</t>
    </rPh>
    <rPh sb="170" eb="171">
      <t>タイ</t>
    </rPh>
    <rPh sb="171" eb="173">
      <t>リョウキン</t>
    </rPh>
    <rPh sb="173" eb="175">
      <t>シュウニュウ</t>
    </rPh>
    <rPh sb="175" eb="177">
      <t>ヒリツ</t>
    </rPh>
    <rPh sb="183" eb="185">
      <t>ヘイセイ</t>
    </rPh>
    <rPh sb="187" eb="189">
      <t>ネンド</t>
    </rPh>
    <rPh sb="190" eb="192">
      <t>キギョウ</t>
    </rPh>
    <rPh sb="192" eb="193">
      <t>サイ</t>
    </rPh>
    <rPh sb="194" eb="196">
      <t>ショウカン</t>
    </rPh>
    <rPh sb="197" eb="199">
      <t>シュウリョウ</t>
    </rPh>
    <rPh sb="219" eb="221">
      <t>シュウニュウ</t>
    </rPh>
    <rPh sb="221" eb="223">
      <t>ワリアイ</t>
    </rPh>
    <rPh sb="237" eb="239">
      <t>シュウニュウ</t>
    </rPh>
    <rPh sb="240" eb="242">
      <t>イゾン</t>
    </rPh>
    <rPh sb="244" eb="246">
      <t>ジギョウ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</si>
</sst>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0"/>
      <name val="ＭＳ ゴシック"/>
      <family val="3"/>
      <charset val="128"/>
    </font>
    <font>
      <sz val="22"/>
      <name val="ＭＳ ゴシック"/>
      <family val="3"/>
      <charset val="128"/>
    </font>
    <font>
      <sz val="22"/>
      <color theme="1"/>
      <name val="ＭＳ ゴシック"/>
      <family val="3"/>
      <charset val="128"/>
    </font>
    <font>
      <sz val="22"/>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6" fillId="0" borderId="16" xfId="2" applyFont="1" applyFill="1" applyBorder="1" applyAlignment="1" applyProtection="1">
      <alignment horizontal="left" vertical="top" wrapText="1"/>
      <protection locked="0"/>
    </xf>
    <xf numFmtId="0" fontId="36" fillId="0" borderId="0" xfId="2" applyFont="1" applyFill="1" applyBorder="1" applyAlignment="1" applyProtection="1">
      <alignment horizontal="left" vertical="top" wrapText="1"/>
      <protection locked="0"/>
    </xf>
    <xf numFmtId="0" fontId="36" fillId="0" borderId="17" xfId="2" applyFont="1" applyFill="1" applyBorder="1" applyAlignment="1" applyProtection="1">
      <alignment horizontal="left" vertical="top" wrapText="1"/>
      <protection locked="0"/>
    </xf>
    <xf numFmtId="0" fontId="36" fillId="0" borderId="47" xfId="2" applyFont="1" applyFill="1" applyBorder="1" applyAlignment="1" applyProtection="1">
      <alignment horizontal="left" vertical="top" wrapText="1"/>
      <protection locked="0"/>
    </xf>
    <xf numFmtId="0" fontId="36" fillId="0" borderId="48" xfId="2" applyFont="1" applyFill="1" applyBorder="1" applyAlignment="1" applyProtection="1">
      <alignment horizontal="left" vertical="top" wrapText="1"/>
      <protection locked="0"/>
    </xf>
    <xf numFmtId="0" fontId="36"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7" fillId="4" borderId="16" xfId="2" applyFont="1" applyFill="1" applyBorder="1" applyAlignment="1" applyProtection="1">
      <alignment horizontal="left" vertical="top" wrapText="1"/>
      <protection locked="0"/>
    </xf>
    <xf numFmtId="0" fontId="37" fillId="4" borderId="0" xfId="2" applyFont="1" applyFill="1" applyBorder="1" applyAlignment="1" applyProtection="1">
      <alignment horizontal="left" vertical="top" wrapText="1"/>
      <protection locked="0"/>
    </xf>
    <xf numFmtId="0" fontId="37" fillId="4" borderId="17" xfId="2" applyFont="1" applyFill="1" applyBorder="1" applyAlignment="1" applyProtection="1">
      <alignment horizontal="left" vertical="top" wrapText="1"/>
      <protection locked="0"/>
    </xf>
    <xf numFmtId="0" fontId="37" fillId="4" borderId="36" xfId="2" applyFont="1" applyFill="1" applyBorder="1" applyAlignment="1" applyProtection="1">
      <alignment horizontal="left" vertical="top" wrapText="1"/>
      <protection locked="0"/>
    </xf>
    <xf numFmtId="0" fontId="37" fillId="4" borderId="37" xfId="2" applyFont="1" applyFill="1" applyBorder="1" applyAlignment="1" applyProtection="1">
      <alignment horizontal="left" vertical="top" wrapText="1"/>
      <protection locked="0"/>
    </xf>
    <xf numFmtId="0" fontId="37" fillId="4" borderId="38" xfId="2" applyFont="1" applyFill="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100</c:v>
                </c:pt>
                <c:pt idx="1">
                  <c:v>100</c:v>
                </c:pt>
                <c:pt idx="2">
                  <c:v>109</c:v>
                </c:pt>
                <c:pt idx="3">
                  <c:v>93.1</c:v>
                </c:pt>
                <c:pt idx="4">
                  <c:v>100</c:v>
                </c:pt>
              </c:numCache>
            </c:numRef>
          </c:val>
          <c:extLst>
            <c:ext xmlns:c16="http://schemas.microsoft.com/office/drawing/2014/chart" uri="{C3380CC4-5D6E-409C-BE32-E72D297353CC}">
              <c16:uniqueId val="{00000000-FE81-415B-B793-D4DF885B3517}"/>
            </c:ext>
          </c:extLst>
        </c:ser>
        <c:dLbls>
          <c:showLegendKey val="0"/>
          <c:showVal val="0"/>
          <c:showCatName val="0"/>
          <c:showSerName val="0"/>
          <c:showPercent val="0"/>
          <c:showBubbleSize val="0"/>
        </c:dLbls>
        <c:gapWidth val="180"/>
        <c:overlap val="-90"/>
        <c:axId val="350951512"/>
        <c:axId val="35074889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FE81-415B-B793-D4DF885B351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E81-415B-B793-D4DF885B3517}"/>
            </c:ext>
          </c:extLst>
        </c:ser>
        <c:dLbls>
          <c:showLegendKey val="0"/>
          <c:showVal val="0"/>
          <c:showCatName val="0"/>
          <c:showSerName val="0"/>
          <c:showPercent val="0"/>
          <c:showBubbleSize val="0"/>
        </c:dLbls>
        <c:marker val="1"/>
        <c:smooth val="0"/>
        <c:axId val="350951512"/>
        <c:axId val="350748896"/>
      </c:lineChart>
      <c:catAx>
        <c:axId val="350951512"/>
        <c:scaling>
          <c:orientation val="minMax"/>
        </c:scaling>
        <c:delete val="0"/>
        <c:axPos val="b"/>
        <c:numFmt formatCode="ge" sourceLinked="1"/>
        <c:majorTickMark val="none"/>
        <c:minorTickMark val="none"/>
        <c:tickLblPos val="none"/>
        <c:crossAx val="350748896"/>
        <c:crosses val="autoZero"/>
        <c:auto val="0"/>
        <c:lblAlgn val="ctr"/>
        <c:lblOffset val="100"/>
        <c:noMultiLvlLbl val="1"/>
      </c:catAx>
      <c:valAx>
        <c:axId val="35074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951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63-4FBC-94EF-93F8B6087E99}"/>
            </c:ext>
          </c:extLst>
        </c:ser>
        <c:dLbls>
          <c:showLegendKey val="0"/>
          <c:showVal val="0"/>
          <c:showCatName val="0"/>
          <c:showSerName val="0"/>
          <c:showPercent val="0"/>
          <c:showBubbleSize val="0"/>
        </c:dLbls>
        <c:gapWidth val="180"/>
        <c:overlap val="-90"/>
        <c:axId val="351827632"/>
        <c:axId val="35182528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4463-4FBC-94EF-93F8B6087E99}"/>
            </c:ext>
          </c:extLst>
        </c:ser>
        <c:dLbls>
          <c:showLegendKey val="0"/>
          <c:showVal val="0"/>
          <c:showCatName val="0"/>
          <c:showSerName val="0"/>
          <c:showPercent val="0"/>
          <c:showBubbleSize val="0"/>
        </c:dLbls>
        <c:marker val="1"/>
        <c:smooth val="0"/>
        <c:axId val="351827632"/>
        <c:axId val="351825280"/>
      </c:lineChart>
      <c:catAx>
        <c:axId val="351827632"/>
        <c:scaling>
          <c:orientation val="minMax"/>
        </c:scaling>
        <c:delete val="0"/>
        <c:axPos val="b"/>
        <c:numFmt formatCode="ge" sourceLinked="1"/>
        <c:majorTickMark val="none"/>
        <c:minorTickMark val="none"/>
        <c:tickLblPos val="none"/>
        <c:crossAx val="351825280"/>
        <c:crosses val="autoZero"/>
        <c:auto val="0"/>
        <c:lblAlgn val="ctr"/>
        <c:lblOffset val="100"/>
        <c:noMultiLvlLbl val="1"/>
      </c:catAx>
      <c:valAx>
        <c:axId val="35182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2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0C-4D93-BFE1-D1293412605C}"/>
            </c:ext>
          </c:extLst>
        </c:ser>
        <c:dLbls>
          <c:showLegendKey val="0"/>
          <c:showVal val="0"/>
          <c:showCatName val="0"/>
          <c:showSerName val="0"/>
          <c:showPercent val="0"/>
          <c:showBubbleSize val="0"/>
        </c:dLbls>
        <c:gapWidth val="180"/>
        <c:overlap val="-90"/>
        <c:axId val="351826456"/>
        <c:axId val="35246764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0C-4D93-BFE1-D1293412605C}"/>
            </c:ext>
          </c:extLst>
        </c:ser>
        <c:dLbls>
          <c:showLegendKey val="0"/>
          <c:showVal val="0"/>
          <c:showCatName val="0"/>
          <c:showSerName val="0"/>
          <c:showPercent val="0"/>
          <c:showBubbleSize val="0"/>
        </c:dLbls>
        <c:marker val="1"/>
        <c:smooth val="0"/>
        <c:axId val="351826456"/>
        <c:axId val="352467648"/>
      </c:lineChart>
      <c:catAx>
        <c:axId val="351826456"/>
        <c:scaling>
          <c:orientation val="minMax"/>
        </c:scaling>
        <c:delete val="0"/>
        <c:axPos val="b"/>
        <c:numFmt formatCode="ge" sourceLinked="1"/>
        <c:majorTickMark val="none"/>
        <c:minorTickMark val="none"/>
        <c:tickLblPos val="none"/>
        <c:crossAx val="352467648"/>
        <c:crosses val="autoZero"/>
        <c:auto val="0"/>
        <c:lblAlgn val="ctr"/>
        <c:lblOffset val="100"/>
        <c:noMultiLvlLbl val="1"/>
      </c:catAx>
      <c:valAx>
        <c:axId val="35246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26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6-426E-BB82-878CCE99A8E0}"/>
            </c:ext>
          </c:extLst>
        </c:ser>
        <c:dLbls>
          <c:showLegendKey val="0"/>
          <c:showVal val="0"/>
          <c:showCatName val="0"/>
          <c:showSerName val="0"/>
          <c:showPercent val="0"/>
          <c:showBubbleSize val="0"/>
        </c:dLbls>
        <c:gapWidth val="180"/>
        <c:overlap val="-90"/>
        <c:axId val="352464512"/>
        <c:axId val="35246568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6-426E-BB82-878CCE99A8E0}"/>
            </c:ext>
          </c:extLst>
        </c:ser>
        <c:dLbls>
          <c:showLegendKey val="0"/>
          <c:showVal val="0"/>
          <c:showCatName val="0"/>
          <c:showSerName val="0"/>
          <c:showPercent val="0"/>
          <c:showBubbleSize val="0"/>
        </c:dLbls>
        <c:marker val="1"/>
        <c:smooth val="0"/>
        <c:axId val="352464512"/>
        <c:axId val="352465688"/>
      </c:lineChart>
      <c:catAx>
        <c:axId val="352464512"/>
        <c:scaling>
          <c:orientation val="minMax"/>
        </c:scaling>
        <c:delete val="0"/>
        <c:axPos val="b"/>
        <c:numFmt formatCode="ge" sourceLinked="1"/>
        <c:majorTickMark val="none"/>
        <c:minorTickMark val="none"/>
        <c:tickLblPos val="none"/>
        <c:crossAx val="352465688"/>
        <c:crosses val="autoZero"/>
        <c:auto val="0"/>
        <c:lblAlgn val="ctr"/>
        <c:lblOffset val="100"/>
        <c:noMultiLvlLbl val="1"/>
      </c:catAx>
      <c:valAx>
        <c:axId val="352465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0C-4FCC-97C1-52340B3ACF93}"/>
            </c:ext>
          </c:extLst>
        </c:ser>
        <c:dLbls>
          <c:showLegendKey val="0"/>
          <c:showVal val="0"/>
          <c:showCatName val="0"/>
          <c:showSerName val="0"/>
          <c:showPercent val="0"/>
          <c:showBubbleSize val="0"/>
        </c:dLbls>
        <c:gapWidth val="180"/>
        <c:overlap val="-90"/>
        <c:axId val="352462552"/>
        <c:axId val="35246882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0C-4FCC-97C1-52340B3ACF93}"/>
            </c:ext>
          </c:extLst>
        </c:ser>
        <c:dLbls>
          <c:showLegendKey val="0"/>
          <c:showVal val="0"/>
          <c:showCatName val="0"/>
          <c:showSerName val="0"/>
          <c:showPercent val="0"/>
          <c:showBubbleSize val="0"/>
        </c:dLbls>
        <c:marker val="1"/>
        <c:smooth val="0"/>
        <c:axId val="352462552"/>
        <c:axId val="352468824"/>
      </c:lineChart>
      <c:catAx>
        <c:axId val="352462552"/>
        <c:scaling>
          <c:orientation val="minMax"/>
        </c:scaling>
        <c:delete val="0"/>
        <c:axPos val="b"/>
        <c:numFmt formatCode="ge" sourceLinked="1"/>
        <c:majorTickMark val="none"/>
        <c:minorTickMark val="none"/>
        <c:tickLblPos val="none"/>
        <c:crossAx val="352468824"/>
        <c:crosses val="autoZero"/>
        <c:auto val="0"/>
        <c:lblAlgn val="ctr"/>
        <c:lblOffset val="100"/>
        <c:noMultiLvlLbl val="1"/>
      </c:catAx>
      <c:valAx>
        <c:axId val="352468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24625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FC-41F6-8429-C6AF6C155A4C}"/>
            </c:ext>
          </c:extLst>
        </c:ser>
        <c:dLbls>
          <c:showLegendKey val="0"/>
          <c:showVal val="0"/>
          <c:showCatName val="0"/>
          <c:showSerName val="0"/>
          <c:showPercent val="0"/>
          <c:showBubbleSize val="0"/>
        </c:dLbls>
        <c:gapWidth val="180"/>
        <c:overlap val="-90"/>
        <c:axId val="352468040"/>
        <c:axId val="35246725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FC-41F6-8429-C6AF6C155A4C}"/>
            </c:ext>
          </c:extLst>
        </c:ser>
        <c:dLbls>
          <c:showLegendKey val="0"/>
          <c:showVal val="0"/>
          <c:showCatName val="0"/>
          <c:showSerName val="0"/>
          <c:showPercent val="0"/>
          <c:showBubbleSize val="0"/>
        </c:dLbls>
        <c:marker val="1"/>
        <c:smooth val="0"/>
        <c:axId val="352468040"/>
        <c:axId val="352467256"/>
      </c:lineChart>
      <c:catAx>
        <c:axId val="352468040"/>
        <c:scaling>
          <c:orientation val="minMax"/>
        </c:scaling>
        <c:delete val="0"/>
        <c:axPos val="b"/>
        <c:numFmt formatCode="ge" sourceLinked="1"/>
        <c:majorTickMark val="none"/>
        <c:minorTickMark val="none"/>
        <c:tickLblPos val="none"/>
        <c:crossAx val="352467256"/>
        <c:crosses val="autoZero"/>
        <c:auto val="0"/>
        <c:lblAlgn val="ctr"/>
        <c:lblOffset val="100"/>
        <c:noMultiLvlLbl val="1"/>
      </c:catAx>
      <c:valAx>
        <c:axId val="352467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8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07-486E-857D-863E47ED92BC}"/>
            </c:ext>
          </c:extLst>
        </c:ser>
        <c:dLbls>
          <c:showLegendKey val="0"/>
          <c:showVal val="0"/>
          <c:showCatName val="0"/>
          <c:showSerName val="0"/>
          <c:showPercent val="0"/>
          <c:showBubbleSize val="0"/>
        </c:dLbls>
        <c:gapWidth val="180"/>
        <c:overlap val="-90"/>
        <c:axId val="352463728"/>
        <c:axId val="3524700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7-486E-857D-863E47ED92BC}"/>
            </c:ext>
          </c:extLst>
        </c:ser>
        <c:dLbls>
          <c:showLegendKey val="0"/>
          <c:showVal val="0"/>
          <c:showCatName val="0"/>
          <c:showSerName val="0"/>
          <c:showPercent val="0"/>
          <c:showBubbleSize val="0"/>
        </c:dLbls>
        <c:marker val="1"/>
        <c:smooth val="0"/>
        <c:axId val="352463728"/>
        <c:axId val="352470000"/>
      </c:lineChart>
      <c:catAx>
        <c:axId val="352463728"/>
        <c:scaling>
          <c:orientation val="minMax"/>
        </c:scaling>
        <c:delete val="0"/>
        <c:axPos val="b"/>
        <c:numFmt formatCode="ge" sourceLinked="1"/>
        <c:majorTickMark val="none"/>
        <c:minorTickMark val="none"/>
        <c:tickLblPos val="none"/>
        <c:crossAx val="352470000"/>
        <c:crosses val="autoZero"/>
        <c:auto val="0"/>
        <c:lblAlgn val="ctr"/>
        <c:lblOffset val="100"/>
        <c:noMultiLvlLbl val="1"/>
      </c:catAx>
      <c:valAx>
        <c:axId val="35247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3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A-41DB-85B4-2FB9D20432BB}"/>
            </c:ext>
          </c:extLst>
        </c:ser>
        <c:dLbls>
          <c:showLegendKey val="0"/>
          <c:showVal val="0"/>
          <c:showCatName val="0"/>
          <c:showSerName val="0"/>
          <c:showPercent val="0"/>
          <c:showBubbleSize val="0"/>
        </c:dLbls>
        <c:gapWidth val="180"/>
        <c:overlap val="-90"/>
        <c:axId val="352468432"/>
        <c:axId val="35246412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A-41DB-85B4-2FB9D20432BB}"/>
            </c:ext>
          </c:extLst>
        </c:ser>
        <c:dLbls>
          <c:showLegendKey val="0"/>
          <c:showVal val="0"/>
          <c:showCatName val="0"/>
          <c:showSerName val="0"/>
          <c:showPercent val="0"/>
          <c:showBubbleSize val="0"/>
        </c:dLbls>
        <c:marker val="1"/>
        <c:smooth val="0"/>
        <c:axId val="352468432"/>
        <c:axId val="352464120"/>
      </c:lineChart>
      <c:catAx>
        <c:axId val="352468432"/>
        <c:scaling>
          <c:orientation val="minMax"/>
        </c:scaling>
        <c:delete val="0"/>
        <c:axPos val="b"/>
        <c:numFmt formatCode="ge" sourceLinked="1"/>
        <c:majorTickMark val="none"/>
        <c:minorTickMark val="none"/>
        <c:tickLblPos val="none"/>
        <c:crossAx val="352464120"/>
        <c:crosses val="autoZero"/>
        <c:auto val="0"/>
        <c:lblAlgn val="ctr"/>
        <c:lblOffset val="100"/>
        <c:noMultiLvlLbl val="1"/>
      </c:catAx>
      <c:valAx>
        <c:axId val="352464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DD-43F1-9400-640729D48123}"/>
            </c:ext>
          </c:extLst>
        </c:ser>
        <c:dLbls>
          <c:showLegendKey val="0"/>
          <c:showVal val="0"/>
          <c:showCatName val="0"/>
          <c:showSerName val="0"/>
          <c:showPercent val="0"/>
          <c:showBubbleSize val="0"/>
        </c:dLbls>
        <c:gapWidth val="180"/>
        <c:overlap val="-90"/>
        <c:axId val="352469216"/>
        <c:axId val="35246529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DD-43F1-9400-640729D48123}"/>
            </c:ext>
          </c:extLst>
        </c:ser>
        <c:dLbls>
          <c:showLegendKey val="0"/>
          <c:showVal val="0"/>
          <c:showCatName val="0"/>
          <c:showSerName val="0"/>
          <c:showPercent val="0"/>
          <c:showBubbleSize val="0"/>
        </c:dLbls>
        <c:marker val="1"/>
        <c:smooth val="0"/>
        <c:axId val="352469216"/>
        <c:axId val="352465296"/>
      </c:lineChart>
      <c:catAx>
        <c:axId val="352469216"/>
        <c:scaling>
          <c:orientation val="minMax"/>
        </c:scaling>
        <c:delete val="0"/>
        <c:axPos val="b"/>
        <c:numFmt formatCode="ge" sourceLinked="1"/>
        <c:majorTickMark val="none"/>
        <c:minorTickMark val="none"/>
        <c:tickLblPos val="none"/>
        <c:crossAx val="352465296"/>
        <c:crosses val="autoZero"/>
        <c:auto val="0"/>
        <c:lblAlgn val="ctr"/>
        <c:lblOffset val="100"/>
        <c:noMultiLvlLbl val="1"/>
      </c:catAx>
      <c:valAx>
        <c:axId val="352465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4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06-4977-A7DA-05354B73F1E8}"/>
            </c:ext>
          </c:extLst>
        </c:ser>
        <c:dLbls>
          <c:showLegendKey val="0"/>
          <c:showVal val="0"/>
          <c:showCatName val="0"/>
          <c:showSerName val="0"/>
          <c:showPercent val="0"/>
          <c:showBubbleSize val="0"/>
        </c:dLbls>
        <c:gapWidth val="180"/>
        <c:overlap val="-90"/>
        <c:axId val="410731032"/>
        <c:axId val="41073808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06-4977-A7DA-05354B73F1E8}"/>
            </c:ext>
          </c:extLst>
        </c:ser>
        <c:dLbls>
          <c:showLegendKey val="0"/>
          <c:showVal val="0"/>
          <c:showCatName val="0"/>
          <c:showSerName val="0"/>
          <c:showPercent val="0"/>
          <c:showBubbleSize val="0"/>
        </c:dLbls>
        <c:marker val="1"/>
        <c:smooth val="0"/>
        <c:axId val="410731032"/>
        <c:axId val="410738088"/>
      </c:lineChart>
      <c:catAx>
        <c:axId val="410731032"/>
        <c:scaling>
          <c:orientation val="minMax"/>
        </c:scaling>
        <c:delete val="0"/>
        <c:axPos val="b"/>
        <c:numFmt formatCode="ge" sourceLinked="1"/>
        <c:majorTickMark val="none"/>
        <c:minorTickMark val="none"/>
        <c:tickLblPos val="none"/>
        <c:crossAx val="410738088"/>
        <c:crosses val="autoZero"/>
        <c:auto val="0"/>
        <c:lblAlgn val="ctr"/>
        <c:lblOffset val="100"/>
        <c:noMultiLvlLbl val="1"/>
      </c:catAx>
      <c:valAx>
        <c:axId val="410738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731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9-460B-A483-B2E11E14E298}"/>
            </c:ext>
          </c:extLst>
        </c:ser>
        <c:dLbls>
          <c:showLegendKey val="0"/>
          <c:showVal val="0"/>
          <c:showCatName val="0"/>
          <c:showSerName val="0"/>
          <c:showPercent val="0"/>
          <c:showBubbleSize val="0"/>
        </c:dLbls>
        <c:gapWidth val="180"/>
        <c:overlap val="-90"/>
        <c:axId val="410736128"/>
        <c:axId val="41073573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9-460B-A483-B2E11E14E298}"/>
            </c:ext>
          </c:extLst>
        </c:ser>
        <c:dLbls>
          <c:showLegendKey val="0"/>
          <c:showVal val="0"/>
          <c:showCatName val="0"/>
          <c:showSerName val="0"/>
          <c:showPercent val="0"/>
          <c:showBubbleSize val="0"/>
        </c:dLbls>
        <c:marker val="1"/>
        <c:smooth val="0"/>
        <c:axId val="410736128"/>
        <c:axId val="410735736"/>
      </c:lineChart>
      <c:catAx>
        <c:axId val="410736128"/>
        <c:scaling>
          <c:orientation val="minMax"/>
        </c:scaling>
        <c:delete val="0"/>
        <c:axPos val="b"/>
        <c:numFmt formatCode="ge" sourceLinked="1"/>
        <c:majorTickMark val="none"/>
        <c:minorTickMark val="none"/>
        <c:tickLblPos val="none"/>
        <c:crossAx val="410735736"/>
        <c:crosses val="autoZero"/>
        <c:auto val="0"/>
        <c:lblAlgn val="ctr"/>
        <c:lblOffset val="100"/>
        <c:noMultiLvlLbl val="1"/>
      </c:catAx>
      <c:valAx>
        <c:axId val="410735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736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140.6</c:v>
                </c:pt>
                <c:pt idx="1">
                  <c:v>37</c:v>
                </c:pt>
                <c:pt idx="2">
                  <c:v>109</c:v>
                </c:pt>
                <c:pt idx="3">
                  <c:v>240.8</c:v>
                </c:pt>
                <c:pt idx="4">
                  <c:v>186.1</c:v>
                </c:pt>
              </c:numCache>
            </c:numRef>
          </c:val>
          <c:extLst>
            <c:ext xmlns:c16="http://schemas.microsoft.com/office/drawing/2014/chart" uri="{C3380CC4-5D6E-409C-BE32-E72D297353CC}">
              <c16:uniqueId val="{00000000-37FE-4BF4-81ED-A237E2890C0E}"/>
            </c:ext>
          </c:extLst>
        </c:ser>
        <c:dLbls>
          <c:showLegendKey val="0"/>
          <c:showVal val="0"/>
          <c:showCatName val="0"/>
          <c:showSerName val="0"/>
          <c:showPercent val="0"/>
          <c:showBubbleSize val="0"/>
        </c:dLbls>
        <c:gapWidth val="180"/>
        <c:overlap val="-90"/>
        <c:axId val="350746152"/>
        <c:axId val="35074693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37FE-4BF4-81ED-A237E2890C0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7FE-4BF4-81ED-A237E2890C0E}"/>
            </c:ext>
          </c:extLst>
        </c:ser>
        <c:dLbls>
          <c:showLegendKey val="0"/>
          <c:showVal val="0"/>
          <c:showCatName val="0"/>
          <c:showSerName val="0"/>
          <c:showPercent val="0"/>
          <c:showBubbleSize val="0"/>
        </c:dLbls>
        <c:marker val="1"/>
        <c:smooth val="0"/>
        <c:axId val="350746152"/>
        <c:axId val="350746936"/>
      </c:lineChart>
      <c:catAx>
        <c:axId val="350746152"/>
        <c:scaling>
          <c:orientation val="minMax"/>
        </c:scaling>
        <c:delete val="0"/>
        <c:axPos val="b"/>
        <c:numFmt formatCode="ge" sourceLinked="1"/>
        <c:majorTickMark val="none"/>
        <c:minorTickMark val="none"/>
        <c:tickLblPos val="none"/>
        <c:crossAx val="350746936"/>
        <c:crosses val="autoZero"/>
        <c:auto val="0"/>
        <c:lblAlgn val="ctr"/>
        <c:lblOffset val="100"/>
        <c:noMultiLvlLbl val="1"/>
      </c:catAx>
      <c:valAx>
        <c:axId val="350746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46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D1-4771-98C6-5D77F05BA9C3}"/>
            </c:ext>
          </c:extLst>
        </c:ser>
        <c:dLbls>
          <c:showLegendKey val="0"/>
          <c:showVal val="0"/>
          <c:showCatName val="0"/>
          <c:showSerName val="0"/>
          <c:showPercent val="0"/>
          <c:showBubbleSize val="0"/>
        </c:dLbls>
        <c:gapWidth val="180"/>
        <c:overlap val="-90"/>
        <c:axId val="410733776"/>
        <c:axId val="4107373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D1-4771-98C6-5D77F05BA9C3}"/>
            </c:ext>
          </c:extLst>
        </c:ser>
        <c:dLbls>
          <c:showLegendKey val="0"/>
          <c:showVal val="0"/>
          <c:showCatName val="0"/>
          <c:showSerName val="0"/>
          <c:showPercent val="0"/>
          <c:showBubbleSize val="0"/>
        </c:dLbls>
        <c:marker val="1"/>
        <c:smooth val="0"/>
        <c:axId val="410733776"/>
        <c:axId val="410737304"/>
      </c:lineChart>
      <c:catAx>
        <c:axId val="410733776"/>
        <c:scaling>
          <c:orientation val="minMax"/>
        </c:scaling>
        <c:delete val="0"/>
        <c:axPos val="b"/>
        <c:numFmt formatCode="ge" sourceLinked="1"/>
        <c:majorTickMark val="none"/>
        <c:minorTickMark val="none"/>
        <c:tickLblPos val="none"/>
        <c:crossAx val="410737304"/>
        <c:crosses val="autoZero"/>
        <c:auto val="0"/>
        <c:lblAlgn val="ctr"/>
        <c:lblOffset val="100"/>
        <c:noMultiLvlLbl val="1"/>
      </c:catAx>
      <c:valAx>
        <c:axId val="41073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733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18.600000000000001</c:v>
                </c:pt>
                <c:pt idx="1">
                  <c:v>9</c:v>
                </c:pt>
                <c:pt idx="2">
                  <c:v>17.8</c:v>
                </c:pt>
                <c:pt idx="3">
                  <c:v>20.100000000000001</c:v>
                </c:pt>
                <c:pt idx="4">
                  <c:v>16.3</c:v>
                </c:pt>
              </c:numCache>
            </c:numRef>
          </c:val>
          <c:extLst>
            <c:ext xmlns:c16="http://schemas.microsoft.com/office/drawing/2014/chart" uri="{C3380CC4-5D6E-409C-BE32-E72D297353CC}">
              <c16:uniqueId val="{00000000-68FF-46A7-A260-C160C7268E95}"/>
            </c:ext>
          </c:extLst>
        </c:ser>
        <c:dLbls>
          <c:showLegendKey val="0"/>
          <c:showVal val="0"/>
          <c:showCatName val="0"/>
          <c:showSerName val="0"/>
          <c:showPercent val="0"/>
          <c:showBubbleSize val="0"/>
        </c:dLbls>
        <c:gapWidth val="180"/>
        <c:overlap val="-90"/>
        <c:axId val="410732208"/>
        <c:axId val="4107333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c:ext xmlns:c16="http://schemas.microsoft.com/office/drawing/2014/chart" uri="{C3380CC4-5D6E-409C-BE32-E72D297353CC}">
              <c16:uniqueId val="{00000001-68FF-46A7-A260-C160C7268E95}"/>
            </c:ext>
          </c:extLst>
        </c:ser>
        <c:dLbls>
          <c:showLegendKey val="0"/>
          <c:showVal val="0"/>
          <c:showCatName val="0"/>
          <c:showSerName val="0"/>
          <c:showPercent val="0"/>
          <c:showBubbleSize val="0"/>
        </c:dLbls>
        <c:marker val="1"/>
        <c:smooth val="0"/>
        <c:axId val="410732208"/>
        <c:axId val="410733384"/>
      </c:lineChart>
      <c:catAx>
        <c:axId val="410732208"/>
        <c:scaling>
          <c:orientation val="minMax"/>
        </c:scaling>
        <c:delete val="0"/>
        <c:axPos val="b"/>
        <c:numFmt formatCode="ge" sourceLinked="1"/>
        <c:majorTickMark val="none"/>
        <c:minorTickMark val="none"/>
        <c:tickLblPos val="none"/>
        <c:crossAx val="410733384"/>
        <c:crosses val="autoZero"/>
        <c:auto val="0"/>
        <c:lblAlgn val="ctr"/>
        <c:lblOffset val="100"/>
        <c:noMultiLvlLbl val="1"/>
      </c:catAx>
      <c:valAx>
        <c:axId val="410733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732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0.2</c:v>
                </c:pt>
                <c:pt idx="1">
                  <c:v>55.6</c:v>
                </c:pt>
                <c:pt idx="2">
                  <c:v>9.6</c:v>
                </c:pt>
                <c:pt idx="3">
                  <c:v>4.4000000000000004</c:v>
                </c:pt>
                <c:pt idx="4">
                  <c:v>5.5</c:v>
                </c:pt>
              </c:numCache>
            </c:numRef>
          </c:val>
          <c:extLst>
            <c:ext xmlns:c16="http://schemas.microsoft.com/office/drawing/2014/chart" uri="{C3380CC4-5D6E-409C-BE32-E72D297353CC}">
              <c16:uniqueId val="{00000000-BA7A-4538-8FAB-F59AC471FA5B}"/>
            </c:ext>
          </c:extLst>
        </c:ser>
        <c:dLbls>
          <c:showLegendKey val="0"/>
          <c:showVal val="0"/>
          <c:showCatName val="0"/>
          <c:showSerName val="0"/>
          <c:showPercent val="0"/>
          <c:showBubbleSize val="0"/>
        </c:dLbls>
        <c:gapWidth val="180"/>
        <c:overlap val="-90"/>
        <c:axId val="410731424"/>
        <c:axId val="4107349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c:ext xmlns:c16="http://schemas.microsoft.com/office/drawing/2014/chart" uri="{C3380CC4-5D6E-409C-BE32-E72D297353CC}">
              <c16:uniqueId val="{00000001-BA7A-4538-8FAB-F59AC471FA5B}"/>
            </c:ext>
          </c:extLst>
        </c:ser>
        <c:dLbls>
          <c:showLegendKey val="0"/>
          <c:showVal val="0"/>
          <c:showCatName val="0"/>
          <c:showSerName val="0"/>
          <c:showPercent val="0"/>
          <c:showBubbleSize val="0"/>
        </c:dLbls>
        <c:marker val="1"/>
        <c:smooth val="0"/>
        <c:axId val="410731424"/>
        <c:axId val="410734952"/>
      </c:lineChart>
      <c:catAx>
        <c:axId val="410731424"/>
        <c:scaling>
          <c:orientation val="minMax"/>
        </c:scaling>
        <c:delete val="0"/>
        <c:axPos val="b"/>
        <c:numFmt formatCode="ge" sourceLinked="1"/>
        <c:majorTickMark val="none"/>
        <c:minorTickMark val="none"/>
        <c:tickLblPos val="none"/>
        <c:crossAx val="410734952"/>
        <c:crosses val="autoZero"/>
        <c:auto val="0"/>
        <c:lblAlgn val="ctr"/>
        <c:lblOffset val="100"/>
        <c:noMultiLvlLbl val="1"/>
      </c:catAx>
      <c:valAx>
        <c:axId val="410734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731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4BF-41BD-AEC0-32742D507848}"/>
            </c:ext>
          </c:extLst>
        </c:ser>
        <c:dLbls>
          <c:showLegendKey val="0"/>
          <c:showVal val="0"/>
          <c:showCatName val="0"/>
          <c:showSerName val="0"/>
          <c:showPercent val="0"/>
          <c:showBubbleSize val="0"/>
        </c:dLbls>
        <c:gapWidth val="180"/>
        <c:overlap val="-90"/>
        <c:axId val="410736520"/>
        <c:axId val="410736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c:ext xmlns:c16="http://schemas.microsoft.com/office/drawing/2014/chart" uri="{C3380CC4-5D6E-409C-BE32-E72D297353CC}">
              <c16:uniqueId val="{00000001-54BF-41BD-AEC0-32742D507848}"/>
            </c:ext>
          </c:extLst>
        </c:ser>
        <c:dLbls>
          <c:showLegendKey val="0"/>
          <c:showVal val="0"/>
          <c:showCatName val="0"/>
          <c:showSerName val="0"/>
          <c:showPercent val="0"/>
          <c:showBubbleSize val="0"/>
        </c:dLbls>
        <c:marker val="1"/>
        <c:smooth val="0"/>
        <c:axId val="410736520"/>
        <c:axId val="410736912"/>
      </c:lineChart>
      <c:catAx>
        <c:axId val="410736520"/>
        <c:scaling>
          <c:orientation val="minMax"/>
        </c:scaling>
        <c:delete val="0"/>
        <c:axPos val="b"/>
        <c:numFmt formatCode="ge" sourceLinked="1"/>
        <c:majorTickMark val="none"/>
        <c:minorTickMark val="none"/>
        <c:tickLblPos val="none"/>
        <c:crossAx val="410736912"/>
        <c:crosses val="autoZero"/>
        <c:auto val="0"/>
        <c:lblAlgn val="ctr"/>
        <c:lblOffset val="100"/>
        <c:noMultiLvlLbl val="1"/>
      </c:catAx>
      <c:valAx>
        <c:axId val="41073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736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7-4162-BEC3-4505D43866C6}"/>
            </c:ext>
          </c:extLst>
        </c:ser>
        <c:dLbls>
          <c:showLegendKey val="0"/>
          <c:showVal val="0"/>
          <c:showCatName val="0"/>
          <c:showSerName val="0"/>
          <c:showPercent val="0"/>
          <c:showBubbleSize val="0"/>
        </c:dLbls>
        <c:gapWidth val="180"/>
        <c:overlap val="-90"/>
        <c:axId val="410737696"/>
        <c:axId val="41073064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7-4162-BEC3-4505D43866C6}"/>
            </c:ext>
          </c:extLst>
        </c:ser>
        <c:dLbls>
          <c:showLegendKey val="0"/>
          <c:showVal val="0"/>
          <c:showCatName val="0"/>
          <c:showSerName val="0"/>
          <c:showPercent val="0"/>
          <c:showBubbleSize val="0"/>
        </c:dLbls>
        <c:marker val="1"/>
        <c:smooth val="0"/>
        <c:axId val="410737696"/>
        <c:axId val="410730640"/>
      </c:lineChart>
      <c:catAx>
        <c:axId val="410737696"/>
        <c:scaling>
          <c:orientation val="minMax"/>
        </c:scaling>
        <c:delete val="0"/>
        <c:axPos val="b"/>
        <c:numFmt formatCode="ge" sourceLinked="1"/>
        <c:majorTickMark val="none"/>
        <c:minorTickMark val="none"/>
        <c:tickLblPos val="none"/>
        <c:crossAx val="410730640"/>
        <c:crosses val="autoZero"/>
        <c:auto val="0"/>
        <c:lblAlgn val="ctr"/>
        <c:lblOffset val="100"/>
        <c:noMultiLvlLbl val="1"/>
      </c:catAx>
      <c:valAx>
        <c:axId val="410730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7376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EB4-4B4B-8CDC-4918EAB2A46F}"/>
            </c:ext>
          </c:extLst>
        </c:ser>
        <c:dLbls>
          <c:showLegendKey val="0"/>
          <c:showVal val="0"/>
          <c:showCatName val="0"/>
          <c:showSerName val="0"/>
          <c:showPercent val="0"/>
          <c:showBubbleSize val="0"/>
        </c:dLbls>
        <c:gapWidth val="180"/>
        <c:overlap val="-90"/>
        <c:axId val="411120904"/>
        <c:axId val="41111972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c:ext xmlns:c16="http://schemas.microsoft.com/office/drawing/2014/chart" uri="{C3380CC4-5D6E-409C-BE32-E72D297353CC}">
              <c16:uniqueId val="{00000001-BEB4-4B4B-8CDC-4918EAB2A46F}"/>
            </c:ext>
          </c:extLst>
        </c:ser>
        <c:dLbls>
          <c:showLegendKey val="0"/>
          <c:showVal val="0"/>
          <c:showCatName val="0"/>
          <c:showSerName val="0"/>
          <c:showPercent val="0"/>
          <c:showBubbleSize val="0"/>
        </c:dLbls>
        <c:marker val="1"/>
        <c:smooth val="0"/>
        <c:axId val="411120904"/>
        <c:axId val="411119728"/>
      </c:lineChart>
      <c:catAx>
        <c:axId val="411120904"/>
        <c:scaling>
          <c:orientation val="minMax"/>
        </c:scaling>
        <c:delete val="0"/>
        <c:axPos val="b"/>
        <c:numFmt formatCode="ge" sourceLinked="1"/>
        <c:majorTickMark val="none"/>
        <c:minorTickMark val="none"/>
        <c:tickLblPos val="none"/>
        <c:crossAx val="411119728"/>
        <c:crosses val="autoZero"/>
        <c:auto val="0"/>
        <c:lblAlgn val="ctr"/>
        <c:lblOffset val="100"/>
        <c:noMultiLvlLbl val="1"/>
      </c:catAx>
      <c:valAx>
        <c:axId val="411119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120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A-44BA-99E1-B4660CB07F2E}"/>
            </c:ext>
          </c:extLst>
        </c:ser>
        <c:dLbls>
          <c:showLegendKey val="0"/>
          <c:showVal val="0"/>
          <c:showCatName val="0"/>
          <c:showSerName val="0"/>
          <c:showPercent val="0"/>
          <c:showBubbleSize val="0"/>
        </c:dLbls>
        <c:gapWidth val="180"/>
        <c:overlap val="-90"/>
        <c:axId val="411124824"/>
        <c:axId val="4111232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A-44BA-99E1-B4660CB07F2E}"/>
            </c:ext>
          </c:extLst>
        </c:ser>
        <c:dLbls>
          <c:showLegendKey val="0"/>
          <c:showVal val="0"/>
          <c:showCatName val="0"/>
          <c:showSerName val="0"/>
          <c:showPercent val="0"/>
          <c:showBubbleSize val="0"/>
        </c:dLbls>
        <c:marker val="1"/>
        <c:smooth val="0"/>
        <c:axId val="411124824"/>
        <c:axId val="411123256"/>
      </c:lineChart>
      <c:catAx>
        <c:axId val="411124824"/>
        <c:scaling>
          <c:orientation val="minMax"/>
        </c:scaling>
        <c:delete val="0"/>
        <c:axPos val="b"/>
        <c:numFmt formatCode="ge" sourceLinked="1"/>
        <c:majorTickMark val="none"/>
        <c:minorTickMark val="none"/>
        <c:tickLblPos val="none"/>
        <c:crossAx val="411123256"/>
        <c:crosses val="autoZero"/>
        <c:auto val="0"/>
        <c:lblAlgn val="ctr"/>
        <c:lblOffset val="100"/>
        <c:noMultiLvlLbl val="1"/>
      </c:catAx>
      <c:valAx>
        <c:axId val="411123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124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C-4687-95D4-F8D8A25B0DFD}"/>
            </c:ext>
          </c:extLst>
        </c:ser>
        <c:dLbls>
          <c:showLegendKey val="0"/>
          <c:showVal val="0"/>
          <c:showCatName val="0"/>
          <c:showSerName val="0"/>
          <c:showPercent val="0"/>
          <c:showBubbleSize val="0"/>
        </c:dLbls>
        <c:gapWidth val="180"/>
        <c:overlap val="-90"/>
        <c:axId val="411126392"/>
        <c:axId val="4111205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C-4687-95D4-F8D8A25B0DFD}"/>
            </c:ext>
          </c:extLst>
        </c:ser>
        <c:dLbls>
          <c:showLegendKey val="0"/>
          <c:showVal val="0"/>
          <c:showCatName val="0"/>
          <c:showSerName val="0"/>
          <c:showPercent val="0"/>
          <c:showBubbleSize val="0"/>
        </c:dLbls>
        <c:marker val="1"/>
        <c:smooth val="0"/>
        <c:axId val="411126392"/>
        <c:axId val="411120512"/>
      </c:lineChart>
      <c:catAx>
        <c:axId val="411126392"/>
        <c:scaling>
          <c:orientation val="minMax"/>
        </c:scaling>
        <c:delete val="0"/>
        <c:axPos val="b"/>
        <c:numFmt formatCode="ge" sourceLinked="1"/>
        <c:majorTickMark val="none"/>
        <c:minorTickMark val="none"/>
        <c:tickLblPos val="none"/>
        <c:crossAx val="411120512"/>
        <c:crosses val="autoZero"/>
        <c:auto val="0"/>
        <c:lblAlgn val="ctr"/>
        <c:lblOffset val="100"/>
        <c:noMultiLvlLbl val="1"/>
      </c:catAx>
      <c:valAx>
        <c:axId val="41112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126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AA-4C13-B832-ABE82BE1A831}"/>
            </c:ext>
          </c:extLst>
        </c:ser>
        <c:dLbls>
          <c:showLegendKey val="0"/>
          <c:showVal val="0"/>
          <c:showCatName val="0"/>
          <c:showSerName val="0"/>
          <c:showPercent val="0"/>
          <c:showBubbleSize val="0"/>
        </c:dLbls>
        <c:gapWidth val="180"/>
        <c:overlap val="-90"/>
        <c:axId val="411124040"/>
        <c:axId val="41112678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A-4C13-B832-ABE82BE1A831}"/>
            </c:ext>
          </c:extLst>
        </c:ser>
        <c:dLbls>
          <c:showLegendKey val="0"/>
          <c:showVal val="0"/>
          <c:showCatName val="0"/>
          <c:showSerName val="0"/>
          <c:showPercent val="0"/>
          <c:showBubbleSize val="0"/>
        </c:dLbls>
        <c:marker val="1"/>
        <c:smooth val="0"/>
        <c:axId val="411124040"/>
        <c:axId val="411126784"/>
      </c:lineChart>
      <c:catAx>
        <c:axId val="411124040"/>
        <c:scaling>
          <c:orientation val="minMax"/>
        </c:scaling>
        <c:delete val="0"/>
        <c:axPos val="b"/>
        <c:numFmt formatCode="ge" sourceLinked="1"/>
        <c:majorTickMark val="none"/>
        <c:minorTickMark val="none"/>
        <c:tickLblPos val="none"/>
        <c:crossAx val="411126784"/>
        <c:crosses val="autoZero"/>
        <c:auto val="0"/>
        <c:lblAlgn val="ctr"/>
        <c:lblOffset val="100"/>
        <c:noMultiLvlLbl val="1"/>
      </c:catAx>
      <c:valAx>
        <c:axId val="411126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124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D-4276-B43C-64D1D08B19AA}"/>
            </c:ext>
          </c:extLst>
        </c:ser>
        <c:dLbls>
          <c:showLegendKey val="0"/>
          <c:showVal val="0"/>
          <c:showCatName val="0"/>
          <c:showSerName val="0"/>
          <c:showPercent val="0"/>
          <c:showBubbleSize val="0"/>
        </c:dLbls>
        <c:gapWidth val="180"/>
        <c:overlap val="-90"/>
        <c:axId val="411125608"/>
        <c:axId val="41112129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D-4276-B43C-64D1D08B19AA}"/>
            </c:ext>
          </c:extLst>
        </c:ser>
        <c:dLbls>
          <c:showLegendKey val="0"/>
          <c:showVal val="0"/>
          <c:showCatName val="0"/>
          <c:showSerName val="0"/>
          <c:showPercent val="0"/>
          <c:showBubbleSize val="0"/>
        </c:dLbls>
        <c:marker val="1"/>
        <c:smooth val="0"/>
        <c:axId val="411125608"/>
        <c:axId val="411121296"/>
      </c:lineChart>
      <c:catAx>
        <c:axId val="411125608"/>
        <c:scaling>
          <c:orientation val="minMax"/>
        </c:scaling>
        <c:delete val="0"/>
        <c:axPos val="b"/>
        <c:numFmt formatCode="ge" sourceLinked="1"/>
        <c:majorTickMark val="none"/>
        <c:minorTickMark val="none"/>
        <c:tickLblPos val="none"/>
        <c:crossAx val="411121296"/>
        <c:crosses val="autoZero"/>
        <c:auto val="0"/>
        <c:lblAlgn val="ctr"/>
        <c:lblOffset val="100"/>
        <c:noMultiLvlLbl val="1"/>
      </c:catAx>
      <c:valAx>
        <c:axId val="411121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125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B-42B2-A50A-81D4BEEF7F33}"/>
            </c:ext>
          </c:extLst>
        </c:ser>
        <c:dLbls>
          <c:showLegendKey val="0"/>
          <c:showVal val="0"/>
          <c:showCatName val="0"/>
          <c:showSerName val="0"/>
          <c:showPercent val="0"/>
          <c:showBubbleSize val="0"/>
        </c:dLbls>
        <c:gapWidth val="180"/>
        <c:overlap val="-90"/>
        <c:axId val="350749288"/>
        <c:axId val="35074811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B-42B2-A50A-81D4BEEF7F3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74B-42B2-A50A-81D4BEEF7F33}"/>
            </c:ext>
          </c:extLst>
        </c:ser>
        <c:dLbls>
          <c:showLegendKey val="0"/>
          <c:showVal val="0"/>
          <c:showCatName val="0"/>
          <c:showSerName val="0"/>
          <c:showPercent val="0"/>
          <c:showBubbleSize val="0"/>
        </c:dLbls>
        <c:marker val="1"/>
        <c:smooth val="0"/>
        <c:axId val="350749288"/>
        <c:axId val="350748112"/>
      </c:lineChart>
      <c:catAx>
        <c:axId val="350749288"/>
        <c:scaling>
          <c:orientation val="minMax"/>
        </c:scaling>
        <c:delete val="0"/>
        <c:axPos val="b"/>
        <c:numFmt formatCode="ge" sourceLinked="1"/>
        <c:majorTickMark val="none"/>
        <c:minorTickMark val="none"/>
        <c:tickLblPos val="none"/>
        <c:crossAx val="350748112"/>
        <c:crosses val="autoZero"/>
        <c:auto val="0"/>
        <c:lblAlgn val="ctr"/>
        <c:lblOffset val="100"/>
        <c:noMultiLvlLbl val="1"/>
      </c:catAx>
      <c:valAx>
        <c:axId val="35074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49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CF-4906-AFB2-8A84EE4A1475}"/>
            </c:ext>
          </c:extLst>
        </c:ser>
        <c:dLbls>
          <c:showLegendKey val="0"/>
          <c:showVal val="0"/>
          <c:showCatName val="0"/>
          <c:showSerName val="0"/>
          <c:showPercent val="0"/>
          <c:showBubbleSize val="0"/>
        </c:dLbls>
        <c:gapWidth val="180"/>
        <c:overlap val="-90"/>
        <c:axId val="411120120"/>
        <c:axId val="4111220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F-4906-AFB2-8A84EE4A1475}"/>
            </c:ext>
          </c:extLst>
        </c:ser>
        <c:dLbls>
          <c:showLegendKey val="0"/>
          <c:showVal val="0"/>
          <c:showCatName val="0"/>
          <c:showSerName val="0"/>
          <c:showPercent val="0"/>
          <c:showBubbleSize val="0"/>
        </c:dLbls>
        <c:marker val="1"/>
        <c:smooth val="0"/>
        <c:axId val="411120120"/>
        <c:axId val="411122080"/>
      </c:lineChart>
      <c:catAx>
        <c:axId val="411120120"/>
        <c:scaling>
          <c:orientation val="minMax"/>
        </c:scaling>
        <c:delete val="0"/>
        <c:axPos val="b"/>
        <c:numFmt formatCode="ge" sourceLinked="1"/>
        <c:majorTickMark val="none"/>
        <c:minorTickMark val="none"/>
        <c:tickLblPos val="none"/>
        <c:crossAx val="411122080"/>
        <c:crosses val="autoZero"/>
        <c:auto val="0"/>
        <c:lblAlgn val="ctr"/>
        <c:lblOffset val="100"/>
        <c:noMultiLvlLbl val="1"/>
      </c:catAx>
      <c:valAx>
        <c:axId val="411122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120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28623.5</c:v>
                </c:pt>
                <c:pt idx="1">
                  <c:v>64079.9</c:v>
                </c:pt>
                <c:pt idx="2">
                  <c:v>21781.3</c:v>
                </c:pt>
                <c:pt idx="3">
                  <c:v>25527.200000000001</c:v>
                </c:pt>
                <c:pt idx="4">
                  <c:v>24311.3</c:v>
                </c:pt>
              </c:numCache>
            </c:numRef>
          </c:val>
          <c:extLst>
            <c:ext xmlns:c16="http://schemas.microsoft.com/office/drawing/2014/chart" uri="{C3380CC4-5D6E-409C-BE32-E72D297353CC}">
              <c16:uniqueId val="{00000000-15B5-4848-AA35-7BCE761DFE7E}"/>
            </c:ext>
          </c:extLst>
        </c:ser>
        <c:dLbls>
          <c:showLegendKey val="0"/>
          <c:showVal val="0"/>
          <c:showCatName val="0"/>
          <c:showSerName val="0"/>
          <c:showPercent val="0"/>
          <c:showBubbleSize val="0"/>
        </c:dLbls>
        <c:gapWidth val="180"/>
        <c:overlap val="-90"/>
        <c:axId val="350747720"/>
        <c:axId val="35074850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15B5-4848-AA35-7BCE761DFE7E}"/>
            </c:ext>
          </c:extLst>
        </c:ser>
        <c:dLbls>
          <c:showLegendKey val="0"/>
          <c:showVal val="0"/>
          <c:showCatName val="0"/>
          <c:showSerName val="0"/>
          <c:showPercent val="0"/>
          <c:showBubbleSize val="0"/>
        </c:dLbls>
        <c:marker val="1"/>
        <c:smooth val="0"/>
        <c:axId val="350747720"/>
        <c:axId val="350748504"/>
      </c:lineChart>
      <c:catAx>
        <c:axId val="350747720"/>
        <c:scaling>
          <c:orientation val="minMax"/>
        </c:scaling>
        <c:delete val="0"/>
        <c:axPos val="b"/>
        <c:numFmt formatCode="ge" sourceLinked="1"/>
        <c:majorTickMark val="none"/>
        <c:minorTickMark val="none"/>
        <c:tickLblPos val="none"/>
        <c:crossAx val="350748504"/>
        <c:crosses val="autoZero"/>
        <c:auto val="0"/>
        <c:lblAlgn val="ctr"/>
        <c:lblOffset val="100"/>
        <c:noMultiLvlLbl val="1"/>
      </c:catAx>
      <c:valAx>
        <c:axId val="350748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47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5033</c:v>
                </c:pt>
                <c:pt idx="1">
                  <c:v>-12573</c:v>
                </c:pt>
                <c:pt idx="2">
                  <c:v>1289</c:v>
                </c:pt>
                <c:pt idx="3">
                  <c:v>-1289</c:v>
                </c:pt>
                <c:pt idx="4">
                  <c:v>#N/A</c:v>
                </c:pt>
              </c:numCache>
            </c:numRef>
          </c:val>
          <c:extLst>
            <c:ext xmlns:c16="http://schemas.microsoft.com/office/drawing/2014/chart" uri="{C3380CC4-5D6E-409C-BE32-E72D297353CC}">
              <c16:uniqueId val="{00000000-1A3D-450F-A0F5-0D146732C04B}"/>
            </c:ext>
          </c:extLst>
        </c:ser>
        <c:dLbls>
          <c:showLegendKey val="0"/>
          <c:showVal val="0"/>
          <c:showCatName val="0"/>
          <c:showSerName val="0"/>
          <c:showPercent val="0"/>
          <c:showBubbleSize val="0"/>
        </c:dLbls>
        <c:gapWidth val="180"/>
        <c:overlap val="-90"/>
        <c:axId val="351824104"/>
        <c:axId val="35182253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1A3D-450F-A0F5-0D146732C04B}"/>
            </c:ext>
          </c:extLst>
        </c:ser>
        <c:dLbls>
          <c:showLegendKey val="0"/>
          <c:showVal val="0"/>
          <c:showCatName val="0"/>
          <c:showSerName val="0"/>
          <c:showPercent val="0"/>
          <c:showBubbleSize val="0"/>
        </c:dLbls>
        <c:marker val="1"/>
        <c:smooth val="0"/>
        <c:axId val="351824104"/>
        <c:axId val="351822536"/>
      </c:lineChart>
      <c:catAx>
        <c:axId val="351824104"/>
        <c:scaling>
          <c:orientation val="minMax"/>
        </c:scaling>
        <c:delete val="0"/>
        <c:axPos val="b"/>
        <c:numFmt formatCode="ge" sourceLinked="1"/>
        <c:majorTickMark val="none"/>
        <c:minorTickMark val="none"/>
        <c:tickLblPos val="none"/>
        <c:crossAx val="351822536"/>
        <c:crosses val="autoZero"/>
        <c:auto val="0"/>
        <c:lblAlgn val="ctr"/>
        <c:lblOffset val="100"/>
        <c:noMultiLvlLbl val="1"/>
      </c:catAx>
      <c:valAx>
        <c:axId val="3518225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24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18.600000000000001</c:v>
                </c:pt>
                <c:pt idx="1">
                  <c:v>9</c:v>
                </c:pt>
                <c:pt idx="2">
                  <c:v>17.8</c:v>
                </c:pt>
                <c:pt idx="3">
                  <c:v>20.100000000000001</c:v>
                </c:pt>
                <c:pt idx="4">
                  <c:v>16.3</c:v>
                </c:pt>
              </c:numCache>
            </c:numRef>
          </c:val>
          <c:extLst>
            <c:ext xmlns:c16="http://schemas.microsoft.com/office/drawing/2014/chart" uri="{C3380CC4-5D6E-409C-BE32-E72D297353CC}">
              <c16:uniqueId val="{00000000-ADC8-4DEE-9088-7610290F8466}"/>
            </c:ext>
          </c:extLst>
        </c:ser>
        <c:dLbls>
          <c:showLegendKey val="0"/>
          <c:showVal val="0"/>
          <c:showCatName val="0"/>
          <c:showSerName val="0"/>
          <c:showPercent val="0"/>
          <c:showBubbleSize val="0"/>
        </c:dLbls>
        <c:gapWidth val="180"/>
        <c:overlap val="-90"/>
        <c:axId val="351822928"/>
        <c:axId val="35182606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ADC8-4DEE-9088-7610290F8466}"/>
            </c:ext>
          </c:extLst>
        </c:ser>
        <c:dLbls>
          <c:showLegendKey val="0"/>
          <c:showVal val="0"/>
          <c:showCatName val="0"/>
          <c:showSerName val="0"/>
          <c:showPercent val="0"/>
          <c:showBubbleSize val="0"/>
        </c:dLbls>
        <c:marker val="1"/>
        <c:smooth val="0"/>
        <c:axId val="351822928"/>
        <c:axId val="351826064"/>
      </c:lineChart>
      <c:catAx>
        <c:axId val="351822928"/>
        <c:scaling>
          <c:orientation val="minMax"/>
        </c:scaling>
        <c:delete val="0"/>
        <c:axPos val="b"/>
        <c:numFmt formatCode="ge" sourceLinked="1"/>
        <c:majorTickMark val="none"/>
        <c:minorTickMark val="none"/>
        <c:tickLblPos val="none"/>
        <c:crossAx val="351826064"/>
        <c:crosses val="autoZero"/>
        <c:auto val="0"/>
        <c:lblAlgn val="ctr"/>
        <c:lblOffset val="100"/>
        <c:noMultiLvlLbl val="1"/>
      </c:catAx>
      <c:valAx>
        <c:axId val="351826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2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0.2</c:v>
                </c:pt>
                <c:pt idx="1">
                  <c:v>55.6</c:v>
                </c:pt>
                <c:pt idx="2">
                  <c:v>9.6</c:v>
                </c:pt>
                <c:pt idx="3">
                  <c:v>4.4000000000000004</c:v>
                </c:pt>
                <c:pt idx="4">
                  <c:v>4.0999999999999996</c:v>
                </c:pt>
              </c:numCache>
            </c:numRef>
          </c:val>
          <c:extLst>
            <c:ext xmlns:c16="http://schemas.microsoft.com/office/drawing/2014/chart" uri="{C3380CC4-5D6E-409C-BE32-E72D297353CC}">
              <c16:uniqueId val="{00000000-4429-43C1-9926-C2C24D9BDD81}"/>
            </c:ext>
          </c:extLst>
        </c:ser>
        <c:dLbls>
          <c:showLegendKey val="0"/>
          <c:showVal val="0"/>
          <c:showCatName val="0"/>
          <c:showSerName val="0"/>
          <c:showPercent val="0"/>
          <c:showBubbleSize val="0"/>
        </c:dLbls>
        <c:gapWidth val="180"/>
        <c:overlap val="-90"/>
        <c:axId val="351826848"/>
        <c:axId val="3518233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4429-43C1-9926-C2C24D9BDD81}"/>
            </c:ext>
          </c:extLst>
        </c:ser>
        <c:dLbls>
          <c:showLegendKey val="0"/>
          <c:showVal val="0"/>
          <c:showCatName val="0"/>
          <c:showSerName val="0"/>
          <c:showPercent val="0"/>
          <c:showBubbleSize val="0"/>
        </c:dLbls>
        <c:marker val="1"/>
        <c:smooth val="0"/>
        <c:axId val="351826848"/>
        <c:axId val="351823320"/>
      </c:lineChart>
      <c:catAx>
        <c:axId val="351826848"/>
        <c:scaling>
          <c:orientation val="minMax"/>
        </c:scaling>
        <c:delete val="0"/>
        <c:axPos val="b"/>
        <c:numFmt formatCode="ge" sourceLinked="1"/>
        <c:majorTickMark val="none"/>
        <c:minorTickMark val="none"/>
        <c:tickLblPos val="none"/>
        <c:crossAx val="351823320"/>
        <c:crosses val="autoZero"/>
        <c:auto val="0"/>
        <c:lblAlgn val="ctr"/>
        <c:lblOffset val="100"/>
        <c:noMultiLvlLbl val="1"/>
      </c:catAx>
      <c:valAx>
        <c:axId val="351823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2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283-4E94-884F-DEB7D84665CF}"/>
            </c:ext>
          </c:extLst>
        </c:ser>
        <c:dLbls>
          <c:showLegendKey val="0"/>
          <c:showVal val="0"/>
          <c:showCatName val="0"/>
          <c:showSerName val="0"/>
          <c:showPercent val="0"/>
          <c:showBubbleSize val="0"/>
        </c:dLbls>
        <c:gapWidth val="180"/>
        <c:overlap val="-90"/>
        <c:axId val="351828416"/>
        <c:axId val="35182880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4283-4E94-884F-DEB7D84665CF}"/>
            </c:ext>
          </c:extLst>
        </c:ser>
        <c:dLbls>
          <c:showLegendKey val="0"/>
          <c:showVal val="0"/>
          <c:showCatName val="0"/>
          <c:showSerName val="0"/>
          <c:showPercent val="0"/>
          <c:showBubbleSize val="0"/>
        </c:dLbls>
        <c:marker val="1"/>
        <c:smooth val="0"/>
        <c:axId val="351828416"/>
        <c:axId val="351828808"/>
      </c:lineChart>
      <c:catAx>
        <c:axId val="351828416"/>
        <c:scaling>
          <c:orientation val="minMax"/>
        </c:scaling>
        <c:delete val="0"/>
        <c:axPos val="b"/>
        <c:numFmt formatCode="ge" sourceLinked="1"/>
        <c:majorTickMark val="none"/>
        <c:minorTickMark val="none"/>
        <c:tickLblPos val="none"/>
        <c:crossAx val="351828808"/>
        <c:crosses val="autoZero"/>
        <c:auto val="0"/>
        <c:lblAlgn val="ctr"/>
        <c:lblOffset val="100"/>
        <c:noMultiLvlLbl val="1"/>
      </c:catAx>
      <c:valAx>
        <c:axId val="351828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828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29-458D-9CF8-3A2F6E7B33F4}"/>
            </c:ext>
          </c:extLst>
        </c:ser>
        <c:dLbls>
          <c:showLegendKey val="0"/>
          <c:showVal val="0"/>
          <c:showCatName val="0"/>
          <c:showSerName val="0"/>
          <c:showPercent val="0"/>
          <c:showBubbleSize val="0"/>
        </c:dLbls>
        <c:gapWidth val="180"/>
        <c:overlap val="-90"/>
        <c:axId val="351829592"/>
        <c:axId val="35182449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9-458D-9CF8-3A2F6E7B33F4}"/>
            </c:ext>
          </c:extLst>
        </c:ser>
        <c:dLbls>
          <c:showLegendKey val="0"/>
          <c:showVal val="0"/>
          <c:showCatName val="0"/>
          <c:showSerName val="0"/>
          <c:showPercent val="0"/>
          <c:showBubbleSize val="0"/>
        </c:dLbls>
        <c:marker val="1"/>
        <c:smooth val="0"/>
        <c:axId val="351829592"/>
        <c:axId val="351824496"/>
      </c:lineChart>
      <c:catAx>
        <c:axId val="351829592"/>
        <c:scaling>
          <c:orientation val="minMax"/>
        </c:scaling>
        <c:delete val="0"/>
        <c:axPos val="b"/>
        <c:numFmt formatCode="ge" sourceLinked="1"/>
        <c:majorTickMark val="none"/>
        <c:minorTickMark val="none"/>
        <c:tickLblPos val="none"/>
        <c:crossAx val="351824496"/>
        <c:crosses val="autoZero"/>
        <c:auto val="0"/>
        <c:lblAlgn val="ctr"/>
        <c:lblOffset val="100"/>
        <c:noMultiLvlLbl val="1"/>
      </c:catAx>
      <c:valAx>
        <c:axId val="351824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518295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68105" y="12330545"/>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68105" y="15395864"/>
          <a:ext cx="5156476"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68105" y="18478500"/>
          <a:ext cx="5156476"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68105" y="21543819"/>
          <a:ext cx="5156476"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68105" y="24574501"/>
          <a:ext cx="5156476"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17938" y="12330545"/>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17938" y="15395864"/>
          <a:ext cx="5165999"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17938" y="18478500"/>
          <a:ext cx="5165999"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17938" y="21543819"/>
          <a:ext cx="5165999"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17938" y="24574501"/>
          <a:ext cx="5165999"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641792"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641792"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641792"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641792"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641792"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52749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52749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52749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52749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52749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48"/>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49"/>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49"/>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49"/>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49"/>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99"/>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00"/>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topLeftCell="S19" zoomScale="55" zoomScaleNormal="55" workbookViewId="0">
      <selection activeCell="AS51" sqref="AS5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長崎県　平戸市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9" t="s">
        <v>6</v>
      </c>
      <c r="T2" s="200"/>
      <c r="U2" s="200"/>
      <c r="V2" s="200"/>
      <c r="W2" s="200"/>
      <c r="X2" s="200"/>
      <c r="Y2" s="200"/>
      <c r="Z2" s="200"/>
      <c r="AA2" s="200"/>
      <c r="AB2" s="200"/>
      <c r="AC2" s="200"/>
      <c r="AD2" s="200"/>
      <c r="AE2" s="200"/>
      <c r="AF2" s="200"/>
      <c r="AG2" s="200"/>
      <c r="AH2" s="201"/>
      <c r="AI2" s="1"/>
      <c r="AJ2" s="1"/>
      <c r="AK2" s="196" t="s">
        <v>7</v>
      </c>
      <c r="AL2" s="197"/>
      <c r="AM2" s="197"/>
      <c r="AN2" s="197"/>
      <c r="AO2" s="197"/>
      <c r="AP2" s="197"/>
      <c r="AQ2" s="198"/>
    </row>
    <row r="3" spans="1:43" ht="23.1" customHeight="1" x14ac:dyDescent="0.15">
      <c r="A3" s="1"/>
      <c r="B3" s="180" t="str">
        <f>データ!I6</f>
        <v>法非適用</v>
      </c>
      <c r="C3" s="181"/>
      <c r="D3" s="181"/>
      <c r="E3" s="181"/>
      <c r="F3" s="181" t="str">
        <f>データ!J6</f>
        <v>電気事業</v>
      </c>
      <c r="G3" s="181"/>
      <c r="H3" s="181"/>
      <c r="I3" s="181"/>
      <c r="J3" s="181" t="str">
        <f>データ!K6</f>
        <v>非設置</v>
      </c>
      <c r="K3" s="181"/>
      <c r="L3" s="181"/>
      <c r="M3" s="181"/>
      <c r="N3" s="182" t="str">
        <f>データ!L6</f>
        <v>該当数値なし</v>
      </c>
      <c r="O3" s="182"/>
      <c r="P3" s="182"/>
      <c r="Q3" s="183"/>
      <c r="R3" s="1"/>
      <c r="S3" s="184" t="s">
        <v>8</v>
      </c>
      <c r="T3" s="185"/>
      <c r="U3" s="185"/>
      <c r="V3" s="185"/>
      <c r="W3" s="185"/>
      <c r="X3" s="185"/>
      <c r="Y3" s="185"/>
      <c r="Z3" s="185"/>
      <c r="AA3" s="185"/>
      <c r="AB3" s="185"/>
      <c r="AC3" s="185"/>
      <c r="AD3" s="185"/>
      <c r="AE3" s="185"/>
      <c r="AF3" s="185"/>
      <c r="AG3" s="185"/>
      <c r="AH3" s="186"/>
      <c r="AI3" s="1"/>
      <c r="AJ3" s="1"/>
      <c r="AK3" s="174" t="s">
        <v>266</v>
      </c>
      <c r="AL3" s="175"/>
      <c r="AM3" s="175"/>
      <c r="AN3" s="175"/>
      <c r="AO3" s="175"/>
      <c r="AP3" s="175"/>
      <c r="AQ3" s="176"/>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7"/>
      <c r="T4" s="188"/>
      <c r="U4" s="188"/>
      <c r="V4" s="188"/>
      <c r="W4" s="188"/>
      <c r="X4" s="188"/>
      <c r="Y4" s="188"/>
      <c r="Z4" s="188"/>
      <c r="AA4" s="188"/>
      <c r="AB4" s="188"/>
      <c r="AC4" s="188"/>
      <c r="AD4" s="188"/>
      <c r="AE4" s="188"/>
      <c r="AF4" s="188"/>
      <c r="AG4" s="188"/>
      <c r="AH4" s="189"/>
      <c r="AI4" s="1"/>
      <c r="AJ4" s="1"/>
      <c r="AK4" s="174"/>
      <c r="AL4" s="175"/>
      <c r="AM4" s="175"/>
      <c r="AN4" s="175"/>
      <c r="AO4" s="175"/>
      <c r="AP4" s="175"/>
      <c r="AQ4" s="176"/>
    </row>
    <row r="5" spans="1:43" ht="23.1" customHeight="1" x14ac:dyDescent="0.15">
      <c r="A5" s="1"/>
      <c r="B5" s="193" t="str">
        <f>データ!M6</f>
        <v>-</v>
      </c>
      <c r="C5" s="194"/>
      <c r="D5" s="194"/>
      <c r="E5" s="194"/>
      <c r="F5" s="168" t="str">
        <f>データ!N6</f>
        <v>-</v>
      </c>
      <c r="G5" s="168"/>
      <c r="H5" s="168"/>
      <c r="I5" s="168"/>
      <c r="J5" s="168">
        <f>データ!O6</f>
        <v>1</v>
      </c>
      <c r="K5" s="168"/>
      <c r="L5" s="168"/>
      <c r="M5" s="168"/>
      <c r="N5" s="168" t="str">
        <f>データ!P6</f>
        <v>-</v>
      </c>
      <c r="O5" s="168"/>
      <c r="P5" s="168"/>
      <c r="Q5" s="195"/>
      <c r="R5" s="1"/>
      <c r="S5" s="187"/>
      <c r="T5" s="188"/>
      <c r="U5" s="188"/>
      <c r="V5" s="188"/>
      <c r="W5" s="188"/>
      <c r="X5" s="188"/>
      <c r="Y5" s="188"/>
      <c r="Z5" s="188"/>
      <c r="AA5" s="188"/>
      <c r="AB5" s="188"/>
      <c r="AC5" s="188"/>
      <c r="AD5" s="188"/>
      <c r="AE5" s="188"/>
      <c r="AF5" s="188"/>
      <c r="AG5" s="188"/>
      <c r="AH5" s="189"/>
      <c r="AI5" s="1"/>
      <c r="AJ5" s="1"/>
      <c r="AK5" s="174"/>
      <c r="AL5" s="175"/>
      <c r="AM5" s="175"/>
      <c r="AN5" s="175"/>
      <c r="AO5" s="175"/>
      <c r="AP5" s="175"/>
      <c r="AQ5" s="176"/>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7"/>
      <c r="T6" s="188"/>
      <c r="U6" s="188"/>
      <c r="V6" s="188"/>
      <c r="W6" s="188"/>
      <c r="X6" s="188"/>
      <c r="Y6" s="188"/>
      <c r="Z6" s="188"/>
      <c r="AA6" s="188"/>
      <c r="AB6" s="188"/>
      <c r="AC6" s="188"/>
      <c r="AD6" s="188"/>
      <c r="AE6" s="188"/>
      <c r="AF6" s="188"/>
      <c r="AG6" s="188"/>
      <c r="AH6" s="189"/>
      <c r="AI6" s="1"/>
      <c r="AJ6" s="1"/>
      <c r="AK6" s="174"/>
      <c r="AL6" s="175"/>
      <c r="AM6" s="175"/>
      <c r="AN6" s="175"/>
      <c r="AO6" s="175"/>
      <c r="AP6" s="175"/>
      <c r="AQ6" s="176"/>
    </row>
    <row r="7" spans="1:43" ht="22.5" customHeight="1" x14ac:dyDescent="0.15">
      <c r="A7" s="1"/>
      <c r="B7" s="167" t="str">
        <f>データ!Q6</f>
        <v>-</v>
      </c>
      <c r="C7" s="168"/>
      <c r="D7" s="168"/>
      <c r="E7" s="168"/>
      <c r="F7" s="169" t="s">
        <v>128</v>
      </c>
      <c r="G7" s="170"/>
      <c r="H7" s="170"/>
      <c r="I7" s="170"/>
      <c r="J7" s="171" t="s">
        <v>129</v>
      </c>
      <c r="K7" s="171"/>
      <c r="L7" s="171"/>
      <c r="M7" s="171"/>
      <c r="N7" s="172" t="str">
        <f>データ!T6</f>
        <v>無</v>
      </c>
      <c r="O7" s="172"/>
      <c r="P7" s="172"/>
      <c r="Q7" s="173"/>
      <c r="R7" s="1"/>
      <c r="S7" s="187"/>
      <c r="T7" s="188"/>
      <c r="U7" s="188"/>
      <c r="V7" s="188"/>
      <c r="W7" s="188"/>
      <c r="X7" s="188"/>
      <c r="Y7" s="188"/>
      <c r="Z7" s="188"/>
      <c r="AA7" s="188"/>
      <c r="AB7" s="188"/>
      <c r="AC7" s="188"/>
      <c r="AD7" s="188"/>
      <c r="AE7" s="188"/>
      <c r="AF7" s="188"/>
      <c r="AG7" s="188"/>
      <c r="AH7" s="189"/>
      <c r="AI7" s="1"/>
      <c r="AJ7" s="1"/>
      <c r="AK7" s="174"/>
      <c r="AL7" s="175"/>
      <c r="AM7" s="175"/>
      <c r="AN7" s="175"/>
      <c r="AO7" s="175"/>
      <c r="AP7" s="175"/>
      <c r="AQ7" s="176"/>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7"/>
      <c r="T8" s="188"/>
      <c r="U8" s="188"/>
      <c r="V8" s="188"/>
      <c r="W8" s="188"/>
      <c r="X8" s="188"/>
      <c r="Y8" s="188"/>
      <c r="Z8" s="188"/>
      <c r="AA8" s="188"/>
      <c r="AB8" s="188"/>
      <c r="AC8" s="188"/>
      <c r="AD8" s="188"/>
      <c r="AE8" s="188"/>
      <c r="AF8" s="188"/>
      <c r="AG8" s="188"/>
      <c r="AH8" s="189"/>
      <c r="AI8" s="1"/>
      <c r="AJ8" s="1"/>
      <c r="AK8" s="174"/>
      <c r="AL8" s="175"/>
      <c r="AM8" s="175"/>
      <c r="AN8" s="175"/>
      <c r="AO8" s="175"/>
      <c r="AP8" s="175"/>
      <c r="AQ8" s="176"/>
    </row>
    <row r="9" spans="1:43" ht="23.1" customHeight="1" thickBot="1" x14ac:dyDescent="0.2">
      <c r="A9" s="1"/>
      <c r="B9" s="157" t="s">
        <v>131</v>
      </c>
      <c r="C9" s="158"/>
      <c r="D9" s="158"/>
      <c r="E9" s="158"/>
      <c r="F9" s="159">
        <f>データ!V6</f>
        <v>100</v>
      </c>
      <c r="G9" s="159"/>
      <c r="H9" s="159"/>
      <c r="I9" s="159"/>
      <c r="J9" s="160"/>
      <c r="K9" s="160"/>
      <c r="L9" s="160"/>
      <c r="M9" s="160"/>
      <c r="N9" s="161"/>
      <c r="O9" s="161"/>
      <c r="P9" s="161"/>
      <c r="Q9" s="162"/>
      <c r="R9" s="1"/>
      <c r="S9" s="187"/>
      <c r="T9" s="188"/>
      <c r="U9" s="188"/>
      <c r="V9" s="188"/>
      <c r="W9" s="188"/>
      <c r="X9" s="188"/>
      <c r="Y9" s="188"/>
      <c r="Z9" s="188"/>
      <c r="AA9" s="188"/>
      <c r="AB9" s="188"/>
      <c r="AC9" s="188"/>
      <c r="AD9" s="188"/>
      <c r="AE9" s="188"/>
      <c r="AF9" s="188"/>
      <c r="AG9" s="188"/>
      <c r="AH9" s="189"/>
      <c r="AI9" s="1"/>
      <c r="AJ9" s="1"/>
      <c r="AK9" s="174"/>
      <c r="AL9" s="175"/>
      <c r="AM9" s="175"/>
      <c r="AN9" s="175"/>
      <c r="AO9" s="175"/>
      <c r="AP9" s="175"/>
      <c r="AQ9" s="176"/>
    </row>
    <row r="10" spans="1:43" ht="27" customHeight="1" thickBot="1" x14ac:dyDescent="0.2">
      <c r="A10" s="1"/>
      <c r="B10" s="6" t="s">
        <v>19</v>
      </c>
      <c r="C10" s="7"/>
      <c r="D10" s="7"/>
      <c r="E10" s="7"/>
      <c r="F10" s="7"/>
      <c r="G10" s="7"/>
      <c r="H10" s="7"/>
      <c r="I10" s="7"/>
      <c r="J10" s="7"/>
      <c r="K10" s="7"/>
      <c r="L10" s="7"/>
      <c r="M10" s="7"/>
      <c r="N10" s="7"/>
      <c r="O10" s="7"/>
      <c r="P10" s="7"/>
      <c r="Q10" s="7"/>
      <c r="R10" s="1"/>
      <c r="S10" s="187"/>
      <c r="T10" s="188"/>
      <c r="U10" s="188"/>
      <c r="V10" s="188"/>
      <c r="W10" s="188"/>
      <c r="X10" s="188"/>
      <c r="Y10" s="188"/>
      <c r="Z10" s="188"/>
      <c r="AA10" s="188"/>
      <c r="AB10" s="188"/>
      <c r="AC10" s="188"/>
      <c r="AD10" s="188"/>
      <c r="AE10" s="188"/>
      <c r="AF10" s="188"/>
      <c r="AG10" s="188"/>
      <c r="AH10" s="189"/>
      <c r="AI10" s="1"/>
      <c r="AJ10" s="1"/>
      <c r="AK10" s="174"/>
      <c r="AL10" s="175"/>
      <c r="AM10" s="175"/>
      <c r="AN10" s="175"/>
      <c r="AO10" s="175"/>
      <c r="AP10" s="175"/>
      <c r="AQ10" s="176"/>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7"/>
      <c r="T11" s="188"/>
      <c r="U11" s="188"/>
      <c r="V11" s="188"/>
      <c r="W11" s="188"/>
      <c r="X11" s="188"/>
      <c r="Y11" s="188"/>
      <c r="Z11" s="188"/>
      <c r="AA11" s="188"/>
      <c r="AB11" s="188"/>
      <c r="AC11" s="188"/>
      <c r="AD11" s="188"/>
      <c r="AE11" s="188"/>
      <c r="AF11" s="188"/>
      <c r="AG11" s="188"/>
      <c r="AH11" s="189"/>
      <c r="AI11" s="1"/>
      <c r="AJ11" s="1"/>
      <c r="AK11" s="174"/>
      <c r="AL11" s="175"/>
      <c r="AM11" s="175"/>
      <c r="AN11" s="175"/>
      <c r="AO11" s="175"/>
      <c r="AP11" s="175"/>
      <c r="AQ11" s="176"/>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7"/>
      <c r="T12" s="188"/>
      <c r="U12" s="188"/>
      <c r="V12" s="188"/>
      <c r="W12" s="188"/>
      <c r="X12" s="188"/>
      <c r="Y12" s="188"/>
      <c r="Z12" s="188"/>
      <c r="AA12" s="188"/>
      <c r="AB12" s="188"/>
      <c r="AC12" s="188"/>
      <c r="AD12" s="188"/>
      <c r="AE12" s="188"/>
      <c r="AF12" s="188"/>
      <c r="AG12" s="188"/>
      <c r="AH12" s="189"/>
      <c r="AI12" s="1"/>
      <c r="AJ12" s="1"/>
      <c r="AK12" s="174"/>
      <c r="AL12" s="175"/>
      <c r="AM12" s="175"/>
      <c r="AN12" s="175"/>
      <c r="AO12" s="175"/>
      <c r="AP12" s="175"/>
      <c r="AQ12" s="176"/>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7"/>
      <c r="T13" s="188"/>
      <c r="U13" s="188"/>
      <c r="V13" s="188"/>
      <c r="W13" s="188"/>
      <c r="X13" s="188"/>
      <c r="Y13" s="188"/>
      <c r="Z13" s="188"/>
      <c r="AA13" s="188"/>
      <c r="AB13" s="188"/>
      <c r="AC13" s="188"/>
      <c r="AD13" s="188"/>
      <c r="AE13" s="188"/>
      <c r="AF13" s="188"/>
      <c r="AG13" s="188"/>
      <c r="AH13" s="189"/>
      <c r="AI13" s="1"/>
      <c r="AJ13" s="1"/>
      <c r="AK13" s="174"/>
      <c r="AL13" s="175"/>
      <c r="AM13" s="175"/>
      <c r="AN13" s="175"/>
      <c r="AO13" s="175"/>
      <c r="AP13" s="175"/>
      <c r="AQ13" s="176"/>
    </row>
    <row r="14" spans="1:43" ht="23.1" customHeight="1" x14ac:dyDescent="0.15">
      <c r="A14" s="1"/>
      <c r="B14" s="147" t="s">
        <v>23</v>
      </c>
      <c r="C14" s="148"/>
      <c r="D14" s="148"/>
      <c r="E14" s="149"/>
      <c r="F14" s="150">
        <f>データ!AG6</f>
        <v>800</v>
      </c>
      <c r="G14" s="151"/>
      <c r="H14" s="150">
        <f>データ!AH6</f>
        <v>389</v>
      </c>
      <c r="I14" s="151"/>
      <c r="J14" s="150">
        <f>データ!AI6</f>
        <v>763</v>
      </c>
      <c r="K14" s="151"/>
      <c r="L14" s="150">
        <f>データ!AJ6</f>
        <v>863</v>
      </c>
      <c r="M14" s="151"/>
      <c r="N14" s="152">
        <f>データ!AK6</f>
        <v>700</v>
      </c>
      <c r="O14" s="153"/>
      <c r="P14" s="8"/>
      <c r="Q14" s="8"/>
      <c r="R14" s="1"/>
      <c r="S14" s="187"/>
      <c r="T14" s="188"/>
      <c r="U14" s="188"/>
      <c r="V14" s="188"/>
      <c r="W14" s="188"/>
      <c r="X14" s="188"/>
      <c r="Y14" s="188"/>
      <c r="Z14" s="188"/>
      <c r="AA14" s="188"/>
      <c r="AB14" s="188"/>
      <c r="AC14" s="188"/>
      <c r="AD14" s="188"/>
      <c r="AE14" s="188"/>
      <c r="AF14" s="188"/>
      <c r="AG14" s="188"/>
      <c r="AH14" s="189"/>
      <c r="AI14" s="1"/>
      <c r="AJ14" s="1"/>
      <c r="AK14" s="174"/>
      <c r="AL14" s="175"/>
      <c r="AM14" s="175"/>
      <c r="AN14" s="175"/>
      <c r="AO14" s="175"/>
      <c r="AP14" s="175"/>
      <c r="AQ14" s="176"/>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7"/>
      <c r="T15" s="188"/>
      <c r="U15" s="188"/>
      <c r="V15" s="188"/>
      <c r="W15" s="188"/>
      <c r="X15" s="188"/>
      <c r="Y15" s="188"/>
      <c r="Z15" s="188"/>
      <c r="AA15" s="188"/>
      <c r="AB15" s="188"/>
      <c r="AC15" s="188"/>
      <c r="AD15" s="188"/>
      <c r="AE15" s="188"/>
      <c r="AF15" s="188"/>
      <c r="AG15" s="188"/>
      <c r="AH15" s="189"/>
      <c r="AI15" s="1"/>
      <c r="AJ15" s="1"/>
      <c r="AK15" s="174"/>
      <c r="AL15" s="175"/>
      <c r="AM15" s="175"/>
      <c r="AN15" s="175"/>
      <c r="AO15" s="175"/>
      <c r="AP15" s="175"/>
      <c r="AQ15" s="176"/>
    </row>
    <row r="16" spans="1:43" ht="23.1" customHeight="1" thickBot="1" x14ac:dyDescent="0.2">
      <c r="A16" s="1"/>
      <c r="B16" s="133" t="s">
        <v>25</v>
      </c>
      <c r="C16" s="134"/>
      <c r="D16" s="134"/>
      <c r="E16" s="135"/>
      <c r="F16" s="146">
        <f>データ!AQ6</f>
        <v>800</v>
      </c>
      <c r="G16" s="146"/>
      <c r="H16" s="146">
        <f>データ!AR6</f>
        <v>389</v>
      </c>
      <c r="I16" s="146"/>
      <c r="J16" s="146">
        <f>データ!AS6</f>
        <v>763</v>
      </c>
      <c r="K16" s="146"/>
      <c r="L16" s="146">
        <f>データ!AT6</f>
        <v>863</v>
      </c>
      <c r="M16" s="146"/>
      <c r="N16" s="138">
        <f>データ!AU6</f>
        <v>700</v>
      </c>
      <c r="O16" s="139"/>
      <c r="P16" s="8"/>
      <c r="Q16" s="8"/>
      <c r="R16" s="1"/>
      <c r="S16" s="187"/>
      <c r="T16" s="188"/>
      <c r="U16" s="188"/>
      <c r="V16" s="188"/>
      <c r="W16" s="188"/>
      <c r="X16" s="188"/>
      <c r="Y16" s="188"/>
      <c r="Z16" s="188"/>
      <c r="AA16" s="188"/>
      <c r="AB16" s="188"/>
      <c r="AC16" s="188"/>
      <c r="AD16" s="188"/>
      <c r="AE16" s="188"/>
      <c r="AF16" s="188"/>
      <c r="AG16" s="188"/>
      <c r="AH16" s="189"/>
      <c r="AI16" s="1"/>
      <c r="AJ16" s="1"/>
      <c r="AK16" s="174"/>
      <c r="AL16" s="175"/>
      <c r="AM16" s="175"/>
      <c r="AN16" s="175"/>
      <c r="AO16" s="175"/>
      <c r="AP16" s="175"/>
      <c r="AQ16" s="176"/>
    </row>
    <row r="17" spans="1:43" ht="15.6" customHeight="1" thickBot="1" x14ac:dyDescent="0.2">
      <c r="A17" s="1"/>
      <c r="B17" s="9"/>
      <c r="C17" s="1"/>
      <c r="D17" s="1"/>
      <c r="E17" s="1"/>
      <c r="F17" s="1"/>
      <c r="G17" s="1"/>
      <c r="H17" s="1"/>
      <c r="I17" s="1"/>
      <c r="J17" s="1"/>
      <c r="K17" s="1"/>
      <c r="L17" s="1"/>
      <c r="M17" s="1"/>
      <c r="N17" s="1"/>
      <c r="O17" s="1"/>
      <c r="P17" s="1"/>
      <c r="Q17" s="1"/>
      <c r="R17" s="1"/>
      <c r="S17" s="187"/>
      <c r="T17" s="188"/>
      <c r="U17" s="188"/>
      <c r="V17" s="188"/>
      <c r="W17" s="188"/>
      <c r="X17" s="188"/>
      <c r="Y17" s="188"/>
      <c r="Z17" s="188"/>
      <c r="AA17" s="188"/>
      <c r="AB17" s="188"/>
      <c r="AC17" s="188"/>
      <c r="AD17" s="188"/>
      <c r="AE17" s="188"/>
      <c r="AF17" s="188"/>
      <c r="AG17" s="188"/>
      <c r="AH17" s="189"/>
      <c r="AI17" s="1"/>
      <c r="AJ17" s="1"/>
      <c r="AK17" s="174"/>
      <c r="AL17" s="175"/>
      <c r="AM17" s="175"/>
      <c r="AN17" s="175"/>
      <c r="AO17" s="175"/>
      <c r="AP17" s="175"/>
      <c r="AQ17" s="176"/>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7"/>
      <c r="T18" s="188"/>
      <c r="U18" s="188"/>
      <c r="V18" s="188"/>
      <c r="W18" s="188"/>
      <c r="X18" s="188"/>
      <c r="Y18" s="188"/>
      <c r="Z18" s="188"/>
      <c r="AA18" s="188"/>
      <c r="AB18" s="188"/>
      <c r="AC18" s="188"/>
      <c r="AD18" s="188"/>
      <c r="AE18" s="188"/>
      <c r="AF18" s="188"/>
      <c r="AG18" s="188"/>
      <c r="AH18" s="189"/>
      <c r="AI18" s="1"/>
      <c r="AJ18" s="1"/>
      <c r="AK18" s="174"/>
      <c r="AL18" s="175"/>
      <c r="AM18" s="175"/>
      <c r="AN18" s="175"/>
      <c r="AO18" s="175"/>
      <c r="AP18" s="175"/>
      <c r="AQ18" s="176"/>
    </row>
    <row r="19" spans="1:43" ht="23.1" customHeight="1" thickBot="1" x14ac:dyDescent="0.2">
      <c r="A19" s="1"/>
      <c r="B19" s="133" t="s">
        <v>28</v>
      </c>
      <c r="C19" s="134"/>
      <c r="D19" s="134"/>
      <c r="E19" s="135"/>
      <c r="F19" s="136" t="str">
        <f>データ!AV6</f>
        <v>-</v>
      </c>
      <c r="G19" s="136"/>
      <c r="H19" s="136"/>
      <c r="I19" s="136">
        <f>データ!AW6</f>
        <v>13635</v>
      </c>
      <c r="J19" s="136"/>
      <c r="K19" s="136"/>
      <c r="L19" s="136">
        <f>データ!AX6</f>
        <v>13635</v>
      </c>
      <c r="M19" s="136"/>
      <c r="N19" s="136"/>
      <c r="O19" s="137"/>
      <c r="P19" s="1"/>
      <c r="Q19" s="1"/>
      <c r="R19" s="1"/>
      <c r="S19" s="190"/>
      <c r="T19" s="191"/>
      <c r="U19" s="191"/>
      <c r="V19" s="191"/>
      <c r="W19" s="191"/>
      <c r="X19" s="191"/>
      <c r="Y19" s="191"/>
      <c r="Z19" s="191"/>
      <c r="AA19" s="191"/>
      <c r="AB19" s="191"/>
      <c r="AC19" s="191"/>
      <c r="AD19" s="191"/>
      <c r="AE19" s="191"/>
      <c r="AF19" s="191"/>
      <c r="AG19" s="191"/>
      <c r="AH19" s="192"/>
      <c r="AI19" s="1"/>
      <c r="AJ19" s="1"/>
      <c r="AK19" s="174"/>
      <c r="AL19" s="175"/>
      <c r="AM19" s="175"/>
      <c r="AN19" s="175"/>
      <c r="AO19" s="175"/>
      <c r="AP19" s="175"/>
      <c r="AQ19" s="17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4"/>
      <c r="AL20" s="175"/>
      <c r="AM20" s="175"/>
      <c r="AN20" s="175"/>
      <c r="AO20" s="175"/>
      <c r="AP20" s="175"/>
      <c r="AQ20" s="176"/>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4"/>
      <c r="AL21" s="175"/>
      <c r="AM21" s="175"/>
      <c r="AN21" s="175"/>
      <c r="AO21" s="175"/>
      <c r="AP21" s="175"/>
      <c r="AQ21" s="17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4"/>
      <c r="AL22" s="175"/>
      <c r="AM22" s="175"/>
      <c r="AN22" s="175"/>
      <c r="AO22" s="175"/>
      <c r="AP22" s="175"/>
      <c r="AQ22" s="17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4"/>
      <c r="AL23" s="175"/>
      <c r="AM23" s="175"/>
      <c r="AN23" s="175"/>
      <c r="AO23" s="175"/>
      <c r="AP23" s="175"/>
      <c r="AQ23" s="17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4"/>
      <c r="AL24" s="175"/>
      <c r="AM24" s="175"/>
      <c r="AN24" s="175"/>
      <c r="AO24" s="175"/>
      <c r="AP24" s="175"/>
      <c r="AQ24" s="17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4"/>
      <c r="AL25" s="175"/>
      <c r="AM25" s="175"/>
      <c r="AN25" s="175"/>
      <c r="AO25" s="175"/>
      <c r="AP25" s="175"/>
      <c r="AQ25" s="17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4"/>
      <c r="AL26" s="175"/>
      <c r="AM26" s="175"/>
      <c r="AN26" s="175"/>
      <c r="AO26" s="175"/>
      <c r="AP26" s="175"/>
      <c r="AQ26" s="17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4"/>
      <c r="AL27" s="175"/>
      <c r="AM27" s="175"/>
      <c r="AN27" s="175"/>
      <c r="AO27" s="175"/>
      <c r="AP27" s="175"/>
      <c r="AQ27" s="17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4"/>
      <c r="AL28" s="175"/>
      <c r="AM28" s="175"/>
      <c r="AN28" s="175"/>
      <c r="AO28" s="175"/>
      <c r="AP28" s="175"/>
      <c r="AQ28" s="17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4"/>
      <c r="AL29" s="175"/>
      <c r="AM29" s="175"/>
      <c r="AN29" s="175"/>
      <c r="AO29" s="175"/>
      <c r="AP29" s="175"/>
      <c r="AQ29" s="17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4"/>
      <c r="AL30" s="175"/>
      <c r="AM30" s="175"/>
      <c r="AN30" s="175"/>
      <c r="AO30" s="175"/>
      <c r="AP30" s="175"/>
      <c r="AQ30" s="17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4"/>
      <c r="AL31" s="175"/>
      <c r="AM31" s="175"/>
      <c r="AN31" s="175"/>
      <c r="AO31" s="175"/>
      <c r="AP31" s="175"/>
      <c r="AQ31" s="17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4"/>
      <c r="AL32" s="175"/>
      <c r="AM32" s="175"/>
      <c r="AN32" s="175"/>
      <c r="AO32" s="175"/>
      <c r="AP32" s="175"/>
      <c r="AQ32" s="17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4"/>
      <c r="AL33" s="175"/>
      <c r="AM33" s="175"/>
      <c r="AN33" s="175"/>
      <c r="AO33" s="175"/>
      <c r="AP33" s="175"/>
      <c r="AQ33" s="17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4"/>
      <c r="AL34" s="175"/>
      <c r="AM34" s="175"/>
      <c r="AN34" s="175"/>
      <c r="AO34" s="175"/>
      <c r="AP34" s="175"/>
      <c r="AQ34" s="17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4"/>
      <c r="AL35" s="175"/>
      <c r="AM35" s="175"/>
      <c r="AN35" s="175"/>
      <c r="AO35" s="175"/>
      <c r="AP35" s="175"/>
      <c r="AQ35" s="17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4"/>
      <c r="AL36" s="175"/>
      <c r="AM36" s="175"/>
      <c r="AN36" s="175"/>
      <c r="AO36" s="175"/>
      <c r="AP36" s="175"/>
      <c r="AQ36" s="176"/>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4"/>
      <c r="AL37" s="175"/>
      <c r="AM37" s="175"/>
      <c r="AN37" s="175"/>
      <c r="AO37" s="175"/>
      <c r="AP37" s="175"/>
      <c r="AQ37" s="176"/>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77"/>
      <c r="AL38" s="178"/>
      <c r="AM38" s="178"/>
      <c r="AN38" s="178"/>
      <c r="AO38" s="178"/>
      <c r="AP38" s="178"/>
      <c r="AQ38" s="179"/>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268</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267</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dEKfZr2bUiOw+PYtukfBAbca7v90kR+CEBpcjR6H8onUe1j1RgPyuRP9084uQYhuA0LW/x1wzXWNXi4HMTA9oQ==" saltValue="VAgh8MH7idZlFxYyH3jnT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422070</v>
      </c>
      <c r="D6" s="67" t="str">
        <f t="shared" si="6"/>
        <v>47</v>
      </c>
      <c r="E6" s="67" t="str">
        <f t="shared" si="6"/>
        <v>04</v>
      </c>
      <c r="F6" s="67" t="str">
        <f t="shared" si="6"/>
        <v>0</v>
      </c>
      <c r="G6" s="67" t="str">
        <f t="shared" si="6"/>
        <v>000</v>
      </c>
      <c r="H6" s="67" t="str">
        <f t="shared" si="6"/>
        <v>長崎県　平戸市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平成25年１月24日　生月町風力発電所</v>
      </c>
      <c r="S6" s="71" t="str">
        <f t="shared" si="6"/>
        <v>令和２年10月31日　生月町風力発電所</v>
      </c>
      <c r="T6" s="67" t="str">
        <f t="shared" si="6"/>
        <v>無</v>
      </c>
      <c r="U6" s="71" t="str">
        <f t="shared" si="6"/>
        <v>九州電力株式会社</v>
      </c>
      <c r="V6" s="68">
        <f t="shared" si="6"/>
        <v>100</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800</v>
      </c>
      <c r="AH6" s="69">
        <f t="shared" si="6"/>
        <v>389</v>
      </c>
      <c r="AI6" s="69">
        <f t="shared" si="6"/>
        <v>763</v>
      </c>
      <c r="AJ6" s="69">
        <f t="shared" si="6"/>
        <v>863</v>
      </c>
      <c r="AK6" s="69">
        <f t="shared" si="6"/>
        <v>700</v>
      </c>
      <c r="AL6" s="69" t="str">
        <f t="shared" si="6"/>
        <v>-</v>
      </c>
      <c r="AM6" s="69" t="str">
        <f t="shared" si="6"/>
        <v>-</v>
      </c>
      <c r="AN6" s="69" t="str">
        <f t="shared" si="6"/>
        <v>-</v>
      </c>
      <c r="AO6" s="69" t="str">
        <f t="shared" si="6"/>
        <v>-</v>
      </c>
      <c r="AP6" s="69" t="str">
        <f t="shared" si="6"/>
        <v>-</v>
      </c>
      <c r="AQ6" s="69">
        <f t="shared" si="6"/>
        <v>800</v>
      </c>
      <c r="AR6" s="69">
        <f t="shared" si="6"/>
        <v>389</v>
      </c>
      <c r="AS6" s="69">
        <f t="shared" si="6"/>
        <v>763</v>
      </c>
      <c r="AT6" s="69">
        <f t="shared" si="6"/>
        <v>863</v>
      </c>
      <c r="AU6" s="69">
        <f t="shared" si="6"/>
        <v>700</v>
      </c>
      <c r="AV6" s="69" t="str">
        <f t="shared" si="6"/>
        <v>-</v>
      </c>
      <c r="AW6" s="69">
        <f t="shared" si="6"/>
        <v>13635</v>
      </c>
      <c r="AX6" s="69">
        <f t="shared" si="6"/>
        <v>13635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129</v>
      </c>
      <c r="T7" s="82" t="s">
        <v>130</v>
      </c>
      <c r="U7" s="81" t="s">
        <v>131</v>
      </c>
      <c r="V7" s="78">
        <v>100</v>
      </c>
      <c r="W7" s="80" t="s">
        <v>127</v>
      </c>
      <c r="X7" s="80" t="s">
        <v>127</v>
      </c>
      <c r="Y7" s="80" t="s">
        <v>127</v>
      </c>
      <c r="Z7" s="80" t="s">
        <v>127</v>
      </c>
      <c r="AA7" s="80" t="s">
        <v>127</v>
      </c>
      <c r="AB7" s="80" t="s">
        <v>127</v>
      </c>
      <c r="AC7" s="80" t="s">
        <v>127</v>
      </c>
      <c r="AD7" s="80" t="s">
        <v>127</v>
      </c>
      <c r="AE7" s="80" t="s">
        <v>127</v>
      </c>
      <c r="AF7" s="80" t="s">
        <v>127</v>
      </c>
      <c r="AG7" s="80">
        <v>800</v>
      </c>
      <c r="AH7" s="80">
        <v>389</v>
      </c>
      <c r="AI7" s="80">
        <v>763</v>
      </c>
      <c r="AJ7" s="80">
        <v>863</v>
      </c>
      <c r="AK7" s="80">
        <v>700</v>
      </c>
      <c r="AL7" s="80" t="s">
        <v>127</v>
      </c>
      <c r="AM7" s="80" t="s">
        <v>127</v>
      </c>
      <c r="AN7" s="80" t="s">
        <v>127</v>
      </c>
      <c r="AO7" s="80" t="s">
        <v>127</v>
      </c>
      <c r="AP7" s="80" t="s">
        <v>127</v>
      </c>
      <c r="AQ7" s="80">
        <v>800</v>
      </c>
      <c r="AR7" s="80">
        <v>389</v>
      </c>
      <c r="AS7" s="80">
        <v>763</v>
      </c>
      <c r="AT7" s="80">
        <v>863</v>
      </c>
      <c r="AU7" s="80">
        <v>700</v>
      </c>
      <c r="AV7" s="80" t="s">
        <v>127</v>
      </c>
      <c r="AW7" s="80">
        <v>13635</v>
      </c>
      <c r="AX7" s="80">
        <v>13635</v>
      </c>
      <c r="AY7" s="83">
        <v>100</v>
      </c>
      <c r="AZ7" s="83">
        <v>100</v>
      </c>
      <c r="BA7" s="83">
        <v>109</v>
      </c>
      <c r="BB7" s="83">
        <v>93.1</v>
      </c>
      <c r="BC7" s="83">
        <v>100</v>
      </c>
      <c r="BD7" s="83">
        <v>124.4</v>
      </c>
      <c r="BE7" s="83">
        <v>118.8</v>
      </c>
      <c r="BF7" s="83">
        <v>88.8</v>
      </c>
      <c r="BG7" s="83">
        <v>121.3</v>
      </c>
      <c r="BH7" s="83">
        <v>123.2</v>
      </c>
      <c r="BI7" s="83">
        <v>100</v>
      </c>
      <c r="BJ7" s="83">
        <v>140.6</v>
      </c>
      <c r="BK7" s="83">
        <v>37</v>
      </c>
      <c r="BL7" s="83">
        <v>109</v>
      </c>
      <c r="BM7" s="83">
        <v>240.8</v>
      </c>
      <c r="BN7" s="83">
        <v>186.1</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28623.5</v>
      </c>
      <c r="CG7" s="83">
        <v>64079.9</v>
      </c>
      <c r="CH7" s="83">
        <v>21781.3</v>
      </c>
      <c r="CI7" s="83">
        <v>25527.200000000001</v>
      </c>
      <c r="CJ7" s="83">
        <v>24311.3</v>
      </c>
      <c r="CK7" s="83">
        <v>17642.5</v>
      </c>
      <c r="CL7" s="83">
        <v>18815.8</v>
      </c>
      <c r="CM7" s="83">
        <v>22847.9</v>
      </c>
      <c r="CN7" s="83">
        <v>19199</v>
      </c>
      <c r="CO7" s="83">
        <v>19830.400000000001</v>
      </c>
      <c r="CP7" s="80">
        <v>5033</v>
      </c>
      <c r="CQ7" s="80">
        <v>-12573</v>
      </c>
      <c r="CR7" s="80">
        <v>1289</v>
      </c>
      <c r="CS7" s="80">
        <v>-1289</v>
      </c>
      <c r="CT7" s="80" t="s">
        <v>127</v>
      </c>
      <c r="CU7" s="80">
        <v>58539</v>
      </c>
      <c r="CV7" s="80">
        <v>37685</v>
      </c>
      <c r="CW7" s="80">
        <v>2390</v>
      </c>
      <c r="CX7" s="80">
        <v>32739</v>
      </c>
      <c r="CY7" s="80">
        <v>34140</v>
      </c>
      <c r="CZ7" s="80">
        <v>490</v>
      </c>
      <c r="DA7" s="83">
        <v>18.600000000000001</v>
      </c>
      <c r="DB7" s="83">
        <v>9</v>
      </c>
      <c r="DC7" s="83">
        <v>17.8</v>
      </c>
      <c r="DD7" s="83">
        <v>20.100000000000001</v>
      </c>
      <c r="DE7" s="83">
        <v>16.3</v>
      </c>
      <c r="DF7" s="83">
        <v>33.9</v>
      </c>
      <c r="DG7" s="83">
        <v>31</v>
      </c>
      <c r="DH7" s="83">
        <v>34.700000000000003</v>
      </c>
      <c r="DI7" s="83">
        <v>30</v>
      </c>
      <c r="DJ7" s="83">
        <v>30.2</v>
      </c>
      <c r="DK7" s="83">
        <v>0.2</v>
      </c>
      <c r="DL7" s="83">
        <v>55.6</v>
      </c>
      <c r="DM7" s="83">
        <v>9.6</v>
      </c>
      <c r="DN7" s="83">
        <v>4.4000000000000004</v>
      </c>
      <c r="DO7" s="83">
        <v>4.0999999999999996</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v>490</v>
      </c>
      <c r="IX7" s="83">
        <v>18.600000000000001</v>
      </c>
      <c r="IY7" s="83">
        <v>9</v>
      </c>
      <c r="IZ7" s="83">
        <v>17.8</v>
      </c>
      <c r="JA7" s="83">
        <v>20.100000000000001</v>
      </c>
      <c r="JB7" s="83">
        <v>16.3</v>
      </c>
      <c r="JC7" s="83">
        <v>18.5</v>
      </c>
      <c r="JD7" s="83">
        <v>16.100000000000001</v>
      </c>
      <c r="JE7" s="83">
        <v>19.600000000000001</v>
      </c>
      <c r="JF7" s="83">
        <v>17.899999999999999</v>
      </c>
      <c r="JG7" s="83">
        <v>16.399999999999999</v>
      </c>
      <c r="JH7" s="83">
        <v>0.2</v>
      </c>
      <c r="JI7" s="83">
        <v>55.6</v>
      </c>
      <c r="JJ7" s="83">
        <v>9.6</v>
      </c>
      <c r="JK7" s="83">
        <v>4.4000000000000004</v>
      </c>
      <c r="JL7" s="83">
        <v>5.5</v>
      </c>
      <c r="JM7" s="83">
        <v>46.6</v>
      </c>
      <c r="JN7" s="83">
        <v>48.3</v>
      </c>
      <c r="JO7" s="83">
        <v>48.2</v>
      </c>
      <c r="JP7" s="83">
        <v>34.5</v>
      </c>
      <c r="JQ7" s="83">
        <v>45.8</v>
      </c>
      <c r="JR7" s="83">
        <v>0</v>
      </c>
      <c r="JS7" s="83">
        <v>0</v>
      </c>
      <c r="JT7" s="83">
        <v>0</v>
      </c>
      <c r="JU7" s="83">
        <v>0</v>
      </c>
      <c r="JV7" s="83">
        <v>0</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100</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1</v>
      </c>
      <c r="IY8" s="87" t="s">
        <v>132</v>
      </c>
      <c r="IZ8" s="85"/>
      <c r="JA8" s="85"/>
      <c r="JB8" s="85"/>
      <c r="JC8" s="85"/>
      <c r="JD8" s="86"/>
      <c r="JE8" s="85"/>
      <c r="JF8" s="85"/>
      <c r="JG8" s="85" t="str">
        <f>JH4</f>
        <v>修繕費比率（％）</v>
      </c>
      <c r="JH8" s="85" t="b">
        <f>IF(SUM($O$7,$NC$7:$NF$7)=0,FALSE,TRUE)</f>
        <v>1</v>
      </c>
      <c r="JI8" s="87" t="s">
        <v>132</v>
      </c>
      <c r="JJ8" s="85"/>
      <c r="JK8" s="85"/>
      <c r="JL8" s="85"/>
      <c r="JM8" s="85"/>
      <c r="JN8" s="85"/>
      <c r="JO8" s="86"/>
      <c r="JP8" s="85"/>
      <c r="JQ8" s="85" t="str">
        <f>JR4</f>
        <v>企業債残高対料金収入比率（％）</v>
      </c>
      <c r="JR8" s="85" t="b">
        <f>IF(SUM($O$7,$NC$7:$NF$7)=0,FALSE,TRUE)</f>
        <v>1</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1</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（最大出力合計490kW）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（最大出力合計490kW）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100</v>
      </c>
      <c r="AZ11" s="95">
        <f>AZ7</f>
        <v>100</v>
      </c>
      <c r="BA11" s="95">
        <f>BA7</f>
        <v>109</v>
      </c>
      <c r="BB11" s="95">
        <f>BB7</f>
        <v>93.1</v>
      </c>
      <c r="BC11" s="95">
        <f>BC7</f>
        <v>100</v>
      </c>
      <c r="BD11" s="84"/>
      <c r="BE11" s="84"/>
      <c r="BF11" s="84"/>
      <c r="BG11" s="84"/>
      <c r="BH11" s="84"/>
      <c r="BI11" s="94" t="s">
        <v>142</v>
      </c>
      <c r="BJ11" s="95">
        <f>BJ7</f>
        <v>140.6</v>
      </c>
      <c r="BK11" s="95">
        <f>BK7</f>
        <v>37</v>
      </c>
      <c r="BL11" s="95">
        <f>BL7</f>
        <v>109</v>
      </c>
      <c r="BM11" s="95">
        <f>BM7</f>
        <v>240.8</v>
      </c>
      <c r="BN11" s="95">
        <f>BN7</f>
        <v>186.1</v>
      </c>
      <c r="BO11" s="84"/>
      <c r="BP11" s="84"/>
      <c r="BQ11" s="84"/>
      <c r="BR11" s="84"/>
      <c r="BS11" s="84"/>
      <c r="BT11" s="94" t="s">
        <v>142</v>
      </c>
      <c r="BU11" s="95" t="str">
        <f>BU7</f>
        <v>-</v>
      </c>
      <c r="BV11" s="95" t="str">
        <f>BV7</f>
        <v>-</v>
      </c>
      <c r="BW11" s="95" t="str">
        <f>BW7</f>
        <v>-</v>
      </c>
      <c r="BX11" s="95" t="str">
        <f>BX7</f>
        <v>-</v>
      </c>
      <c r="BY11" s="95" t="str">
        <f>BY7</f>
        <v>-</v>
      </c>
      <c r="BZ11" s="84"/>
      <c r="CA11" s="84"/>
      <c r="CB11" s="84"/>
      <c r="CC11" s="84"/>
      <c r="CD11" s="84"/>
      <c r="CE11" s="94" t="s">
        <v>142</v>
      </c>
      <c r="CF11" s="95">
        <f>CF7</f>
        <v>28623.5</v>
      </c>
      <c r="CG11" s="95">
        <f>CG7</f>
        <v>64079.9</v>
      </c>
      <c r="CH11" s="95">
        <f>CH7</f>
        <v>21781.3</v>
      </c>
      <c r="CI11" s="95">
        <f>CI7</f>
        <v>25527.200000000001</v>
      </c>
      <c r="CJ11" s="95">
        <f>CJ7</f>
        <v>24311.3</v>
      </c>
      <c r="CK11" s="84"/>
      <c r="CL11" s="84"/>
      <c r="CM11" s="84"/>
      <c r="CN11" s="84"/>
      <c r="CO11" s="94" t="s">
        <v>141</v>
      </c>
      <c r="CP11" s="96">
        <f>CP7</f>
        <v>5033</v>
      </c>
      <c r="CQ11" s="96">
        <f>CQ7</f>
        <v>-12573</v>
      </c>
      <c r="CR11" s="96">
        <f>CR7</f>
        <v>1289</v>
      </c>
      <c r="CS11" s="96">
        <f>CS7</f>
        <v>-1289</v>
      </c>
      <c r="CT11" s="96" t="str">
        <f>CT7</f>
        <v>-</v>
      </c>
      <c r="CU11" s="84"/>
      <c r="CV11" s="84"/>
      <c r="CW11" s="84"/>
      <c r="CX11" s="84"/>
      <c r="CY11" s="84"/>
      <c r="CZ11" s="94" t="s">
        <v>142</v>
      </c>
      <c r="DA11" s="95">
        <f>DA7</f>
        <v>18.600000000000001</v>
      </c>
      <c r="DB11" s="95">
        <f>DB7</f>
        <v>9</v>
      </c>
      <c r="DC11" s="95">
        <f>DC7</f>
        <v>17.8</v>
      </c>
      <c r="DD11" s="95">
        <f>DD7</f>
        <v>20.100000000000001</v>
      </c>
      <c r="DE11" s="95">
        <f>DE7</f>
        <v>16.3</v>
      </c>
      <c r="DF11" s="84"/>
      <c r="DG11" s="84"/>
      <c r="DH11" s="84"/>
      <c r="DI11" s="84"/>
      <c r="DJ11" s="94" t="s">
        <v>142</v>
      </c>
      <c r="DK11" s="95">
        <f>DK7</f>
        <v>0.2</v>
      </c>
      <c r="DL11" s="95">
        <f>DL7</f>
        <v>55.6</v>
      </c>
      <c r="DM11" s="95">
        <f>DM7</f>
        <v>9.6</v>
      </c>
      <c r="DN11" s="95">
        <f>DN7</f>
        <v>4.4000000000000004</v>
      </c>
      <c r="DO11" s="95">
        <f>DO7</f>
        <v>4.0999999999999996</v>
      </c>
      <c r="DP11" s="84"/>
      <c r="DQ11" s="84"/>
      <c r="DR11" s="84"/>
      <c r="DS11" s="84"/>
      <c r="DT11" s="94" t="s">
        <v>142</v>
      </c>
      <c r="DU11" s="95">
        <f>DU7</f>
        <v>0</v>
      </c>
      <c r="DV11" s="95">
        <f>DV7</f>
        <v>0</v>
      </c>
      <c r="DW11" s="95">
        <f>DW7</f>
        <v>0</v>
      </c>
      <c r="DX11" s="95">
        <f>DX7</f>
        <v>0</v>
      </c>
      <c r="DY11" s="95">
        <f>DY7</f>
        <v>0</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142</v>
      </c>
      <c r="EO11" s="95">
        <f>EO7</f>
        <v>100</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f>IX7</f>
        <v>18.600000000000001</v>
      </c>
      <c r="IY11" s="95">
        <f>IY7</f>
        <v>9</v>
      </c>
      <c r="IZ11" s="95">
        <f>IZ7</f>
        <v>17.8</v>
      </c>
      <c r="JA11" s="95">
        <f>JA7</f>
        <v>20.100000000000001</v>
      </c>
      <c r="JB11" s="95">
        <f>JB7</f>
        <v>16.3</v>
      </c>
      <c r="JC11" s="84"/>
      <c r="JD11" s="84"/>
      <c r="JE11" s="84"/>
      <c r="JF11" s="84"/>
      <c r="JG11" s="94" t="s">
        <v>142</v>
      </c>
      <c r="JH11" s="95">
        <f>JH7</f>
        <v>0.2</v>
      </c>
      <c r="JI11" s="95">
        <f>JI7</f>
        <v>55.6</v>
      </c>
      <c r="JJ11" s="95">
        <f>JJ7</f>
        <v>9.6</v>
      </c>
      <c r="JK11" s="95">
        <f>JK7</f>
        <v>4.4000000000000004</v>
      </c>
      <c r="JL11" s="95">
        <f>JL7</f>
        <v>5.5</v>
      </c>
      <c r="JM11" s="84"/>
      <c r="JN11" s="84"/>
      <c r="JO11" s="84"/>
      <c r="JP11" s="84"/>
      <c r="JQ11" s="94" t="s">
        <v>142</v>
      </c>
      <c r="JR11" s="95">
        <f>JR7</f>
        <v>0</v>
      </c>
      <c r="JS11" s="95">
        <f>JS7</f>
        <v>0</v>
      </c>
      <c r="JT11" s="95">
        <f>JT7</f>
        <v>0</v>
      </c>
      <c r="JU11" s="95">
        <f>JU7</f>
        <v>0</v>
      </c>
      <c r="JV11" s="95">
        <f>JV7</f>
        <v>0</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f>KL7</f>
        <v>100</v>
      </c>
      <c r="KM11" s="95">
        <f>KM7</f>
        <v>100</v>
      </c>
      <c r="KN11" s="95">
        <f>KN7</f>
        <v>100</v>
      </c>
      <c r="KO11" s="95">
        <f>KO7</f>
        <v>100</v>
      </c>
      <c r="KP11" s="95">
        <f>KP7</f>
        <v>100</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145</v>
      </c>
      <c r="BJ12" s="95">
        <f>BO7</f>
        <v>324.60000000000002</v>
      </c>
      <c r="BK12" s="95">
        <f>BP7</f>
        <v>255.4</v>
      </c>
      <c r="BL12" s="95">
        <f>BQ7</f>
        <v>269.8</v>
      </c>
      <c r="BM12" s="95">
        <f>BR7</f>
        <v>247.9</v>
      </c>
      <c r="BN12" s="95">
        <f>BS7</f>
        <v>240.1</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144</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72.5</v>
      </c>
      <c r="EP12" s="95">
        <f>EU7</f>
        <v>75.599999999999994</v>
      </c>
      <c r="EQ12" s="95">
        <f>EV7</f>
        <v>78.8</v>
      </c>
      <c r="ER12" s="95">
        <f>EW7</f>
        <v>87.3</v>
      </c>
      <c r="ES12" s="95">
        <f>EX7</f>
        <v>82.1</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144</v>
      </c>
      <c r="JH12" s="95">
        <f>IF($JH$8,JM7,"-")</f>
        <v>46.6</v>
      </c>
      <c r="JI12" s="95">
        <f>IF($JH$8,JN7,"-")</f>
        <v>48.3</v>
      </c>
      <c r="JJ12" s="95">
        <f>IF($JH$8,JO7,"-")</f>
        <v>48.2</v>
      </c>
      <c r="JK12" s="95">
        <f>IF($JH$8,JP7,"-")</f>
        <v>34.5</v>
      </c>
      <c r="JL12" s="95">
        <f>IF($JH$8,JQ7,"-")</f>
        <v>45.8</v>
      </c>
      <c r="JM12" s="84"/>
      <c r="JN12" s="84"/>
      <c r="JO12" s="84"/>
      <c r="JP12" s="84"/>
      <c r="JQ12" s="94" t="s">
        <v>145</v>
      </c>
      <c r="JR12" s="95">
        <f>IF($JR$8,JW7,"-")</f>
        <v>146.19999999999999</v>
      </c>
      <c r="JS12" s="95">
        <f>IF($JR$8,JX7,"-")</f>
        <v>137.1</v>
      </c>
      <c r="JT12" s="95">
        <f>IF($JR$8,JY7,"-")</f>
        <v>83.3</v>
      </c>
      <c r="JU12" s="95">
        <f>IF($JR$8,JZ7,"-")</f>
        <v>61.6</v>
      </c>
      <c r="JV12" s="95">
        <f>IF($JR$8,KA7,"-")</f>
        <v>64.400000000000006</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145</v>
      </c>
      <c r="KL12" s="95">
        <f>IF($KL$8,KQ7,"-")</f>
        <v>98.4</v>
      </c>
      <c r="KM12" s="95">
        <f>IF($KL$8,KR7,"-")</f>
        <v>98.4</v>
      </c>
      <c r="KN12" s="95">
        <f>IF($KL$8,KS7,"-")</f>
        <v>99.1</v>
      </c>
      <c r="KO12" s="95">
        <f>IF($KL$8,KT7,"-")</f>
        <v>98.8</v>
      </c>
      <c r="KP12" s="95">
        <f>IF($KL$8,KU7,"-")</f>
        <v>94.9</v>
      </c>
      <c r="KQ12" s="84"/>
      <c r="KR12" s="84"/>
      <c r="KS12" s="84"/>
      <c r="KT12" s="84"/>
      <c r="KU12" s="84"/>
      <c r="KV12" s="94" t="s">
        <v>145</v>
      </c>
      <c r="KW12" s="95" t="str">
        <f>IF($KW$8,LB7,"-")</f>
        <v>-</v>
      </c>
      <c r="KX12" s="95" t="str">
        <f>IF($KW$8,LC7,"-")</f>
        <v>-</v>
      </c>
      <c r="KY12" s="95" t="str">
        <f>IF($KW$8,LD7,"-")</f>
        <v>-</v>
      </c>
      <c r="KZ12" s="95" t="str">
        <f>IF($KW$8,LE7,"-")</f>
        <v>-</v>
      </c>
      <c r="LA12" s="95" t="str">
        <f>IF($KW$8,LF7,"-")</f>
        <v>-</v>
      </c>
      <c r="LB12" s="84"/>
      <c r="LC12" s="84"/>
      <c r="LD12" s="84"/>
      <c r="LE12" s="84"/>
      <c r="LF12" s="94" t="s">
        <v>145</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147</v>
      </c>
      <c r="C14" s="99"/>
      <c r="D14" s="100"/>
      <c r="E14" s="99"/>
      <c r="F14" s="212" t="s">
        <v>148</v>
      </c>
      <c r="G14" s="212"/>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149</v>
      </c>
      <c r="C15" s="202"/>
      <c r="D15" s="100"/>
      <c r="E15" s="97">
        <v>1</v>
      </c>
      <c r="F15" s="202" t="s">
        <v>150</v>
      </c>
      <c r="G15" s="202"/>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153</v>
      </c>
      <c r="C16" s="202"/>
      <c r="D16" s="100"/>
      <c r="E16" s="97">
        <f>E15+1</f>
        <v>2</v>
      </c>
      <c r="F16" s="202" t="s">
        <v>154</v>
      </c>
      <c r="G16" s="202"/>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156</v>
      </c>
      <c r="C17" s="202"/>
      <c r="D17" s="100"/>
      <c r="E17" s="97">
        <f t="shared" ref="E17" si="8">E16+1</f>
        <v>3</v>
      </c>
      <c r="F17" s="202" t="s">
        <v>157</v>
      </c>
      <c r="G17" s="202"/>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100</v>
      </c>
      <c r="AZ17" s="106">
        <f t="shared" ref="AZ17:BC17" si="9">IF(AZ7="-",NA(),AZ7)</f>
        <v>100</v>
      </c>
      <c r="BA17" s="106">
        <f t="shared" si="9"/>
        <v>109</v>
      </c>
      <c r="BB17" s="106">
        <f t="shared" si="9"/>
        <v>93.1</v>
      </c>
      <c r="BC17" s="106">
        <f t="shared" si="9"/>
        <v>100</v>
      </c>
      <c r="BD17" s="100"/>
      <c r="BE17" s="100"/>
      <c r="BF17" s="100"/>
      <c r="BG17" s="100"/>
      <c r="BH17" s="100"/>
      <c r="BI17" s="105" t="s">
        <v>159</v>
      </c>
      <c r="BJ17" s="106">
        <f>IF(BJ7="-",NA(),BJ7)</f>
        <v>140.6</v>
      </c>
      <c r="BK17" s="106">
        <f t="shared" ref="BK17:BN17" si="10">IF(BK7="-",NA(),BK7)</f>
        <v>37</v>
      </c>
      <c r="BL17" s="106">
        <f t="shared" si="10"/>
        <v>109</v>
      </c>
      <c r="BM17" s="106">
        <f t="shared" si="10"/>
        <v>240.8</v>
      </c>
      <c r="BN17" s="106">
        <f t="shared" si="10"/>
        <v>186.1</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f>IF(CF7="-",NA(),CF7)</f>
        <v>28623.5</v>
      </c>
      <c r="CG17" s="106">
        <f t="shared" ref="CG17:CJ17" si="12">IF(CG7="-",NA(),CG7)</f>
        <v>64079.9</v>
      </c>
      <c r="CH17" s="106">
        <f t="shared" si="12"/>
        <v>21781.3</v>
      </c>
      <c r="CI17" s="106">
        <f t="shared" si="12"/>
        <v>25527.200000000001</v>
      </c>
      <c r="CJ17" s="106">
        <f t="shared" si="12"/>
        <v>24311.3</v>
      </c>
      <c r="CK17" s="100"/>
      <c r="CL17" s="100"/>
      <c r="CM17" s="100"/>
      <c r="CN17" s="100"/>
      <c r="CO17" s="105" t="s">
        <v>160</v>
      </c>
      <c r="CP17" s="107">
        <f>IF(CP7="-",NA(),CP7)</f>
        <v>5033</v>
      </c>
      <c r="CQ17" s="107">
        <f t="shared" ref="CQ17:CT17" si="13">IF(CQ7="-",NA(),CQ7)</f>
        <v>-12573</v>
      </c>
      <c r="CR17" s="107">
        <f t="shared" si="13"/>
        <v>1289</v>
      </c>
      <c r="CS17" s="107">
        <f t="shared" si="13"/>
        <v>-1289</v>
      </c>
      <c r="CT17" s="107" t="e">
        <f t="shared" si="13"/>
        <v>#N/A</v>
      </c>
      <c r="CU17" s="100"/>
      <c r="CV17" s="100"/>
      <c r="CW17" s="100"/>
      <c r="CX17" s="100"/>
      <c r="CY17" s="100"/>
      <c r="CZ17" s="105" t="s">
        <v>160</v>
      </c>
      <c r="DA17" s="106">
        <f>IF(DA7="-",NA(),DA7)</f>
        <v>18.600000000000001</v>
      </c>
      <c r="DB17" s="106">
        <f t="shared" ref="DB17:DE17" si="14">IF(DB7="-",NA(),DB7)</f>
        <v>9</v>
      </c>
      <c r="DC17" s="106">
        <f t="shared" si="14"/>
        <v>17.8</v>
      </c>
      <c r="DD17" s="106">
        <f t="shared" si="14"/>
        <v>20.100000000000001</v>
      </c>
      <c r="DE17" s="106">
        <f t="shared" si="14"/>
        <v>16.3</v>
      </c>
      <c r="DF17" s="100"/>
      <c r="DG17" s="100"/>
      <c r="DH17" s="100"/>
      <c r="DI17" s="100"/>
      <c r="DJ17" s="105" t="s">
        <v>160</v>
      </c>
      <c r="DK17" s="106">
        <f>IF(DK7="-",NA(),DK7)</f>
        <v>0.2</v>
      </c>
      <c r="DL17" s="106">
        <f t="shared" ref="DL17:DO17" si="15">IF(DL7="-",NA(),DL7)</f>
        <v>55.6</v>
      </c>
      <c r="DM17" s="106">
        <f t="shared" si="15"/>
        <v>9.6</v>
      </c>
      <c r="DN17" s="106">
        <f t="shared" si="15"/>
        <v>4.4000000000000004</v>
      </c>
      <c r="DO17" s="106">
        <f t="shared" si="15"/>
        <v>4.0999999999999996</v>
      </c>
      <c r="DP17" s="100"/>
      <c r="DQ17" s="100"/>
      <c r="DR17" s="100"/>
      <c r="DS17" s="100"/>
      <c r="DT17" s="105" t="s">
        <v>160</v>
      </c>
      <c r="DU17" s="106">
        <f>IF(DU7="-",NA(),DU7)</f>
        <v>0</v>
      </c>
      <c r="DV17" s="106">
        <f t="shared" ref="DV17:DY17" si="16">IF(DV7="-",NA(),DV7)</f>
        <v>0</v>
      </c>
      <c r="DW17" s="106">
        <f t="shared" si="16"/>
        <v>0</v>
      </c>
      <c r="DX17" s="106">
        <f t="shared" si="16"/>
        <v>0</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159</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f>IF(IX7="-",NA(),IX7)</f>
        <v>18.600000000000001</v>
      </c>
      <c r="IY17" s="106">
        <f t="shared" ref="IY17:JB17" si="29">IF(IY7="-",NA(),IY7)</f>
        <v>9</v>
      </c>
      <c r="IZ17" s="106">
        <f t="shared" si="29"/>
        <v>17.8</v>
      </c>
      <c r="JA17" s="106">
        <f t="shared" si="29"/>
        <v>20.100000000000001</v>
      </c>
      <c r="JB17" s="106">
        <f t="shared" si="29"/>
        <v>16.3</v>
      </c>
      <c r="JC17" s="100"/>
      <c r="JD17" s="100"/>
      <c r="JE17" s="100"/>
      <c r="JF17" s="100"/>
      <c r="JG17" s="105" t="s">
        <v>160</v>
      </c>
      <c r="JH17" s="106">
        <f>IF(JH7="-",NA(),JH7)</f>
        <v>0.2</v>
      </c>
      <c r="JI17" s="106">
        <f t="shared" ref="JI17:JL17" si="30">IF(JI7="-",NA(),JI7)</f>
        <v>55.6</v>
      </c>
      <c r="JJ17" s="106">
        <f t="shared" si="30"/>
        <v>9.6</v>
      </c>
      <c r="JK17" s="106">
        <f t="shared" si="30"/>
        <v>4.4000000000000004</v>
      </c>
      <c r="JL17" s="106">
        <f t="shared" si="30"/>
        <v>5.5</v>
      </c>
      <c r="JM17" s="100"/>
      <c r="JN17" s="100"/>
      <c r="JO17" s="100"/>
      <c r="JP17" s="100"/>
      <c r="JQ17" s="105" t="s">
        <v>160</v>
      </c>
      <c r="JR17" s="106">
        <f>IF(JR7="-",NA(),JR7)</f>
        <v>0</v>
      </c>
      <c r="JS17" s="106">
        <f t="shared" ref="JS17:JV17" si="31">IF(JS7="-",NA(),JS7)</f>
        <v>0</v>
      </c>
      <c r="JT17" s="106">
        <f t="shared" si="31"/>
        <v>0</v>
      </c>
      <c r="JU17" s="106">
        <f t="shared" si="31"/>
        <v>0</v>
      </c>
      <c r="JV17" s="106">
        <f t="shared" si="31"/>
        <v>0</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159</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162</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164</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163</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164</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163</v>
      </c>
      <c r="DK18" s="106">
        <f>IF(DP7="-",NA(),DP7)</f>
        <v>14.6</v>
      </c>
      <c r="DL18" s="106">
        <f t="shared" ref="DL18:DO18" si="45">IF(DQ7="-",NA(),DQ7)</f>
        <v>17.5</v>
      </c>
      <c r="DM18" s="106">
        <f t="shared" si="45"/>
        <v>14.4</v>
      </c>
      <c r="DN18" s="106">
        <f t="shared" si="45"/>
        <v>11.8</v>
      </c>
      <c r="DO18" s="106">
        <f t="shared" si="45"/>
        <v>14.2</v>
      </c>
      <c r="DP18" s="100"/>
      <c r="DQ18" s="100"/>
      <c r="DR18" s="100"/>
      <c r="DS18" s="100"/>
      <c r="DT18" s="105" t="s">
        <v>164</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163</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164</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164</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165</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166</v>
      </c>
      <c r="C20" s="202"/>
      <c r="D20" s="100"/>
    </row>
    <row r="21" spans="1:374" x14ac:dyDescent="0.15">
      <c r="A21" s="97">
        <f t="shared" si="7"/>
        <v>7</v>
      </c>
      <c r="B21" s="202" t="s">
        <v>167</v>
      </c>
      <c r="C21" s="202"/>
      <c r="D21" s="100"/>
    </row>
    <row r="22" spans="1:374" x14ac:dyDescent="0.15">
      <c r="A22" s="97">
        <f t="shared" si="7"/>
        <v>8</v>
      </c>
      <c r="B22" s="202" t="s">
        <v>168</v>
      </c>
      <c r="C22" s="202"/>
      <c r="D22" s="100"/>
      <c r="E22" s="203" t="s">
        <v>169</v>
      </c>
      <c r="F22" s="204"/>
      <c r="G22" s="204"/>
      <c r="H22" s="204"/>
      <c r="I22" s="205"/>
    </row>
    <row r="23" spans="1:374" x14ac:dyDescent="0.15">
      <c r="A23" s="97">
        <f t="shared" si="7"/>
        <v>9</v>
      </c>
      <c r="B23" s="202" t="s">
        <v>170</v>
      </c>
      <c r="C23" s="202"/>
      <c r="D23" s="100"/>
      <c r="E23" s="206"/>
      <c r="F23" s="207"/>
      <c r="G23" s="207"/>
      <c r="H23" s="207"/>
      <c r="I23" s="208"/>
    </row>
    <row r="24" spans="1:374" x14ac:dyDescent="0.15">
      <c r="A24" s="97">
        <f t="shared" si="7"/>
        <v>10</v>
      </c>
      <c r="B24" s="202" t="s">
        <v>171</v>
      </c>
      <c r="C24" s="202"/>
      <c r="D24" s="100"/>
      <c r="E24" s="206"/>
      <c r="F24" s="207"/>
      <c r="G24" s="207"/>
      <c r="H24" s="207"/>
      <c r="I24" s="208"/>
    </row>
    <row r="25" spans="1:374" x14ac:dyDescent="0.15">
      <c r="A25" s="97">
        <f t="shared" si="7"/>
        <v>11</v>
      </c>
      <c r="B25" s="202" t="s">
        <v>172</v>
      </c>
      <c r="C25" s="202"/>
      <c r="D25" s="100"/>
      <c r="E25" s="206"/>
      <c r="F25" s="207"/>
      <c r="G25" s="207"/>
      <c r="H25" s="207"/>
      <c r="I25" s="208"/>
    </row>
    <row r="26" spans="1:374" x14ac:dyDescent="0.15">
      <c r="A26" s="97">
        <f t="shared" si="7"/>
        <v>12</v>
      </c>
      <c r="B26" s="202" t="s">
        <v>173</v>
      </c>
      <c r="C26" s="202"/>
      <c r="D26" s="100"/>
      <c r="E26" s="206"/>
      <c r="F26" s="207"/>
      <c r="G26" s="207"/>
      <c r="H26" s="207"/>
      <c r="I26" s="208"/>
    </row>
    <row r="27" spans="1:374" x14ac:dyDescent="0.15">
      <c r="A27" s="97">
        <f t="shared" si="7"/>
        <v>13</v>
      </c>
      <c r="B27" s="202" t="s">
        <v>174</v>
      </c>
      <c r="C27" s="202"/>
      <c r="D27" s="100"/>
      <c r="E27" s="206"/>
      <c r="F27" s="207"/>
      <c r="G27" s="207"/>
      <c r="H27" s="207"/>
      <c r="I27" s="208"/>
    </row>
    <row r="28" spans="1:374" x14ac:dyDescent="0.15">
      <c r="A28" s="97">
        <f t="shared" si="7"/>
        <v>14</v>
      </c>
      <c r="B28" s="202" t="s">
        <v>175</v>
      </c>
      <c r="C28" s="202"/>
      <c r="D28" s="100"/>
      <c r="E28" s="206"/>
      <c r="F28" s="207"/>
      <c r="G28" s="207"/>
      <c r="H28" s="207"/>
      <c r="I28" s="208"/>
    </row>
    <row r="29" spans="1:374" x14ac:dyDescent="0.15">
      <c r="A29" s="97">
        <f t="shared" si="7"/>
        <v>15</v>
      </c>
      <c r="B29" s="202" t="s">
        <v>176</v>
      </c>
      <c r="C29" s="202"/>
      <c r="D29" s="100"/>
      <c r="E29" s="206"/>
      <c r="F29" s="207"/>
      <c r="G29" s="207"/>
      <c r="H29" s="207"/>
      <c r="I29" s="208"/>
    </row>
    <row r="30" spans="1:374" x14ac:dyDescent="0.15">
      <c r="A30" s="97">
        <f t="shared" si="7"/>
        <v>16</v>
      </c>
      <c r="B30" s="202" t="s">
        <v>177</v>
      </c>
      <c r="C30" s="202"/>
      <c r="D30" s="100"/>
      <c r="E30" s="206"/>
      <c r="F30" s="207"/>
      <c r="G30" s="207"/>
      <c r="H30" s="207"/>
      <c r="I30" s="208"/>
    </row>
    <row r="31" spans="1:374" x14ac:dyDescent="0.15">
      <c r="A31" s="97">
        <f t="shared" si="7"/>
        <v>17</v>
      </c>
      <c r="B31" s="202" t="s">
        <v>178</v>
      </c>
      <c r="C31" s="202"/>
      <c r="D31" s="100"/>
      <c r="E31" s="206"/>
      <c r="F31" s="207"/>
      <c r="G31" s="207"/>
      <c r="H31" s="207"/>
      <c r="I31" s="208"/>
    </row>
    <row r="32" spans="1:374" x14ac:dyDescent="0.15">
      <c r="A32" s="97">
        <f t="shared" si="7"/>
        <v>18</v>
      </c>
      <c r="B32" s="202" t="s">
        <v>179</v>
      </c>
      <c r="C32" s="202"/>
      <c r="D32" s="100"/>
      <c r="E32" s="206"/>
      <c r="F32" s="207"/>
      <c r="G32" s="207"/>
      <c r="H32" s="207"/>
      <c r="I32" s="208"/>
    </row>
    <row r="33" spans="1:16" x14ac:dyDescent="0.15">
      <c r="A33" s="97">
        <f t="shared" si="7"/>
        <v>19</v>
      </c>
      <c r="B33" s="202" t="s">
        <v>180</v>
      </c>
      <c r="C33" s="202"/>
      <c r="D33" s="100"/>
      <c r="E33" s="206"/>
      <c r="F33" s="207"/>
      <c r="G33" s="207"/>
      <c r="H33" s="207"/>
      <c r="I33" s="208"/>
    </row>
    <row r="34" spans="1:16" x14ac:dyDescent="0.15">
      <c r="A34" s="97">
        <f t="shared" si="7"/>
        <v>20</v>
      </c>
      <c r="B34" s="202" t="s">
        <v>181</v>
      </c>
      <c r="C34" s="202"/>
      <c r="D34" s="100"/>
      <c r="E34" s="206"/>
      <c r="F34" s="207"/>
      <c r="G34" s="207"/>
      <c r="H34" s="207"/>
      <c r="I34" s="208"/>
    </row>
    <row r="35" spans="1:16" ht="25.5" customHeight="1" x14ac:dyDescent="0.15">
      <c r="E35" s="209"/>
      <c r="F35" s="210"/>
      <c r="G35" s="210"/>
      <c r="H35" s="210"/>
      <c r="I35" s="211"/>
    </row>
    <row r="36" spans="1:16" x14ac:dyDescent="0.15">
      <c r="A36" t="s">
        <v>182</v>
      </c>
      <c r="B36" t="s">
        <v>183</v>
      </c>
    </row>
    <row r="37" spans="1:16" x14ac:dyDescent="0.15">
      <c r="A37" t="s">
        <v>184</v>
      </c>
      <c r="B37" t="s">
        <v>185</v>
      </c>
      <c r="L37" s="203" t="s">
        <v>169</v>
      </c>
      <c r="M37" s="204"/>
      <c r="N37" s="204"/>
      <c r="O37" s="204"/>
      <c r="P37" s="205"/>
    </row>
    <row r="38" spans="1:16" x14ac:dyDescent="0.15">
      <c r="A38" t="s">
        <v>186</v>
      </c>
      <c r="B38" t="s">
        <v>187</v>
      </c>
      <c r="L38" s="206"/>
      <c r="M38" s="207"/>
      <c r="N38" s="207"/>
      <c r="O38" s="207"/>
      <c r="P38" s="208"/>
    </row>
    <row r="39" spans="1:16" x14ac:dyDescent="0.15">
      <c r="A39" t="s">
        <v>188</v>
      </c>
      <c r="B39" t="s">
        <v>189</v>
      </c>
      <c r="L39" s="206"/>
      <c r="M39" s="207"/>
      <c r="N39" s="207"/>
      <c r="O39" s="207"/>
      <c r="P39" s="208"/>
    </row>
    <row r="40" spans="1:16" x14ac:dyDescent="0.15">
      <c r="A40" t="s">
        <v>190</v>
      </c>
      <c r="B40" t="s">
        <v>191</v>
      </c>
      <c r="L40" s="206"/>
      <c r="M40" s="207"/>
      <c r="N40" s="207"/>
      <c r="O40" s="207"/>
      <c r="P40" s="208"/>
    </row>
    <row r="41" spans="1:16" x14ac:dyDescent="0.15">
      <c r="A41" t="s">
        <v>192</v>
      </c>
      <c r="B41" t="s">
        <v>193</v>
      </c>
      <c r="L41" s="206"/>
      <c r="M41" s="207"/>
      <c r="N41" s="207"/>
      <c r="O41" s="207"/>
      <c r="P41" s="208"/>
    </row>
    <row r="42" spans="1:16" x14ac:dyDescent="0.15">
      <c r="A42" t="s">
        <v>194</v>
      </c>
      <c r="B42" t="s">
        <v>195</v>
      </c>
      <c r="L42" s="206"/>
      <c r="M42" s="207"/>
      <c r="N42" s="207"/>
      <c r="O42" s="207"/>
      <c r="P42" s="208"/>
    </row>
    <row r="43" spans="1:16" x14ac:dyDescent="0.15">
      <c r="A43" t="s">
        <v>196</v>
      </c>
      <c r="B43" t="s">
        <v>197</v>
      </c>
      <c r="L43" s="206"/>
      <c r="M43" s="207"/>
      <c r="N43" s="207"/>
      <c r="O43" s="207"/>
      <c r="P43" s="208"/>
    </row>
    <row r="44" spans="1:16" x14ac:dyDescent="0.15">
      <c r="A44" t="s">
        <v>198</v>
      </c>
      <c r="B44" t="s">
        <v>199</v>
      </c>
      <c r="L44" s="206"/>
      <c r="M44" s="207"/>
      <c r="N44" s="207"/>
      <c r="O44" s="207"/>
      <c r="P44" s="208"/>
    </row>
    <row r="45" spans="1:16" x14ac:dyDescent="0.15">
      <c r="A45" t="s">
        <v>200</v>
      </c>
      <c r="B45" t="s">
        <v>201</v>
      </c>
      <c r="L45" s="206"/>
      <c r="M45" s="207"/>
      <c r="N45" s="207"/>
      <c r="O45" s="207"/>
      <c r="P45" s="208"/>
    </row>
    <row r="46" spans="1:16" x14ac:dyDescent="0.15">
      <c r="A46" t="s">
        <v>202</v>
      </c>
      <c r="B46" t="s">
        <v>203</v>
      </c>
      <c r="L46" s="206"/>
      <c r="M46" s="207"/>
      <c r="N46" s="207"/>
      <c r="O46" s="207"/>
      <c r="P46" s="208"/>
    </row>
    <row r="47" spans="1:16" x14ac:dyDescent="0.15">
      <c r="A47" t="s">
        <v>204</v>
      </c>
      <c r="B47" t="s">
        <v>205</v>
      </c>
      <c r="L47" s="206"/>
      <c r="M47" s="207"/>
      <c r="N47" s="207"/>
      <c r="O47" s="207"/>
      <c r="P47" s="208"/>
    </row>
    <row r="48" spans="1:16" x14ac:dyDescent="0.15">
      <c r="A48" t="s">
        <v>206</v>
      </c>
      <c r="B48" t="s">
        <v>207</v>
      </c>
      <c r="L48" s="206"/>
      <c r="M48" s="207"/>
      <c r="N48" s="207"/>
      <c r="O48" s="207"/>
      <c r="P48" s="208"/>
    </row>
    <row r="49" spans="1:16" x14ac:dyDescent="0.15">
      <c r="A49" t="s">
        <v>208</v>
      </c>
      <c r="B49" t="s">
        <v>209</v>
      </c>
      <c r="L49" s="206"/>
      <c r="M49" s="207"/>
      <c r="N49" s="207"/>
      <c r="O49" s="207"/>
      <c r="P49" s="208"/>
    </row>
    <row r="50" spans="1:16" ht="26.25" customHeight="1" x14ac:dyDescent="0.15">
      <c r="A50" t="s">
        <v>210</v>
      </c>
      <c r="B50" t="s">
        <v>211</v>
      </c>
      <c r="L50" s="209"/>
      <c r="M50" s="210"/>
      <c r="N50" s="210"/>
      <c r="O50" s="210"/>
      <c r="P50" s="211"/>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川本 晃弘</cp:lastModifiedBy>
  <cp:lastPrinted>2020-02-06T00:06:11Z</cp:lastPrinted>
  <dcterms:created xsi:type="dcterms:W3CDTF">2019-12-05T07:50:01Z</dcterms:created>
  <dcterms:modified xsi:type="dcterms:W3CDTF">2020-02-07T04:43:40Z</dcterms:modified>
  <cp:category/>
</cp:coreProperties>
</file>