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19_小値賀町\"/>
    </mc:Choice>
  </mc:AlternateContent>
  <xr:revisionPtr revIDLastSave="0" documentId="13_ncr:1_{C79E0E19-0C85-48EF-BD7E-BE8CB29B2C77}" xr6:coauthVersionLast="36" xr6:coauthVersionMax="36" xr10:uidLastSave="{00000000-0000-0000-0000-000000000000}"/>
  <workbookProtection workbookAlgorithmName="SHA-512" workbookHashValue="x/qDA9TZg4wk5m1bQbJzpXB49uDqrMFDXR/1qrprQCyVXtrTSgTd1fROOJ4LdZNeQmunB/U0NPvUJ8MOhCvTBw==" workbookSaltValue="iwMlLD7AMJC/Us/S822BSA==" workbookSpinCount="100000" lockStructure="1"/>
  <bookViews>
    <workbookView xWindow="0" yWindow="0" windowWidth="20490" windowHeight="75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<sst xmlns="http://schemas.openxmlformats.org/spreadsheetml/2006/main" count="228" uniqueCount="113">
  <si>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</si>
  <si>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</si>
  <si>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</si>
  <si>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</si>
  <si>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</si>
  <si>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</si>
  <si>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</si>
  <si>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</si>
  <si>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</si>
  <si>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</si>
  <si>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</si>
  <si>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</si>
  <si>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</si>
  <si>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</si>
  <si>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</si>
  <si>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</si>
  <si>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</si>
  <si>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</si>
  <si>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</si>
  <si>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</si>
  <si>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</si>
  <si>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</si>
  <si>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</si>
  <si>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</si>
  <si>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</si>
  <si>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</si>
  <si>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</si>
  <si>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</si>
  <si>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</si>
  <si>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</si>
  <si>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</si>
  <si>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</si>
  <si>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</si>
  <si>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</si>
  <si>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</si>
  <si>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</si>
  <si>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</si>
  <si>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</si>
  <si>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</si>
  <si>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</si>
  <si>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</si>
  <si>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</si>
  <si>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</si>
  <si>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</si>
  <si>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</si>
  <si>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</si>
  <si>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</si>
  <si>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</si>
  <si>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</si>
  <si>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</si>
  <si>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</si>
  <si>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</si>
  <si>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</si>
  <si>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</si>
  <si>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</si>
  <si>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</si>
  <si>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</si>
  <si>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</si>
  <si>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</si>
  <si>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</si>
  <si>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</si>
  <si>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</si>
  <si>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</si>
  <si>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</si>
  <si>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</si>
  <si>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</si>
  <si>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</si>
  <si>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</si>
  <si>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</si>
  <si>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</si>
  <si>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</si>
  <si>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</si>
  <si>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</si>
  <si>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</si>
  <si>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</si>
  <si>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</si>
  <si>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</si>
  <si>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</si>
  <si>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</si>
  <si>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</si>
  <si>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</si>
  <si>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</si>
  <si>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</si>
  <si>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</si>
  <si>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</si>
  <si>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</si>
  <si>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</si>
  <si>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</si>
  <si>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</si>
  <si>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</si>
  <si>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</si>
  <si>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</si>
  <si>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</si>
  <si>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</si>
  <si>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</si>
  <si>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</si>
  <si>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</si>
  <si>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小値賀町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</si>
  <si>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</si>
  <si>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</si>
  <si>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</si>
  <si>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</si>
  <si>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</si>
  <si>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</si>
  <si>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</si>
  <si>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</si>
  <si>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</si>
  <si>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</si>
  <si>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</si>
  <si>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</si>
  <si>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人口減少、高齢化が進む中で施設や設備の老朽化が進み、今後も、維持管理費や機器の更新などにより経費が多額となることが予想される。
　人口規模や地理的要因により、下水道使用料のみでの経営は困難であり、また人口減少により使用料収入は低下していくことが予想されるが、さらなる水洗化率の向上によって少しでも使用料収入の低下を抑え、効率的な維持管理や計画性のある更新事業を実施していく。</t>
    <rPh sb="17" eb="19">
      <t>セツビ</t>
    </rPh>
    <rPh sb="27" eb="29">
      <t>コンゴ</t>
    </rPh>
    <rPh sb="37" eb="39">
      <t>キキ</t>
    </rPh>
    <rPh sb="58" eb="60">
      <t>ヨソウ</t>
    </rPh>
    <rPh sb="66" eb="68">
      <t>ジンコウ</t>
    </rPh>
    <rPh sb="68" eb="70">
      <t>キボ</t>
    </rPh>
    <rPh sb="71" eb="74">
      <t>チリテキ</t>
    </rPh>
    <rPh sb="74" eb="76">
      <t>ヨウイン</t>
    </rPh>
    <rPh sb="101" eb="105">
      <t>ジンコウゲンショウ</t>
    </rPh>
    <rPh sb="108" eb="111">
      <t>シヨウリョウ</t>
    </rPh>
    <rPh sb="111" eb="113">
      <t>シュウニュウ</t>
    </rPh>
    <rPh sb="114" eb="116">
      <t>テイカ</t>
    </rPh>
    <rPh sb="123" eb="125">
      <t>ヨソウ</t>
    </rPh>
    <rPh sb="134" eb="137">
      <t>スイセンカ</t>
    </rPh>
    <rPh sb="137" eb="138">
      <t>リツ</t>
    </rPh>
    <rPh sb="139" eb="141">
      <t>コウジョウ</t>
    </rPh>
    <rPh sb="145" eb="146">
      <t>スコ</t>
    </rPh>
    <rPh sb="149" eb="152">
      <t>シヨウリョウ</t>
    </rPh>
    <rPh sb="152" eb="154">
      <t>シュウニュウ</t>
    </rPh>
    <rPh sb="155" eb="157">
      <t>テイカ</t>
    </rPh>
    <rPh sb="158" eb="159">
      <t>オサ</t>
    </rPh>
    <rPh sb="161" eb="164">
      <t>コウリツテキ</t>
    </rPh>
    <rPh sb="165" eb="167">
      <t>イジ</t>
    </rPh>
    <rPh sb="167" eb="169">
      <t>カンリ</t>
    </rPh>
    <rPh sb="176" eb="178">
      <t>コウシン</t>
    </rPh>
    <rPh sb="178" eb="180">
      <t>ジギョウ</t>
    </rPh>
    <rPh sb="181" eb="183">
      <t>ジッシ</t>
    </rPh>
    <phoneticPr fontId="4"/>
  </si>
  <si>
    <t>　大島地区については供用開始から２１年以上が経過し、斑地区については１０年以上が経過している。大島地区の施設や設備は当町の処理施設の中で最も古く、老朽化が懸念される。適切な維持管理を行うことにより施設や設備の延命化を図るとともに、より効率的で計画的な更新を行う必要がある。大島地区については現在「機能保全計画」を作成中であり、斑地区は令和２年度に「機能保全計画」作成予定である。その計画を踏まえ施設や設備の改善を図っていく。</t>
    <rPh sb="1" eb="3">
      <t>オオシマ</t>
    </rPh>
    <rPh sb="3" eb="5">
      <t>チク</t>
    </rPh>
    <rPh sb="10" eb="12">
      <t>キョウヨウ</t>
    </rPh>
    <rPh sb="12" eb="14">
      <t>カイシ</t>
    </rPh>
    <rPh sb="18" eb="19">
      <t>ネン</t>
    </rPh>
    <rPh sb="19" eb="21">
      <t>イジョウ</t>
    </rPh>
    <rPh sb="22" eb="24">
      <t>ケイカ</t>
    </rPh>
    <rPh sb="26" eb="27">
      <t>マダラ</t>
    </rPh>
    <rPh sb="27" eb="29">
      <t>チク</t>
    </rPh>
    <rPh sb="36" eb="37">
      <t>ネン</t>
    </rPh>
    <rPh sb="37" eb="39">
      <t>イジョウ</t>
    </rPh>
    <rPh sb="40" eb="42">
      <t>ケイカ</t>
    </rPh>
    <rPh sb="47" eb="49">
      <t>オオシマ</t>
    </rPh>
    <rPh sb="49" eb="51">
      <t>チク</t>
    </rPh>
    <rPh sb="58" eb="60">
      <t>トウチョウ</t>
    </rPh>
    <rPh sb="61" eb="63">
      <t>ショリ</t>
    </rPh>
    <rPh sb="63" eb="65">
      <t>シセツ</t>
    </rPh>
    <rPh sb="66" eb="67">
      <t>ナカ</t>
    </rPh>
    <rPh sb="68" eb="69">
      <t>モット</t>
    </rPh>
    <rPh sb="70" eb="71">
      <t>フル</t>
    </rPh>
    <rPh sb="77" eb="79">
      <t>ケネン</t>
    </rPh>
    <rPh sb="91" eb="92">
      <t>オコナ</t>
    </rPh>
    <rPh sb="101" eb="103">
      <t>セツビ</t>
    </rPh>
    <rPh sb="136" eb="138">
      <t>オオシマ</t>
    </rPh>
    <rPh sb="138" eb="140">
      <t>チク</t>
    </rPh>
    <rPh sb="145" eb="147">
      <t>ゲンザイ</t>
    </rPh>
    <rPh sb="156" eb="158">
      <t>サクセイ</t>
    </rPh>
    <rPh sb="158" eb="159">
      <t>チュウ</t>
    </rPh>
    <rPh sb="163" eb="164">
      <t>マダラ</t>
    </rPh>
    <rPh sb="164" eb="166">
      <t>チク</t>
    </rPh>
    <rPh sb="167" eb="169">
      <t>レイワ</t>
    </rPh>
    <rPh sb="170" eb="172">
      <t>ネンド</t>
    </rPh>
    <rPh sb="174" eb="176">
      <t>キノウ</t>
    </rPh>
    <rPh sb="176" eb="178">
      <t>ホゼン</t>
    </rPh>
    <rPh sb="178" eb="180">
      <t>ケイカク</t>
    </rPh>
    <rPh sb="181" eb="183">
      <t>サクセイ</t>
    </rPh>
    <rPh sb="183" eb="185">
      <t>ヨテイ</t>
    </rPh>
    <rPh sb="191" eb="193">
      <t>ケイカク</t>
    </rPh>
    <rPh sb="194" eb="195">
      <t>フ</t>
    </rPh>
    <rPh sb="197" eb="199">
      <t>シセツ</t>
    </rPh>
    <rPh sb="200" eb="202">
      <t>セツビ</t>
    </rPh>
    <rPh sb="203" eb="205">
      <t>カイゼン</t>
    </rPh>
    <rPh sb="206" eb="207">
      <t>ハカ</t>
    </rPh>
    <phoneticPr fontId="4"/>
  </si>
  <si>
    <t>　漁業集落排水事業は大島地区が平成１０年、斑地区が平成２１年に供給を開始している。水洗化率は、大島地区で１００％、斑地区で７７．９％となっており、順当に伸びている。
　「経費回収率」は類似団体平均値を上回っており、かつ、「汚水処理原価」は下回っており、どちらも平成２９年度と同等である。「水洗化率」は順当に上昇しているものの、人口減少が著しいため、「施設利用率」は未だに低い水準のままである。
　事業債の償還金が多額であり、経営状況としては、一般会計からの多額の繰入金により赤字分を補填している。
　平成２８年度に策定した経営戦略をもとに、さらなる水洗化率の向上を図り、経営の健全化・効率化に努める。</t>
    <rPh sb="73" eb="75">
      <t>ジュントウ</t>
    </rPh>
    <rPh sb="76" eb="77">
      <t>ノ</t>
    </rPh>
    <rPh sb="130" eb="132">
      <t>ヘイセイ</t>
    </rPh>
    <rPh sb="134" eb="135">
      <t>ネン</t>
    </rPh>
    <rPh sb="135" eb="136">
      <t>ド</t>
    </rPh>
    <rPh sb="137" eb="139">
      <t>ドウトウ</t>
    </rPh>
    <rPh sb="144" eb="147">
      <t>スイセンカ</t>
    </rPh>
    <rPh sb="147" eb="148">
      <t>リツ</t>
    </rPh>
    <rPh sb="150" eb="152">
      <t>ジュントウ</t>
    </rPh>
    <rPh sb="153" eb="155">
      <t>ジョウショウ</t>
    </rPh>
    <rPh sb="163" eb="165">
      <t>ジンコウ</t>
    </rPh>
    <rPh sb="165" eb="167">
      <t>ゲンショウ</t>
    </rPh>
    <rPh sb="168" eb="169">
      <t>イチジル</t>
    </rPh>
    <rPh sb="175" eb="177">
      <t>シセツ</t>
    </rPh>
    <rPh sb="177" eb="180">
      <t>リヨウリツ</t>
    </rPh>
    <rPh sb="182" eb="183">
      <t>イマ</t>
    </rPh>
    <rPh sb="185" eb="186">
      <t>ヒク</t>
    </rPh>
    <rPh sb="187" eb="189">
      <t>スイジュン</t>
    </rPh>
    <rPh sb="206" eb="208">
      <t>タガク</t>
    </rPh>
    <rPh sb="257" eb="259">
      <t>サクテイ</t>
    </rPh>
    <rPh sb="274" eb="277">
      <t>スイセンカ</t>
    </rPh>
    <rPh sb="277" eb="278">
      <t>リツ</t>
    </rPh>
    <rPh sb="279" eb="281">
      <t>コウジョウ</t>
    </rPh>
    <rPh sb="282" eb="283">
      <t>ハカ</t>
    </rPh>
    <rPh sb="290" eb="291">
      <t>カ</t>
    </rPh>
    <rPh sb="294" eb="295">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</si>
</sst>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AC-4DFB-B788-A72770150F0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09AC-4DFB-B788-A72770150F0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22.84</c:v>
                </c:pt>
                <c:pt idx="1">
                  <c:v>23.46</c:v>
                </c:pt>
                <c:pt idx="2">
                  <c:v>23.46</c:v>
                </c:pt>
                <c:pt idx="3">
                  <c:v>23.46</c:v>
                </c:pt>
                <c:pt idx="4">
                  <c:v>23.46</c:v>
                </c:pt>
              </c:numCache>
            </c:numRef>
          </c:val>
          <c:extLst>
            <c:ext xmlns:c16="http://schemas.microsoft.com/office/drawing/2014/chart" uri="{C3380CC4-5D6E-409C-BE32-E72D297353CC}">
              <c16:uniqueId val="{00000000-0D8A-45F9-A00C-D6BE3316CB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0D8A-45F9-A00C-D6BE3316CB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74.06</c:v>
                </c:pt>
                <c:pt idx="1">
                  <c:v>74.900000000000006</c:v>
                </c:pt>
                <c:pt idx="2">
                  <c:v>81.48</c:v>
                </c:pt>
                <c:pt idx="3">
                  <c:v>83.62</c:v>
                </c:pt>
                <c:pt idx="4">
                  <c:v>84.07</c:v>
                </c:pt>
              </c:numCache>
            </c:numRef>
          </c:val>
          <c:extLst>
            <c:ext xmlns:c16="http://schemas.microsoft.com/office/drawing/2014/chart" uri="{C3380CC4-5D6E-409C-BE32-E72D297353CC}">
              <c16:uniqueId val="{00000000-D68B-465A-A389-FC89D7F3FC4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D68B-465A-A389-FC89D7F3FC4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41.25</c:v>
                </c:pt>
                <c:pt idx="1">
                  <c:v>42.62</c:v>
                </c:pt>
                <c:pt idx="2">
                  <c:v>86.89</c:v>
                </c:pt>
                <c:pt idx="3">
                  <c:v>80.2</c:v>
                </c:pt>
                <c:pt idx="4">
                  <c:v>72.48</c:v>
                </c:pt>
              </c:numCache>
            </c:numRef>
          </c:val>
          <c:extLst>
            <c:ext xmlns:c16="http://schemas.microsoft.com/office/drawing/2014/chart" uri="{C3380CC4-5D6E-409C-BE32-E72D297353CC}">
              <c16:uniqueId val="{00000000-F262-489E-8764-7BF1652135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62-489E-8764-7BF1652135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7A-480F-8FC2-6365556D585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7A-480F-8FC2-6365556D585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FA-407D-9335-5406A18B109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FA-407D-9335-5406A18B109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E2-4DFB-B546-9AC285DCB40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E2-4DFB-B546-9AC285DCB40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CE-4523-BDC5-A3E9058106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CE-4523-BDC5-A3E9058106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3938.19</c:v>
                </c:pt>
                <c:pt idx="3" formatCode="#,##0.00;&quot;△&quot;#,##0.00;&quot;-&quot;">
                  <c:v>4300.78</c:v>
                </c:pt>
                <c:pt idx="4" formatCode="#,##0.00;&quot;△&quot;#,##0.00;&quot;-&quot;">
                  <c:v>3834.57</c:v>
                </c:pt>
              </c:numCache>
            </c:numRef>
          </c:val>
          <c:extLst>
            <c:ext xmlns:c16="http://schemas.microsoft.com/office/drawing/2014/chart" uri="{C3380CC4-5D6E-409C-BE32-E72D297353CC}">
              <c16:uniqueId val="{00000000-CF39-40BE-B703-8CB12B7F775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CF39-40BE-B703-8CB12B7F775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30.22</c:v>
                </c:pt>
                <c:pt idx="1">
                  <c:v>26.94</c:v>
                </c:pt>
                <c:pt idx="2">
                  <c:v>50.28</c:v>
                </c:pt>
                <c:pt idx="3">
                  <c:v>58.02</c:v>
                </c:pt>
                <c:pt idx="4">
                  <c:v>57.58</c:v>
                </c:pt>
              </c:numCache>
            </c:numRef>
          </c:val>
          <c:extLst>
            <c:ext xmlns:c16="http://schemas.microsoft.com/office/drawing/2014/chart" uri="{C3380CC4-5D6E-409C-BE32-E72D297353CC}">
              <c16:uniqueId val="{00000000-9715-4084-9263-0CFA8BDB9B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9715-4084-9263-0CFA8BDB9B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587.57000000000005</c:v>
                </c:pt>
                <c:pt idx="1">
                  <c:v>663.5</c:v>
                </c:pt>
                <c:pt idx="2">
                  <c:v>349.38</c:v>
                </c:pt>
                <c:pt idx="3">
                  <c:v>302.89999999999998</c:v>
                </c:pt>
                <c:pt idx="4">
                  <c:v>304.94</c:v>
                </c:pt>
              </c:numCache>
            </c:numRef>
          </c:val>
          <c:extLst>
            <c:ext xmlns:c16="http://schemas.microsoft.com/office/drawing/2014/chart" uri="{C3380CC4-5D6E-409C-BE32-E72D297353CC}">
              <c16:uniqueId val="{00000000-9255-420E-AF9E-C1498500BD1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9255-420E-AF9E-C1498500BD1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小値賀町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2453</v>
      </c>
      <c r="AM8" s="68"/>
      <c r="AN8" s="68"/>
      <c r="AO8" s="68"/>
      <c r="AP8" s="68"/>
      <c r="AQ8" s="68"/>
      <c r="AR8" s="68"/>
      <c r="AS8" s="68"/>
      <c r="AT8" s="67">
        <f>データ!T6</f>
        <v>25.52</v>
      </c>
      <c r="AU8" s="67"/>
      <c r="AV8" s="67"/>
      <c r="AW8" s="67"/>
      <c r="AX8" s="67"/>
      <c r="AY8" s="67"/>
      <c r="AZ8" s="67"/>
      <c r="BA8" s="67"/>
      <c r="BB8" s="67">
        <f>データ!U6</f>
        <v>96.12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9.41</v>
      </c>
      <c r="Q10" s="67"/>
      <c r="R10" s="67"/>
      <c r="S10" s="67"/>
      <c r="T10" s="67"/>
      <c r="U10" s="67"/>
      <c r="V10" s="67"/>
      <c r="W10" s="67">
        <f>データ!Q6</f>
        <v>100</v>
      </c>
      <c r="X10" s="67"/>
      <c r="Y10" s="67"/>
      <c r="Z10" s="67"/>
      <c r="AA10" s="67"/>
      <c r="AB10" s="67"/>
      <c r="AC10" s="67"/>
      <c r="AD10" s="68">
        <f>データ!R6</f>
        <v>3130</v>
      </c>
      <c r="AE10" s="68"/>
      <c r="AF10" s="68"/>
      <c r="AG10" s="68"/>
      <c r="AH10" s="68"/>
      <c r="AI10" s="68"/>
      <c r="AJ10" s="68"/>
      <c r="AK10" s="2"/>
      <c r="AL10" s="68">
        <f>データ!V6</f>
        <v>226</v>
      </c>
      <c r="AM10" s="68"/>
      <c r="AN10" s="68"/>
      <c r="AO10" s="68"/>
      <c r="AP10" s="68"/>
      <c r="AQ10" s="68"/>
      <c r="AR10" s="68"/>
      <c r="AS10" s="68"/>
      <c r="AT10" s="67">
        <f>データ!W6</f>
        <v>0.13</v>
      </c>
      <c r="AU10" s="67"/>
      <c r="AV10" s="67"/>
      <c r="AW10" s="67"/>
      <c r="AX10" s="67"/>
      <c r="AY10" s="67"/>
      <c r="AZ10" s="67"/>
      <c r="BA10" s="67"/>
      <c r="BB10" s="67">
        <f>データ!X6</f>
        <v>1738.46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112</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M9Laqkl2bGCGXYtqhdaTNLD+kBlWYtUVEMG0XsOr+aNQBiUoIauIJEdm3tqxXVN6yt+C+YmltA2+Z2vS0sVHiw==" saltValue="/WKlrk0WbvTyLTbdiY5c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423831</v>
      </c>
      <c r="D6" s="33">
        <f t="shared" si="3"/>
        <v>47</v>
      </c>
      <c r="E6" s="33">
        <f t="shared" si="3"/>
        <v>17</v>
      </c>
      <c r="F6" s="33">
        <f t="shared" si="3"/>
        <v>6</v>
      </c>
      <c r="G6" s="33">
        <f t="shared" si="3"/>
        <v>0</v>
      </c>
      <c r="H6" s="33" t="str">
        <f t="shared" si="3"/>
        <v>長崎県　小値賀町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9.41</v>
      </c>
      <c r="Q6" s="34">
        <f t="shared" si="3"/>
        <v>100</v>
      </c>
      <c r="R6" s="34">
        <f t="shared" si="3"/>
        <v>3130</v>
      </c>
      <c r="S6" s="34">
        <f t="shared" si="3"/>
        <v>2453</v>
      </c>
      <c r="T6" s="34">
        <f t="shared" si="3"/>
        <v>25.52</v>
      </c>
      <c r="U6" s="34">
        <f t="shared" si="3"/>
        <v>96.12</v>
      </c>
      <c r="V6" s="34">
        <f t="shared" si="3"/>
        <v>226</v>
      </c>
      <c r="W6" s="34">
        <f t="shared" si="3"/>
        <v>0.13</v>
      </c>
      <c r="X6" s="34">
        <f t="shared" si="3"/>
        <v>1738.46</v>
      </c>
      <c r="Y6" s="35">
        <f>IF(Y7="",NA(),Y7)</f>
        <v>41.25</v>
      </c>
      <c r="Z6" s="35">
        <f t="shared" ref="Z6:AH6" si="4">IF(Z7="",NA(),Z7)</f>
        <v>42.62</v>
      </c>
      <c r="AA6" s="35">
        <f t="shared" si="4"/>
        <v>86.89</v>
      </c>
      <c r="AB6" s="35">
        <f t="shared" si="4"/>
        <v>80.2</v>
      </c>
      <c r="AC6" s="35">
        <f t="shared" si="4"/>
        <v>72.48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3938.19</v>
      </c>
      <c r="BI6" s="35">
        <f t="shared" si="7"/>
        <v>4300.78</v>
      </c>
      <c r="BJ6" s="35">
        <f t="shared" si="7"/>
        <v>3834.57</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30.22</v>
      </c>
      <c r="BR6" s="35">
        <f t="shared" ref="BR6:BZ6" si="8">IF(BR7="",NA(),BR7)</f>
        <v>26.94</v>
      </c>
      <c r="BS6" s="35">
        <f t="shared" si="8"/>
        <v>50.28</v>
      </c>
      <c r="BT6" s="35">
        <f t="shared" si="8"/>
        <v>58.02</v>
      </c>
      <c r="BU6" s="35">
        <f t="shared" si="8"/>
        <v>57.58</v>
      </c>
      <c r="BV6" s="35">
        <f t="shared" si="8"/>
        <v>43.66</v>
      </c>
      <c r="BW6" s="35">
        <f t="shared" si="8"/>
        <v>43.13</v>
      </c>
      <c r="BX6" s="35">
        <f t="shared" si="8"/>
        <v>46.26</v>
      </c>
      <c r="BY6" s="35">
        <f t="shared" si="8"/>
        <v>45.81</v>
      </c>
      <c r="BZ6" s="35">
        <f t="shared" si="8"/>
        <v>43.43</v>
      </c>
      <c r="CA6" s="34" t="str">
        <f>IF(CA7="","",IF(CA7="-","【-】","【"&amp;SUBSTITUTE(TEXT(CA7,"#,##0.00"),"-","△")&amp;"】"))</f>
        <v>【45.14】</v>
      </c>
      <c r="CB6" s="35">
        <f>IF(CB7="",NA(),CB7)</f>
        <v>587.57000000000005</v>
      </c>
      <c r="CC6" s="35">
        <f t="shared" ref="CC6:CK6" si="9">IF(CC7="",NA(),CC7)</f>
        <v>663.5</v>
      </c>
      <c r="CD6" s="35">
        <f t="shared" si="9"/>
        <v>349.38</v>
      </c>
      <c r="CE6" s="35">
        <f t="shared" si="9"/>
        <v>302.89999999999998</v>
      </c>
      <c r="CF6" s="35">
        <f t="shared" si="9"/>
        <v>304.94</v>
      </c>
      <c r="CG6" s="35">
        <f t="shared" si="9"/>
        <v>382.09</v>
      </c>
      <c r="CH6" s="35">
        <f t="shared" si="9"/>
        <v>392.03</v>
      </c>
      <c r="CI6" s="35">
        <f t="shared" si="9"/>
        <v>376.4</v>
      </c>
      <c r="CJ6" s="35">
        <f t="shared" si="9"/>
        <v>383.92</v>
      </c>
      <c r="CK6" s="35">
        <f t="shared" si="9"/>
        <v>400.44</v>
      </c>
      <c r="CL6" s="34" t="str">
        <f>IF(CL7="","",IF(CL7="-","【-】","【"&amp;SUBSTITUTE(TEXT(CL7,"#,##0.00"),"-","△")&amp;"】"))</f>
        <v>【377.19】</v>
      </c>
      <c r="CM6" s="35">
        <f>IF(CM7="",NA(),CM7)</f>
        <v>22.84</v>
      </c>
      <c r="CN6" s="35">
        <f t="shared" ref="CN6:CV6" si="10">IF(CN7="",NA(),CN7)</f>
        <v>23.46</v>
      </c>
      <c r="CO6" s="35">
        <f t="shared" si="10"/>
        <v>23.46</v>
      </c>
      <c r="CP6" s="35">
        <f t="shared" si="10"/>
        <v>23.46</v>
      </c>
      <c r="CQ6" s="35">
        <f t="shared" si="10"/>
        <v>23.46</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74.06</v>
      </c>
      <c r="CY6" s="35">
        <f t="shared" ref="CY6:DG6" si="11">IF(CY7="",NA(),CY7)</f>
        <v>74.900000000000006</v>
      </c>
      <c r="CZ6" s="35">
        <f t="shared" si="11"/>
        <v>81.48</v>
      </c>
      <c r="DA6" s="35">
        <f t="shared" si="11"/>
        <v>83.62</v>
      </c>
      <c r="DB6" s="35">
        <f t="shared" si="11"/>
        <v>84.07</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423831</v>
      </c>
      <c r="D7" s="37">
        <v>47</v>
      </c>
      <c r="E7" s="37">
        <v>17</v>
      </c>
      <c r="F7" s="37">
        <v>6</v>
      </c>
      <c r="G7" s="37">
        <v>0</v>
      </c>
      <c r="H7" s="37" t="s">
        <v>97</v>
      </c>
      <c r="I7" s="37" t="s">
        <v>98</v>
      </c>
      <c r="J7" s="37" t="s">
        <v>99</v>
      </c>
      <c r="K7" s="37" t="s">
        <v>100</v>
      </c>
      <c r="L7" s="37" t="s">
        <v>101</v>
      </c>
      <c r="M7" s="37" t="s">
        <v>102</v>
      </c>
      <c r="N7" s="38" t="s">
        <v>103</v>
      </c>
      <c r="O7" s="38" t="s">
        <v>104</v>
      </c>
      <c r="P7" s="38">
        <v>9.41</v>
      </c>
      <c r="Q7" s="38">
        <v>100</v>
      </c>
      <c r="R7" s="38">
        <v>3130</v>
      </c>
      <c r="S7" s="38">
        <v>2453</v>
      </c>
      <c r="T7" s="38">
        <v>25.52</v>
      </c>
      <c r="U7" s="38">
        <v>96.12</v>
      </c>
      <c r="V7" s="38">
        <v>226</v>
      </c>
      <c r="W7" s="38">
        <v>0.13</v>
      </c>
      <c r="X7" s="38">
        <v>1738.46</v>
      </c>
      <c r="Y7" s="38">
        <v>41.25</v>
      </c>
      <c r="Z7" s="38">
        <v>42.62</v>
      </c>
      <c r="AA7" s="38">
        <v>86.89</v>
      </c>
      <c r="AB7" s="38">
        <v>80.2</v>
      </c>
      <c r="AC7" s="38">
        <v>72.48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3938.19</v>
      </c>
      <c r="BI7" s="38">
        <v>4300.78</v>
      </c>
      <c r="BJ7" s="38">
        <v>3834.57</v>
      </c>
      <c r="BK7" s="38">
        <v>830.5</v>
      </c>
      <c r="BL7" s="38">
        <v>1029.24</v>
      </c>
      <c r="BM7" s="38">
        <v>1063.93</v>
      </c>
      <c r="BN7" s="38">
        <v>1060.8599999999999</v>
      </c>
      <c r="BO7" s="38">
        <v>1006.65</v>
      </c>
      <c r="BP7" s="38">
        <v>973.2</v>
      </c>
      <c r="BQ7" s="38">
        <v>30.22</v>
      </c>
      <c r="BR7" s="38">
        <v>26.94</v>
      </c>
      <c r="BS7" s="38">
        <v>50.28</v>
      </c>
      <c r="BT7" s="38">
        <v>58.02</v>
      </c>
      <c r="BU7" s="38">
        <v>57.58</v>
      </c>
      <c r="BV7" s="38">
        <v>43.66</v>
      </c>
      <c r="BW7" s="38">
        <v>43.13</v>
      </c>
      <c r="BX7" s="38">
        <v>46.26</v>
      </c>
      <c r="BY7" s="38">
        <v>45.81</v>
      </c>
      <c r="BZ7" s="38">
        <v>43.43</v>
      </c>
      <c r="CA7" s="38">
        <v>45.14</v>
      </c>
      <c r="CB7" s="38">
        <v>587.57000000000005</v>
      </c>
      <c r="CC7" s="38">
        <v>663.5</v>
      </c>
      <c r="CD7" s="38">
        <v>349.38</v>
      </c>
      <c r="CE7" s="38">
        <v>302.89999999999998</v>
      </c>
      <c r="CF7" s="38">
        <v>304.94</v>
      </c>
      <c r="CG7" s="38">
        <v>382.09</v>
      </c>
      <c r="CH7" s="38">
        <v>392.03</v>
      </c>
      <c r="CI7" s="38">
        <v>376.4</v>
      </c>
      <c r="CJ7" s="38">
        <v>383.92</v>
      </c>
      <c r="CK7" s="38">
        <v>400.44</v>
      </c>
      <c r="CL7" s="38">
        <v>377.19</v>
      </c>
      <c r="CM7" s="38">
        <v>22.84</v>
      </c>
      <c r="CN7" s="38">
        <v>23.46</v>
      </c>
      <c r="CO7" s="38">
        <v>23.46</v>
      </c>
      <c r="CP7" s="38">
        <v>23.46</v>
      </c>
      <c r="CQ7" s="38">
        <v>23.46</v>
      </c>
      <c r="CR7" s="38">
        <v>39.68</v>
      </c>
      <c r="CS7" s="38">
        <v>35.64</v>
      </c>
      <c r="CT7" s="38">
        <v>33.729999999999997</v>
      </c>
      <c r="CU7" s="38">
        <v>33.21</v>
      </c>
      <c r="CV7" s="38">
        <v>32.229999999999997</v>
      </c>
      <c r="CW7" s="38">
        <v>33.69</v>
      </c>
      <c r="CX7" s="38">
        <v>74.06</v>
      </c>
      <c r="CY7" s="38">
        <v>74.900000000000006</v>
      </c>
      <c r="CZ7" s="38">
        <v>81.48</v>
      </c>
      <c r="DA7" s="38">
        <v>83.62</v>
      </c>
      <c r="DB7" s="38">
        <v>84.07</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磯 大志朗</cp:lastModifiedBy>
  <dcterms:created xsi:type="dcterms:W3CDTF">2019-12-05T05:25:57Z</dcterms:created>
  <dcterms:modified xsi:type="dcterms:W3CDTF">2020-02-13T09:04:38Z</dcterms:modified>
  <cp:category/>
</cp:coreProperties>
</file>