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03_島原市\01_水道事業\"/>
    </mc:Choice>
  </mc:AlternateContent>
  <xr:revisionPtr revIDLastSave="0" documentId="8_{C7D3934E-1AA6-4F4B-9E0B-CF7993003CE5}" xr6:coauthVersionLast="36" xr6:coauthVersionMax="36" xr10:uidLastSave="{00000000-0000-0000-0000-000000000000}"/>
  <workbookProtection workbookAlgorithmName="SHA-512" workbookHashValue="OnQ4rSrl04pyN3RtocMjE8PoSxZNgHHc68Ye2YFo/cP1Dw/hvQPiM262Qt63mj2TfvRfhkwLXllYkLtC1p8uTQ==" workbookSaltValue="W7rzTtbxDzHR86Lu7TPgQg==" workbookSpinCount="100000" lockStructure="1"/>
  <bookViews>
    <workbookView xWindow="0" yWindow="0" windowWidth="28800" windowHeight="12135" xr2:uid="{00000000-000D-0000-FFFF-FFFF00000000}"/>
  </bookViews>
  <sheets>
    <sheet name="法適用_水道事業" sheetId="4" r:id="rId1"/>
    <sheet name="データ" sheetId="5" state="hidden" r:id="rId2"/>
  </sheets>
  <calcPr calcId="191029"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P6" i="5"/>
  <c r="P10" i="4" s="1"/>
  <c r="O6" i="5"/>
  <c r="N6" i="5"/>
  <c r="B10" i="4" s="1"/>
  <c r="M6" i="5"/>
  <c r="AD8" i="4" s="1"/>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BB10" i="4"/>
  <c r="W10" i="4"/>
  <c r="I10" i="4"/>
  <c r="BB8" i="4"/>
  <c r="AT8" i="4"/>
  <c r="W8" i="4"/>
  <c r="P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<sst xmlns="http://schemas.openxmlformats.org/spreadsheetml/2006/main" count="220" uniqueCount="108">
  <si>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</si>
  <si>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</si>
  <si>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</si>
  <si>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</si>
  <si>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</si>
  <si>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</si>
  <si>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</si>
  <si>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</si>
  <si>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</si>
  <si>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</si>
  <si>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</si>
  <si>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</si>
  <si>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</si>
  <si>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</si>
  <si>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</si>
  <si>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</si>
  <si>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</si>
  <si>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</si>
  <si>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</si>
  <si>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</si>
  <si>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</si>
  <si>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</si>
  <si>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</si>
  <si>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</si>
  <si>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</si>
  <si>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</si>
  <si>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</si>
  <si>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</si>
  <si>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</si>
  <si>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</si>
  <si>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</si>
  <si>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</si>
  <si>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</si>
  <si>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</si>
  <si>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</si>
  <si>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</si>
  <si>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</si>
  <si>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</si>
  <si>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</si>
  <si>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</si>
  <si>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</si>
  <si>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</si>
  <si>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</si>
  <si>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</si>
  <si>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</si>
  <si>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</si>
  <si>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</si>
  <si>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</si>
  <si>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</si>
  <si>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</si>
  <si>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</si>
  <si>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</si>
  <si>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</si>
  <si>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</si>
  <si>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</si>
  <si>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</si>
  <si>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</si>
  <si>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</si>
  <si>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</si>
  <si>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</si>
  <si>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</si>
  <si>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</si>
  <si>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</si>
  <si>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</si>
  <si>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</si>
  <si>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</si>
  <si>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</si>
  <si>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</si>
  <si>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</si>
  <si>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</si>
  <si>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</si>
  <si>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</si>
  <si>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</si>
  <si>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</si>
  <si>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</si>
  <si>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</si>
  <si>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</si>
  <si>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</si>
  <si>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</si>
  <si>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</si>
  <si>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</si>
  <si>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</si>
  <si>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</si>
  <si>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</si>
  <si>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</si>
  <si>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</si>
  <si>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</si>
  <si>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</si>
  <si>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</si>
  <si>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</si>
  <si>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</si>
  <si>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</si>
  <si>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</si>
  <si>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島原市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</si>
  <si>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</si>
  <si>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</si>
  <si>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</si>
  <si>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</si>
  <si>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</si>
  <si>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</si>
  <si>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</si>
  <si>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</si>
  <si>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</si>
  <si>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</si>
  <si>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</si>
  <si>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拡張事業に伴う施設更新並びに管路更新を実施しているため、類似団体平均値よりも良好な値になっている。
②管路経年化率
　管路の重要度と漏水の発生状況、経過年数を考慮しながら、優先順位を決めて管路の更新を行っているが、耐用年数経過管全てを更新するための資金が不足していることから上昇傾向にある。
③管路更新率
　H28年度以降は類似団体平均と同率程度の更新を行っている。今後も計画的に管路更新に取り組む。</t>
    <rPh sb="23" eb="25">
      <t>コウシン</t>
    </rPh>
    <rPh sb="30" eb="32">
      <t>コウシン</t>
    </rPh>
    <rPh sb="180" eb="182">
      <t>ヘイキン</t>
    </rPh>
    <rPh sb="183" eb="185">
      <t>ドウリツ</t>
    </rPh>
    <rPh sb="185" eb="187">
      <t>テイド</t>
    </rPh>
    <rPh sb="188" eb="190">
      <t>コウシン</t>
    </rPh>
    <rPh sb="191" eb="192">
      <t>オコナ</t>
    </rPh>
    <rPh sb="200" eb="203">
      <t>ケイカクテキ</t>
    </rPh>
    <rPh sb="204" eb="206">
      <t>カンロ</t>
    </rPh>
    <phoneticPr fontId="4"/>
  </si>
  <si>
    <t>　100％天然地下水を塩素滅菌だけの浄水処理に加え、緩やかな地形を利用した自然流下方式により配水していることから、給水原価は安価に抑えられるため、低料金で水道水を供給することができている。
　経営面については、H26年度料金改定後、純利益を維持することが出来ており安定的な経営を行うことができた。
　今後も老朽化した施設更新を継続的に行うなど有収率向上に努め、事業の効率性を継続的に確保できるよう健全な事業経営に努める。</t>
    <rPh sb="11" eb="15">
      <t>エンソメッキン</t>
    </rPh>
    <rPh sb="18" eb="20">
      <t>ジョウスイ</t>
    </rPh>
    <rPh sb="20" eb="22">
      <t>ショリ</t>
    </rPh>
    <rPh sb="23" eb="24">
      <t>クワ</t>
    </rPh>
    <rPh sb="65" eb="66">
      <t>オサ</t>
    </rPh>
    <phoneticPr fontId="4"/>
  </si>
  <si>
    <r>
      <t>①経常収支比率
　H30年度の経常収支比率は、対前年度から事業収益が増加するとともに事業費用が減少したことから1.13ポイント上昇し、類似団体平均値と比較して10.46ポイント上回った。
　しかしながら、今後は人口減少や節水意識の向上に伴い給水収益が減少し、着手している水道施設耐震化事業等の更新事業に伴う減価償却費の増加により、減少するものと見込んでいる。
②累積欠損金比率
　欠損金は生じていないため問題は無い。
③流動比率
　100％以上であり問題は無い。
④企業債残高対給水収益比率
　企業債を水道施設耐震化事業（H30～R5）の財源に充てているため上昇傾向にある。事業完了後は計画的な償還に努める。
⑤料金回収率
　類似団体平均値と比較しても良好な値になっている。
⑥給水原価
　地下水を自然流下方式により配水しているため、類似団体平均値よりも動力費等からなる原価を安く抑えることが出来ている。
⑦施設利用率
　水道施設耐震化事業（H30～R5）等により新たな施設を整備したことに</t>
    </r>
    <r>
      <rPr>
        <sz val="9"/>
        <color rgb="FFFF0000"/>
        <rFont val="ＭＳ ゴシック"/>
        <family val="3"/>
        <charset val="128"/>
      </rPr>
      <t>より</t>
    </r>
    <r>
      <rPr>
        <sz val="9"/>
        <color theme="1"/>
        <rFont val="ＭＳ ゴシック"/>
        <family val="3"/>
        <charset val="128"/>
      </rPr>
      <t>配水能力が増加し、類似団体平均値よりも低くなっている。事業完了後は、給水人口減少に伴い一日平均配水量の減少が予想されるため、事業完了後は配水能力を抑制する計画である。
⑧有収率
　計画的に老朽化した管路更新をしているため、有収率は微増となっているが、類似団体平均値より</t>
    </r>
    <r>
      <rPr>
        <sz val="9"/>
        <color rgb="FFFF0000"/>
        <rFont val="ＭＳ ゴシック"/>
        <family val="3"/>
        <charset val="128"/>
      </rPr>
      <t>も</t>
    </r>
    <r>
      <rPr>
        <sz val="9"/>
        <color theme="1"/>
        <rFont val="ＭＳ ゴシック"/>
        <family val="3"/>
        <charset val="128"/>
      </rPr>
      <t>低いことから、今後も計画的に管路更新を行い有収率向上に努める。</t>
    </r>
    <rPh sb="12" eb="14">
      <t>ネンド</t>
    </rPh>
    <rPh sb="23" eb="24">
      <t>タイ</t>
    </rPh>
    <rPh sb="24" eb="27">
      <t>ゼンネンド</t>
    </rPh>
    <rPh sb="63" eb="65">
      <t>ジョウショウ</t>
    </rPh>
    <rPh sb="75" eb="77">
      <t>ヒカク</t>
    </rPh>
    <rPh sb="129" eb="131">
      <t>チャクシュ</t>
    </rPh>
    <rPh sb="135" eb="137">
      <t>スイドウ</t>
    </rPh>
    <rPh sb="137" eb="139">
      <t>シセツ</t>
    </rPh>
    <rPh sb="139" eb="142">
      <t>タイシンカ</t>
    </rPh>
    <rPh sb="142" eb="144">
      <t>ジギョウ</t>
    </rPh>
    <rPh sb="144" eb="145">
      <t>トウ</t>
    </rPh>
    <rPh sb="146" eb="148">
      <t>コウシン</t>
    </rPh>
    <rPh sb="148" eb="150">
      <t>ジギョウ</t>
    </rPh>
    <rPh sb="151" eb="152">
      <t>トモナ</t>
    </rPh>
    <rPh sb="251" eb="253">
      <t>スイドウ</t>
    </rPh>
    <rPh sb="253" eb="255">
      <t>シセツ</t>
    </rPh>
    <rPh sb="255" eb="258">
      <t>タイシンカ</t>
    </rPh>
    <rPh sb="258" eb="260">
      <t>ジギョウ</t>
    </rPh>
    <rPh sb="300" eb="301">
      <t>ツト</t>
    </rPh>
    <rPh sb="455" eb="457">
      <t>ルイジ</t>
    </rPh>
    <rPh sb="457" eb="459">
      <t>ダンタイ</t>
    </rPh>
    <rPh sb="459" eb="462">
      <t>ヘイキンチ</t>
    </rPh>
    <rPh sb="465" eb="466">
      <t>ヒク</t>
    </rPh>
    <rPh sb="473" eb="475">
      <t>ジギョウ</t>
    </rPh>
    <rPh sb="475" eb="477">
      <t>カンリョウ</t>
    </rPh>
    <rPh sb="477" eb="478">
      <t>ゴ</t>
    </rPh>
    <rPh sb="487" eb="488">
      <t>トモナ</t>
    </rPh>
    <rPh sb="489" eb="491">
      <t>イチニチ</t>
    </rPh>
    <rPh sb="491" eb="493">
      <t>ヘイキン</t>
    </rPh>
    <rPh sb="493" eb="495">
      <t>ハイスイ</t>
    </rPh>
    <rPh sb="495" eb="496">
      <t>リョウ</t>
    </rPh>
    <rPh sb="497" eb="499">
      <t>ゲンショウ</t>
    </rPh>
    <rPh sb="500" eb="502">
      <t>ヨソウ</t>
    </rPh>
    <rPh sb="536" eb="538">
      <t>ケイカク</t>
    </rPh>
    <rPh sb="538" eb="539">
      <t>テキ</t>
    </rPh>
    <rPh sb="561" eb="563">
      <t>ビゾウ</t>
    </rPh>
    <rPh sb="571" eb="573">
      <t>ルイジ</t>
    </rPh>
    <rPh sb="573" eb="575">
      <t>ダンタイ</t>
    </rPh>
    <rPh sb="575" eb="577">
      <t>ヘイキン</t>
    </rPh>
    <rPh sb="577" eb="578">
      <t>アタイ</t>
    </rPh>
    <rPh sb="588" eb="590">
      <t>コンゴ</t>
    </rPh>
    <rPh sb="591" eb="594">
      <t>ケイカクテキ</t>
    </rPh>
    <rPh sb="595" eb="597">
      <t>カンロ</t>
    </rPh>
    <rPh sb="597" eb="599">
      <t>コウシン</t>
    </rPh>
    <rPh sb="600" eb="601">
      <t>オコナ</t>
    </rPh>
    <rPh sb="602" eb="605">
      <t>ユウシュウリツ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</si>
</sst>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0.05</c:v>
                </c:pt>
                <c:pt idx="1">
                  <c:v>0.54</c:v>
                </c:pt>
                <c:pt idx="2">
                  <c:v>2.84</c:v>
                </c:pt>
                <c:pt idx="3">
                  <c:v>1.1499999999999999</c:v>
                </c:pt>
                <c:pt idx="4">
                  <c:v>0.56000000000000005</c:v>
                </c:pt>
              </c:numCache>
            </c:numRef>
          </c:val>
          <c:extLst>
            <c:ext xmlns:c16="http://schemas.microsoft.com/office/drawing/2014/chart" uri="{C3380CC4-5D6E-409C-BE32-E72D297353CC}">
              <c16:uniqueId val="{00000000-5ECC-4BAD-9837-5F067CC3951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5ECC-4BAD-9837-5F067CC3951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60.1</c:v>
                </c:pt>
                <c:pt idx="1">
                  <c:v>59.6</c:v>
                </c:pt>
                <c:pt idx="2">
                  <c:v>60.2</c:v>
                </c:pt>
                <c:pt idx="3">
                  <c:v>51.45</c:v>
                </c:pt>
                <c:pt idx="4">
                  <c:v>50.62</c:v>
                </c:pt>
              </c:numCache>
            </c:numRef>
          </c:val>
          <c:extLst>
            <c:ext xmlns:c16="http://schemas.microsoft.com/office/drawing/2014/chart" uri="{C3380CC4-5D6E-409C-BE32-E72D297353CC}">
              <c16:uniqueId val="{00000000-171D-4CBA-AF4A-59CD74B517C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171D-4CBA-AF4A-59CD74B517C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74.349999999999994</c:v>
                </c:pt>
                <c:pt idx="1">
                  <c:v>74</c:v>
                </c:pt>
                <c:pt idx="2">
                  <c:v>68.150000000000006</c:v>
                </c:pt>
                <c:pt idx="3">
                  <c:v>76.430000000000007</c:v>
                </c:pt>
                <c:pt idx="4">
                  <c:v>77.2</c:v>
                </c:pt>
              </c:numCache>
            </c:numRef>
          </c:val>
          <c:extLst>
            <c:ext xmlns:c16="http://schemas.microsoft.com/office/drawing/2014/chart" uri="{C3380CC4-5D6E-409C-BE32-E72D297353CC}">
              <c16:uniqueId val="{00000000-8531-4C74-BA21-52EB8145B27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8531-4C74-BA21-52EB8145B27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123.74</c:v>
                </c:pt>
                <c:pt idx="1">
                  <c:v>122.79</c:v>
                </c:pt>
                <c:pt idx="2">
                  <c:v>112.26</c:v>
                </c:pt>
                <c:pt idx="3">
                  <c:v>119.99</c:v>
                </c:pt>
                <c:pt idx="4">
                  <c:v>121.12</c:v>
                </c:pt>
              </c:numCache>
            </c:numRef>
          </c:val>
          <c:extLst>
            <c:ext xmlns:c16="http://schemas.microsoft.com/office/drawing/2014/chart" uri="{C3380CC4-5D6E-409C-BE32-E72D297353CC}">
              <c16:uniqueId val="{00000000-014F-403B-8025-25255DFE89C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014F-403B-8025-25255DFE89C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29.34</c:v>
                </c:pt>
                <c:pt idx="1">
                  <c:v>29.98</c:v>
                </c:pt>
                <c:pt idx="2">
                  <c:v>32.31</c:v>
                </c:pt>
                <c:pt idx="3">
                  <c:v>32.53</c:v>
                </c:pt>
                <c:pt idx="4">
                  <c:v>34.94</c:v>
                </c:pt>
              </c:numCache>
            </c:numRef>
          </c:val>
          <c:extLst>
            <c:ext xmlns:c16="http://schemas.microsoft.com/office/drawing/2014/chart" uri="{C3380CC4-5D6E-409C-BE32-E72D297353CC}">
              <c16:uniqueId val="{00000000-081A-40B9-8090-A850E1AE0BC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081A-40B9-8090-A850E1AE0BC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3.73</c:v>
                </c:pt>
                <c:pt idx="1">
                  <c:v>9.0399999999999991</c:v>
                </c:pt>
                <c:pt idx="2">
                  <c:v>8.8800000000000008</c:v>
                </c:pt>
                <c:pt idx="3">
                  <c:v>10.029999999999999</c:v>
                </c:pt>
                <c:pt idx="4">
                  <c:v>10.73</c:v>
                </c:pt>
              </c:numCache>
            </c:numRef>
          </c:val>
          <c:extLst>
            <c:ext xmlns:c16="http://schemas.microsoft.com/office/drawing/2014/chart" uri="{C3380CC4-5D6E-409C-BE32-E72D297353CC}">
              <c16:uniqueId val="{00000000-6900-4D5F-95E6-D42E6E8711B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6900-4D5F-95E6-D42E6E8711B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24-40EA-8E1F-8619BA55817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8524-40EA-8E1F-8619BA55817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200.98</c:v>
                </c:pt>
                <c:pt idx="1">
                  <c:v>210.08</c:v>
                </c:pt>
                <c:pt idx="2">
                  <c:v>283.57</c:v>
                </c:pt>
                <c:pt idx="3">
                  <c:v>284.29000000000002</c:v>
                </c:pt>
                <c:pt idx="4">
                  <c:v>352.01</c:v>
                </c:pt>
              </c:numCache>
            </c:numRef>
          </c:val>
          <c:extLst>
            <c:ext xmlns:c16="http://schemas.microsoft.com/office/drawing/2014/chart" uri="{C3380CC4-5D6E-409C-BE32-E72D297353CC}">
              <c16:uniqueId val="{00000000-AC58-4605-B329-CA23D3571C9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AC58-4605-B329-CA23D3571C9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677.2</c:v>
                </c:pt>
                <c:pt idx="1">
                  <c:v>708.71</c:v>
                </c:pt>
                <c:pt idx="2">
                  <c:v>777.13</c:v>
                </c:pt>
                <c:pt idx="3">
                  <c:v>725.88</c:v>
                </c:pt>
                <c:pt idx="4">
                  <c:v>734.71</c:v>
                </c:pt>
              </c:numCache>
            </c:numRef>
          </c:val>
          <c:extLst>
            <c:ext xmlns:c16="http://schemas.microsoft.com/office/drawing/2014/chart" uri="{C3380CC4-5D6E-409C-BE32-E72D297353CC}">
              <c16:uniqueId val="{00000000-B137-4BD4-B0A7-C5C1F721D2F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B137-4BD4-B0A7-C5C1F721D2F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117.23</c:v>
                </c:pt>
                <c:pt idx="1">
                  <c:v>121.14</c:v>
                </c:pt>
                <c:pt idx="2">
                  <c:v>110.26</c:v>
                </c:pt>
                <c:pt idx="3">
                  <c:v>118.47</c:v>
                </c:pt>
                <c:pt idx="4">
                  <c:v>120.15</c:v>
                </c:pt>
              </c:numCache>
            </c:numRef>
          </c:val>
          <c:extLst>
            <c:ext xmlns:c16="http://schemas.microsoft.com/office/drawing/2014/chart" uri="{C3380CC4-5D6E-409C-BE32-E72D297353CC}">
              <c16:uniqueId val="{00000000-5682-4D44-8871-A91D128A6D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5682-4D44-8871-A91D128A6D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119.06</c:v>
                </c:pt>
                <c:pt idx="1">
                  <c:v>117.49</c:v>
                </c:pt>
                <c:pt idx="2">
                  <c:v>129.02000000000001</c:v>
                </c:pt>
                <c:pt idx="3">
                  <c:v>120.35</c:v>
                </c:pt>
                <c:pt idx="4">
                  <c:v>119.05</c:v>
                </c:pt>
              </c:numCache>
            </c:numRef>
          </c:val>
          <c:extLst>
            <c:ext xmlns:c16="http://schemas.microsoft.com/office/drawing/2014/chart" uri="{C3380CC4-5D6E-409C-BE32-E72D297353CC}">
              <c16:uniqueId val="{00000000-152C-4785-8234-ADDE6CBB0ED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152C-4785-8234-ADDE6CBB0ED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10"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長崎県　島原市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45384</v>
      </c>
      <c r="AM8" s="60"/>
      <c r="AN8" s="60"/>
      <c r="AO8" s="60"/>
      <c r="AP8" s="60"/>
      <c r="AQ8" s="60"/>
      <c r="AR8" s="60"/>
      <c r="AS8" s="60"/>
      <c r="AT8" s="51">
        <f>データ!$S$6</f>
        <v>82.97</v>
      </c>
      <c r="AU8" s="52"/>
      <c r="AV8" s="52"/>
      <c r="AW8" s="52"/>
      <c r="AX8" s="52"/>
      <c r="AY8" s="52"/>
      <c r="AZ8" s="52"/>
      <c r="BA8" s="52"/>
      <c r="BB8" s="53">
        <f>データ!$T$6</f>
        <v>546.99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43.12</v>
      </c>
      <c r="J10" s="52"/>
      <c r="K10" s="52"/>
      <c r="L10" s="52"/>
      <c r="M10" s="52"/>
      <c r="N10" s="52"/>
      <c r="O10" s="63"/>
      <c r="P10" s="53">
        <f>データ!$P$6</f>
        <v>99.31</v>
      </c>
      <c r="Q10" s="53"/>
      <c r="R10" s="53"/>
      <c r="S10" s="53"/>
      <c r="T10" s="53"/>
      <c r="U10" s="53"/>
      <c r="V10" s="53"/>
      <c r="W10" s="60">
        <f>データ!$Q$6</f>
        <v>2754</v>
      </c>
      <c r="X10" s="60"/>
      <c r="Y10" s="60"/>
      <c r="Z10" s="60"/>
      <c r="AA10" s="60"/>
      <c r="AB10" s="60"/>
      <c r="AC10" s="60"/>
      <c r="AD10" s="2"/>
      <c r="AE10" s="2"/>
      <c r="AF10" s="2"/>
      <c r="AG10" s="2"/>
      <c r="AH10" s="4"/>
      <c r="AI10" s="4"/>
      <c r="AJ10" s="4"/>
      <c r="AK10" s="4"/>
      <c r="AL10" s="60">
        <f>データ!$U$6</f>
        <v>44599</v>
      </c>
      <c r="AM10" s="60"/>
      <c r="AN10" s="60"/>
      <c r="AO10" s="60"/>
      <c r="AP10" s="60"/>
      <c r="AQ10" s="60"/>
      <c r="AR10" s="60"/>
      <c r="AS10" s="60"/>
      <c r="AT10" s="51">
        <f>データ!$V$6</f>
        <v>47.9</v>
      </c>
      <c r="AU10" s="52"/>
      <c r="AV10" s="52"/>
      <c r="AW10" s="52"/>
      <c r="AX10" s="52"/>
      <c r="AY10" s="52"/>
      <c r="AZ10" s="52"/>
      <c r="BA10" s="52"/>
      <c r="BB10" s="53">
        <f>データ!$W$6</f>
        <v>931.09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107</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GhFmVVVAFnmhga22zPgUzE65oe32ecP/JWOCTN4Y9mBQiLzroYf/QWK+Up/Ezks4HnadhRZslrk9tSt4WXE2eg==" saltValue="ym6q8VM3qi+R3v+fsNUs+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422037</v>
      </c>
      <c r="D6" s="34">
        <f t="shared" si="3"/>
        <v>46</v>
      </c>
      <c r="E6" s="34">
        <f t="shared" si="3"/>
        <v>1</v>
      </c>
      <c r="F6" s="34">
        <f t="shared" si="3"/>
        <v>0</v>
      </c>
      <c r="G6" s="34">
        <f t="shared" si="3"/>
        <v>1</v>
      </c>
      <c r="H6" s="34" t="str">
        <f t="shared" si="3"/>
        <v>長崎県　島原市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43.12</v>
      </c>
      <c r="P6" s="35">
        <f t="shared" si="3"/>
        <v>99.31</v>
      </c>
      <c r="Q6" s="35">
        <f t="shared" si="3"/>
        <v>2754</v>
      </c>
      <c r="R6" s="35">
        <f t="shared" si="3"/>
        <v>45384</v>
      </c>
      <c r="S6" s="35">
        <f t="shared" si="3"/>
        <v>82.97</v>
      </c>
      <c r="T6" s="35">
        <f t="shared" si="3"/>
        <v>546.99</v>
      </c>
      <c r="U6" s="35">
        <f t="shared" si="3"/>
        <v>44599</v>
      </c>
      <c r="V6" s="35">
        <f t="shared" si="3"/>
        <v>47.9</v>
      </c>
      <c r="W6" s="35">
        <f t="shared" si="3"/>
        <v>931.09</v>
      </c>
      <c r="X6" s="36">
        <f>IF(X7="",NA(),X7)</f>
        <v>123.74</v>
      </c>
      <c r="Y6" s="36">
        <f t="shared" ref="Y6:AG6" si="4">IF(Y7="",NA(),Y7)</f>
        <v>122.79</v>
      </c>
      <c r="Z6" s="36">
        <f t="shared" si="4"/>
        <v>112.26</v>
      </c>
      <c r="AA6" s="36">
        <f t="shared" si="4"/>
        <v>119.99</v>
      </c>
      <c r="AB6" s="36">
        <f t="shared" si="4"/>
        <v>121.12</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200.98</v>
      </c>
      <c r="AU6" s="36">
        <f t="shared" ref="AU6:BC6" si="6">IF(AU7="",NA(),AU7)</f>
        <v>210.08</v>
      </c>
      <c r="AV6" s="36">
        <f t="shared" si="6"/>
        <v>283.57</v>
      </c>
      <c r="AW6" s="36">
        <f t="shared" si="6"/>
        <v>284.29000000000002</v>
      </c>
      <c r="AX6" s="36">
        <f t="shared" si="6"/>
        <v>352.01</v>
      </c>
      <c r="AY6" s="36">
        <f t="shared" si="6"/>
        <v>382.09</v>
      </c>
      <c r="AZ6" s="36">
        <f t="shared" si="6"/>
        <v>371.31</v>
      </c>
      <c r="BA6" s="36">
        <f t="shared" si="6"/>
        <v>377.63</v>
      </c>
      <c r="BB6" s="36">
        <f t="shared" si="6"/>
        <v>357.34</v>
      </c>
      <c r="BC6" s="36">
        <f t="shared" si="6"/>
        <v>366.03</v>
      </c>
      <c r="BD6" s="35" t="str">
        <f>IF(BD7="","",IF(BD7="-","【-】","【"&amp;SUBSTITUTE(TEXT(BD7,"#,##0.00"),"-","△")&amp;"】"))</f>
        <v>【261.93】</v>
      </c>
      <c r="BE6" s="36">
        <f>IF(BE7="",NA(),BE7)</f>
        <v>677.2</v>
      </c>
      <c r="BF6" s="36">
        <f t="shared" ref="BF6:BN6" si="7">IF(BF7="",NA(),BF7)</f>
        <v>708.71</v>
      </c>
      <c r="BG6" s="36">
        <f t="shared" si="7"/>
        <v>777.13</v>
      </c>
      <c r="BH6" s="36">
        <f t="shared" si="7"/>
        <v>725.88</v>
      </c>
      <c r="BI6" s="36">
        <f t="shared" si="7"/>
        <v>734.71</v>
      </c>
      <c r="BJ6" s="36">
        <f t="shared" si="7"/>
        <v>385.06</v>
      </c>
      <c r="BK6" s="36">
        <f t="shared" si="7"/>
        <v>373.09</v>
      </c>
      <c r="BL6" s="36">
        <f t="shared" si="7"/>
        <v>364.71</v>
      </c>
      <c r="BM6" s="36">
        <f t="shared" si="7"/>
        <v>373.69</v>
      </c>
      <c r="BN6" s="36">
        <f t="shared" si="7"/>
        <v>370.12</v>
      </c>
      <c r="BO6" s="35" t="str">
        <f>IF(BO7="","",IF(BO7="-","【-】","【"&amp;SUBSTITUTE(TEXT(BO7,"#,##0.00"),"-","△")&amp;"】"))</f>
        <v>【270.46】</v>
      </c>
      <c r="BP6" s="36">
        <f>IF(BP7="",NA(),BP7)</f>
        <v>117.23</v>
      </c>
      <c r="BQ6" s="36">
        <f t="shared" ref="BQ6:BY6" si="8">IF(BQ7="",NA(),BQ7)</f>
        <v>121.14</v>
      </c>
      <c r="BR6" s="36">
        <f t="shared" si="8"/>
        <v>110.26</v>
      </c>
      <c r="BS6" s="36">
        <f t="shared" si="8"/>
        <v>118.47</v>
      </c>
      <c r="BT6" s="36">
        <f t="shared" si="8"/>
        <v>120.15</v>
      </c>
      <c r="BU6" s="36">
        <f t="shared" si="8"/>
        <v>99.07</v>
      </c>
      <c r="BV6" s="36">
        <f t="shared" si="8"/>
        <v>99.99</v>
      </c>
      <c r="BW6" s="36">
        <f t="shared" si="8"/>
        <v>100.65</v>
      </c>
      <c r="BX6" s="36">
        <f t="shared" si="8"/>
        <v>99.87</v>
      </c>
      <c r="BY6" s="36">
        <f t="shared" si="8"/>
        <v>100.42</v>
      </c>
      <c r="BZ6" s="35" t="str">
        <f>IF(BZ7="","",IF(BZ7="-","【-】","【"&amp;SUBSTITUTE(TEXT(BZ7,"#,##0.00"),"-","△")&amp;"】"))</f>
        <v>【103.91】</v>
      </c>
      <c r="CA6" s="36">
        <f>IF(CA7="",NA(),CA7)</f>
        <v>119.06</v>
      </c>
      <c r="CB6" s="36">
        <f t="shared" ref="CB6:CJ6" si="9">IF(CB7="",NA(),CB7)</f>
        <v>117.49</v>
      </c>
      <c r="CC6" s="36">
        <f t="shared" si="9"/>
        <v>129.02000000000001</v>
      </c>
      <c r="CD6" s="36">
        <f t="shared" si="9"/>
        <v>120.35</v>
      </c>
      <c r="CE6" s="36">
        <f t="shared" si="9"/>
        <v>119.05</v>
      </c>
      <c r="CF6" s="36">
        <f t="shared" si="9"/>
        <v>173.03</v>
      </c>
      <c r="CG6" s="36">
        <f t="shared" si="9"/>
        <v>171.15</v>
      </c>
      <c r="CH6" s="36">
        <f t="shared" si="9"/>
        <v>170.19</v>
      </c>
      <c r="CI6" s="36">
        <f t="shared" si="9"/>
        <v>171.81</v>
      </c>
      <c r="CJ6" s="36">
        <f t="shared" si="9"/>
        <v>171.67</v>
      </c>
      <c r="CK6" s="35" t="str">
        <f>IF(CK7="","",IF(CK7="-","【-】","【"&amp;SUBSTITUTE(TEXT(CK7,"#,##0.00"),"-","△")&amp;"】"))</f>
        <v>【167.11】</v>
      </c>
      <c r="CL6" s="36">
        <f>IF(CL7="",NA(),CL7)</f>
        <v>60.1</v>
      </c>
      <c r="CM6" s="36">
        <f t="shared" ref="CM6:CU6" si="10">IF(CM7="",NA(),CM7)</f>
        <v>59.6</v>
      </c>
      <c r="CN6" s="36">
        <f t="shared" si="10"/>
        <v>60.2</v>
      </c>
      <c r="CO6" s="36">
        <f t="shared" si="10"/>
        <v>51.45</v>
      </c>
      <c r="CP6" s="36">
        <f t="shared" si="10"/>
        <v>50.62</v>
      </c>
      <c r="CQ6" s="36">
        <f t="shared" si="10"/>
        <v>58.58</v>
      </c>
      <c r="CR6" s="36">
        <f t="shared" si="10"/>
        <v>58.53</v>
      </c>
      <c r="CS6" s="36">
        <f t="shared" si="10"/>
        <v>59.01</v>
      </c>
      <c r="CT6" s="36">
        <f t="shared" si="10"/>
        <v>60.03</v>
      </c>
      <c r="CU6" s="36">
        <f t="shared" si="10"/>
        <v>59.74</v>
      </c>
      <c r="CV6" s="35" t="str">
        <f>IF(CV7="","",IF(CV7="-","【-】","【"&amp;SUBSTITUTE(TEXT(CV7,"#,##0.00"),"-","△")&amp;"】"))</f>
        <v>【60.27】</v>
      </c>
      <c r="CW6" s="36">
        <f>IF(CW7="",NA(),CW7)</f>
        <v>74.349999999999994</v>
      </c>
      <c r="CX6" s="36">
        <f t="shared" ref="CX6:DF6" si="11">IF(CX7="",NA(),CX7)</f>
        <v>74</v>
      </c>
      <c r="CY6" s="36">
        <f t="shared" si="11"/>
        <v>68.150000000000006</v>
      </c>
      <c r="CZ6" s="36">
        <f t="shared" si="11"/>
        <v>76.430000000000007</v>
      </c>
      <c r="DA6" s="36">
        <f t="shared" si="11"/>
        <v>77.2</v>
      </c>
      <c r="DB6" s="36">
        <f t="shared" si="11"/>
        <v>85.23</v>
      </c>
      <c r="DC6" s="36">
        <f t="shared" si="11"/>
        <v>85.26</v>
      </c>
      <c r="DD6" s="36">
        <f t="shared" si="11"/>
        <v>85.37</v>
      </c>
      <c r="DE6" s="36">
        <f t="shared" si="11"/>
        <v>84.81</v>
      </c>
      <c r="DF6" s="36">
        <f t="shared" si="11"/>
        <v>84.8</v>
      </c>
      <c r="DG6" s="35" t="str">
        <f>IF(DG7="","",IF(DG7="-","【-】","【"&amp;SUBSTITUTE(TEXT(DG7,"#,##0.00"),"-","△")&amp;"】"))</f>
        <v>【89.92】</v>
      </c>
      <c r="DH6" s="36">
        <f>IF(DH7="",NA(),DH7)</f>
        <v>29.34</v>
      </c>
      <c r="DI6" s="36">
        <f t="shared" ref="DI6:DQ6" si="12">IF(DI7="",NA(),DI7)</f>
        <v>29.98</v>
      </c>
      <c r="DJ6" s="36">
        <f t="shared" si="12"/>
        <v>32.31</v>
      </c>
      <c r="DK6" s="36">
        <f t="shared" si="12"/>
        <v>32.53</v>
      </c>
      <c r="DL6" s="36">
        <f t="shared" si="12"/>
        <v>34.94</v>
      </c>
      <c r="DM6" s="36">
        <f t="shared" si="12"/>
        <v>44.31</v>
      </c>
      <c r="DN6" s="36">
        <f t="shared" si="12"/>
        <v>45.75</v>
      </c>
      <c r="DO6" s="36">
        <f t="shared" si="12"/>
        <v>46.9</v>
      </c>
      <c r="DP6" s="36">
        <f t="shared" si="12"/>
        <v>47.28</v>
      </c>
      <c r="DQ6" s="36">
        <f t="shared" si="12"/>
        <v>47.66</v>
      </c>
      <c r="DR6" s="35" t="str">
        <f>IF(DR7="","",IF(DR7="-","【-】","【"&amp;SUBSTITUTE(TEXT(DR7,"#,##0.00"),"-","△")&amp;"】"))</f>
        <v>【48.85】</v>
      </c>
      <c r="DS6" s="36">
        <f>IF(DS7="",NA(),DS7)</f>
        <v>3.73</v>
      </c>
      <c r="DT6" s="36">
        <f t="shared" ref="DT6:EB6" si="13">IF(DT7="",NA(),DT7)</f>
        <v>9.0399999999999991</v>
      </c>
      <c r="DU6" s="36">
        <f t="shared" si="13"/>
        <v>8.8800000000000008</v>
      </c>
      <c r="DV6" s="36">
        <f t="shared" si="13"/>
        <v>10.029999999999999</v>
      </c>
      <c r="DW6" s="36">
        <f t="shared" si="13"/>
        <v>10.73</v>
      </c>
      <c r="DX6" s="36">
        <f t="shared" si="13"/>
        <v>10.09</v>
      </c>
      <c r="DY6" s="36">
        <f t="shared" si="13"/>
        <v>10.54</v>
      </c>
      <c r="DZ6" s="36">
        <f t="shared" si="13"/>
        <v>12.03</v>
      </c>
      <c r="EA6" s="36">
        <f t="shared" si="13"/>
        <v>12.19</v>
      </c>
      <c r="EB6" s="36">
        <f t="shared" si="13"/>
        <v>15.1</v>
      </c>
      <c r="EC6" s="35" t="str">
        <f>IF(EC7="","",IF(EC7="-","【-】","【"&amp;SUBSTITUTE(TEXT(EC7,"#,##0.00"),"-","△")&amp;"】"))</f>
        <v>【17.80】</v>
      </c>
      <c r="ED6" s="36">
        <f>IF(ED7="",NA(),ED7)</f>
        <v>0.05</v>
      </c>
      <c r="EE6" s="36">
        <f t="shared" ref="EE6:EM6" si="14">IF(EE7="",NA(),EE7)</f>
        <v>0.54</v>
      </c>
      <c r="EF6" s="36">
        <f t="shared" si="14"/>
        <v>2.84</v>
      </c>
      <c r="EG6" s="36">
        <f t="shared" si="14"/>
        <v>1.1499999999999999</v>
      </c>
      <c r="EH6" s="36">
        <f t="shared" si="14"/>
        <v>0.56000000000000005</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422037</v>
      </c>
      <c r="D7" s="38">
        <v>46</v>
      </c>
      <c r="E7" s="38">
        <v>1</v>
      </c>
      <c r="F7" s="38">
        <v>0</v>
      </c>
      <c r="G7" s="38">
        <v>1</v>
      </c>
      <c r="H7" s="38" t="s">
        <v>93</v>
      </c>
      <c r="I7" s="38" t="s">
        <v>94</v>
      </c>
      <c r="J7" s="38" t="s">
        <v>95</v>
      </c>
      <c r="K7" s="38" t="s">
        <v>96</v>
      </c>
      <c r="L7" s="38" t="s">
        <v>97</v>
      </c>
      <c r="M7" s="38" t="s">
        <v>98</v>
      </c>
      <c r="N7" s="39" t="s">
        <v>99</v>
      </c>
      <c r="O7" s="39">
        <v>43.12</v>
      </c>
      <c r="P7" s="39">
        <v>99.31</v>
      </c>
      <c r="Q7" s="39">
        <v>2754</v>
      </c>
      <c r="R7" s="39">
        <v>45384</v>
      </c>
      <c r="S7" s="39">
        <v>82.97</v>
      </c>
      <c r="T7" s="39">
        <v>546.99</v>
      </c>
      <c r="U7" s="39">
        <v>44599</v>
      </c>
      <c r="V7" s="39">
        <v>47.9</v>
      </c>
      <c r="W7" s="39">
        <v>931.09</v>
      </c>
      <c r="X7" s="39">
        <v>123.74</v>
      </c>
      <c r="Y7" s="39">
        <v>122.79</v>
      </c>
      <c r="Z7" s="39">
        <v>112.26</v>
      </c>
      <c r="AA7" s="39">
        <v>119.99</v>
      </c>
      <c r="AB7" s="39">
        <v>121.12</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200.98</v>
      </c>
      <c r="AU7" s="39">
        <v>210.08</v>
      </c>
      <c r="AV7" s="39">
        <v>283.57</v>
      </c>
      <c r="AW7" s="39">
        <v>284.29000000000002</v>
      </c>
      <c r="AX7" s="39">
        <v>352.01</v>
      </c>
      <c r="AY7" s="39">
        <v>382.09</v>
      </c>
      <c r="AZ7" s="39">
        <v>371.31</v>
      </c>
      <c r="BA7" s="39">
        <v>377.63</v>
      </c>
      <c r="BB7" s="39">
        <v>357.34</v>
      </c>
      <c r="BC7" s="39">
        <v>366.03</v>
      </c>
      <c r="BD7" s="39">
        <v>261.93</v>
      </c>
      <c r="BE7" s="39">
        <v>677.2</v>
      </c>
      <c r="BF7" s="39">
        <v>708.71</v>
      </c>
      <c r="BG7" s="39">
        <v>777.13</v>
      </c>
      <c r="BH7" s="39">
        <v>725.88</v>
      </c>
      <c r="BI7" s="39">
        <v>734.71</v>
      </c>
      <c r="BJ7" s="39">
        <v>385.06</v>
      </c>
      <c r="BK7" s="39">
        <v>373.09</v>
      </c>
      <c r="BL7" s="39">
        <v>364.71</v>
      </c>
      <c r="BM7" s="39">
        <v>373.69</v>
      </c>
      <c r="BN7" s="39">
        <v>370.12</v>
      </c>
      <c r="BO7" s="39">
        <v>270.45999999999998</v>
      </c>
      <c r="BP7" s="39">
        <v>117.23</v>
      </c>
      <c r="BQ7" s="39">
        <v>121.14</v>
      </c>
      <c r="BR7" s="39">
        <v>110.26</v>
      </c>
      <c r="BS7" s="39">
        <v>118.47</v>
      </c>
      <c r="BT7" s="39">
        <v>120.15</v>
      </c>
      <c r="BU7" s="39">
        <v>99.07</v>
      </c>
      <c r="BV7" s="39">
        <v>99.99</v>
      </c>
      <c r="BW7" s="39">
        <v>100.65</v>
      </c>
      <c r="BX7" s="39">
        <v>99.87</v>
      </c>
      <c r="BY7" s="39">
        <v>100.42</v>
      </c>
      <c r="BZ7" s="39">
        <v>103.91</v>
      </c>
      <c r="CA7" s="39">
        <v>119.06</v>
      </c>
      <c r="CB7" s="39">
        <v>117.49</v>
      </c>
      <c r="CC7" s="39">
        <v>129.02000000000001</v>
      </c>
      <c r="CD7" s="39">
        <v>120.35</v>
      </c>
      <c r="CE7" s="39">
        <v>119.05</v>
      </c>
      <c r="CF7" s="39">
        <v>173.03</v>
      </c>
      <c r="CG7" s="39">
        <v>171.15</v>
      </c>
      <c r="CH7" s="39">
        <v>170.19</v>
      </c>
      <c r="CI7" s="39">
        <v>171.81</v>
      </c>
      <c r="CJ7" s="39">
        <v>171.67</v>
      </c>
      <c r="CK7" s="39">
        <v>167.11</v>
      </c>
      <c r="CL7" s="39">
        <v>60.1</v>
      </c>
      <c r="CM7" s="39">
        <v>59.6</v>
      </c>
      <c r="CN7" s="39">
        <v>60.2</v>
      </c>
      <c r="CO7" s="39">
        <v>51.45</v>
      </c>
      <c r="CP7" s="39">
        <v>50.62</v>
      </c>
      <c r="CQ7" s="39">
        <v>58.58</v>
      </c>
      <c r="CR7" s="39">
        <v>58.53</v>
      </c>
      <c r="CS7" s="39">
        <v>59.01</v>
      </c>
      <c r="CT7" s="39">
        <v>60.03</v>
      </c>
      <c r="CU7" s="39">
        <v>59.74</v>
      </c>
      <c r="CV7" s="39">
        <v>60.27</v>
      </c>
      <c r="CW7" s="39">
        <v>74.349999999999994</v>
      </c>
      <c r="CX7" s="39">
        <v>74</v>
      </c>
      <c r="CY7" s="39">
        <v>68.150000000000006</v>
      </c>
      <c r="CZ7" s="39">
        <v>76.430000000000007</v>
      </c>
      <c r="DA7" s="39">
        <v>77.2</v>
      </c>
      <c r="DB7" s="39">
        <v>85.23</v>
      </c>
      <c r="DC7" s="39">
        <v>85.26</v>
      </c>
      <c r="DD7" s="39">
        <v>85.37</v>
      </c>
      <c r="DE7" s="39">
        <v>84.81</v>
      </c>
      <c r="DF7" s="39">
        <v>84.8</v>
      </c>
      <c r="DG7" s="39">
        <v>89.92</v>
      </c>
      <c r="DH7" s="39">
        <v>29.34</v>
      </c>
      <c r="DI7" s="39">
        <v>29.98</v>
      </c>
      <c r="DJ7" s="39">
        <v>32.31</v>
      </c>
      <c r="DK7" s="39">
        <v>32.53</v>
      </c>
      <c r="DL7" s="39">
        <v>34.94</v>
      </c>
      <c r="DM7" s="39">
        <v>44.31</v>
      </c>
      <c r="DN7" s="39">
        <v>45.75</v>
      </c>
      <c r="DO7" s="39">
        <v>46.9</v>
      </c>
      <c r="DP7" s="39">
        <v>47.28</v>
      </c>
      <c r="DQ7" s="39">
        <v>47.66</v>
      </c>
      <c r="DR7" s="39">
        <v>48.85</v>
      </c>
      <c r="DS7" s="39">
        <v>3.73</v>
      </c>
      <c r="DT7" s="39">
        <v>9.0399999999999991</v>
      </c>
      <c r="DU7" s="39">
        <v>8.8800000000000008</v>
      </c>
      <c r="DV7" s="39">
        <v>10.029999999999999</v>
      </c>
      <c r="DW7" s="39">
        <v>10.73</v>
      </c>
      <c r="DX7" s="39">
        <v>10.09</v>
      </c>
      <c r="DY7" s="39">
        <v>10.54</v>
      </c>
      <c r="DZ7" s="39">
        <v>12.03</v>
      </c>
      <c r="EA7" s="39">
        <v>12.19</v>
      </c>
      <c r="EB7" s="39">
        <v>15.1</v>
      </c>
      <c r="EC7" s="39">
        <v>17.8</v>
      </c>
      <c r="ED7" s="39">
        <v>0.05</v>
      </c>
      <c r="EE7" s="39">
        <v>0.54</v>
      </c>
      <c r="EF7" s="39">
        <v>2.84</v>
      </c>
      <c r="EG7" s="39">
        <v>1.1499999999999999</v>
      </c>
      <c r="EH7" s="39">
        <v>0.56000000000000005</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稗田 友貴</cp:lastModifiedBy>
  <cp:lastPrinted>2020-01-17T07:18:40Z</cp:lastPrinted>
  <dcterms:created xsi:type="dcterms:W3CDTF">2019-12-05T04:29:27Z</dcterms:created>
  <dcterms:modified xsi:type="dcterms:W3CDTF">2020-02-07T02:48:51Z</dcterms:modified>
  <cp:category/>
</cp:coreProperties>
</file>