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080" activeTab="0"/>
  </bookViews>
  <sheets>
    <sheet name="付表１　産業分類小分類別　事業所数、従業者数、年間商品販売額" sheetId="1" r:id="rId1"/>
  </sheets>
  <definedNames>
    <definedName name="_xlnm.Print_Area" localSheetId="0">'付表１　産業分類小分類別　事業所数、従業者数、年間商品販売額'!$A$1:$AE$69</definedName>
    <definedName name="_xlnm.Print_Titles" localSheetId="0">'付表１　産業分類小分類別　事業所数、従業者数、年間商品販売額'!$1:$5</definedName>
  </definedNames>
  <calcPr fullCalcOnLoad="1"/>
</workbook>
</file>

<file path=xl/sharedStrings.xml><?xml version="1.0" encoding="utf-8"?>
<sst xmlns="http://schemas.openxmlformats.org/spreadsheetml/2006/main" count="215" uniqueCount="89">
  <si>
    <t>事　  業　  所　  数</t>
  </si>
  <si>
    <t>従　  業　  者　  数</t>
  </si>
  <si>
    <t>１事業所当り従業者数</t>
  </si>
  <si>
    <t>1事業所当り年間商品販売額</t>
  </si>
  <si>
    <t>1従業者当り年間商品販売額</t>
  </si>
  <si>
    <t>構成比(%)</t>
  </si>
  <si>
    <t>対前回</t>
  </si>
  <si>
    <t>24年</t>
  </si>
  <si>
    <t>対前回増減率</t>
  </si>
  <si>
    <t>増減数</t>
  </si>
  <si>
    <t>増減率</t>
  </si>
  <si>
    <t>(事業所)</t>
  </si>
  <si>
    <t>(％)</t>
  </si>
  <si>
    <t>(人)</t>
  </si>
  <si>
    <t>卸売業計</t>
  </si>
  <si>
    <t>各種商品卸売業</t>
  </si>
  <si>
    <t>繊維・衣服等卸売業</t>
  </si>
  <si>
    <t>繊維品卸売業（衣服、身の回り品を除く）</t>
  </si>
  <si>
    <t>飲食料品卸売業</t>
  </si>
  <si>
    <t>化学製品卸売業</t>
  </si>
  <si>
    <t>石油・鉱物卸売業</t>
  </si>
  <si>
    <t>電気機械器具卸売業</t>
  </si>
  <si>
    <t>その他の機械器具卸売業</t>
  </si>
  <si>
    <t>その他の卸売業</t>
  </si>
  <si>
    <t>医薬品・化粧品等卸売業</t>
  </si>
  <si>
    <t>他に分類されない卸売業</t>
  </si>
  <si>
    <t>小売業計</t>
  </si>
  <si>
    <t>各種商品小売業</t>
  </si>
  <si>
    <t>百貨店、総合スーパー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</si>
  <si>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</si>
  <si>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</si>
  <si>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</si>
  <si>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</si>
  <si>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</si>
  <si>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</si>
  <si>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</si>
  <si>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</si>
  <si>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食肉小売業</t>
  </si>
  <si>
    <t>鮮魚小売業</t>
  </si>
  <si>
    <t>菓子・パン小売業</t>
  </si>
  <si>
    <t>その他の飲食料品小売業</t>
  </si>
  <si>
    <t xml:space="preserve">       </t>
  </si>
  <si>
    <t xml:space="preserve">     </t>
  </si>
  <si>
    <t>付表１　</t>
  </si>
  <si>
    <t>産業分類小分類別 　事業所数、従業者数、年間商品販売額　（１）</t>
  </si>
  <si>
    <t>付表１　</t>
  </si>
  <si>
    <t>産業分類小分類別 　事業所数、従業者数、年間商品販売額　（２）</t>
  </si>
  <si>
    <t>産　業　分　類</t>
  </si>
  <si>
    <t>年　間　商　品　販　売　額</t>
  </si>
  <si>
    <t>24年</t>
  </si>
  <si>
    <t>26年</t>
  </si>
  <si>
    <t>(万円)</t>
  </si>
  <si>
    <t>(万円)</t>
  </si>
  <si>
    <t>合　　　計</t>
  </si>
  <si>
    <t>衣服卸売業</t>
  </si>
  <si>
    <t>身の回り品卸売業</t>
  </si>
  <si>
    <t>農畜産物・水産物卸売業</t>
  </si>
  <si>
    <t>食料・飲料卸売業</t>
  </si>
  <si>
    <t>建築材料，鉱物・金属材料等卸売業</t>
  </si>
  <si>
    <t>建築材料卸売業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</si>
  <si>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</si>
  <si>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</si>
  <si>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</si>
  <si>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</si>
  <si>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</si>
  <si>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</si>
  <si>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家具・建具・じゅう器等卸売業</t>
  </si>
  <si>
    <t>紙・紙製品卸売業</t>
  </si>
  <si>
    <t>各種食料品小売業</t>
  </si>
  <si>
    <t>野菜・果実小売業</t>
  </si>
  <si>
    <t>酒小売業</t>
  </si>
  <si>
    <t>機械器具小売業</t>
  </si>
  <si>
    <t>自動車小売業</t>
  </si>
  <si>
    <t>自転車小売業</t>
  </si>
  <si>
    <t>機械器具小売業(自動車，自転車を除く)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</si>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</sst>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21" applyFont="1">
      <alignment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4" fillId="0" borderId="0" xfId="22" applyFont="1">
      <alignment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0" xfId="21" applyFont="1">
      <alignment vertic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38" fontId="4" fillId="0" borderId="8" xfId="17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8" xfId="22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 wrapText="1"/>
      <protection/>
    </xf>
    <xf numFmtId="38" fontId="4" fillId="0" borderId="9" xfId="17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  <protection/>
    </xf>
    <xf numFmtId="0" fontId="4" fillId="0" borderId="8" xfId="21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0" fontId="4" fillId="0" borderId="0" xfId="21" applyFont="1" applyBorder="1">
      <alignment vertical="center"/>
      <protection/>
    </xf>
    <xf numFmtId="0" fontId="0" fillId="0" borderId="9" xfId="22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38" fontId="5" fillId="0" borderId="12" xfId="17" applyFont="1" applyBorder="1" applyAlignment="1">
      <alignment horizontal="right" vertical="center"/>
    </xf>
    <xf numFmtId="0" fontId="5" fillId="0" borderId="1" xfId="21" applyFont="1" applyBorder="1" applyAlignment="1">
      <alignment horizontal="right" vertical="center"/>
      <protection/>
    </xf>
    <xf numFmtId="0" fontId="4" fillId="0" borderId="12" xfId="21" applyFont="1" applyBorder="1" applyAlignment="1">
      <alignment horizontal="center" vertical="center" wrapText="1"/>
      <protection/>
    </xf>
    <xf numFmtId="0" fontId="5" fillId="0" borderId="12" xfId="2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right" vertical="center"/>
      <protection/>
    </xf>
    <xf numFmtId="0" fontId="4" fillId="0" borderId="11" xfId="22" applyFont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0" fontId="5" fillId="0" borderId="12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0" fillId="0" borderId="12" xfId="22" applyBorder="1" applyAlignment="1">
      <alignment horizontal="center" vertical="center"/>
      <protection/>
    </xf>
    <xf numFmtId="0" fontId="5" fillId="0" borderId="13" xfId="22" applyFont="1" applyBorder="1" applyAlignment="1">
      <alignment horizontal="right" vertical="center"/>
      <protection/>
    </xf>
    <xf numFmtId="0" fontId="4" fillId="0" borderId="14" xfId="21" applyFont="1" applyBorder="1">
      <alignment vertical="center"/>
      <protection/>
    </xf>
    <xf numFmtId="0" fontId="6" fillId="0" borderId="15" xfId="21" applyFont="1" applyBorder="1" applyAlignment="1">
      <alignment vertical="center" shrinkToFit="1"/>
      <protection/>
    </xf>
    <xf numFmtId="38" fontId="6" fillId="0" borderId="14" xfId="17" applyFont="1" applyBorder="1" applyAlignment="1">
      <alignment vertical="center"/>
    </xf>
    <xf numFmtId="3" fontId="6" fillId="0" borderId="15" xfId="21" applyNumberFormat="1" applyFont="1" applyBorder="1">
      <alignment vertical="center"/>
      <protection/>
    </xf>
    <xf numFmtId="177" fontId="6" fillId="0" borderId="15" xfId="21" applyNumberFormat="1" applyFont="1" applyBorder="1">
      <alignment vertical="center"/>
      <protection/>
    </xf>
    <xf numFmtId="193" fontId="6" fillId="0" borderId="15" xfId="21" applyNumberFormat="1" applyFont="1" applyBorder="1" applyAlignment="1">
      <alignment horizontal="right" vertical="center"/>
      <protection/>
    </xf>
    <xf numFmtId="190" fontId="6" fillId="0" borderId="15" xfId="21" applyNumberFormat="1" applyFont="1" applyBorder="1" applyAlignment="1">
      <alignment horizontal="right" vertical="center"/>
      <protection/>
    </xf>
    <xf numFmtId="177" fontId="6" fillId="0" borderId="14" xfId="21" applyNumberFormat="1" applyFont="1" applyBorder="1">
      <alignment vertical="center"/>
      <protection/>
    </xf>
    <xf numFmtId="190" fontId="6" fillId="0" borderId="16" xfId="21" applyNumberFormat="1" applyFont="1" applyBorder="1" applyAlignment="1">
      <alignment horizontal="right" vertical="center"/>
      <protection/>
    </xf>
    <xf numFmtId="0" fontId="4" fillId="0" borderId="14" xfId="22" applyFont="1" applyBorder="1">
      <alignment vertical="center"/>
      <protection/>
    </xf>
    <xf numFmtId="0" fontId="6" fillId="0" borderId="15" xfId="22" applyFont="1" applyBorder="1" applyAlignment="1">
      <alignment vertical="center" shrinkToFit="1"/>
      <protection/>
    </xf>
    <xf numFmtId="3" fontId="6" fillId="0" borderId="14" xfId="22" applyNumberFormat="1" applyFont="1" applyBorder="1">
      <alignment vertical="center"/>
      <protection/>
    </xf>
    <xf numFmtId="3" fontId="6" fillId="0" borderId="15" xfId="22" applyNumberFormat="1" applyFont="1" applyBorder="1">
      <alignment vertical="center"/>
      <protection/>
    </xf>
    <xf numFmtId="177" fontId="6" fillId="0" borderId="15" xfId="22" applyNumberFormat="1" applyFont="1" applyBorder="1" applyAlignment="1">
      <alignment horizontal="right" vertical="center"/>
      <protection/>
    </xf>
    <xf numFmtId="193" fontId="6" fillId="0" borderId="15" xfId="22" applyNumberFormat="1" applyFont="1" applyBorder="1" applyAlignment="1">
      <alignment horizontal="right" vertical="center"/>
      <protection/>
    </xf>
    <xf numFmtId="190" fontId="6" fillId="0" borderId="16" xfId="22" applyNumberFormat="1" applyFont="1" applyBorder="1" applyAlignment="1">
      <alignment horizontal="right" vertical="center"/>
      <protection/>
    </xf>
    <xf numFmtId="0" fontId="4" fillId="0" borderId="17" xfId="21" applyFont="1" applyBorder="1">
      <alignment vertical="center"/>
      <protection/>
    </xf>
    <xf numFmtId="0" fontId="6" fillId="0" borderId="18" xfId="21" applyFont="1" applyBorder="1" applyAlignment="1">
      <alignment vertical="center" shrinkToFit="1"/>
      <protection/>
    </xf>
    <xf numFmtId="38" fontId="6" fillId="0" borderId="17" xfId="17" applyFont="1" applyBorder="1" applyAlignment="1">
      <alignment vertical="center"/>
    </xf>
    <xf numFmtId="3" fontId="6" fillId="0" borderId="18" xfId="21" applyNumberFormat="1" applyFont="1" applyBorder="1">
      <alignment vertical="center"/>
      <protection/>
    </xf>
    <xf numFmtId="177" fontId="6" fillId="0" borderId="18" xfId="21" applyNumberFormat="1" applyFont="1" applyBorder="1">
      <alignment vertical="center"/>
      <protection/>
    </xf>
    <xf numFmtId="193" fontId="6" fillId="0" borderId="18" xfId="21" applyNumberFormat="1" applyFont="1" applyBorder="1" applyAlignment="1">
      <alignment horizontal="right" vertical="center"/>
      <protection/>
    </xf>
    <xf numFmtId="190" fontId="6" fillId="0" borderId="19" xfId="21" applyNumberFormat="1" applyFont="1" applyBorder="1" applyAlignment="1">
      <alignment horizontal="right" vertical="center"/>
      <protection/>
    </xf>
    <xf numFmtId="190" fontId="6" fillId="0" borderId="18" xfId="21" applyNumberFormat="1" applyFont="1" applyBorder="1" applyAlignment="1">
      <alignment horizontal="right" vertical="center"/>
      <protection/>
    </xf>
    <xf numFmtId="177" fontId="6" fillId="0" borderId="17" xfId="21" applyNumberFormat="1" applyFont="1" applyBorder="1">
      <alignment vertical="center"/>
      <protection/>
    </xf>
    <xf numFmtId="0" fontId="4" fillId="0" borderId="17" xfId="22" applyFont="1" applyBorder="1">
      <alignment vertical="center"/>
      <protection/>
    </xf>
    <xf numFmtId="0" fontId="6" fillId="0" borderId="18" xfId="22" applyFont="1" applyBorder="1" applyAlignment="1">
      <alignment vertical="center" shrinkToFit="1"/>
      <protection/>
    </xf>
    <xf numFmtId="3" fontId="6" fillId="0" borderId="17" xfId="22" applyNumberFormat="1" applyFont="1" applyBorder="1">
      <alignment vertical="center"/>
      <protection/>
    </xf>
    <xf numFmtId="3" fontId="6" fillId="0" borderId="18" xfId="22" applyNumberFormat="1" applyFont="1" applyBorder="1">
      <alignment vertical="center"/>
      <protection/>
    </xf>
    <xf numFmtId="177" fontId="6" fillId="0" borderId="18" xfId="22" applyNumberFormat="1" applyFont="1" applyBorder="1" applyAlignment="1">
      <alignment horizontal="right" vertical="center"/>
      <protection/>
    </xf>
    <xf numFmtId="193" fontId="6" fillId="0" borderId="18" xfId="22" applyNumberFormat="1" applyFont="1" applyBorder="1" applyAlignment="1">
      <alignment horizontal="right" vertical="center"/>
      <protection/>
    </xf>
    <xf numFmtId="190" fontId="6" fillId="0" borderId="19" xfId="22" applyNumberFormat="1" applyFont="1" applyBorder="1" applyAlignment="1">
      <alignment horizontal="right" vertical="center"/>
      <protection/>
    </xf>
    <xf numFmtId="190" fontId="6" fillId="0" borderId="18" xfId="22" applyNumberFormat="1" applyFont="1" applyBorder="1" applyAlignment="1">
      <alignment horizontal="right" vertical="center"/>
      <protection/>
    </xf>
    <xf numFmtId="0" fontId="4" fillId="0" borderId="7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vertical="center" shrinkToFit="1"/>
      <protection/>
    </xf>
    <xf numFmtId="38" fontId="4" fillId="0" borderId="7" xfId="17" applyFont="1" applyBorder="1" applyAlignment="1">
      <alignment vertical="center"/>
    </xf>
    <xf numFmtId="0" fontId="4" fillId="0" borderId="3" xfId="21" applyFont="1" applyBorder="1">
      <alignment vertical="center"/>
      <protection/>
    </xf>
    <xf numFmtId="177" fontId="4" fillId="0" borderId="0" xfId="21" applyNumberFormat="1" applyFont="1" applyBorder="1">
      <alignment vertical="center"/>
      <protection/>
    </xf>
    <xf numFmtId="193" fontId="4" fillId="0" borderId="0" xfId="21" applyNumberFormat="1" applyFont="1" applyBorder="1" applyAlignment="1">
      <alignment horizontal="right" vertical="center"/>
      <protection/>
    </xf>
    <xf numFmtId="190" fontId="4" fillId="0" borderId="10" xfId="21" applyNumberFormat="1" applyFont="1" applyBorder="1" applyAlignment="1">
      <alignment horizontal="right" vertical="center"/>
      <protection/>
    </xf>
    <xf numFmtId="190" fontId="4" fillId="0" borderId="0" xfId="21" applyNumberFormat="1" applyFont="1" applyBorder="1" applyAlignment="1">
      <alignment horizontal="right" vertical="center"/>
      <protection/>
    </xf>
    <xf numFmtId="177" fontId="4" fillId="0" borderId="7" xfId="21" applyNumberFormat="1" applyFont="1" applyBorder="1">
      <alignment vertical="center"/>
      <protection/>
    </xf>
    <xf numFmtId="3" fontId="4" fillId="0" borderId="7" xfId="22" applyNumberFormat="1" applyFont="1" applyBorder="1">
      <alignment vertical="center"/>
      <protection/>
    </xf>
    <xf numFmtId="3" fontId="4" fillId="0" borderId="0" xfId="22" applyNumberFormat="1" applyFont="1" applyBorder="1">
      <alignment vertical="center"/>
      <protection/>
    </xf>
    <xf numFmtId="177" fontId="4" fillId="0" borderId="0" xfId="22" applyNumberFormat="1" applyFont="1" applyBorder="1" applyAlignment="1">
      <alignment horizontal="right" vertical="center"/>
      <protection/>
    </xf>
    <xf numFmtId="193" fontId="4" fillId="0" borderId="0" xfId="22" applyNumberFormat="1" applyFont="1" applyBorder="1" applyAlignment="1">
      <alignment horizontal="right" vertical="center"/>
      <protection/>
    </xf>
    <xf numFmtId="190" fontId="4" fillId="0" borderId="10" xfId="22" applyNumberFormat="1" applyFont="1" applyBorder="1" applyAlignment="1">
      <alignment horizontal="right" vertical="center"/>
      <protection/>
    </xf>
    <xf numFmtId="190" fontId="4" fillId="0" borderId="0" xfId="22" applyNumberFormat="1" applyFont="1" applyBorder="1" applyAlignment="1">
      <alignment horizontal="right" vertical="center"/>
      <protection/>
    </xf>
    <xf numFmtId="0" fontId="4" fillId="0" borderId="7" xfId="21" applyFont="1" applyBorder="1" quotePrefix="1">
      <alignment vertical="center"/>
      <protection/>
    </xf>
    <xf numFmtId="0" fontId="4" fillId="0" borderId="7" xfId="21" applyFont="1" applyBorder="1">
      <alignment vertical="center"/>
      <protection/>
    </xf>
    <xf numFmtId="3" fontId="4" fillId="0" borderId="0" xfId="21" applyNumberFormat="1" applyFont="1" applyBorder="1">
      <alignment vertical="center"/>
      <protection/>
    </xf>
    <xf numFmtId="38" fontId="4" fillId="0" borderId="0" xfId="0" applyNumberFormat="1" applyFont="1" applyAlignment="1">
      <alignment/>
    </xf>
    <xf numFmtId="0" fontId="4" fillId="0" borderId="10" xfId="21" applyFont="1" applyBorder="1" applyAlignment="1">
      <alignment vertical="center" shrinkToFit="1"/>
      <protection/>
    </xf>
    <xf numFmtId="38" fontId="4" fillId="0" borderId="0" xfId="17" applyFont="1" applyBorder="1" applyAlignment="1">
      <alignment vertical="center"/>
    </xf>
    <xf numFmtId="0" fontId="4" fillId="0" borderId="11" xfId="21" applyFont="1" applyBorder="1">
      <alignment vertical="center"/>
      <protection/>
    </xf>
    <xf numFmtId="0" fontId="4" fillId="0" borderId="1" xfId="21" applyFont="1" applyBorder="1" applyAlignment="1">
      <alignment vertical="center" shrinkToFit="1"/>
      <protection/>
    </xf>
    <xf numFmtId="38" fontId="4" fillId="0" borderId="11" xfId="17" applyFont="1" applyBorder="1" applyAlignment="1">
      <alignment vertical="center"/>
    </xf>
    <xf numFmtId="0" fontId="4" fillId="0" borderId="1" xfId="21" applyFont="1" applyBorder="1">
      <alignment vertical="center"/>
      <protection/>
    </xf>
    <xf numFmtId="177" fontId="4" fillId="0" borderId="1" xfId="21" applyNumberFormat="1" applyFont="1" applyBorder="1">
      <alignment vertical="center"/>
      <protection/>
    </xf>
    <xf numFmtId="193" fontId="4" fillId="0" borderId="1" xfId="21" applyNumberFormat="1" applyFont="1" applyBorder="1" applyAlignment="1">
      <alignment horizontal="right" vertical="center"/>
      <protection/>
    </xf>
    <xf numFmtId="190" fontId="4" fillId="0" borderId="13" xfId="21" applyNumberFormat="1" applyFont="1" applyBorder="1" applyAlignment="1">
      <alignment horizontal="right" vertical="center"/>
      <protection/>
    </xf>
    <xf numFmtId="38" fontId="4" fillId="0" borderId="1" xfId="0" applyNumberFormat="1" applyFont="1" applyBorder="1" applyAlignment="1">
      <alignment/>
    </xf>
    <xf numFmtId="3" fontId="4" fillId="0" borderId="1" xfId="21" applyNumberFormat="1" applyFont="1" applyBorder="1">
      <alignment vertical="center"/>
      <protection/>
    </xf>
    <xf numFmtId="190" fontId="4" fillId="0" borderId="1" xfId="21" applyNumberFormat="1" applyFont="1" applyBorder="1" applyAlignment="1">
      <alignment horizontal="right" vertical="center"/>
      <protection/>
    </xf>
    <xf numFmtId="177" fontId="4" fillId="0" borderId="11" xfId="21" applyNumberFormat="1" applyFont="1" applyBorder="1">
      <alignment vertical="center"/>
      <protection/>
    </xf>
    <xf numFmtId="3" fontId="4" fillId="0" borderId="11" xfId="22" applyNumberFormat="1" applyFont="1" applyBorder="1">
      <alignment vertical="center"/>
      <protection/>
    </xf>
    <xf numFmtId="3" fontId="4" fillId="0" borderId="1" xfId="22" applyNumberFormat="1" applyFont="1" applyBorder="1">
      <alignment vertical="center"/>
      <protection/>
    </xf>
    <xf numFmtId="177" fontId="4" fillId="0" borderId="1" xfId="22" applyNumberFormat="1" applyFont="1" applyBorder="1" applyAlignment="1">
      <alignment horizontal="right" vertical="center"/>
      <protection/>
    </xf>
    <xf numFmtId="193" fontId="4" fillId="0" borderId="1" xfId="22" applyNumberFormat="1" applyFont="1" applyBorder="1" applyAlignment="1">
      <alignment horizontal="right" vertical="center"/>
      <protection/>
    </xf>
    <xf numFmtId="190" fontId="4" fillId="0" borderId="13" xfId="22" applyNumberFormat="1" applyFont="1" applyBorder="1" applyAlignment="1">
      <alignment horizontal="right" vertical="center"/>
      <protection/>
    </xf>
    <xf numFmtId="190" fontId="4" fillId="0" borderId="1" xfId="22" applyNumberFormat="1" applyFont="1" applyBorder="1" applyAlignment="1">
      <alignment horizontal="right" vertical="center"/>
      <protection/>
    </xf>
    <xf numFmtId="0" fontId="4" fillId="0" borderId="4" xfId="21" applyFont="1" applyBorder="1">
      <alignment vertical="center"/>
      <protection/>
    </xf>
    <xf numFmtId="0" fontId="6" fillId="0" borderId="5" xfId="21" applyFont="1" applyBorder="1" applyAlignment="1">
      <alignment vertical="center" shrinkToFit="1"/>
      <protection/>
    </xf>
    <xf numFmtId="38" fontId="6" fillId="0" borderId="4" xfId="17" applyFont="1" applyBorder="1" applyAlignment="1">
      <alignment vertical="center"/>
    </xf>
    <xf numFmtId="3" fontId="6" fillId="0" borderId="5" xfId="21" applyNumberFormat="1" applyFont="1" applyBorder="1">
      <alignment vertical="center"/>
      <protection/>
    </xf>
    <xf numFmtId="177" fontId="6" fillId="0" borderId="5" xfId="21" applyNumberFormat="1" applyFont="1" applyBorder="1">
      <alignment vertical="center"/>
      <protection/>
    </xf>
    <xf numFmtId="193" fontId="6" fillId="0" borderId="5" xfId="21" applyNumberFormat="1" applyFont="1" applyBorder="1" applyAlignment="1">
      <alignment horizontal="right" vertical="center"/>
      <protection/>
    </xf>
    <xf numFmtId="190" fontId="6" fillId="0" borderId="6" xfId="21" applyNumberFormat="1" applyFont="1" applyBorder="1" applyAlignment="1">
      <alignment horizontal="right" vertical="center"/>
      <protection/>
    </xf>
    <xf numFmtId="190" fontId="6" fillId="0" borderId="5" xfId="21" applyNumberFormat="1" applyFont="1" applyBorder="1" applyAlignment="1">
      <alignment horizontal="right" vertical="center"/>
      <protection/>
    </xf>
    <xf numFmtId="177" fontId="6" fillId="0" borderId="4" xfId="21" applyNumberFormat="1" applyFont="1" applyBorder="1">
      <alignment vertical="center"/>
      <protection/>
    </xf>
    <xf numFmtId="3" fontId="6" fillId="0" borderId="4" xfId="22" applyNumberFormat="1" applyFont="1" applyBorder="1">
      <alignment vertical="center"/>
      <protection/>
    </xf>
    <xf numFmtId="3" fontId="6" fillId="0" borderId="5" xfId="22" applyNumberFormat="1" applyFont="1" applyBorder="1">
      <alignment vertical="center"/>
      <protection/>
    </xf>
    <xf numFmtId="177" fontId="6" fillId="0" borderId="5" xfId="22" applyNumberFormat="1" applyFont="1" applyBorder="1" applyAlignment="1">
      <alignment horizontal="right" vertical="center"/>
      <protection/>
    </xf>
    <xf numFmtId="193" fontId="6" fillId="0" borderId="5" xfId="22" applyNumberFormat="1" applyFont="1" applyBorder="1" applyAlignment="1">
      <alignment horizontal="right" vertical="center"/>
      <protection/>
    </xf>
    <xf numFmtId="190" fontId="6" fillId="0" borderId="6" xfId="22" applyNumberFormat="1" applyFont="1" applyBorder="1" applyAlignment="1">
      <alignment horizontal="right" vertical="center"/>
      <protection/>
    </xf>
    <xf numFmtId="190" fontId="6" fillId="0" borderId="5" xfId="22" applyNumberFormat="1" applyFont="1" applyBorder="1" applyAlignment="1">
      <alignment horizontal="right" vertical="center"/>
      <protection/>
    </xf>
    <xf numFmtId="0" fontId="4" fillId="0" borderId="7" xfId="22" applyFont="1" applyBorder="1">
      <alignment vertical="center"/>
      <protection/>
    </xf>
    <xf numFmtId="0" fontId="4" fillId="0" borderId="0" xfId="22" applyFont="1" applyBorder="1">
      <alignment vertical="center"/>
      <protection/>
    </xf>
    <xf numFmtId="38" fontId="4" fillId="0" borderId="0" xfId="17" applyFont="1" applyAlignment="1">
      <alignment vertical="center"/>
    </xf>
    <xf numFmtId="177" fontId="4" fillId="0" borderId="0" xfId="21" applyNumberFormat="1" applyFont="1">
      <alignment vertical="center"/>
      <protection/>
    </xf>
    <xf numFmtId="193" fontId="4" fillId="0" borderId="0" xfId="21" applyNumberFormat="1" applyFont="1" applyAlignment="1">
      <alignment horizontal="right" vertical="center"/>
      <protection/>
    </xf>
    <xf numFmtId="190" fontId="4" fillId="0" borderId="0" xfId="21" applyNumberFormat="1" applyFont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付表１(1)" xfId="21"/>
    <cellStyle name="標準_付表１(2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E97"/>
  <sheetViews>
    <sheetView tabSelected="1" view="pageBreakPreview" zoomScaleSheetLayoutView="100" workbookViewId="0" topLeftCell="A1">
      <pane xSplit="2" ySplit="2" topLeftCell="D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A1" sqref="A1"/>
    </sheetView>
  </sheetViews>
  <sheetFormatPr defaultColWidth="9.00390625" defaultRowHeight="13.5"/>
  <cols>
    <col min="1" max="1" width="5.625" style="6" customWidth="1"/>
    <col min="2" max="2" width="26.125" style="6" customWidth="1"/>
    <col min="3" max="3" width="7.625" style="138" customWidth="1"/>
    <col min="4" max="4" width="7.625" style="6" customWidth="1"/>
    <col min="5" max="6" width="6.125" style="6" customWidth="1"/>
    <col min="7" max="8" width="6.625" style="6" customWidth="1"/>
    <col min="9" max="10" width="8.125" style="6" customWidth="1"/>
    <col min="11" max="12" width="6.125" style="6" customWidth="1"/>
    <col min="13" max="13" width="9.375" style="6" bestFit="1" customWidth="1"/>
    <col min="14" max="14" width="7.125" style="6" customWidth="1"/>
    <col min="15" max="15" width="6.50390625" style="6" customWidth="1"/>
    <col min="16" max="16" width="6.125" style="6" customWidth="1"/>
    <col min="17" max="17" width="7.125" style="6" customWidth="1"/>
    <col min="18" max="18" width="5.625" style="6" customWidth="1"/>
    <col min="19" max="19" width="26.125" style="6" customWidth="1"/>
    <col min="20" max="21" width="12.875" style="6" customWidth="1"/>
    <col min="22" max="22" width="7.75390625" style="6" bestFit="1" customWidth="1"/>
    <col min="23" max="23" width="6.125" style="6" customWidth="1"/>
    <col min="24" max="24" width="12.625" style="6" customWidth="1"/>
    <col min="25" max="25" width="6.875" style="6" customWidth="1"/>
    <col min="26" max="27" width="7.875" style="6" customWidth="1"/>
    <col min="28" max="28" width="6.875" style="6" customWidth="1"/>
    <col min="29" max="30" width="7.875" style="6" customWidth="1"/>
    <col min="31" max="31" width="11.375" style="6" bestFit="1" customWidth="1"/>
    <col min="32" max="16384" width="9.00390625" style="6" customWidth="1"/>
  </cols>
  <sheetData>
    <row r="1" spans="1:31" ht="19.5" customHeight="1">
      <c r="A1" s="1" t="s">
        <v>43</v>
      </c>
      <c r="B1" s="2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45</v>
      </c>
      <c r="S1" s="5" t="s">
        <v>46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4.25" customHeight="1">
      <c r="A2" s="7" t="s">
        <v>47</v>
      </c>
      <c r="B2" s="8"/>
      <c r="C2" s="9" t="s">
        <v>0</v>
      </c>
      <c r="D2" s="10"/>
      <c r="E2" s="10"/>
      <c r="F2" s="10"/>
      <c r="G2" s="10"/>
      <c r="H2" s="11"/>
      <c r="I2" s="10" t="s">
        <v>1</v>
      </c>
      <c r="J2" s="10" t="s">
        <v>1</v>
      </c>
      <c r="K2" s="10"/>
      <c r="L2" s="10"/>
      <c r="M2" s="10"/>
      <c r="N2" s="11"/>
      <c r="O2" s="9" t="s">
        <v>2</v>
      </c>
      <c r="P2" s="10" t="s">
        <v>2</v>
      </c>
      <c r="Q2" s="11"/>
      <c r="R2" s="12" t="s">
        <v>47</v>
      </c>
      <c r="S2" s="13"/>
      <c r="T2" s="14" t="s">
        <v>48</v>
      </c>
      <c r="U2" s="15" t="s">
        <v>1</v>
      </c>
      <c r="V2" s="15"/>
      <c r="W2" s="15"/>
      <c r="X2" s="15"/>
      <c r="Y2" s="16"/>
      <c r="Z2" s="17" t="s">
        <v>3</v>
      </c>
      <c r="AA2" s="15"/>
      <c r="AB2" s="15"/>
      <c r="AC2" s="14" t="s">
        <v>4</v>
      </c>
      <c r="AD2" s="15"/>
      <c r="AE2" s="16"/>
    </row>
    <row r="3" spans="1:31" ht="13.5" customHeight="1">
      <c r="A3" s="18"/>
      <c r="B3" s="19"/>
      <c r="C3" s="20" t="s">
        <v>49</v>
      </c>
      <c r="D3" s="21" t="s">
        <v>50</v>
      </c>
      <c r="E3" s="9" t="s">
        <v>5</v>
      </c>
      <c r="F3" s="11"/>
      <c r="G3" s="9" t="s">
        <v>6</v>
      </c>
      <c r="H3" s="11"/>
      <c r="I3" s="20" t="s">
        <v>49</v>
      </c>
      <c r="J3" s="21" t="s">
        <v>50</v>
      </c>
      <c r="K3" s="9" t="s">
        <v>5</v>
      </c>
      <c r="L3" s="11"/>
      <c r="M3" s="9" t="s">
        <v>6</v>
      </c>
      <c r="N3" s="11"/>
      <c r="O3" s="21" t="s">
        <v>49</v>
      </c>
      <c r="P3" s="21" t="s">
        <v>50</v>
      </c>
      <c r="Q3" s="21" t="s">
        <v>6</v>
      </c>
      <c r="R3" s="22"/>
      <c r="S3" s="23"/>
      <c r="T3" s="24" t="s">
        <v>7</v>
      </c>
      <c r="U3" s="24" t="s">
        <v>50</v>
      </c>
      <c r="V3" s="14" t="s">
        <v>5</v>
      </c>
      <c r="W3" s="25"/>
      <c r="X3" s="14" t="s">
        <v>6</v>
      </c>
      <c r="Y3" s="16"/>
      <c r="Z3" s="24" t="s">
        <v>7</v>
      </c>
      <c r="AA3" s="24" t="s">
        <v>50</v>
      </c>
      <c r="AB3" s="26" t="s">
        <v>8</v>
      </c>
      <c r="AC3" s="24" t="s">
        <v>7</v>
      </c>
      <c r="AD3" s="24" t="s">
        <v>50</v>
      </c>
      <c r="AE3" s="26" t="s">
        <v>8</v>
      </c>
    </row>
    <row r="4" spans="1:31" ht="12" customHeight="1">
      <c r="A4" s="18"/>
      <c r="B4" s="19"/>
      <c r="C4" s="27"/>
      <c r="D4" s="28"/>
      <c r="E4" s="21" t="s">
        <v>49</v>
      </c>
      <c r="F4" s="21" t="s">
        <v>50</v>
      </c>
      <c r="G4" s="29" t="s">
        <v>9</v>
      </c>
      <c r="H4" s="30" t="s">
        <v>10</v>
      </c>
      <c r="I4" s="27"/>
      <c r="J4" s="28"/>
      <c r="K4" s="21" t="s">
        <v>49</v>
      </c>
      <c r="L4" s="21" t="s">
        <v>50</v>
      </c>
      <c r="M4" s="31" t="s">
        <v>9</v>
      </c>
      <c r="N4" s="29" t="s">
        <v>10</v>
      </c>
      <c r="O4" s="28"/>
      <c r="P4" s="28"/>
      <c r="Q4" s="28" t="s">
        <v>9</v>
      </c>
      <c r="R4" s="22"/>
      <c r="S4" s="23"/>
      <c r="T4" s="32"/>
      <c r="U4" s="33"/>
      <c r="V4" s="33" t="s">
        <v>49</v>
      </c>
      <c r="W4" s="33" t="s">
        <v>50</v>
      </c>
      <c r="X4" s="34" t="s">
        <v>9</v>
      </c>
      <c r="Y4" s="35" t="s">
        <v>10</v>
      </c>
      <c r="Z4" s="32"/>
      <c r="AA4" s="33"/>
      <c r="AB4" s="36"/>
      <c r="AC4" s="32"/>
      <c r="AD4" s="33"/>
      <c r="AE4" s="36"/>
    </row>
    <row r="5" spans="1:31" ht="12" customHeight="1">
      <c r="A5" s="37"/>
      <c r="B5" s="38"/>
      <c r="C5" s="39" t="s">
        <v>11</v>
      </c>
      <c r="D5" s="40" t="s">
        <v>11</v>
      </c>
      <c r="E5" s="41"/>
      <c r="F5" s="41"/>
      <c r="G5" s="42" t="s">
        <v>11</v>
      </c>
      <c r="H5" s="43" t="s">
        <v>12</v>
      </c>
      <c r="I5" s="43" t="s">
        <v>13</v>
      </c>
      <c r="J5" s="42" t="s">
        <v>13</v>
      </c>
      <c r="K5" s="41"/>
      <c r="L5" s="41"/>
      <c r="M5" s="40" t="s">
        <v>13</v>
      </c>
      <c r="N5" s="42" t="s">
        <v>12</v>
      </c>
      <c r="O5" s="40" t="s">
        <v>13</v>
      </c>
      <c r="P5" s="42" t="s">
        <v>13</v>
      </c>
      <c r="Q5" s="43" t="s">
        <v>11</v>
      </c>
      <c r="R5" s="44"/>
      <c r="S5" s="45"/>
      <c r="T5" s="46" t="s">
        <v>51</v>
      </c>
      <c r="U5" s="47" t="s">
        <v>52</v>
      </c>
      <c r="V5" s="48"/>
      <c r="W5" s="48"/>
      <c r="X5" s="47" t="s">
        <v>52</v>
      </c>
      <c r="Y5" s="46" t="s">
        <v>12</v>
      </c>
      <c r="Z5" s="46" t="s">
        <v>51</v>
      </c>
      <c r="AA5" s="46" t="s">
        <v>52</v>
      </c>
      <c r="AB5" s="47" t="s">
        <v>12</v>
      </c>
      <c r="AC5" s="46" t="s">
        <v>51</v>
      </c>
      <c r="AD5" s="46" t="s">
        <v>52</v>
      </c>
      <c r="AE5" s="49" t="s">
        <v>12</v>
      </c>
    </row>
    <row r="6" spans="1:31" ht="16.5" customHeight="1" thickBot="1">
      <c r="A6" s="50"/>
      <c r="B6" s="51" t="s">
        <v>53</v>
      </c>
      <c r="C6" s="52">
        <f>SUM(C7,C34)</f>
        <v>14384</v>
      </c>
      <c r="D6" s="53">
        <f>SUM(D7,D34)</f>
        <v>14231</v>
      </c>
      <c r="E6" s="54">
        <f aca="true" t="shared" si="0" ref="E6:E37">ROUND(C6/$C$6*100,1)</f>
        <v>100</v>
      </c>
      <c r="F6" s="54">
        <f aca="true" t="shared" si="1" ref="F6:F33">ROUND(D6/$D$6*100,1)</f>
        <v>100</v>
      </c>
      <c r="G6" s="55">
        <f aca="true" t="shared" si="2" ref="G6:G37">D6-C6</f>
        <v>-153</v>
      </c>
      <c r="H6" s="56">
        <f aca="true" t="shared" si="3" ref="H6:H37">IF(C6=0,0,ROUND(D6/C6*100-100,1))</f>
        <v>-1.1</v>
      </c>
      <c r="I6" s="52">
        <f>SUM(I7,I34)</f>
        <v>87291</v>
      </c>
      <c r="J6" s="53">
        <f>SUM(J7,J34)</f>
        <v>90933</v>
      </c>
      <c r="K6" s="54">
        <f aca="true" t="shared" si="4" ref="K6:K37">ROUND(I6/$I$6*100,1)</f>
        <v>100</v>
      </c>
      <c r="L6" s="54">
        <f aca="true" t="shared" si="5" ref="L6:L37">ROUND(J6/$J$6*100,1)</f>
        <v>100</v>
      </c>
      <c r="M6" s="55">
        <f aca="true" t="shared" si="6" ref="M6:M37">J6-I6</f>
        <v>3642</v>
      </c>
      <c r="N6" s="56">
        <f aca="true" t="shared" si="7" ref="N6:N37">IF(I6=0,0,ROUND(J6/I6*100-100,1))</f>
        <v>4.2</v>
      </c>
      <c r="O6" s="57">
        <f aca="true" t="shared" si="8" ref="O6:O37">IF(C6=0,0,ROUND(I6/C6,1))</f>
        <v>6.1</v>
      </c>
      <c r="P6" s="54">
        <f aca="true" t="shared" si="9" ref="P6:P37">IF(D6=0,0,ROUND(J6/D6,1))</f>
        <v>6.4</v>
      </c>
      <c r="Q6" s="58">
        <f aca="true" t="shared" si="10" ref="Q6:Q37">P6-O6</f>
        <v>0.3000000000000007</v>
      </c>
      <c r="R6" s="59"/>
      <c r="S6" s="60" t="s">
        <v>53</v>
      </c>
      <c r="T6" s="61">
        <f>SUM(T7,T34)</f>
        <v>266872088</v>
      </c>
      <c r="U6" s="62">
        <f>SUM(U7,U34)</f>
        <v>278783232</v>
      </c>
      <c r="V6" s="63">
        <f aca="true" t="shared" si="11" ref="V6:V37">ROUND(T6/$T$6*100,1)</f>
        <v>100</v>
      </c>
      <c r="W6" s="63">
        <f aca="true" t="shared" si="12" ref="W6:W37">ROUND(U6/$U$6*100,1)</f>
        <v>100</v>
      </c>
      <c r="X6" s="64">
        <f aca="true" t="shared" si="13" ref="X6:X37">U6-T6</f>
        <v>11911144</v>
      </c>
      <c r="Y6" s="65">
        <f aca="true" t="shared" si="14" ref="Y6:Y37">IF(T6=0,0,ROUND(U6/T6*100-100,1))</f>
        <v>4.5</v>
      </c>
      <c r="Z6" s="62">
        <f aca="true" t="shared" si="15" ref="Z6:Z37">IF(C6=0,0,ROUND(T6/C6,1))</f>
        <v>18553.4</v>
      </c>
      <c r="AA6" s="62">
        <f aca="true" t="shared" si="16" ref="AA6:AA37">IF(D6=0,0,ROUND(U6/D6,1))</f>
        <v>19589.9</v>
      </c>
      <c r="AB6" s="56">
        <f aca="true" t="shared" si="17" ref="AB6:AB37">IF(AND(Z6=0,AA6=0),0,ROUND(AA6/Z6*100-100,1))</f>
        <v>5.6</v>
      </c>
      <c r="AC6" s="61">
        <f aca="true" t="shared" si="18" ref="AC6:AC37">IF(I6=0,0,ROUND(T6/I6,1))</f>
        <v>3057.3</v>
      </c>
      <c r="AD6" s="62">
        <f aca="true" t="shared" si="19" ref="AD6:AD37">IF(J6=0,0,ROUND(U6/J6,1))</f>
        <v>3065.8</v>
      </c>
      <c r="AE6" s="65">
        <f aca="true" t="shared" si="20" ref="AE6:AE37">IF(AND(AC6=0,AD6=0),0,ROUND(AD6/AC6*100-100,1))</f>
        <v>0.3</v>
      </c>
    </row>
    <row r="7" spans="1:31" ht="16.5" customHeight="1" thickTop="1">
      <c r="A7" s="66"/>
      <c r="B7" s="67" t="s">
        <v>14</v>
      </c>
      <c r="C7" s="68">
        <f>SUM(C8,C10,C14,C17,C24,C29,)</f>
        <v>2924</v>
      </c>
      <c r="D7" s="69">
        <f>SUM(D8,D10,D14,D17,D24,D29,)</f>
        <v>2902</v>
      </c>
      <c r="E7" s="70">
        <f t="shared" si="0"/>
        <v>20.3</v>
      </c>
      <c r="F7" s="70">
        <f t="shared" si="1"/>
        <v>20.4</v>
      </c>
      <c r="G7" s="71">
        <f t="shared" si="2"/>
        <v>-22</v>
      </c>
      <c r="H7" s="72">
        <f t="shared" si="3"/>
        <v>-0.8</v>
      </c>
      <c r="I7" s="68">
        <f>SUM(I8,I10,I14,I17,I24,I29)</f>
        <v>22688</v>
      </c>
      <c r="J7" s="69">
        <f>SUM(J8,J10,J14,J17,J24,J29)</f>
        <v>22599</v>
      </c>
      <c r="K7" s="70">
        <f t="shared" si="4"/>
        <v>26</v>
      </c>
      <c r="L7" s="70">
        <f t="shared" si="5"/>
        <v>24.9</v>
      </c>
      <c r="M7" s="71">
        <f t="shared" si="6"/>
        <v>-89</v>
      </c>
      <c r="N7" s="73">
        <f t="shared" si="7"/>
        <v>-0.4</v>
      </c>
      <c r="O7" s="74">
        <f t="shared" si="8"/>
        <v>7.8</v>
      </c>
      <c r="P7" s="70">
        <f t="shared" si="9"/>
        <v>7.8</v>
      </c>
      <c r="Q7" s="72">
        <f t="shared" si="10"/>
        <v>0</v>
      </c>
      <c r="R7" s="75"/>
      <c r="S7" s="76" t="s">
        <v>14</v>
      </c>
      <c r="T7" s="77">
        <f>SUM(T8,T10,T14,T17,T24,T29)</f>
        <v>150616723</v>
      </c>
      <c r="U7" s="78">
        <f>SUM(U8,U10,U14,U17,U24,U29)</f>
        <v>144497480</v>
      </c>
      <c r="V7" s="79">
        <f t="shared" si="11"/>
        <v>56.4</v>
      </c>
      <c r="W7" s="79">
        <f t="shared" si="12"/>
        <v>51.8</v>
      </c>
      <c r="X7" s="80">
        <f t="shared" si="13"/>
        <v>-6119243</v>
      </c>
      <c r="Y7" s="81">
        <f t="shared" si="14"/>
        <v>-4.1</v>
      </c>
      <c r="Z7" s="78">
        <f t="shared" si="15"/>
        <v>51510.5</v>
      </c>
      <c r="AA7" s="78">
        <f t="shared" si="16"/>
        <v>49792.4</v>
      </c>
      <c r="AB7" s="82">
        <f t="shared" si="17"/>
        <v>-3.3</v>
      </c>
      <c r="AC7" s="77">
        <f t="shared" si="18"/>
        <v>6638.6</v>
      </c>
      <c r="AD7" s="78">
        <f t="shared" si="19"/>
        <v>6394</v>
      </c>
      <c r="AE7" s="81">
        <f t="shared" si="20"/>
        <v>-3.7</v>
      </c>
    </row>
    <row r="8" spans="1:31" ht="16.5" customHeight="1">
      <c r="A8" s="83">
        <v>50</v>
      </c>
      <c r="B8" s="84" t="s">
        <v>15</v>
      </c>
      <c r="C8" s="85">
        <f>SUM(C9:C9)</f>
        <v>24</v>
      </c>
      <c r="D8" s="86">
        <f>SUM(D9:D9)</f>
        <v>28</v>
      </c>
      <c r="E8" s="87">
        <f t="shared" si="0"/>
        <v>0.2</v>
      </c>
      <c r="F8" s="87">
        <f t="shared" si="1"/>
        <v>0.2</v>
      </c>
      <c r="G8" s="88">
        <f t="shared" si="2"/>
        <v>4</v>
      </c>
      <c r="H8" s="89">
        <f t="shared" si="3"/>
        <v>16.7</v>
      </c>
      <c r="I8" s="31">
        <f>SUM(I9:I9)</f>
        <v>219</v>
      </c>
      <c r="J8" s="31">
        <f>SUM(J9:J9)</f>
        <v>300</v>
      </c>
      <c r="K8" s="87">
        <f t="shared" si="4"/>
        <v>0.3</v>
      </c>
      <c r="L8" s="87">
        <f t="shared" si="5"/>
        <v>0.3</v>
      </c>
      <c r="M8" s="88">
        <f t="shared" si="6"/>
        <v>81</v>
      </c>
      <c r="N8" s="90">
        <f t="shared" si="7"/>
        <v>37</v>
      </c>
      <c r="O8" s="91">
        <f t="shared" si="8"/>
        <v>9.1</v>
      </c>
      <c r="P8" s="87">
        <f t="shared" si="9"/>
        <v>10.7</v>
      </c>
      <c r="Q8" s="89">
        <f t="shared" si="10"/>
        <v>1.5999999999999996</v>
      </c>
      <c r="R8" s="83">
        <v>50</v>
      </c>
      <c r="S8" s="84" t="s">
        <v>15</v>
      </c>
      <c r="T8" s="92">
        <f>SUM(T9:T9)</f>
        <v>3620670</v>
      </c>
      <c r="U8" s="93">
        <f>SUM(U9:U9)</f>
        <v>1564172</v>
      </c>
      <c r="V8" s="94">
        <f t="shared" si="11"/>
        <v>1.4</v>
      </c>
      <c r="W8" s="94">
        <f t="shared" si="12"/>
        <v>0.6</v>
      </c>
      <c r="X8" s="95">
        <f t="shared" si="13"/>
        <v>-2056498</v>
      </c>
      <c r="Y8" s="96">
        <f t="shared" si="14"/>
        <v>-56.8</v>
      </c>
      <c r="Z8" s="93">
        <f t="shared" si="15"/>
        <v>150861.3</v>
      </c>
      <c r="AA8" s="93">
        <f t="shared" si="16"/>
        <v>55863.3</v>
      </c>
      <c r="AB8" s="97">
        <f t="shared" si="17"/>
        <v>-63</v>
      </c>
      <c r="AC8" s="92">
        <f t="shared" si="18"/>
        <v>16532.7</v>
      </c>
      <c r="AD8" s="93">
        <f t="shared" si="19"/>
        <v>5213.9</v>
      </c>
      <c r="AE8" s="96">
        <f t="shared" si="20"/>
        <v>-68.5</v>
      </c>
    </row>
    <row r="9" spans="1:31" ht="16.5" customHeight="1">
      <c r="A9" s="98">
        <v>501</v>
      </c>
      <c r="B9" s="84" t="s">
        <v>15</v>
      </c>
      <c r="C9" s="85">
        <v>24</v>
      </c>
      <c r="D9" s="31">
        <v>28</v>
      </c>
      <c r="E9" s="87">
        <f t="shared" si="0"/>
        <v>0.2</v>
      </c>
      <c r="F9" s="87">
        <f t="shared" si="1"/>
        <v>0.2</v>
      </c>
      <c r="G9" s="88">
        <f t="shared" si="2"/>
        <v>4</v>
      </c>
      <c r="H9" s="89">
        <f t="shared" si="3"/>
        <v>16.7</v>
      </c>
      <c r="I9" s="31">
        <v>219</v>
      </c>
      <c r="J9" s="31">
        <v>300</v>
      </c>
      <c r="K9" s="87">
        <f t="shared" si="4"/>
        <v>0.3</v>
      </c>
      <c r="L9" s="87">
        <f t="shared" si="5"/>
        <v>0.3</v>
      </c>
      <c r="M9" s="88">
        <f t="shared" si="6"/>
        <v>81</v>
      </c>
      <c r="N9" s="90">
        <f t="shared" si="7"/>
        <v>37</v>
      </c>
      <c r="O9" s="91">
        <f t="shared" si="8"/>
        <v>9.1</v>
      </c>
      <c r="P9" s="87">
        <f t="shared" si="9"/>
        <v>10.7</v>
      </c>
      <c r="Q9" s="89">
        <f t="shared" si="10"/>
        <v>1.5999999999999996</v>
      </c>
      <c r="R9" s="98">
        <v>501</v>
      </c>
      <c r="S9" s="84" t="s">
        <v>15</v>
      </c>
      <c r="T9" s="92">
        <v>3620670</v>
      </c>
      <c r="U9" s="93">
        <v>1564172</v>
      </c>
      <c r="V9" s="94">
        <f t="shared" si="11"/>
        <v>1.4</v>
      </c>
      <c r="W9" s="94">
        <f t="shared" si="12"/>
        <v>0.6</v>
      </c>
      <c r="X9" s="95">
        <f t="shared" si="13"/>
        <v>-2056498</v>
      </c>
      <c r="Y9" s="96">
        <f t="shared" si="14"/>
        <v>-56.8</v>
      </c>
      <c r="Z9" s="93">
        <f t="shared" si="15"/>
        <v>150861.3</v>
      </c>
      <c r="AA9" s="93">
        <f t="shared" si="16"/>
        <v>55863.3</v>
      </c>
      <c r="AB9" s="97">
        <f t="shared" si="17"/>
        <v>-63</v>
      </c>
      <c r="AC9" s="92">
        <f t="shared" si="18"/>
        <v>16532.7</v>
      </c>
      <c r="AD9" s="93">
        <f t="shared" si="19"/>
        <v>5213.9</v>
      </c>
      <c r="AE9" s="96">
        <f t="shared" si="20"/>
        <v>-68.5</v>
      </c>
    </row>
    <row r="10" spans="1:31" ht="16.5" customHeight="1">
      <c r="A10" s="83">
        <v>51</v>
      </c>
      <c r="B10" s="84" t="s">
        <v>16</v>
      </c>
      <c r="C10" s="85">
        <f>SUM(C11:C13)</f>
        <v>64</v>
      </c>
      <c r="D10" s="31">
        <f>SUM(D11:D13)</f>
        <v>54</v>
      </c>
      <c r="E10" s="87">
        <f t="shared" si="0"/>
        <v>0.4</v>
      </c>
      <c r="F10" s="87">
        <f t="shared" si="1"/>
        <v>0.4</v>
      </c>
      <c r="G10" s="88">
        <f t="shared" si="2"/>
        <v>-10</v>
      </c>
      <c r="H10" s="89">
        <f t="shared" si="3"/>
        <v>-15.6</v>
      </c>
      <c r="I10" s="31">
        <f>SUM(I11:I13)</f>
        <v>658</v>
      </c>
      <c r="J10" s="31">
        <f>SUM(J11:J13)</f>
        <v>510</v>
      </c>
      <c r="K10" s="87">
        <f t="shared" si="4"/>
        <v>0.8</v>
      </c>
      <c r="L10" s="87">
        <f t="shared" si="5"/>
        <v>0.6</v>
      </c>
      <c r="M10" s="88">
        <f t="shared" si="6"/>
        <v>-148</v>
      </c>
      <c r="N10" s="90">
        <f t="shared" si="7"/>
        <v>-22.5</v>
      </c>
      <c r="O10" s="91">
        <f t="shared" si="8"/>
        <v>10.3</v>
      </c>
      <c r="P10" s="87">
        <f t="shared" si="9"/>
        <v>9.4</v>
      </c>
      <c r="Q10" s="89">
        <f t="shared" si="10"/>
        <v>-0.9000000000000004</v>
      </c>
      <c r="R10" s="83">
        <v>51</v>
      </c>
      <c r="S10" s="84" t="s">
        <v>16</v>
      </c>
      <c r="T10" s="92">
        <f>SUM(T11:T13)</f>
        <v>1260380</v>
      </c>
      <c r="U10" s="93">
        <f>SUM(U11:U13)</f>
        <v>1104638</v>
      </c>
      <c r="V10" s="94">
        <f t="shared" si="11"/>
        <v>0.5</v>
      </c>
      <c r="W10" s="94">
        <f t="shared" si="12"/>
        <v>0.4</v>
      </c>
      <c r="X10" s="95">
        <f t="shared" si="13"/>
        <v>-155742</v>
      </c>
      <c r="Y10" s="96">
        <f t="shared" si="14"/>
        <v>-12.4</v>
      </c>
      <c r="Z10" s="93">
        <f t="shared" si="15"/>
        <v>19693.4</v>
      </c>
      <c r="AA10" s="93">
        <f t="shared" si="16"/>
        <v>20456.3</v>
      </c>
      <c r="AB10" s="97">
        <f t="shared" si="17"/>
        <v>3.9</v>
      </c>
      <c r="AC10" s="92">
        <f t="shared" si="18"/>
        <v>1915.5</v>
      </c>
      <c r="AD10" s="93">
        <f t="shared" si="19"/>
        <v>2166</v>
      </c>
      <c r="AE10" s="96">
        <f t="shared" si="20"/>
        <v>13.1</v>
      </c>
    </row>
    <row r="11" spans="1:31" ht="16.5" customHeight="1">
      <c r="A11" s="99">
        <v>511</v>
      </c>
      <c r="B11" s="84" t="s">
        <v>17</v>
      </c>
      <c r="C11" s="85">
        <v>5</v>
      </c>
      <c r="D11" s="31">
        <v>4</v>
      </c>
      <c r="E11" s="87">
        <f t="shared" si="0"/>
        <v>0</v>
      </c>
      <c r="F11" s="87">
        <f t="shared" si="1"/>
        <v>0</v>
      </c>
      <c r="G11" s="88">
        <f t="shared" si="2"/>
        <v>-1</v>
      </c>
      <c r="H11" s="89">
        <f t="shared" si="3"/>
        <v>-20</v>
      </c>
      <c r="I11" s="31">
        <v>20</v>
      </c>
      <c r="J11" s="31">
        <v>10</v>
      </c>
      <c r="K11" s="87">
        <f t="shared" si="4"/>
        <v>0</v>
      </c>
      <c r="L11" s="87">
        <f t="shared" si="5"/>
        <v>0</v>
      </c>
      <c r="M11" s="88">
        <f t="shared" si="6"/>
        <v>-10</v>
      </c>
      <c r="N11" s="90">
        <f t="shared" si="7"/>
        <v>-50</v>
      </c>
      <c r="O11" s="91">
        <f t="shared" si="8"/>
        <v>4</v>
      </c>
      <c r="P11" s="87">
        <f t="shared" si="9"/>
        <v>2.5</v>
      </c>
      <c r="Q11" s="89">
        <f t="shared" si="10"/>
        <v>-1.5</v>
      </c>
      <c r="R11" s="99">
        <v>511</v>
      </c>
      <c r="S11" s="84" t="s">
        <v>17</v>
      </c>
      <c r="T11" s="92">
        <v>106112</v>
      </c>
      <c r="U11" s="93">
        <v>15396</v>
      </c>
      <c r="V11" s="94">
        <f t="shared" si="11"/>
        <v>0</v>
      </c>
      <c r="W11" s="94">
        <f t="shared" si="12"/>
        <v>0</v>
      </c>
      <c r="X11" s="95">
        <f t="shared" si="13"/>
        <v>-90716</v>
      </c>
      <c r="Y11" s="96">
        <f t="shared" si="14"/>
        <v>-85.5</v>
      </c>
      <c r="Z11" s="93">
        <f t="shared" si="15"/>
        <v>21222.4</v>
      </c>
      <c r="AA11" s="93">
        <f t="shared" si="16"/>
        <v>3849</v>
      </c>
      <c r="AB11" s="97">
        <f t="shared" si="17"/>
        <v>-81.9</v>
      </c>
      <c r="AC11" s="92">
        <f t="shared" si="18"/>
        <v>5305.6</v>
      </c>
      <c r="AD11" s="93">
        <f t="shared" si="19"/>
        <v>1539.6</v>
      </c>
      <c r="AE11" s="96">
        <f t="shared" si="20"/>
        <v>-71</v>
      </c>
    </row>
    <row r="12" spans="1:31" ht="16.5" customHeight="1">
      <c r="A12" s="99">
        <v>512</v>
      </c>
      <c r="B12" s="84" t="s">
        <v>54</v>
      </c>
      <c r="C12" s="85">
        <v>40</v>
      </c>
      <c r="D12" s="31">
        <v>38</v>
      </c>
      <c r="E12" s="87">
        <f t="shared" si="0"/>
        <v>0.3</v>
      </c>
      <c r="F12" s="87">
        <f t="shared" si="1"/>
        <v>0.3</v>
      </c>
      <c r="G12" s="88">
        <f t="shared" si="2"/>
        <v>-2</v>
      </c>
      <c r="H12" s="89">
        <f t="shared" si="3"/>
        <v>-5</v>
      </c>
      <c r="I12" s="31">
        <v>350</v>
      </c>
      <c r="J12" s="31">
        <v>292</v>
      </c>
      <c r="K12" s="87">
        <f t="shared" si="4"/>
        <v>0.4</v>
      </c>
      <c r="L12" s="87">
        <f t="shared" si="5"/>
        <v>0.3</v>
      </c>
      <c r="M12" s="88">
        <f t="shared" si="6"/>
        <v>-58</v>
      </c>
      <c r="N12" s="90">
        <f t="shared" si="7"/>
        <v>-16.6</v>
      </c>
      <c r="O12" s="91">
        <f t="shared" si="8"/>
        <v>8.8</v>
      </c>
      <c r="P12" s="87">
        <f t="shared" si="9"/>
        <v>7.7</v>
      </c>
      <c r="Q12" s="89">
        <f t="shared" si="10"/>
        <v>-1.1000000000000005</v>
      </c>
      <c r="R12" s="99">
        <v>512</v>
      </c>
      <c r="S12" s="84" t="s">
        <v>54</v>
      </c>
      <c r="T12" s="92">
        <v>509112</v>
      </c>
      <c r="U12" s="93">
        <v>524556</v>
      </c>
      <c r="V12" s="94">
        <f t="shared" si="11"/>
        <v>0.2</v>
      </c>
      <c r="W12" s="94">
        <f t="shared" si="12"/>
        <v>0.2</v>
      </c>
      <c r="X12" s="95">
        <f t="shared" si="13"/>
        <v>15444</v>
      </c>
      <c r="Y12" s="96">
        <f t="shared" si="14"/>
        <v>3</v>
      </c>
      <c r="Z12" s="93">
        <f t="shared" si="15"/>
        <v>12727.8</v>
      </c>
      <c r="AA12" s="93">
        <f t="shared" si="16"/>
        <v>13804.1</v>
      </c>
      <c r="AB12" s="97">
        <f t="shared" si="17"/>
        <v>8.5</v>
      </c>
      <c r="AC12" s="92">
        <f t="shared" si="18"/>
        <v>1454.6</v>
      </c>
      <c r="AD12" s="93">
        <f t="shared" si="19"/>
        <v>1796.4</v>
      </c>
      <c r="AE12" s="96">
        <f t="shared" si="20"/>
        <v>23.5</v>
      </c>
    </row>
    <row r="13" spans="1:31" ht="16.5" customHeight="1">
      <c r="A13" s="99">
        <v>513</v>
      </c>
      <c r="B13" s="84" t="s">
        <v>55</v>
      </c>
      <c r="C13" s="85">
        <v>19</v>
      </c>
      <c r="D13" s="31">
        <v>12</v>
      </c>
      <c r="E13" s="87">
        <f t="shared" si="0"/>
        <v>0.1</v>
      </c>
      <c r="F13" s="87">
        <f t="shared" si="1"/>
        <v>0.1</v>
      </c>
      <c r="G13" s="88">
        <f t="shared" si="2"/>
        <v>-7</v>
      </c>
      <c r="H13" s="89">
        <f t="shared" si="3"/>
        <v>-36.8</v>
      </c>
      <c r="I13" s="31">
        <v>288</v>
      </c>
      <c r="J13" s="31">
        <v>208</v>
      </c>
      <c r="K13" s="87">
        <f t="shared" si="4"/>
        <v>0.3</v>
      </c>
      <c r="L13" s="87">
        <f t="shared" si="5"/>
        <v>0.2</v>
      </c>
      <c r="M13" s="88">
        <f t="shared" si="6"/>
        <v>-80</v>
      </c>
      <c r="N13" s="90">
        <f t="shared" si="7"/>
        <v>-27.8</v>
      </c>
      <c r="O13" s="91">
        <f t="shared" si="8"/>
        <v>15.2</v>
      </c>
      <c r="P13" s="87">
        <f t="shared" si="9"/>
        <v>17.3</v>
      </c>
      <c r="Q13" s="89">
        <f t="shared" si="10"/>
        <v>2.1000000000000014</v>
      </c>
      <c r="R13" s="99">
        <v>513</v>
      </c>
      <c r="S13" s="84" t="s">
        <v>55</v>
      </c>
      <c r="T13" s="92">
        <v>645156</v>
      </c>
      <c r="U13" s="93">
        <v>564686</v>
      </c>
      <c r="V13" s="94">
        <f t="shared" si="11"/>
        <v>0.2</v>
      </c>
      <c r="W13" s="94">
        <f t="shared" si="12"/>
        <v>0.2</v>
      </c>
      <c r="X13" s="95">
        <f t="shared" si="13"/>
        <v>-80470</v>
      </c>
      <c r="Y13" s="96">
        <f t="shared" si="14"/>
        <v>-12.5</v>
      </c>
      <c r="Z13" s="93">
        <f t="shared" si="15"/>
        <v>33955.6</v>
      </c>
      <c r="AA13" s="93">
        <f t="shared" si="16"/>
        <v>47057.2</v>
      </c>
      <c r="AB13" s="97">
        <f t="shared" si="17"/>
        <v>38.6</v>
      </c>
      <c r="AC13" s="92">
        <f t="shared" si="18"/>
        <v>2240.1</v>
      </c>
      <c r="AD13" s="93">
        <f t="shared" si="19"/>
        <v>2714.8</v>
      </c>
      <c r="AE13" s="96">
        <f t="shared" si="20"/>
        <v>21.2</v>
      </c>
    </row>
    <row r="14" spans="1:31" ht="16.5" customHeight="1">
      <c r="A14" s="83">
        <v>52</v>
      </c>
      <c r="B14" s="84" t="s">
        <v>18</v>
      </c>
      <c r="C14" s="85">
        <f>SUM(C15:C16)</f>
        <v>1001</v>
      </c>
      <c r="D14" s="100">
        <f>SUM(D15:D16)</f>
        <v>1032</v>
      </c>
      <c r="E14" s="87">
        <f t="shared" si="0"/>
        <v>7</v>
      </c>
      <c r="F14" s="87">
        <f t="shared" si="1"/>
        <v>7.3</v>
      </c>
      <c r="G14" s="88">
        <f t="shared" si="2"/>
        <v>31</v>
      </c>
      <c r="H14" s="89">
        <f t="shared" si="3"/>
        <v>3.1</v>
      </c>
      <c r="I14" s="100">
        <f>SUM(I15:I16)</f>
        <v>8292</v>
      </c>
      <c r="J14" s="100">
        <f>SUM(J15:J16)</f>
        <v>8919</v>
      </c>
      <c r="K14" s="87">
        <f t="shared" si="4"/>
        <v>9.5</v>
      </c>
      <c r="L14" s="87">
        <f t="shared" si="5"/>
        <v>9.8</v>
      </c>
      <c r="M14" s="88">
        <f t="shared" si="6"/>
        <v>627</v>
      </c>
      <c r="N14" s="90">
        <f t="shared" si="7"/>
        <v>7.6</v>
      </c>
      <c r="O14" s="91">
        <f t="shared" si="8"/>
        <v>8.3</v>
      </c>
      <c r="P14" s="87">
        <f t="shared" si="9"/>
        <v>8.6</v>
      </c>
      <c r="Q14" s="89">
        <f t="shared" si="10"/>
        <v>0.29999999999999893</v>
      </c>
      <c r="R14" s="83">
        <v>52</v>
      </c>
      <c r="S14" s="84" t="s">
        <v>18</v>
      </c>
      <c r="T14" s="92">
        <f>SUM(T15:T16)</f>
        <v>54256711</v>
      </c>
      <c r="U14" s="93">
        <f>SUM(U15:U16)</f>
        <v>47950151</v>
      </c>
      <c r="V14" s="94">
        <f t="shared" si="11"/>
        <v>20.3</v>
      </c>
      <c r="W14" s="94">
        <f t="shared" si="12"/>
        <v>17.2</v>
      </c>
      <c r="X14" s="95">
        <f t="shared" si="13"/>
        <v>-6306560</v>
      </c>
      <c r="Y14" s="96">
        <f t="shared" si="14"/>
        <v>-11.6</v>
      </c>
      <c r="Z14" s="93">
        <f t="shared" si="15"/>
        <v>54202.5</v>
      </c>
      <c r="AA14" s="93">
        <f t="shared" si="16"/>
        <v>46463.3</v>
      </c>
      <c r="AB14" s="97">
        <f t="shared" si="17"/>
        <v>-14.3</v>
      </c>
      <c r="AC14" s="92">
        <f t="shared" si="18"/>
        <v>6543.3</v>
      </c>
      <c r="AD14" s="93">
        <f t="shared" si="19"/>
        <v>5376.2</v>
      </c>
      <c r="AE14" s="96">
        <f t="shared" si="20"/>
        <v>-17.8</v>
      </c>
    </row>
    <row r="15" spans="1:31" ht="16.5" customHeight="1">
      <c r="A15" s="99">
        <v>521</v>
      </c>
      <c r="B15" s="84" t="s">
        <v>56</v>
      </c>
      <c r="C15" s="85">
        <v>544</v>
      </c>
      <c r="D15" s="31">
        <v>565</v>
      </c>
      <c r="E15" s="87">
        <f t="shared" si="0"/>
        <v>3.8</v>
      </c>
      <c r="F15" s="87">
        <f t="shared" si="1"/>
        <v>4</v>
      </c>
      <c r="G15" s="88">
        <f t="shared" si="2"/>
        <v>21</v>
      </c>
      <c r="H15" s="89">
        <f t="shared" si="3"/>
        <v>3.9</v>
      </c>
      <c r="I15" s="101">
        <v>4477</v>
      </c>
      <c r="J15" s="100">
        <v>5193</v>
      </c>
      <c r="K15" s="87">
        <f t="shared" si="4"/>
        <v>5.1</v>
      </c>
      <c r="L15" s="87">
        <f t="shared" si="5"/>
        <v>5.7</v>
      </c>
      <c r="M15" s="88">
        <f t="shared" si="6"/>
        <v>716</v>
      </c>
      <c r="N15" s="90">
        <f t="shared" si="7"/>
        <v>16</v>
      </c>
      <c r="O15" s="91">
        <f t="shared" si="8"/>
        <v>8.2</v>
      </c>
      <c r="P15" s="87">
        <f t="shared" si="9"/>
        <v>9.2</v>
      </c>
      <c r="Q15" s="89">
        <f t="shared" si="10"/>
        <v>1</v>
      </c>
      <c r="R15" s="99">
        <v>521</v>
      </c>
      <c r="S15" s="84" t="s">
        <v>56</v>
      </c>
      <c r="T15" s="92">
        <v>27734980</v>
      </c>
      <c r="U15" s="93">
        <v>31002558</v>
      </c>
      <c r="V15" s="94">
        <f t="shared" si="11"/>
        <v>10.4</v>
      </c>
      <c r="W15" s="94">
        <f t="shared" si="12"/>
        <v>11.1</v>
      </c>
      <c r="X15" s="95">
        <f t="shared" si="13"/>
        <v>3267578</v>
      </c>
      <c r="Y15" s="96">
        <f t="shared" si="14"/>
        <v>11.8</v>
      </c>
      <c r="Z15" s="93">
        <f t="shared" si="15"/>
        <v>50983.4</v>
      </c>
      <c r="AA15" s="93">
        <f t="shared" si="16"/>
        <v>54871.8</v>
      </c>
      <c r="AB15" s="97">
        <f t="shared" si="17"/>
        <v>7.6</v>
      </c>
      <c r="AC15" s="92">
        <f t="shared" si="18"/>
        <v>6195</v>
      </c>
      <c r="AD15" s="93">
        <f t="shared" si="19"/>
        <v>5970.1</v>
      </c>
      <c r="AE15" s="96">
        <f t="shared" si="20"/>
        <v>-3.6</v>
      </c>
    </row>
    <row r="16" spans="1:31" ht="16.5" customHeight="1">
      <c r="A16" s="99">
        <v>522</v>
      </c>
      <c r="B16" s="84" t="s">
        <v>57</v>
      </c>
      <c r="C16" s="85">
        <v>457</v>
      </c>
      <c r="D16" s="31">
        <v>467</v>
      </c>
      <c r="E16" s="87">
        <f t="shared" si="0"/>
        <v>3.2</v>
      </c>
      <c r="F16" s="87">
        <f t="shared" si="1"/>
        <v>3.3</v>
      </c>
      <c r="G16" s="88">
        <f t="shared" si="2"/>
        <v>10</v>
      </c>
      <c r="H16" s="89">
        <f t="shared" si="3"/>
        <v>2.2</v>
      </c>
      <c r="I16" s="101">
        <v>3815</v>
      </c>
      <c r="J16" s="100">
        <v>3726</v>
      </c>
      <c r="K16" s="87">
        <f t="shared" si="4"/>
        <v>4.4</v>
      </c>
      <c r="L16" s="87">
        <f t="shared" si="5"/>
        <v>4.1</v>
      </c>
      <c r="M16" s="88">
        <f t="shared" si="6"/>
        <v>-89</v>
      </c>
      <c r="N16" s="90">
        <f t="shared" si="7"/>
        <v>-2.3</v>
      </c>
      <c r="O16" s="91">
        <f t="shared" si="8"/>
        <v>8.3</v>
      </c>
      <c r="P16" s="87">
        <f t="shared" si="9"/>
        <v>8</v>
      </c>
      <c r="Q16" s="89">
        <f t="shared" si="10"/>
        <v>-0.3000000000000007</v>
      </c>
      <c r="R16" s="99">
        <v>522</v>
      </c>
      <c r="S16" s="84" t="s">
        <v>57</v>
      </c>
      <c r="T16" s="92">
        <v>26521731</v>
      </c>
      <c r="U16" s="93">
        <v>16947593</v>
      </c>
      <c r="V16" s="94">
        <f t="shared" si="11"/>
        <v>9.9</v>
      </c>
      <c r="W16" s="94">
        <f t="shared" si="12"/>
        <v>6.1</v>
      </c>
      <c r="X16" s="95">
        <f t="shared" si="13"/>
        <v>-9574138</v>
      </c>
      <c r="Y16" s="96">
        <f t="shared" si="14"/>
        <v>-36.1</v>
      </c>
      <c r="Z16" s="93">
        <f t="shared" si="15"/>
        <v>58034.4</v>
      </c>
      <c r="AA16" s="93">
        <f t="shared" si="16"/>
        <v>36290.3</v>
      </c>
      <c r="AB16" s="97">
        <f t="shared" si="17"/>
        <v>-37.5</v>
      </c>
      <c r="AC16" s="92">
        <f t="shared" si="18"/>
        <v>6952</v>
      </c>
      <c r="AD16" s="93">
        <f t="shared" si="19"/>
        <v>4548.5</v>
      </c>
      <c r="AE16" s="96">
        <f t="shared" si="20"/>
        <v>-34.6</v>
      </c>
    </row>
    <row r="17" spans="1:31" ht="16.5" customHeight="1">
      <c r="A17" s="83">
        <v>53</v>
      </c>
      <c r="B17" s="102" t="s">
        <v>58</v>
      </c>
      <c r="C17" s="103">
        <f>SUM(C18:C23)</f>
        <v>629</v>
      </c>
      <c r="D17" s="31">
        <f>SUM(D18:D23)</f>
        <v>593</v>
      </c>
      <c r="E17" s="87">
        <f t="shared" si="0"/>
        <v>4.4</v>
      </c>
      <c r="F17" s="87">
        <f t="shared" si="1"/>
        <v>4.2</v>
      </c>
      <c r="G17" s="88">
        <f t="shared" si="2"/>
        <v>-36</v>
      </c>
      <c r="H17" s="89">
        <f t="shared" si="3"/>
        <v>-5.7</v>
      </c>
      <c r="I17" s="100">
        <f>SUM(I18:I23)</f>
        <v>4114</v>
      </c>
      <c r="J17" s="100">
        <f>SUM(J18:J23)</f>
        <v>3764</v>
      </c>
      <c r="K17" s="87">
        <f t="shared" si="4"/>
        <v>4.7</v>
      </c>
      <c r="L17" s="87">
        <f t="shared" si="5"/>
        <v>4.1</v>
      </c>
      <c r="M17" s="88">
        <f t="shared" si="6"/>
        <v>-350</v>
      </c>
      <c r="N17" s="90">
        <f t="shared" si="7"/>
        <v>-8.5</v>
      </c>
      <c r="O17" s="91">
        <f t="shared" si="8"/>
        <v>6.5</v>
      </c>
      <c r="P17" s="87">
        <f t="shared" si="9"/>
        <v>6.3</v>
      </c>
      <c r="Q17" s="89">
        <f t="shared" si="10"/>
        <v>-0.20000000000000018</v>
      </c>
      <c r="R17" s="83">
        <v>53</v>
      </c>
      <c r="S17" s="84" t="s">
        <v>58</v>
      </c>
      <c r="T17" s="92">
        <f>SUM(T18:T23)</f>
        <v>29221825</v>
      </c>
      <c r="U17" s="93">
        <f>SUM(U18:U23)</f>
        <v>30213357</v>
      </c>
      <c r="V17" s="94">
        <f t="shared" si="11"/>
        <v>10.9</v>
      </c>
      <c r="W17" s="94">
        <f t="shared" si="12"/>
        <v>10.8</v>
      </c>
      <c r="X17" s="95">
        <f t="shared" si="13"/>
        <v>991532</v>
      </c>
      <c r="Y17" s="96">
        <f t="shared" si="14"/>
        <v>3.4</v>
      </c>
      <c r="Z17" s="93">
        <f t="shared" si="15"/>
        <v>46457.6</v>
      </c>
      <c r="AA17" s="93">
        <f t="shared" si="16"/>
        <v>50950</v>
      </c>
      <c r="AB17" s="97">
        <f t="shared" si="17"/>
        <v>9.7</v>
      </c>
      <c r="AC17" s="92">
        <f t="shared" si="18"/>
        <v>7103</v>
      </c>
      <c r="AD17" s="93">
        <f t="shared" si="19"/>
        <v>8026.9</v>
      </c>
      <c r="AE17" s="96">
        <f t="shared" si="20"/>
        <v>13</v>
      </c>
    </row>
    <row r="18" spans="1:31" ht="16.5" customHeight="1">
      <c r="A18" s="99">
        <v>531</v>
      </c>
      <c r="B18" s="102" t="s">
        <v>59</v>
      </c>
      <c r="C18">
        <v>326</v>
      </c>
      <c r="D18" s="31">
        <v>316</v>
      </c>
      <c r="E18" s="87">
        <f t="shared" si="0"/>
        <v>2.3</v>
      </c>
      <c r="F18" s="87">
        <f t="shared" si="1"/>
        <v>2.2</v>
      </c>
      <c r="G18" s="88">
        <f t="shared" si="2"/>
        <v>-10</v>
      </c>
      <c r="H18" s="89">
        <f t="shared" si="3"/>
        <v>-3.1</v>
      </c>
      <c r="I18" s="101">
        <v>2006</v>
      </c>
      <c r="J18" s="100">
        <v>1911</v>
      </c>
      <c r="K18" s="87">
        <f t="shared" si="4"/>
        <v>2.3</v>
      </c>
      <c r="L18" s="87">
        <f t="shared" si="5"/>
        <v>2.1</v>
      </c>
      <c r="M18" s="88">
        <f t="shared" si="6"/>
        <v>-95</v>
      </c>
      <c r="N18" s="90">
        <f t="shared" si="7"/>
        <v>-4.7</v>
      </c>
      <c r="O18" s="91">
        <f t="shared" si="8"/>
        <v>6.2</v>
      </c>
      <c r="P18" s="87">
        <f t="shared" si="9"/>
        <v>6</v>
      </c>
      <c r="Q18" s="89">
        <f t="shared" si="10"/>
        <v>-0.20000000000000018</v>
      </c>
      <c r="R18" s="99">
        <v>531</v>
      </c>
      <c r="S18" s="84" t="s">
        <v>59</v>
      </c>
      <c r="T18" s="92">
        <v>8327961</v>
      </c>
      <c r="U18" s="93">
        <v>10328889</v>
      </c>
      <c r="V18" s="94">
        <f t="shared" si="11"/>
        <v>3.1</v>
      </c>
      <c r="W18" s="94">
        <f t="shared" si="12"/>
        <v>3.7</v>
      </c>
      <c r="X18" s="95">
        <f t="shared" si="13"/>
        <v>2000928</v>
      </c>
      <c r="Y18" s="96">
        <f t="shared" si="14"/>
        <v>24</v>
      </c>
      <c r="Z18" s="93">
        <f t="shared" si="15"/>
        <v>25545.9</v>
      </c>
      <c r="AA18" s="93">
        <f t="shared" si="16"/>
        <v>32686.4</v>
      </c>
      <c r="AB18" s="97">
        <f t="shared" si="17"/>
        <v>28</v>
      </c>
      <c r="AC18" s="92">
        <f t="shared" si="18"/>
        <v>4151.5</v>
      </c>
      <c r="AD18" s="93">
        <f t="shared" si="19"/>
        <v>5405</v>
      </c>
      <c r="AE18" s="96">
        <f t="shared" si="20"/>
        <v>30.2</v>
      </c>
    </row>
    <row r="19" spans="1:31" ht="16.5" customHeight="1">
      <c r="A19" s="99">
        <v>532</v>
      </c>
      <c r="B19" s="102" t="s">
        <v>19</v>
      </c>
      <c r="C19">
        <v>115</v>
      </c>
      <c r="D19" s="31">
        <v>97</v>
      </c>
      <c r="E19" s="87">
        <f t="shared" si="0"/>
        <v>0.8</v>
      </c>
      <c r="F19" s="87">
        <f t="shared" si="1"/>
        <v>0.7</v>
      </c>
      <c r="G19" s="88">
        <f t="shared" si="2"/>
        <v>-18</v>
      </c>
      <c r="H19" s="89">
        <f t="shared" si="3"/>
        <v>-15.7</v>
      </c>
      <c r="I19" s="101">
        <v>726</v>
      </c>
      <c r="J19" s="31">
        <v>582</v>
      </c>
      <c r="K19" s="87">
        <f t="shared" si="4"/>
        <v>0.8</v>
      </c>
      <c r="L19" s="87">
        <f t="shared" si="5"/>
        <v>0.6</v>
      </c>
      <c r="M19" s="88">
        <f t="shared" si="6"/>
        <v>-144</v>
      </c>
      <c r="N19" s="90">
        <f t="shared" si="7"/>
        <v>-19.8</v>
      </c>
      <c r="O19" s="91">
        <f t="shared" si="8"/>
        <v>6.3</v>
      </c>
      <c r="P19" s="87">
        <f t="shared" si="9"/>
        <v>6</v>
      </c>
      <c r="Q19" s="89">
        <f t="shared" si="10"/>
        <v>-0.2999999999999998</v>
      </c>
      <c r="R19" s="99">
        <v>532</v>
      </c>
      <c r="S19" s="84" t="s">
        <v>19</v>
      </c>
      <c r="T19" s="92">
        <v>3844190</v>
      </c>
      <c r="U19" s="93">
        <v>3933906</v>
      </c>
      <c r="V19" s="94">
        <f t="shared" si="11"/>
        <v>1.4</v>
      </c>
      <c r="W19" s="94">
        <f t="shared" si="12"/>
        <v>1.4</v>
      </c>
      <c r="X19" s="95">
        <f t="shared" si="13"/>
        <v>89716</v>
      </c>
      <c r="Y19" s="96">
        <f t="shared" si="14"/>
        <v>2.3</v>
      </c>
      <c r="Z19" s="93">
        <f t="shared" si="15"/>
        <v>33427.7</v>
      </c>
      <c r="AA19" s="93">
        <f t="shared" si="16"/>
        <v>40555.7</v>
      </c>
      <c r="AB19" s="97">
        <f t="shared" si="17"/>
        <v>21.3</v>
      </c>
      <c r="AC19" s="92">
        <f t="shared" si="18"/>
        <v>5295</v>
      </c>
      <c r="AD19" s="93">
        <f t="shared" si="19"/>
        <v>6759.3</v>
      </c>
      <c r="AE19" s="96">
        <f t="shared" si="20"/>
        <v>27.7</v>
      </c>
    </row>
    <row r="20" spans="1:31" ht="16.5" customHeight="1">
      <c r="A20" s="99">
        <v>533</v>
      </c>
      <c r="B20" s="102" t="s">
        <v>20</v>
      </c>
      <c r="C20">
        <v>59</v>
      </c>
      <c r="D20" s="31">
        <v>53</v>
      </c>
      <c r="E20" s="87">
        <f t="shared" si="0"/>
        <v>0.4</v>
      </c>
      <c r="F20" s="87">
        <f t="shared" si="1"/>
        <v>0.4</v>
      </c>
      <c r="G20" s="88">
        <f t="shared" si="2"/>
        <v>-6</v>
      </c>
      <c r="H20" s="89">
        <f t="shared" si="3"/>
        <v>-10.2</v>
      </c>
      <c r="I20" s="101">
        <v>446</v>
      </c>
      <c r="J20" s="100">
        <v>343</v>
      </c>
      <c r="K20" s="87">
        <f t="shared" si="4"/>
        <v>0.5</v>
      </c>
      <c r="L20" s="87">
        <f t="shared" si="5"/>
        <v>0.4</v>
      </c>
      <c r="M20" s="88">
        <f t="shared" si="6"/>
        <v>-103</v>
      </c>
      <c r="N20" s="90">
        <f t="shared" si="7"/>
        <v>-23.1</v>
      </c>
      <c r="O20" s="91">
        <f t="shared" si="8"/>
        <v>7.6</v>
      </c>
      <c r="P20" s="87">
        <f t="shared" si="9"/>
        <v>6.5</v>
      </c>
      <c r="Q20" s="89">
        <f t="shared" si="10"/>
        <v>-1.0999999999999996</v>
      </c>
      <c r="R20" s="99">
        <v>533</v>
      </c>
      <c r="S20" s="84" t="s">
        <v>20</v>
      </c>
      <c r="T20" s="92">
        <v>8128816</v>
      </c>
      <c r="U20" s="93">
        <v>8704353</v>
      </c>
      <c r="V20" s="94">
        <f t="shared" si="11"/>
        <v>3</v>
      </c>
      <c r="W20" s="94">
        <f t="shared" si="12"/>
        <v>3.1</v>
      </c>
      <c r="X20" s="95">
        <f t="shared" si="13"/>
        <v>575537</v>
      </c>
      <c r="Y20" s="96">
        <f t="shared" si="14"/>
        <v>7.1</v>
      </c>
      <c r="Z20" s="93">
        <f t="shared" si="15"/>
        <v>137776.5</v>
      </c>
      <c r="AA20" s="93">
        <f t="shared" si="16"/>
        <v>164233.1</v>
      </c>
      <c r="AB20" s="97">
        <f t="shared" si="17"/>
        <v>19.2</v>
      </c>
      <c r="AC20" s="92">
        <f t="shared" si="18"/>
        <v>18226</v>
      </c>
      <c r="AD20" s="93">
        <f t="shared" si="19"/>
        <v>25377.1</v>
      </c>
      <c r="AE20" s="96">
        <f t="shared" si="20"/>
        <v>39.2</v>
      </c>
    </row>
    <row r="21" spans="1:31" ht="16.5" customHeight="1">
      <c r="A21" s="99">
        <v>534</v>
      </c>
      <c r="B21" s="102" t="s">
        <v>60</v>
      </c>
      <c r="C21">
        <v>64</v>
      </c>
      <c r="D21" s="31">
        <v>56</v>
      </c>
      <c r="E21" s="87">
        <f t="shared" si="0"/>
        <v>0.4</v>
      </c>
      <c r="F21" s="87">
        <f t="shared" si="1"/>
        <v>0.4</v>
      </c>
      <c r="G21" s="88">
        <f t="shared" si="2"/>
        <v>-8</v>
      </c>
      <c r="H21" s="89">
        <f t="shared" si="3"/>
        <v>-12.5</v>
      </c>
      <c r="I21" s="101">
        <v>464</v>
      </c>
      <c r="J21" s="31">
        <v>418</v>
      </c>
      <c r="K21" s="87">
        <f t="shared" si="4"/>
        <v>0.5</v>
      </c>
      <c r="L21" s="87">
        <f t="shared" si="5"/>
        <v>0.5</v>
      </c>
      <c r="M21" s="88">
        <f t="shared" si="6"/>
        <v>-46</v>
      </c>
      <c r="N21" s="90">
        <f t="shared" si="7"/>
        <v>-9.9</v>
      </c>
      <c r="O21" s="91">
        <f t="shared" si="8"/>
        <v>7.3</v>
      </c>
      <c r="P21" s="87">
        <f t="shared" si="9"/>
        <v>7.5</v>
      </c>
      <c r="Q21" s="89">
        <f t="shared" si="10"/>
        <v>0.20000000000000018</v>
      </c>
      <c r="R21" s="99">
        <v>534</v>
      </c>
      <c r="S21" s="84" t="s">
        <v>60</v>
      </c>
      <c r="T21" s="92">
        <v>7298324</v>
      </c>
      <c r="U21" s="93">
        <v>5456286</v>
      </c>
      <c r="V21" s="94">
        <f t="shared" si="11"/>
        <v>2.7</v>
      </c>
      <c r="W21" s="94">
        <f t="shared" si="12"/>
        <v>2</v>
      </c>
      <c r="X21" s="95">
        <f t="shared" si="13"/>
        <v>-1842038</v>
      </c>
      <c r="Y21" s="96">
        <f t="shared" si="14"/>
        <v>-25.2</v>
      </c>
      <c r="Z21" s="93">
        <f t="shared" si="15"/>
        <v>114036.3</v>
      </c>
      <c r="AA21" s="93">
        <f t="shared" si="16"/>
        <v>97433.7</v>
      </c>
      <c r="AB21" s="97">
        <f t="shared" si="17"/>
        <v>-14.6</v>
      </c>
      <c r="AC21" s="92">
        <f t="shared" si="18"/>
        <v>15729.1</v>
      </c>
      <c r="AD21" s="93">
        <f t="shared" si="19"/>
        <v>13053.3</v>
      </c>
      <c r="AE21" s="96">
        <f t="shared" si="20"/>
        <v>-17</v>
      </c>
    </row>
    <row r="22" spans="1:31" ht="16.5" customHeight="1">
      <c r="A22" s="99">
        <v>535</v>
      </c>
      <c r="B22" s="102" t="s">
        <v>61</v>
      </c>
      <c r="C22">
        <v>14</v>
      </c>
      <c r="D22" s="31">
        <v>14</v>
      </c>
      <c r="E22" s="87">
        <f t="shared" si="0"/>
        <v>0.1</v>
      </c>
      <c r="F22" s="87">
        <f t="shared" si="1"/>
        <v>0.1</v>
      </c>
      <c r="G22" s="88">
        <f t="shared" si="2"/>
        <v>0</v>
      </c>
      <c r="H22" s="89">
        <f t="shared" si="3"/>
        <v>0</v>
      </c>
      <c r="I22" s="101">
        <v>93</v>
      </c>
      <c r="J22" s="31">
        <v>61</v>
      </c>
      <c r="K22" s="87">
        <f t="shared" si="4"/>
        <v>0.1</v>
      </c>
      <c r="L22" s="87">
        <f t="shared" si="5"/>
        <v>0.1</v>
      </c>
      <c r="M22" s="88">
        <f t="shared" si="6"/>
        <v>-32</v>
      </c>
      <c r="N22" s="90">
        <f t="shared" si="7"/>
        <v>-34.4</v>
      </c>
      <c r="O22" s="91">
        <f t="shared" si="8"/>
        <v>6.6</v>
      </c>
      <c r="P22" s="87">
        <f t="shared" si="9"/>
        <v>4.4</v>
      </c>
      <c r="Q22" s="89">
        <f t="shared" si="10"/>
        <v>-2.1999999999999993</v>
      </c>
      <c r="R22" s="99">
        <v>535</v>
      </c>
      <c r="S22" s="84" t="s">
        <v>61</v>
      </c>
      <c r="T22" s="92">
        <v>312515</v>
      </c>
      <c r="U22" s="93">
        <v>234105</v>
      </c>
      <c r="V22" s="94">
        <f t="shared" si="11"/>
        <v>0.1</v>
      </c>
      <c r="W22" s="94">
        <f t="shared" si="12"/>
        <v>0.1</v>
      </c>
      <c r="X22" s="95">
        <f t="shared" si="13"/>
        <v>-78410</v>
      </c>
      <c r="Y22" s="96">
        <f t="shared" si="14"/>
        <v>-25.1</v>
      </c>
      <c r="Z22" s="93">
        <f t="shared" si="15"/>
        <v>22322.5</v>
      </c>
      <c r="AA22" s="93">
        <f t="shared" si="16"/>
        <v>16721.8</v>
      </c>
      <c r="AB22" s="97">
        <f t="shared" si="17"/>
        <v>-25.1</v>
      </c>
      <c r="AC22" s="92">
        <f t="shared" si="18"/>
        <v>3360.4</v>
      </c>
      <c r="AD22" s="93">
        <f t="shared" si="19"/>
        <v>3837.8</v>
      </c>
      <c r="AE22" s="96">
        <f t="shared" si="20"/>
        <v>14.2</v>
      </c>
    </row>
    <row r="23" spans="1:31" ht="16.5" customHeight="1">
      <c r="A23" s="99">
        <v>536</v>
      </c>
      <c r="B23" s="102" t="s">
        <v>62</v>
      </c>
      <c r="C23">
        <v>51</v>
      </c>
      <c r="D23" s="31">
        <v>57</v>
      </c>
      <c r="E23" s="87">
        <f t="shared" si="0"/>
        <v>0.4</v>
      </c>
      <c r="F23" s="87">
        <f t="shared" si="1"/>
        <v>0.4</v>
      </c>
      <c r="G23" s="88">
        <f t="shared" si="2"/>
        <v>6</v>
      </c>
      <c r="H23" s="89">
        <f t="shared" si="3"/>
        <v>11.8</v>
      </c>
      <c r="I23" s="101">
        <v>379</v>
      </c>
      <c r="J23" s="31">
        <v>449</v>
      </c>
      <c r="K23" s="87">
        <f t="shared" si="4"/>
        <v>0.4</v>
      </c>
      <c r="L23" s="87">
        <f t="shared" si="5"/>
        <v>0.5</v>
      </c>
      <c r="M23" s="88">
        <f t="shared" si="6"/>
        <v>70</v>
      </c>
      <c r="N23" s="90">
        <f t="shared" si="7"/>
        <v>18.5</v>
      </c>
      <c r="O23" s="91">
        <f t="shared" si="8"/>
        <v>7.4</v>
      </c>
      <c r="P23" s="87">
        <f t="shared" si="9"/>
        <v>7.9</v>
      </c>
      <c r="Q23" s="89">
        <f t="shared" si="10"/>
        <v>0.5</v>
      </c>
      <c r="R23" s="99">
        <v>536</v>
      </c>
      <c r="S23" s="84" t="s">
        <v>62</v>
      </c>
      <c r="T23" s="92">
        <v>1310019</v>
      </c>
      <c r="U23" s="93">
        <v>1555818</v>
      </c>
      <c r="V23" s="94">
        <f t="shared" si="11"/>
        <v>0.5</v>
      </c>
      <c r="W23" s="94">
        <f t="shared" si="12"/>
        <v>0.6</v>
      </c>
      <c r="X23" s="95">
        <f t="shared" si="13"/>
        <v>245799</v>
      </c>
      <c r="Y23" s="96">
        <f t="shared" si="14"/>
        <v>18.8</v>
      </c>
      <c r="Z23" s="93">
        <f t="shared" si="15"/>
        <v>25686.6</v>
      </c>
      <c r="AA23" s="93">
        <f t="shared" si="16"/>
        <v>27295.1</v>
      </c>
      <c r="AB23" s="97">
        <f t="shared" si="17"/>
        <v>6.3</v>
      </c>
      <c r="AC23" s="92">
        <f t="shared" si="18"/>
        <v>3456.5</v>
      </c>
      <c r="AD23" s="93">
        <f t="shared" si="19"/>
        <v>3465.1</v>
      </c>
      <c r="AE23" s="96">
        <f t="shared" si="20"/>
        <v>0.2</v>
      </c>
    </row>
    <row r="24" spans="1:31" ht="16.5" customHeight="1">
      <c r="A24" s="83">
        <v>54</v>
      </c>
      <c r="B24" s="84" t="s">
        <v>63</v>
      </c>
      <c r="C24" s="85">
        <f>SUM(C25:C28)</f>
        <v>582</v>
      </c>
      <c r="D24" s="31">
        <f>SUM(D25:D28)</f>
        <v>592</v>
      </c>
      <c r="E24" s="87">
        <f t="shared" si="0"/>
        <v>4</v>
      </c>
      <c r="F24" s="87">
        <f t="shared" si="1"/>
        <v>4.2</v>
      </c>
      <c r="G24" s="88">
        <f t="shared" si="2"/>
        <v>10</v>
      </c>
      <c r="H24" s="89">
        <f t="shared" si="3"/>
        <v>1.7</v>
      </c>
      <c r="I24" s="100">
        <f>SUM(I25:I28)</f>
        <v>4348</v>
      </c>
      <c r="J24" s="100">
        <f>SUM(J25:J28)</f>
        <v>4207</v>
      </c>
      <c r="K24" s="87">
        <f t="shared" si="4"/>
        <v>5</v>
      </c>
      <c r="L24" s="87">
        <f t="shared" si="5"/>
        <v>4.6</v>
      </c>
      <c r="M24" s="88">
        <f t="shared" si="6"/>
        <v>-141</v>
      </c>
      <c r="N24" s="90">
        <f t="shared" si="7"/>
        <v>-3.2</v>
      </c>
      <c r="O24" s="91">
        <f t="shared" si="8"/>
        <v>7.5</v>
      </c>
      <c r="P24" s="87">
        <f t="shared" si="9"/>
        <v>7.1</v>
      </c>
      <c r="Q24" s="89">
        <f t="shared" si="10"/>
        <v>-0.40000000000000036</v>
      </c>
      <c r="R24" s="83">
        <v>54</v>
      </c>
      <c r="S24" s="84" t="s">
        <v>63</v>
      </c>
      <c r="T24" s="92">
        <f>SUM(T25:T28)</f>
        <v>21559207</v>
      </c>
      <c r="U24" s="93">
        <f>SUM(U25:U28)</f>
        <v>24445904</v>
      </c>
      <c r="V24" s="94">
        <f t="shared" si="11"/>
        <v>8.1</v>
      </c>
      <c r="W24" s="94">
        <f t="shared" si="12"/>
        <v>8.8</v>
      </c>
      <c r="X24" s="95">
        <f t="shared" si="13"/>
        <v>2886697</v>
      </c>
      <c r="Y24" s="96">
        <f t="shared" si="14"/>
        <v>13.4</v>
      </c>
      <c r="Z24" s="93">
        <f t="shared" si="15"/>
        <v>37043.3</v>
      </c>
      <c r="AA24" s="93">
        <f t="shared" si="16"/>
        <v>41293.8</v>
      </c>
      <c r="AB24" s="97">
        <f t="shared" si="17"/>
        <v>11.5</v>
      </c>
      <c r="AC24" s="92">
        <f t="shared" si="18"/>
        <v>4958.4</v>
      </c>
      <c r="AD24" s="93">
        <f t="shared" si="19"/>
        <v>5810.8</v>
      </c>
      <c r="AE24" s="96">
        <f t="shared" si="20"/>
        <v>17.2</v>
      </c>
    </row>
    <row r="25" spans="1:31" ht="16.5" customHeight="1">
      <c r="A25" s="99">
        <v>541</v>
      </c>
      <c r="B25" s="84" t="s">
        <v>64</v>
      </c>
      <c r="C25" s="85">
        <v>219</v>
      </c>
      <c r="D25" s="31">
        <v>215</v>
      </c>
      <c r="E25" s="87">
        <f t="shared" si="0"/>
        <v>1.5</v>
      </c>
      <c r="F25" s="87">
        <f t="shared" si="1"/>
        <v>1.5</v>
      </c>
      <c r="G25" s="88">
        <f t="shared" si="2"/>
        <v>-4</v>
      </c>
      <c r="H25" s="89">
        <f t="shared" si="3"/>
        <v>-1.8</v>
      </c>
      <c r="I25" s="101">
        <v>1475</v>
      </c>
      <c r="J25" s="100">
        <v>1463</v>
      </c>
      <c r="K25" s="87">
        <f t="shared" si="4"/>
        <v>1.7</v>
      </c>
      <c r="L25" s="87">
        <f t="shared" si="5"/>
        <v>1.6</v>
      </c>
      <c r="M25" s="88">
        <f t="shared" si="6"/>
        <v>-12</v>
      </c>
      <c r="N25" s="90">
        <f t="shared" si="7"/>
        <v>-0.8</v>
      </c>
      <c r="O25" s="91">
        <f t="shared" si="8"/>
        <v>6.7</v>
      </c>
      <c r="P25" s="87">
        <f t="shared" si="9"/>
        <v>6.8</v>
      </c>
      <c r="Q25" s="89">
        <f t="shared" si="10"/>
        <v>0.09999999999999964</v>
      </c>
      <c r="R25" s="99">
        <v>541</v>
      </c>
      <c r="S25" s="84" t="s">
        <v>64</v>
      </c>
      <c r="T25" s="92">
        <v>6826824</v>
      </c>
      <c r="U25" s="93">
        <v>8052143</v>
      </c>
      <c r="V25" s="94">
        <f t="shared" si="11"/>
        <v>2.6</v>
      </c>
      <c r="W25" s="94">
        <f t="shared" si="12"/>
        <v>2.9</v>
      </c>
      <c r="X25" s="95">
        <f t="shared" si="13"/>
        <v>1225319</v>
      </c>
      <c r="Y25" s="96">
        <f t="shared" si="14"/>
        <v>17.9</v>
      </c>
      <c r="Z25" s="93">
        <f t="shared" si="15"/>
        <v>31172.7</v>
      </c>
      <c r="AA25" s="93">
        <f t="shared" si="16"/>
        <v>37451.8</v>
      </c>
      <c r="AB25" s="97">
        <f t="shared" si="17"/>
        <v>20.1</v>
      </c>
      <c r="AC25" s="92">
        <f t="shared" si="18"/>
        <v>4628.4</v>
      </c>
      <c r="AD25" s="93">
        <f t="shared" si="19"/>
        <v>5503.9</v>
      </c>
      <c r="AE25" s="96">
        <f t="shared" si="20"/>
        <v>18.9</v>
      </c>
    </row>
    <row r="26" spans="1:31" ht="16.5" customHeight="1">
      <c r="A26" s="99">
        <v>542</v>
      </c>
      <c r="B26" s="84" t="s">
        <v>65</v>
      </c>
      <c r="C26" s="85">
        <v>129</v>
      </c>
      <c r="D26" s="31">
        <v>137</v>
      </c>
      <c r="E26" s="87">
        <f t="shared" si="0"/>
        <v>0.9</v>
      </c>
      <c r="F26" s="87">
        <f t="shared" si="1"/>
        <v>1</v>
      </c>
      <c r="G26" s="88">
        <f t="shared" si="2"/>
        <v>8</v>
      </c>
      <c r="H26" s="89">
        <f t="shared" si="3"/>
        <v>6.2</v>
      </c>
      <c r="I26" s="101">
        <v>1051</v>
      </c>
      <c r="J26" s="100">
        <v>928</v>
      </c>
      <c r="K26" s="87">
        <f t="shared" si="4"/>
        <v>1.2</v>
      </c>
      <c r="L26" s="87">
        <f t="shared" si="5"/>
        <v>1</v>
      </c>
      <c r="M26" s="88">
        <f t="shared" si="6"/>
        <v>-123</v>
      </c>
      <c r="N26" s="90">
        <f t="shared" si="7"/>
        <v>-11.7</v>
      </c>
      <c r="O26" s="91">
        <f t="shared" si="8"/>
        <v>8.1</v>
      </c>
      <c r="P26" s="87">
        <f t="shared" si="9"/>
        <v>6.8</v>
      </c>
      <c r="Q26" s="89">
        <f t="shared" si="10"/>
        <v>-1.2999999999999998</v>
      </c>
      <c r="R26" s="99">
        <v>542</v>
      </c>
      <c r="S26" s="84" t="s">
        <v>65</v>
      </c>
      <c r="T26" s="92">
        <v>3435638</v>
      </c>
      <c r="U26" s="93">
        <v>2933153</v>
      </c>
      <c r="V26" s="94">
        <f t="shared" si="11"/>
        <v>1.3</v>
      </c>
      <c r="W26" s="94">
        <f t="shared" si="12"/>
        <v>1.1</v>
      </c>
      <c r="X26" s="95">
        <f t="shared" si="13"/>
        <v>-502485</v>
      </c>
      <c r="Y26" s="96">
        <f t="shared" si="14"/>
        <v>-14.6</v>
      </c>
      <c r="Z26" s="93">
        <f t="shared" si="15"/>
        <v>26632.9</v>
      </c>
      <c r="AA26" s="93">
        <f t="shared" si="16"/>
        <v>21409.9</v>
      </c>
      <c r="AB26" s="97">
        <f t="shared" si="17"/>
        <v>-19.6</v>
      </c>
      <c r="AC26" s="92">
        <f t="shared" si="18"/>
        <v>3268.9</v>
      </c>
      <c r="AD26" s="93">
        <f t="shared" si="19"/>
        <v>3160.7</v>
      </c>
      <c r="AE26" s="96">
        <f t="shared" si="20"/>
        <v>-3.3</v>
      </c>
    </row>
    <row r="27" spans="1:31" ht="16.5" customHeight="1">
      <c r="A27" s="99">
        <v>543</v>
      </c>
      <c r="B27" s="84" t="s">
        <v>21</v>
      </c>
      <c r="C27" s="85">
        <v>139</v>
      </c>
      <c r="D27" s="31">
        <v>133</v>
      </c>
      <c r="E27" s="87">
        <f t="shared" si="0"/>
        <v>1</v>
      </c>
      <c r="F27" s="87">
        <f t="shared" si="1"/>
        <v>0.9</v>
      </c>
      <c r="G27" s="88">
        <f t="shared" si="2"/>
        <v>-6</v>
      </c>
      <c r="H27" s="89">
        <f t="shared" si="3"/>
        <v>-4.3</v>
      </c>
      <c r="I27" s="101">
        <v>1000</v>
      </c>
      <c r="J27" s="100">
        <v>903</v>
      </c>
      <c r="K27" s="87">
        <f t="shared" si="4"/>
        <v>1.1</v>
      </c>
      <c r="L27" s="87">
        <f t="shared" si="5"/>
        <v>1</v>
      </c>
      <c r="M27" s="88">
        <f t="shared" si="6"/>
        <v>-97</v>
      </c>
      <c r="N27" s="90">
        <f t="shared" si="7"/>
        <v>-9.7</v>
      </c>
      <c r="O27" s="91">
        <f t="shared" si="8"/>
        <v>7.2</v>
      </c>
      <c r="P27" s="87">
        <f t="shared" si="9"/>
        <v>6.8</v>
      </c>
      <c r="Q27" s="89">
        <f t="shared" si="10"/>
        <v>-0.40000000000000036</v>
      </c>
      <c r="R27" s="99">
        <v>543</v>
      </c>
      <c r="S27" s="84" t="s">
        <v>21</v>
      </c>
      <c r="T27" s="92">
        <v>6839072</v>
      </c>
      <c r="U27" s="93">
        <v>7514126</v>
      </c>
      <c r="V27" s="94">
        <f t="shared" si="11"/>
        <v>2.6</v>
      </c>
      <c r="W27" s="94">
        <f t="shared" si="12"/>
        <v>2.7</v>
      </c>
      <c r="X27" s="95">
        <f t="shared" si="13"/>
        <v>675054</v>
      </c>
      <c r="Y27" s="96">
        <f t="shared" si="14"/>
        <v>9.9</v>
      </c>
      <c r="Z27" s="93">
        <f t="shared" si="15"/>
        <v>49202</v>
      </c>
      <c r="AA27" s="93">
        <f t="shared" si="16"/>
        <v>56497.2</v>
      </c>
      <c r="AB27" s="97">
        <f t="shared" si="17"/>
        <v>14.8</v>
      </c>
      <c r="AC27" s="92">
        <f t="shared" si="18"/>
        <v>6839.1</v>
      </c>
      <c r="AD27" s="93">
        <f t="shared" si="19"/>
        <v>8321.3</v>
      </c>
      <c r="AE27" s="96">
        <f t="shared" si="20"/>
        <v>21.7</v>
      </c>
    </row>
    <row r="28" spans="1:31" ht="16.5" customHeight="1">
      <c r="A28" s="99">
        <v>549</v>
      </c>
      <c r="B28" s="84" t="s">
        <v>22</v>
      </c>
      <c r="C28" s="85">
        <v>95</v>
      </c>
      <c r="D28" s="31">
        <v>107</v>
      </c>
      <c r="E28" s="87">
        <f t="shared" si="0"/>
        <v>0.7</v>
      </c>
      <c r="F28" s="87">
        <f t="shared" si="1"/>
        <v>0.8</v>
      </c>
      <c r="G28" s="88">
        <f t="shared" si="2"/>
        <v>12</v>
      </c>
      <c r="H28" s="89">
        <f t="shared" si="3"/>
        <v>12.6</v>
      </c>
      <c r="I28" s="101">
        <v>822</v>
      </c>
      <c r="J28" s="31">
        <v>913</v>
      </c>
      <c r="K28" s="87">
        <f t="shared" si="4"/>
        <v>0.9</v>
      </c>
      <c r="L28" s="87">
        <f t="shared" si="5"/>
        <v>1</v>
      </c>
      <c r="M28" s="88">
        <f t="shared" si="6"/>
        <v>91</v>
      </c>
      <c r="N28" s="90">
        <f t="shared" si="7"/>
        <v>11.1</v>
      </c>
      <c r="O28" s="91">
        <f t="shared" si="8"/>
        <v>8.7</v>
      </c>
      <c r="P28" s="87">
        <f t="shared" si="9"/>
        <v>8.5</v>
      </c>
      <c r="Q28" s="89">
        <f t="shared" si="10"/>
        <v>-0.1999999999999993</v>
      </c>
      <c r="R28" s="99">
        <v>549</v>
      </c>
      <c r="S28" s="84" t="s">
        <v>22</v>
      </c>
      <c r="T28" s="92">
        <v>4457673</v>
      </c>
      <c r="U28" s="93">
        <v>5946482</v>
      </c>
      <c r="V28" s="94">
        <f t="shared" si="11"/>
        <v>1.7</v>
      </c>
      <c r="W28" s="94">
        <f t="shared" si="12"/>
        <v>2.1</v>
      </c>
      <c r="X28" s="95">
        <f t="shared" si="13"/>
        <v>1488809</v>
      </c>
      <c r="Y28" s="96">
        <f t="shared" si="14"/>
        <v>33.4</v>
      </c>
      <c r="Z28" s="93">
        <f t="shared" si="15"/>
        <v>46922.9</v>
      </c>
      <c r="AA28" s="93">
        <f t="shared" si="16"/>
        <v>55574.6</v>
      </c>
      <c r="AB28" s="97">
        <f t="shared" si="17"/>
        <v>18.4</v>
      </c>
      <c r="AC28" s="92">
        <f t="shared" si="18"/>
        <v>5423</v>
      </c>
      <c r="AD28" s="93">
        <f t="shared" si="19"/>
        <v>6513.1</v>
      </c>
      <c r="AE28" s="96">
        <f t="shared" si="20"/>
        <v>20.1</v>
      </c>
    </row>
    <row r="29" spans="1:31" ht="16.5" customHeight="1">
      <c r="A29" s="83">
        <v>55</v>
      </c>
      <c r="B29" s="84" t="s">
        <v>23</v>
      </c>
      <c r="C29" s="85">
        <f>SUM(C30:C33)</f>
        <v>624</v>
      </c>
      <c r="D29" s="31">
        <f>SUM(D30:D33)</f>
        <v>603</v>
      </c>
      <c r="E29" s="87">
        <f t="shared" si="0"/>
        <v>4.3</v>
      </c>
      <c r="F29" s="87">
        <f t="shared" si="1"/>
        <v>4.2</v>
      </c>
      <c r="G29" s="88">
        <f t="shared" si="2"/>
        <v>-21</v>
      </c>
      <c r="H29" s="89">
        <f t="shared" si="3"/>
        <v>-3.4</v>
      </c>
      <c r="I29" s="100">
        <f>SUM(I30:I33)</f>
        <v>5057</v>
      </c>
      <c r="J29" s="100">
        <f>SUM(J30:J33)</f>
        <v>4899</v>
      </c>
      <c r="K29" s="87">
        <f t="shared" si="4"/>
        <v>5.8</v>
      </c>
      <c r="L29" s="87">
        <f t="shared" si="5"/>
        <v>5.4</v>
      </c>
      <c r="M29" s="88">
        <f t="shared" si="6"/>
        <v>-158</v>
      </c>
      <c r="N29" s="90">
        <f t="shared" si="7"/>
        <v>-3.1</v>
      </c>
      <c r="O29" s="91">
        <f t="shared" si="8"/>
        <v>8.1</v>
      </c>
      <c r="P29" s="87">
        <f t="shared" si="9"/>
        <v>8.1</v>
      </c>
      <c r="Q29" s="89">
        <f t="shared" si="10"/>
        <v>0</v>
      </c>
      <c r="R29" s="83">
        <v>55</v>
      </c>
      <c r="S29" s="84" t="s">
        <v>23</v>
      </c>
      <c r="T29" s="92">
        <f>SUM(T30:T33)</f>
        <v>40697930</v>
      </c>
      <c r="U29" s="93">
        <f>SUM(U30:U33)</f>
        <v>39219258</v>
      </c>
      <c r="V29" s="94">
        <f t="shared" si="11"/>
        <v>15.2</v>
      </c>
      <c r="W29" s="94">
        <f t="shared" si="12"/>
        <v>14.1</v>
      </c>
      <c r="X29" s="95">
        <f t="shared" si="13"/>
        <v>-1478672</v>
      </c>
      <c r="Y29" s="96">
        <f t="shared" si="14"/>
        <v>-3.6</v>
      </c>
      <c r="Z29" s="93">
        <f t="shared" si="15"/>
        <v>65221</v>
      </c>
      <c r="AA29" s="93">
        <f t="shared" si="16"/>
        <v>65040.2</v>
      </c>
      <c r="AB29" s="97">
        <f t="shared" si="17"/>
        <v>-0.3</v>
      </c>
      <c r="AC29" s="92">
        <f t="shared" si="18"/>
        <v>8047.8</v>
      </c>
      <c r="AD29" s="93">
        <f t="shared" si="19"/>
        <v>8005.6</v>
      </c>
      <c r="AE29" s="96">
        <f t="shared" si="20"/>
        <v>-0.5</v>
      </c>
    </row>
    <row r="30" spans="1:31" ht="16.5" customHeight="1">
      <c r="A30" s="99">
        <v>551</v>
      </c>
      <c r="B30" s="84" t="s">
        <v>66</v>
      </c>
      <c r="C30" s="85">
        <v>109</v>
      </c>
      <c r="D30" s="31">
        <v>119</v>
      </c>
      <c r="E30" s="87">
        <f t="shared" si="0"/>
        <v>0.8</v>
      </c>
      <c r="F30" s="87">
        <f t="shared" si="1"/>
        <v>0.8</v>
      </c>
      <c r="G30" s="88">
        <f t="shared" si="2"/>
        <v>10</v>
      </c>
      <c r="H30" s="89">
        <f t="shared" si="3"/>
        <v>9.2</v>
      </c>
      <c r="I30" s="101">
        <v>784</v>
      </c>
      <c r="J30" s="100">
        <v>789</v>
      </c>
      <c r="K30" s="87">
        <f t="shared" si="4"/>
        <v>0.9</v>
      </c>
      <c r="L30" s="87">
        <f t="shared" si="5"/>
        <v>0.9</v>
      </c>
      <c r="M30" s="88">
        <f t="shared" si="6"/>
        <v>5</v>
      </c>
      <c r="N30" s="90">
        <f t="shared" si="7"/>
        <v>0.6</v>
      </c>
      <c r="O30" s="91">
        <f t="shared" si="8"/>
        <v>7.2</v>
      </c>
      <c r="P30" s="87">
        <f t="shared" si="9"/>
        <v>6.6</v>
      </c>
      <c r="Q30" s="89">
        <f t="shared" si="10"/>
        <v>-0.6000000000000005</v>
      </c>
      <c r="R30" s="99">
        <v>551</v>
      </c>
      <c r="S30" s="84" t="s">
        <v>66</v>
      </c>
      <c r="T30" s="92">
        <v>2199979</v>
      </c>
      <c r="U30" s="93">
        <v>2219032</v>
      </c>
      <c r="V30" s="94">
        <f t="shared" si="11"/>
        <v>0.8</v>
      </c>
      <c r="W30" s="94">
        <f t="shared" si="12"/>
        <v>0.8</v>
      </c>
      <c r="X30" s="95">
        <f t="shared" si="13"/>
        <v>19053</v>
      </c>
      <c r="Y30" s="96">
        <f t="shared" si="14"/>
        <v>0.9</v>
      </c>
      <c r="Z30" s="93">
        <f t="shared" si="15"/>
        <v>20183.3</v>
      </c>
      <c r="AA30" s="93">
        <f t="shared" si="16"/>
        <v>18647.3</v>
      </c>
      <c r="AB30" s="97">
        <f t="shared" si="17"/>
        <v>-7.6</v>
      </c>
      <c r="AC30" s="92">
        <f t="shared" si="18"/>
        <v>2806.1</v>
      </c>
      <c r="AD30" s="93">
        <f t="shared" si="19"/>
        <v>2812.5</v>
      </c>
      <c r="AE30" s="96">
        <f t="shared" si="20"/>
        <v>0.2</v>
      </c>
    </row>
    <row r="31" spans="1:31" ht="16.5" customHeight="1">
      <c r="A31" s="99">
        <v>552</v>
      </c>
      <c r="B31" s="84" t="s">
        <v>24</v>
      </c>
      <c r="C31" s="85">
        <v>187</v>
      </c>
      <c r="D31" s="31">
        <v>188</v>
      </c>
      <c r="E31" s="87">
        <f t="shared" si="0"/>
        <v>1.3</v>
      </c>
      <c r="F31" s="87">
        <f t="shared" si="1"/>
        <v>1.3</v>
      </c>
      <c r="G31" s="88">
        <f t="shared" si="2"/>
        <v>1</v>
      </c>
      <c r="H31" s="89">
        <f t="shared" si="3"/>
        <v>0.5</v>
      </c>
      <c r="I31" s="101">
        <v>2160</v>
      </c>
      <c r="J31" s="100">
        <v>2176</v>
      </c>
      <c r="K31" s="87">
        <f t="shared" si="4"/>
        <v>2.5</v>
      </c>
      <c r="L31" s="87">
        <f t="shared" si="5"/>
        <v>2.4</v>
      </c>
      <c r="M31" s="88">
        <f t="shared" si="6"/>
        <v>16</v>
      </c>
      <c r="N31" s="90">
        <f t="shared" si="7"/>
        <v>0.7</v>
      </c>
      <c r="O31" s="91">
        <f t="shared" si="8"/>
        <v>11.6</v>
      </c>
      <c r="P31" s="87">
        <f t="shared" si="9"/>
        <v>11.6</v>
      </c>
      <c r="Q31" s="89">
        <f t="shared" si="10"/>
        <v>0</v>
      </c>
      <c r="R31" s="99">
        <v>552</v>
      </c>
      <c r="S31" s="84" t="s">
        <v>24</v>
      </c>
      <c r="T31" s="92">
        <v>17352154</v>
      </c>
      <c r="U31" s="93">
        <v>18018275</v>
      </c>
      <c r="V31" s="94">
        <f t="shared" si="11"/>
        <v>6.5</v>
      </c>
      <c r="W31" s="94">
        <f t="shared" si="12"/>
        <v>6.5</v>
      </c>
      <c r="X31" s="95">
        <f t="shared" si="13"/>
        <v>666121</v>
      </c>
      <c r="Y31" s="96">
        <f t="shared" si="14"/>
        <v>3.8</v>
      </c>
      <c r="Z31" s="93">
        <f t="shared" si="15"/>
        <v>92792.3</v>
      </c>
      <c r="AA31" s="93">
        <f t="shared" si="16"/>
        <v>95841.9</v>
      </c>
      <c r="AB31" s="97">
        <f t="shared" si="17"/>
        <v>3.3</v>
      </c>
      <c r="AC31" s="92">
        <f t="shared" si="18"/>
        <v>8033.4</v>
      </c>
      <c r="AD31" s="93">
        <f t="shared" si="19"/>
        <v>8280.5</v>
      </c>
      <c r="AE31" s="96">
        <f t="shared" si="20"/>
        <v>3.1</v>
      </c>
    </row>
    <row r="32" spans="1:31" ht="16.5" customHeight="1">
      <c r="A32" s="99">
        <v>553</v>
      </c>
      <c r="B32" s="84" t="s">
        <v>67</v>
      </c>
      <c r="C32" s="85">
        <v>37</v>
      </c>
      <c r="D32" s="31">
        <v>31</v>
      </c>
      <c r="E32" s="87">
        <f t="shared" si="0"/>
        <v>0.3</v>
      </c>
      <c r="F32" s="87">
        <f t="shared" si="1"/>
        <v>0.2</v>
      </c>
      <c r="G32" s="88">
        <f t="shared" si="2"/>
        <v>-6</v>
      </c>
      <c r="H32" s="89">
        <f t="shared" si="3"/>
        <v>-16.2</v>
      </c>
      <c r="I32" s="101">
        <v>287</v>
      </c>
      <c r="J32" s="100">
        <v>239</v>
      </c>
      <c r="K32" s="87">
        <f t="shared" si="4"/>
        <v>0.3</v>
      </c>
      <c r="L32" s="87">
        <f t="shared" si="5"/>
        <v>0.3</v>
      </c>
      <c r="M32" s="88">
        <f t="shared" si="6"/>
        <v>-48</v>
      </c>
      <c r="N32" s="90">
        <f t="shared" si="7"/>
        <v>-16.7</v>
      </c>
      <c r="O32" s="91">
        <f t="shared" si="8"/>
        <v>7.8</v>
      </c>
      <c r="P32" s="87">
        <f t="shared" si="9"/>
        <v>7.7</v>
      </c>
      <c r="Q32" s="89">
        <f t="shared" si="10"/>
        <v>-0.09999999999999964</v>
      </c>
      <c r="R32" s="99">
        <v>553</v>
      </c>
      <c r="S32" s="84" t="s">
        <v>67</v>
      </c>
      <c r="T32" s="92">
        <v>809978</v>
      </c>
      <c r="U32" s="93">
        <v>802074</v>
      </c>
      <c r="V32" s="94">
        <f t="shared" si="11"/>
        <v>0.3</v>
      </c>
      <c r="W32" s="94">
        <f t="shared" si="12"/>
        <v>0.3</v>
      </c>
      <c r="X32" s="95">
        <f t="shared" si="13"/>
        <v>-7904</v>
      </c>
      <c r="Y32" s="96">
        <f t="shared" si="14"/>
        <v>-1</v>
      </c>
      <c r="Z32" s="93">
        <f t="shared" si="15"/>
        <v>21891.3</v>
      </c>
      <c r="AA32" s="93">
        <f t="shared" si="16"/>
        <v>25873.4</v>
      </c>
      <c r="AB32" s="97">
        <f t="shared" si="17"/>
        <v>18.2</v>
      </c>
      <c r="AC32" s="92">
        <f t="shared" si="18"/>
        <v>2822.2</v>
      </c>
      <c r="AD32" s="93">
        <f t="shared" si="19"/>
        <v>3356</v>
      </c>
      <c r="AE32" s="96">
        <f t="shared" si="20"/>
        <v>18.9</v>
      </c>
    </row>
    <row r="33" spans="1:31" ht="16.5" customHeight="1">
      <c r="A33" s="104">
        <v>559</v>
      </c>
      <c r="B33" s="105" t="s">
        <v>25</v>
      </c>
      <c r="C33" s="106">
        <v>291</v>
      </c>
      <c r="D33" s="107">
        <v>265</v>
      </c>
      <c r="E33" s="108">
        <f t="shared" si="0"/>
        <v>2</v>
      </c>
      <c r="F33" s="108">
        <f t="shared" si="1"/>
        <v>1.9</v>
      </c>
      <c r="G33" s="109">
        <f t="shared" si="2"/>
        <v>-26</v>
      </c>
      <c r="H33" s="110">
        <f t="shared" si="3"/>
        <v>-8.9</v>
      </c>
      <c r="I33" s="111">
        <v>1826</v>
      </c>
      <c r="J33" s="112">
        <v>1695</v>
      </c>
      <c r="K33" s="108">
        <f t="shared" si="4"/>
        <v>2.1</v>
      </c>
      <c r="L33" s="108">
        <f t="shared" si="5"/>
        <v>1.9</v>
      </c>
      <c r="M33" s="109">
        <f t="shared" si="6"/>
        <v>-131</v>
      </c>
      <c r="N33" s="113">
        <f t="shared" si="7"/>
        <v>-7.2</v>
      </c>
      <c r="O33" s="114">
        <f t="shared" si="8"/>
        <v>6.3</v>
      </c>
      <c r="P33" s="108">
        <f t="shared" si="9"/>
        <v>6.4</v>
      </c>
      <c r="Q33" s="110">
        <f t="shared" si="10"/>
        <v>0.10000000000000053</v>
      </c>
      <c r="R33" s="104">
        <v>559</v>
      </c>
      <c r="S33" s="105" t="s">
        <v>25</v>
      </c>
      <c r="T33" s="115">
        <v>20335819</v>
      </c>
      <c r="U33" s="116">
        <v>18179877</v>
      </c>
      <c r="V33" s="117">
        <f t="shared" si="11"/>
        <v>7.6</v>
      </c>
      <c r="W33" s="117">
        <f t="shared" si="12"/>
        <v>6.5</v>
      </c>
      <c r="X33" s="118">
        <f t="shared" si="13"/>
        <v>-2155942</v>
      </c>
      <c r="Y33" s="119">
        <f t="shared" si="14"/>
        <v>-10.6</v>
      </c>
      <c r="Z33" s="116">
        <f t="shared" si="15"/>
        <v>69882.5</v>
      </c>
      <c r="AA33" s="116">
        <f t="shared" si="16"/>
        <v>68603.3</v>
      </c>
      <c r="AB33" s="120">
        <f t="shared" si="17"/>
        <v>-1.8</v>
      </c>
      <c r="AC33" s="115">
        <f t="shared" si="18"/>
        <v>11136.8</v>
      </c>
      <c r="AD33" s="116">
        <f t="shared" si="19"/>
        <v>10725.6</v>
      </c>
      <c r="AE33" s="119">
        <f t="shared" si="20"/>
        <v>-3.7</v>
      </c>
    </row>
    <row r="34" spans="1:31" ht="16.5" customHeight="1">
      <c r="A34" s="121"/>
      <c r="B34" s="122" t="s">
        <v>26</v>
      </c>
      <c r="C34" s="123">
        <f>SUM(C35,C38,C44,C52,C56,C66,)</f>
        <v>11460</v>
      </c>
      <c r="D34" s="124">
        <f>SUM(D35,D38,D44,D52,D56,D66,)</f>
        <v>11329</v>
      </c>
      <c r="E34" s="125">
        <f t="shared" si="0"/>
        <v>79.7</v>
      </c>
      <c r="F34" s="125">
        <f aca="true" t="shared" si="21" ref="F34:F69">ROUND(D34/$C$6*100,1)</f>
        <v>78.8</v>
      </c>
      <c r="G34" s="126">
        <f t="shared" si="2"/>
        <v>-131</v>
      </c>
      <c r="H34" s="127">
        <f t="shared" si="3"/>
        <v>-1.1</v>
      </c>
      <c r="I34" s="124">
        <f>SUM(I35,I38,I44,I52,I56,I66,)</f>
        <v>64603</v>
      </c>
      <c r="J34" s="124">
        <f>SUM(J35,J38,J44,J52,J56,J66)</f>
        <v>68334</v>
      </c>
      <c r="K34" s="125">
        <f t="shared" si="4"/>
        <v>74</v>
      </c>
      <c r="L34" s="125">
        <f t="shared" si="5"/>
        <v>75.1</v>
      </c>
      <c r="M34" s="126">
        <f t="shared" si="6"/>
        <v>3731</v>
      </c>
      <c r="N34" s="128">
        <f t="shared" si="7"/>
        <v>5.8</v>
      </c>
      <c r="O34" s="129">
        <f t="shared" si="8"/>
        <v>5.6</v>
      </c>
      <c r="P34" s="125">
        <f t="shared" si="9"/>
        <v>6</v>
      </c>
      <c r="Q34" s="127">
        <f t="shared" si="10"/>
        <v>0.40000000000000036</v>
      </c>
      <c r="R34" s="121"/>
      <c r="S34" s="122" t="s">
        <v>26</v>
      </c>
      <c r="T34" s="130">
        <f>SUM(T35,T38,T44,T52,T56,T66)</f>
        <v>116255365</v>
      </c>
      <c r="U34" s="131">
        <f>SUM(U35,U38,U44,U52,U56,U66)</f>
        <v>134285752</v>
      </c>
      <c r="V34" s="132">
        <f t="shared" si="11"/>
        <v>43.6</v>
      </c>
      <c r="W34" s="132">
        <f t="shared" si="12"/>
        <v>48.2</v>
      </c>
      <c r="X34" s="133">
        <f t="shared" si="13"/>
        <v>18030387</v>
      </c>
      <c r="Y34" s="134">
        <f t="shared" si="14"/>
        <v>15.5</v>
      </c>
      <c r="Z34" s="131">
        <f t="shared" si="15"/>
        <v>10144.4</v>
      </c>
      <c r="AA34" s="131">
        <f t="shared" si="16"/>
        <v>11853.3</v>
      </c>
      <c r="AB34" s="135">
        <f t="shared" si="17"/>
        <v>16.8</v>
      </c>
      <c r="AC34" s="130">
        <f t="shared" si="18"/>
        <v>1799.5</v>
      </c>
      <c r="AD34" s="131">
        <f t="shared" si="19"/>
        <v>1965.1</v>
      </c>
      <c r="AE34" s="134">
        <f t="shared" si="20"/>
        <v>9.2</v>
      </c>
    </row>
    <row r="35" spans="1:31" ht="16.5" customHeight="1">
      <c r="A35" s="83">
        <v>56</v>
      </c>
      <c r="B35" s="84" t="s">
        <v>27</v>
      </c>
      <c r="C35" s="85">
        <f>SUM(C36:C37)</f>
        <v>41</v>
      </c>
      <c r="D35" s="31">
        <f>SUM(D36:D37)</f>
        <v>41</v>
      </c>
      <c r="E35" s="87">
        <f t="shared" si="0"/>
        <v>0.3</v>
      </c>
      <c r="F35" s="87">
        <f t="shared" si="21"/>
        <v>0.3</v>
      </c>
      <c r="G35" s="88">
        <f t="shared" si="2"/>
        <v>0</v>
      </c>
      <c r="H35" s="89">
        <f t="shared" si="3"/>
        <v>0</v>
      </c>
      <c r="I35" s="100">
        <f>SUM(I36:I37)</f>
        <v>3171</v>
      </c>
      <c r="J35" s="100">
        <f>SUM(J36:J37)</f>
        <v>3113</v>
      </c>
      <c r="K35" s="87">
        <f t="shared" si="4"/>
        <v>3.6</v>
      </c>
      <c r="L35" s="87">
        <f t="shared" si="5"/>
        <v>3.4</v>
      </c>
      <c r="M35" s="88">
        <f t="shared" si="6"/>
        <v>-58</v>
      </c>
      <c r="N35" s="90">
        <f t="shared" si="7"/>
        <v>-1.8</v>
      </c>
      <c r="O35" s="91">
        <f t="shared" si="8"/>
        <v>77.3</v>
      </c>
      <c r="P35" s="87">
        <f t="shared" si="9"/>
        <v>75.9</v>
      </c>
      <c r="Q35" s="89">
        <f t="shared" si="10"/>
        <v>-1.3999999999999915</v>
      </c>
      <c r="R35" s="83">
        <v>56</v>
      </c>
      <c r="S35" s="84" t="s">
        <v>27</v>
      </c>
      <c r="T35" s="92">
        <f>SUM(T36:T37)</f>
        <v>7368213</v>
      </c>
      <c r="U35" s="93">
        <f>SUM(U36:U37)</f>
        <v>9117425</v>
      </c>
      <c r="V35" s="94">
        <f t="shared" si="11"/>
        <v>2.8</v>
      </c>
      <c r="W35" s="94">
        <f t="shared" si="12"/>
        <v>3.3</v>
      </c>
      <c r="X35" s="95">
        <f t="shared" si="13"/>
        <v>1749212</v>
      </c>
      <c r="Y35" s="96">
        <f t="shared" si="14"/>
        <v>23.7</v>
      </c>
      <c r="Z35" s="93">
        <f t="shared" si="15"/>
        <v>179712.5</v>
      </c>
      <c r="AA35" s="93">
        <f t="shared" si="16"/>
        <v>222376.2</v>
      </c>
      <c r="AB35" s="97">
        <f t="shared" si="17"/>
        <v>23.7</v>
      </c>
      <c r="AC35" s="92">
        <f t="shared" si="18"/>
        <v>2323.6</v>
      </c>
      <c r="AD35" s="93">
        <f t="shared" si="19"/>
        <v>2928.8</v>
      </c>
      <c r="AE35" s="96">
        <f t="shared" si="20"/>
        <v>26</v>
      </c>
    </row>
    <row r="36" spans="1:31" ht="16.5" customHeight="1">
      <c r="A36" s="99">
        <v>561</v>
      </c>
      <c r="B36" s="84" t="s">
        <v>28</v>
      </c>
      <c r="C36" s="85">
        <v>15</v>
      </c>
      <c r="D36" s="31">
        <v>17</v>
      </c>
      <c r="E36" s="87">
        <f t="shared" si="0"/>
        <v>0.1</v>
      </c>
      <c r="F36" s="87">
        <f t="shared" si="21"/>
        <v>0.1</v>
      </c>
      <c r="G36" s="88">
        <f t="shared" si="2"/>
        <v>2</v>
      </c>
      <c r="H36" s="89">
        <f t="shared" si="3"/>
        <v>13.3</v>
      </c>
      <c r="I36" s="100">
        <v>3059</v>
      </c>
      <c r="J36" s="100">
        <v>2971</v>
      </c>
      <c r="K36" s="87">
        <f t="shared" si="4"/>
        <v>3.5</v>
      </c>
      <c r="L36" s="87">
        <f t="shared" si="5"/>
        <v>3.3</v>
      </c>
      <c r="M36" s="88">
        <f t="shared" si="6"/>
        <v>-88</v>
      </c>
      <c r="N36" s="90">
        <f t="shared" si="7"/>
        <v>-2.9</v>
      </c>
      <c r="O36" s="91">
        <f t="shared" si="8"/>
        <v>203.9</v>
      </c>
      <c r="P36" s="87">
        <f t="shared" si="9"/>
        <v>174.8</v>
      </c>
      <c r="Q36" s="89">
        <f t="shared" si="10"/>
        <v>-29.099999999999994</v>
      </c>
      <c r="R36" s="99">
        <v>561</v>
      </c>
      <c r="S36" s="84" t="s">
        <v>28</v>
      </c>
      <c r="T36" s="92">
        <v>7221913</v>
      </c>
      <c r="U36" s="93">
        <v>7802500</v>
      </c>
      <c r="V36" s="94">
        <f t="shared" si="11"/>
        <v>2.7</v>
      </c>
      <c r="W36" s="94">
        <f t="shared" si="12"/>
        <v>2.8</v>
      </c>
      <c r="X36" s="95">
        <f t="shared" si="13"/>
        <v>580587</v>
      </c>
      <c r="Y36" s="96">
        <f t="shared" si="14"/>
        <v>8</v>
      </c>
      <c r="Z36" s="93">
        <f t="shared" si="15"/>
        <v>481460.9</v>
      </c>
      <c r="AA36" s="93">
        <f t="shared" si="16"/>
        <v>458970.6</v>
      </c>
      <c r="AB36" s="97">
        <f t="shared" si="17"/>
        <v>-4.7</v>
      </c>
      <c r="AC36" s="92">
        <f t="shared" si="18"/>
        <v>2360.9</v>
      </c>
      <c r="AD36" s="93">
        <f t="shared" si="19"/>
        <v>2626.2</v>
      </c>
      <c r="AE36" s="96">
        <f t="shared" si="20"/>
        <v>11.2</v>
      </c>
    </row>
    <row r="37" spans="1:31" ht="16.5" customHeight="1">
      <c r="A37" s="99">
        <v>569</v>
      </c>
      <c r="B37" s="84" t="s">
        <v>29</v>
      </c>
      <c r="C37" s="85">
        <v>26</v>
      </c>
      <c r="D37" s="31">
        <v>24</v>
      </c>
      <c r="E37" s="87">
        <f t="shared" si="0"/>
        <v>0.2</v>
      </c>
      <c r="F37" s="87">
        <f t="shared" si="21"/>
        <v>0.2</v>
      </c>
      <c r="G37" s="88">
        <f t="shared" si="2"/>
        <v>-2</v>
      </c>
      <c r="H37" s="89">
        <f t="shared" si="3"/>
        <v>-7.7</v>
      </c>
      <c r="I37" s="31">
        <v>112</v>
      </c>
      <c r="J37" s="31">
        <v>142</v>
      </c>
      <c r="K37" s="87">
        <f t="shared" si="4"/>
        <v>0.1</v>
      </c>
      <c r="L37" s="87">
        <f t="shared" si="5"/>
        <v>0.2</v>
      </c>
      <c r="M37" s="88">
        <f t="shared" si="6"/>
        <v>30</v>
      </c>
      <c r="N37" s="90">
        <f t="shared" si="7"/>
        <v>26.8</v>
      </c>
      <c r="O37" s="91">
        <f t="shared" si="8"/>
        <v>4.3</v>
      </c>
      <c r="P37" s="87">
        <f t="shared" si="9"/>
        <v>5.9</v>
      </c>
      <c r="Q37" s="89">
        <f t="shared" si="10"/>
        <v>1.6000000000000005</v>
      </c>
      <c r="R37" s="99">
        <v>569</v>
      </c>
      <c r="S37" s="84" t="s">
        <v>29</v>
      </c>
      <c r="T37" s="92">
        <v>146300</v>
      </c>
      <c r="U37" s="93">
        <v>1314925</v>
      </c>
      <c r="V37" s="94">
        <f t="shared" si="11"/>
        <v>0.1</v>
      </c>
      <c r="W37" s="94">
        <f t="shared" si="12"/>
        <v>0.5</v>
      </c>
      <c r="X37" s="95">
        <f t="shared" si="13"/>
        <v>1168625</v>
      </c>
      <c r="Y37" s="96">
        <f t="shared" si="14"/>
        <v>798.8</v>
      </c>
      <c r="Z37" s="93">
        <f t="shared" si="15"/>
        <v>5626.9</v>
      </c>
      <c r="AA37" s="93">
        <f t="shared" si="16"/>
        <v>54788.5</v>
      </c>
      <c r="AB37" s="97">
        <f t="shared" si="17"/>
        <v>873.7</v>
      </c>
      <c r="AC37" s="92">
        <f t="shared" si="18"/>
        <v>1306.3</v>
      </c>
      <c r="AD37" s="93">
        <f t="shared" si="19"/>
        <v>9260</v>
      </c>
      <c r="AE37" s="96">
        <f t="shared" si="20"/>
        <v>608.9</v>
      </c>
    </row>
    <row r="38" spans="1:31" ht="16.5" customHeight="1">
      <c r="A38" s="83">
        <v>57</v>
      </c>
      <c r="B38" s="84" t="s">
        <v>30</v>
      </c>
      <c r="C38" s="85">
        <f>SUM(C39:C43)</f>
        <v>1336</v>
      </c>
      <c r="D38" s="100">
        <f>SUM(D39:D43)</f>
        <v>1377</v>
      </c>
      <c r="E38" s="87">
        <f aca="true" t="shared" si="22" ref="E38:E69">ROUND(C38/$C$6*100,1)</f>
        <v>9.3</v>
      </c>
      <c r="F38" s="87">
        <f t="shared" si="21"/>
        <v>9.6</v>
      </c>
      <c r="G38" s="88">
        <f aca="true" t="shared" si="23" ref="G38:G69">D38-C38</f>
        <v>41</v>
      </c>
      <c r="H38" s="89">
        <f aca="true" t="shared" si="24" ref="H38:H69">IF(C38=0,0,ROUND(D38/C38*100-100,1))</f>
        <v>3.1</v>
      </c>
      <c r="I38" s="100">
        <f>SUM(I39:I43)</f>
        <v>5287</v>
      </c>
      <c r="J38" s="100">
        <f>SUM(J39:J43)</f>
        <v>6092</v>
      </c>
      <c r="K38" s="87">
        <f aca="true" t="shared" si="25" ref="K38:K69">ROUND(I38/$I$6*100,1)</f>
        <v>6.1</v>
      </c>
      <c r="L38" s="87">
        <f aca="true" t="shared" si="26" ref="L38:L69">ROUND(J38/$J$6*100,1)</f>
        <v>6.7</v>
      </c>
      <c r="M38" s="88">
        <f aca="true" t="shared" si="27" ref="M38:M69">J38-I38</f>
        <v>805</v>
      </c>
      <c r="N38" s="90">
        <f aca="true" t="shared" si="28" ref="N38:N69">IF(I38=0,0,ROUND(J38/I38*100-100,1))</f>
        <v>15.2</v>
      </c>
      <c r="O38" s="91">
        <f aca="true" t="shared" si="29" ref="O38:O69">IF(C38=0,0,ROUND(I38/C38,1))</f>
        <v>4</v>
      </c>
      <c r="P38" s="87">
        <f aca="true" t="shared" si="30" ref="P38:P69">IF(D38=0,0,ROUND(J38/D38,1))</f>
        <v>4.4</v>
      </c>
      <c r="Q38" s="89">
        <f aca="true" t="shared" si="31" ref="Q38:Q69">P38-O38</f>
        <v>0.40000000000000036</v>
      </c>
      <c r="R38" s="83">
        <v>57</v>
      </c>
      <c r="S38" s="84" t="s">
        <v>30</v>
      </c>
      <c r="T38" s="92">
        <f>SUM(T39:T43)</f>
        <v>6656126</v>
      </c>
      <c r="U38" s="93">
        <f>SUM(U39:U43)</f>
        <v>7541370</v>
      </c>
      <c r="V38" s="94">
        <f aca="true" t="shared" si="32" ref="V38:V69">ROUND(T38/$T$6*100,1)</f>
        <v>2.5</v>
      </c>
      <c r="W38" s="94">
        <f aca="true" t="shared" si="33" ref="W38:W69">ROUND(U38/$U$6*100,1)</f>
        <v>2.7</v>
      </c>
      <c r="X38" s="95">
        <f aca="true" t="shared" si="34" ref="X38:X69">U38-T38</f>
        <v>885244</v>
      </c>
      <c r="Y38" s="96">
        <f aca="true" t="shared" si="35" ref="Y38:Y69">IF(T38=0,0,ROUND(U38/T38*100-100,1))</f>
        <v>13.3</v>
      </c>
      <c r="Z38" s="93">
        <f aca="true" t="shared" si="36" ref="Z38:Z69">IF(C38=0,0,ROUND(T38/C38,1))</f>
        <v>4982.1</v>
      </c>
      <c r="AA38" s="93">
        <f aca="true" t="shared" si="37" ref="AA38:AA69">IF(D38=0,0,ROUND(U38/D38,1))</f>
        <v>5476.7</v>
      </c>
      <c r="AB38" s="97">
        <f aca="true" t="shared" si="38" ref="AB38:AB69">IF(AND(Z38=0,AA38=0),0,ROUND(AA38/Z38*100-100,1))</f>
        <v>9.9</v>
      </c>
      <c r="AC38" s="92">
        <f aca="true" t="shared" si="39" ref="AC38:AC69">IF(I38=0,0,ROUND(T38/I38,1))</f>
        <v>1259</v>
      </c>
      <c r="AD38" s="93">
        <f aca="true" t="shared" si="40" ref="AD38:AD69">IF(J38=0,0,ROUND(U38/J38,1))</f>
        <v>1237.9</v>
      </c>
      <c r="AE38" s="96">
        <f aca="true" t="shared" si="41" ref="AE38:AE69">IF(AND(AC38=0,AD38=0),0,ROUND(AD38/AC38*100-100,1))</f>
        <v>-1.7</v>
      </c>
    </row>
    <row r="39" spans="1:31" ht="16.5" customHeight="1">
      <c r="A39" s="99">
        <v>571</v>
      </c>
      <c r="B39" s="84" t="s">
        <v>31</v>
      </c>
      <c r="C39" s="85">
        <v>151</v>
      </c>
      <c r="D39" s="31">
        <v>143</v>
      </c>
      <c r="E39" s="87">
        <f t="shared" si="22"/>
        <v>1</v>
      </c>
      <c r="F39" s="87">
        <f t="shared" si="21"/>
        <v>1</v>
      </c>
      <c r="G39" s="88">
        <f t="shared" si="23"/>
        <v>-8</v>
      </c>
      <c r="H39" s="89">
        <f t="shared" si="24"/>
        <v>-5.3</v>
      </c>
      <c r="I39" s="31">
        <v>646</v>
      </c>
      <c r="J39" s="31">
        <v>624</v>
      </c>
      <c r="K39" s="87">
        <f t="shared" si="25"/>
        <v>0.7</v>
      </c>
      <c r="L39" s="87">
        <f t="shared" si="26"/>
        <v>0.7</v>
      </c>
      <c r="M39" s="88">
        <f t="shared" si="27"/>
        <v>-22</v>
      </c>
      <c r="N39" s="90">
        <f t="shared" si="28"/>
        <v>-3.4</v>
      </c>
      <c r="O39" s="91">
        <f t="shared" si="29"/>
        <v>4.3</v>
      </c>
      <c r="P39" s="87">
        <f t="shared" si="30"/>
        <v>4.4</v>
      </c>
      <c r="Q39" s="89">
        <f t="shared" si="31"/>
        <v>0.10000000000000053</v>
      </c>
      <c r="R39" s="99">
        <v>571</v>
      </c>
      <c r="S39" s="84" t="s">
        <v>31</v>
      </c>
      <c r="T39" s="92">
        <v>523822</v>
      </c>
      <c r="U39" s="93">
        <v>563923</v>
      </c>
      <c r="V39" s="94">
        <f t="shared" si="32"/>
        <v>0.2</v>
      </c>
      <c r="W39" s="94">
        <f t="shared" si="33"/>
        <v>0.2</v>
      </c>
      <c r="X39" s="95">
        <f t="shared" si="34"/>
        <v>40101</v>
      </c>
      <c r="Y39" s="96">
        <f t="shared" si="35"/>
        <v>7.7</v>
      </c>
      <c r="Z39" s="93">
        <f t="shared" si="36"/>
        <v>3469</v>
      </c>
      <c r="AA39" s="93">
        <f t="shared" si="37"/>
        <v>3943.5</v>
      </c>
      <c r="AB39" s="97">
        <f t="shared" si="38"/>
        <v>13.7</v>
      </c>
      <c r="AC39" s="92">
        <f t="shared" si="39"/>
        <v>810.9</v>
      </c>
      <c r="AD39" s="93">
        <f t="shared" si="40"/>
        <v>903.7</v>
      </c>
      <c r="AE39" s="96">
        <f t="shared" si="41"/>
        <v>11.4</v>
      </c>
    </row>
    <row r="40" spans="1:31" ht="16.5" customHeight="1">
      <c r="A40" s="99">
        <v>572</v>
      </c>
      <c r="B40" s="84" t="s">
        <v>32</v>
      </c>
      <c r="C40" s="85">
        <v>136</v>
      </c>
      <c r="D40" s="31">
        <v>137</v>
      </c>
      <c r="E40" s="87">
        <f t="shared" si="22"/>
        <v>0.9</v>
      </c>
      <c r="F40" s="87">
        <f t="shared" si="21"/>
        <v>1</v>
      </c>
      <c r="G40" s="88">
        <f t="shared" si="23"/>
        <v>1</v>
      </c>
      <c r="H40" s="89">
        <f t="shared" si="24"/>
        <v>0.7</v>
      </c>
      <c r="I40" s="100">
        <v>563</v>
      </c>
      <c r="J40" s="100">
        <v>626</v>
      </c>
      <c r="K40" s="87">
        <f t="shared" si="25"/>
        <v>0.6</v>
      </c>
      <c r="L40" s="87">
        <f t="shared" si="26"/>
        <v>0.7</v>
      </c>
      <c r="M40" s="88">
        <f t="shared" si="27"/>
        <v>63</v>
      </c>
      <c r="N40" s="90">
        <f t="shared" si="28"/>
        <v>11.2</v>
      </c>
      <c r="O40" s="91">
        <f t="shared" si="29"/>
        <v>4.1</v>
      </c>
      <c r="P40" s="87">
        <f t="shared" si="30"/>
        <v>4.6</v>
      </c>
      <c r="Q40" s="89">
        <f t="shared" si="31"/>
        <v>0.5</v>
      </c>
      <c r="R40" s="99">
        <v>572</v>
      </c>
      <c r="S40" s="84" t="s">
        <v>32</v>
      </c>
      <c r="T40" s="92">
        <v>807633</v>
      </c>
      <c r="U40" s="93">
        <v>940733</v>
      </c>
      <c r="V40" s="94">
        <f t="shared" si="32"/>
        <v>0.3</v>
      </c>
      <c r="W40" s="94">
        <f t="shared" si="33"/>
        <v>0.3</v>
      </c>
      <c r="X40" s="95">
        <f t="shared" si="34"/>
        <v>133100</v>
      </c>
      <c r="Y40" s="96">
        <f t="shared" si="35"/>
        <v>16.5</v>
      </c>
      <c r="Z40" s="93">
        <f t="shared" si="36"/>
        <v>5938.5</v>
      </c>
      <c r="AA40" s="93">
        <f t="shared" si="37"/>
        <v>6866.7</v>
      </c>
      <c r="AB40" s="97">
        <f t="shared" si="38"/>
        <v>15.6</v>
      </c>
      <c r="AC40" s="92">
        <f t="shared" si="39"/>
        <v>1434.5</v>
      </c>
      <c r="AD40" s="93">
        <f t="shared" si="40"/>
        <v>1502.8</v>
      </c>
      <c r="AE40" s="96">
        <f t="shared" si="41"/>
        <v>4.8</v>
      </c>
    </row>
    <row r="41" spans="1:31" ht="16.5" customHeight="1">
      <c r="A41" s="99">
        <v>573</v>
      </c>
      <c r="B41" s="84" t="s">
        <v>33</v>
      </c>
      <c r="C41" s="85">
        <v>648</v>
      </c>
      <c r="D41" s="31">
        <v>703</v>
      </c>
      <c r="E41" s="87">
        <f t="shared" si="22"/>
        <v>4.5</v>
      </c>
      <c r="F41" s="87">
        <f t="shared" si="21"/>
        <v>4.9</v>
      </c>
      <c r="G41" s="88">
        <f t="shared" si="23"/>
        <v>55</v>
      </c>
      <c r="H41" s="89">
        <f t="shared" si="24"/>
        <v>8.5</v>
      </c>
      <c r="I41" s="103">
        <v>2576</v>
      </c>
      <c r="J41" s="31">
        <v>2970</v>
      </c>
      <c r="K41" s="87">
        <f t="shared" si="25"/>
        <v>3</v>
      </c>
      <c r="L41" s="87">
        <f t="shared" si="26"/>
        <v>3.3</v>
      </c>
      <c r="M41" s="88">
        <f t="shared" si="27"/>
        <v>394</v>
      </c>
      <c r="N41" s="90">
        <f t="shared" si="28"/>
        <v>15.3</v>
      </c>
      <c r="O41" s="91">
        <f t="shared" si="29"/>
        <v>4</v>
      </c>
      <c r="P41" s="87">
        <f t="shared" si="30"/>
        <v>4.2</v>
      </c>
      <c r="Q41" s="89">
        <f t="shared" si="31"/>
        <v>0.20000000000000018</v>
      </c>
      <c r="R41" s="99">
        <v>573</v>
      </c>
      <c r="S41" s="84" t="s">
        <v>33</v>
      </c>
      <c r="T41" s="92">
        <v>3492453</v>
      </c>
      <c r="U41" s="93">
        <v>3790139</v>
      </c>
      <c r="V41" s="94">
        <f t="shared" si="32"/>
        <v>1.3</v>
      </c>
      <c r="W41" s="94">
        <f t="shared" si="33"/>
        <v>1.4</v>
      </c>
      <c r="X41" s="95">
        <f t="shared" si="34"/>
        <v>297686</v>
      </c>
      <c r="Y41" s="96">
        <f t="shared" si="35"/>
        <v>8.5</v>
      </c>
      <c r="Z41" s="93">
        <f t="shared" si="36"/>
        <v>5389.6</v>
      </c>
      <c r="AA41" s="93">
        <f t="shared" si="37"/>
        <v>5391.4</v>
      </c>
      <c r="AB41" s="97">
        <f t="shared" si="38"/>
        <v>0</v>
      </c>
      <c r="AC41" s="92">
        <f t="shared" si="39"/>
        <v>1355.8</v>
      </c>
      <c r="AD41" s="93">
        <f t="shared" si="40"/>
        <v>1276.1</v>
      </c>
      <c r="AE41" s="96">
        <f t="shared" si="41"/>
        <v>-5.9</v>
      </c>
    </row>
    <row r="42" spans="1:31" ht="16.5" customHeight="1">
      <c r="A42" s="99">
        <v>574</v>
      </c>
      <c r="B42" s="84" t="s">
        <v>34</v>
      </c>
      <c r="C42" s="85">
        <v>114</v>
      </c>
      <c r="D42" s="31">
        <v>119</v>
      </c>
      <c r="E42" s="87">
        <f t="shared" si="22"/>
        <v>0.8</v>
      </c>
      <c r="F42" s="87">
        <f t="shared" si="21"/>
        <v>0.8</v>
      </c>
      <c r="G42" s="88">
        <f t="shared" si="23"/>
        <v>5</v>
      </c>
      <c r="H42" s="89">
        <f t="shared" si="24"/>
        <v>4.4</v>
      </c>
      <c r="I42" s="31">
        <v>389</v>
      </c>
      <c r="J42" s="31">
        <v>349</v>
      </c>
      <c r="K42" s="87">
        <f t="shared" si="25"/>
        <v>0.4</v>
      </c>
      <c r="L42" s="87">
        <f t="shared" si="26"/>
        <v>0.4</v>
      </c>
      <c r="M42" s="88">
        <f t="shared" si="27"/>
        <v>-40</v>
      </c>
      <c r="N42" s="90">
        <f t="shared" si="28"/>
        <v>-10.3</v>
      </c>
      <c r="O42" s="91">
        <f t="shared" si="29"/>
        <v>3.4</v>
      </c>
      <c r="P42" s="87">
        <f t="shared" si="30"/>
        <v>2.9</v>
      </c>
      <c r="Q42" s="89">
        <f t="shared" si="31"/>
        <v>-0.5</v>
      </c>
      <c r="R42" s="99">
        <v>574</v>
      </c>
      <c r="S42" s="84" t="s">
        <v>34</v>
      </c>
      <c r="T42" s="92">
        <v>524122</v>
      </c>
      <c r="U42" s="93">
        <v>596799</v>
      </c>
      <c r="V42" s="94">
        <f t="shared" si="32"/>
        <v>0.2</v>
      </c>
      <c r="W42" s="94">
        <f t="shared" si="33"/>
        <v>0.2</v>
      </c>
      <c r="X42" s="95">
        <f t="shared" si="34"/>
        <v>72677</v>
      </c>
      <c r="Y42" s="96">
        <f t="shared" si="35"/>
        <v>13.9</v>
      </c>
      <c r="Z42" s="93">
        <f t="shared" si="36"/>
        <v>4597.6</v>
      </c>
      <c r="AA42" s="93">
        <f t="shared" si="37"/>
        <v>5015.1</v>
      </c>
      <c r="AB42" s="97">
        <f t="shared" si="38"/>
        <v>9.1</v>
      </c>
      <c r="AC42" s="92">
        <f t="shared" si="39"/>
        <v>1347.4</v>
      </c>
      <c r="AD42" s="93">
        <f t="shared" si="40"/>
        <v>1710</v>
      </c>
      <c r="AE42" s="96">
        <f t="shared" si="41"/>
        <v>26.9</v>
      </c>
    </row>
    <row r="43" spans="1:31" ht="16.5" customHeight="1">
      <c r="A43" s="99">
        <v>579</v>
      </c>
      <c r="B43" s="84" t="s">
        <v>35</v>
      </c>
      <c r="C43" s="85">
        <v>287</v>
      </c>
      <c r="D43" s="31">
        <v>275</v>
      </c>
      <c r="E43" s="87">
        <f t="shared" si="22"/>
        <v>2</v>
      </c>
      <c r="F43" s="87">
        <f t="shared" si="21"/>
        <v>1.9</v>
      </c>
      <c r="G43" s="88">
        <f t="shared" si="23"/>
        <v>-12</v>
      </c>
      <c r="H43" s="89">
        <f t="shared" si="24"/>
        <v>-4.2</v>
      </c>
      <c r="I43" s="100">
        <v>1113</v>
      </c>
      <c r="J43" s="100">
        <v>1523</v>
      </c>
      <c r="K43" s="87">
        <f t="shared" si="25"/>
        <v>1.3</v>
      </c>
      <c r="L43" s="87">
        <f t="shared" si="26"/>
        <v>1.7</v>
      </c>
      <c r="M43" s="88">
        <f t="shared" si="27"/>
        <v>410</v>
      </c>
      <c r="N43" s="90">
        <f t="shared" si="28"/>
        <v>36.8</v>
      </c>
      <c r="O43" s="91">
        <f t="shared" si="29"/>
        <v>3.9</v>
      </c>
      <c r="P43" s="87">
        <f t="shared" si="30"/>
        <v>5.5</v>
      </c>
      <c r="Q43" s="89">
        <f t="shared" si="31"/>
        <v>1.6</v>
      </c>
      <c r="R43" s="99">
        <v>579</v>
      </c>
      <c r="S43" s="84" t="s">
        <v>35</v>
      </c>
      <c r="T43" s="92">
        <v>1308096</v>
      </c>
      <c r="U43" s="93">
        <v>1649776</v>
      </c>
      <c r="V43" s="94">
        <f t="shared" si="32"/>
        <v>0.5</v>
      </c>
      <c r="W43" s="94">
        <f t="shared" si="33"/>
        <v>0.6</v>
      </c>
      <c r="X43" s="95">
        <f t="shared" si="34"/>
        <v>341680</v>
      </c>
      <c r="Y43" s="96">
        <f t="shared" si="35"/>
        <v>26.1</v>
      </c>
      <c r="Z43" s="93">
        <f t="shared" si="36"/>
        <v>4557.8</v>
      </c>
      <c r="AA43" s="93">
        <f t="shared" si="37"/>
        <v>5999.2</v>
      </c>
      <c r="AB43" s="97">
        <f t="shared" si="38"/>
        <v>31.6</v>
      </c>
      <c r="AC43" s="92">
        <f t="shared" si="39"/>
        <v>1175.3</v>
      </c>
      <c r="AD43" s="93">
        <f t="shared" si="40"/>
        <v>1083.2</v>
      </c>
      <c r="AE43" s="96">
        <f t="shared" si="41"/>
        <v>-7.8</v>
      </c>
    </row>
    <row r="44" spans="1:31" ht="16.5" customHeight="1">
      <c r="A44" s="83">
        <v>58</v>
      </c>
      <c r="B44" s="84" t="s">
        <v>36</v>
      </c>
      <c r="C44" s="85">
        <f>SUM(C45:C51)</f>
        <v>4240</v>
      </c>
      <c r="D44" s="100">
        <f>SUM(D45:D51)</f>
        <v>3953</v>
      </c>
      <c r="E44" s="87">
        <f t="shared" si="22"/>
        <v>29.5</v>
      </c>
      <c r="F44" s="87">
        <f t="shared" si="21"/>
        <v>27.5</v>
      </c>
      <c r="G44" s="88">
        <f t="shared" si="23"/>
        <v>-287</v>
      </c>
      <c r="H44" s="89">
        <f t="shared" si="24"/>
        <v>-6.8</v>
      </c>
      <c r="I44" s="100">
        <f>SUM(I45:I51)</f>
        <v>26168</v>
      </c>
      <c r="J44" s="100">
        <f>SUM(J45:J51)</f>
        <v>27037</v>
      </c>
      <c r="K44" s="87">
        <f t="shared" si="25"/>
        <v>30</v>
      </c>
      <c r="L44" s="87">
        <f t="shared" si="26"/>
        <v>29.7</v>
      </c>
      <c r="M44" s="88">
        <f t="shared" si="27"/>
        <v>869</v>
      </c>
      <c r="N44" s="90">
        <f t="shared" si="28"/>
        <v>3.3</v>
      </c>
      <c r="O44" s="91">
        <f t="shared" si="29"/>
        <v>6.2</v>
      </c>
      <c r="P44" s="87">
        <f t="shared" si="30"/>
        <v>6.8</v>
      </c>
      <c r="Q44" s="89">
        <f t="shared" si="31"/>
        <v>0.5999999999999996</v>
      </c>
      <c r="R44" s="83">
        <v>58</v>
      </c>
      <c r="S44" s="84" t="s">
        <v>36</v>
      </c>
      <c r="T44" s="92">
        <f>SUM(T45:T51)</f>
        <v>35666349</v>
      </c>
      <c r="U44" s="93">
        <f>SUM(U45:U51)</f>
        <v>37913446</v>
      </c>
      <c r="V44" s="94">
        <f t="shared" si="32"/>
        <v>13.4</v>
      </c>
      <c r="W44" s="94">
        <f t="shared" si="33"/>
        <v>13.6</v>
      </c>
      <c r="X44" s="95">
        <f t="shared" si="34"/>
        <v>2247097</v>
      </c>
      <c r="Y44" s="96">
        <f t="shared" si="35"/>
        <v>6.3</v>
      </c>
      <c r="Z44" s="93">
        <f t="shared" si="36"/>
        <v>8411.9</v>
      </c>
      <c r="AA44" s="93">
        <f t="shared" si="37"/>
        <v>9591.1</v>
      </c>
      <c r="AB44" s="97">
        <f t="shared" si="38"/>
        <v>14</v>
      </c>
      <c r="AC44" s="92">
        <f t="shared" si="39"/>
        <v>1363</v>
      </c>
      <c r="AD44" s="93">
        <f t="shared" si="40"/>
        <v>1402.3</v>
      </c>
      <c r="AE44" s="96">
        <f t="shared" si="41"/>
        <v>2.9</v>
      </c>
    </row>
    <row r="45" spans="1:31" ht="16.5" customHeight="1">
      <c r="A45" s="99">
        <v>581</v>
      </c>
      <c r="B45" s="84" t="s">
        <v>68</v>
      </c>
      <c r="C45" s="85">
        <v>435</v>
      </c>
      <c r="D45" s="31">
        <v>417</v>
      </c>
      <c r="E45" s="87">
        <f t="shared" si="22"/>
        <v>3</v>
      </c>
      <c r="F45" s="87">
        <f t="shared" si="21"/>
        <v>2.9</v>
      </c>
      <c r="G45" s="88">
        <f t="shared" si="23"/>
        <v>-18</v>
      </c>
      <c r="H45" s="89">
        <f t="shared" si="24"/>
        <v>-4.1</v>
      </c>
      <c r="I45" s="100">
        <v>9937</v>
      </c>
      <c r="J45" s="100">
        <v>9856</v>
      </c>
      <c r="K45" s="87">
        <f t="shared" si="25"/>
        <v>11.4</v>
      </c>
      <c r="L45" s="87">
        <f t="shared" si="26"/>
        <v>10.8</v>
      </c>
      <c r="M45" s="88">
        <f t="shared" si="27"/>
        <v>-81</v>
      </c>
      <c r="N45" s="90">
        <f t="shared" si="28"/>
        <v>-0.8</v>
      </c>
      <c r="O45" s="91">
        <f t="shared" si="29"/>
        <v>22.8</v>
      </c>
      <c r="P45" s="87">
        <f t="shared" si="30"/>
        <v>23.6</v>
      </c>
      <c r="Q45" s="89">
        <f t="shared" si="31"/>
        <v>0.8000000000000007</v>
      </c>
      <c r="R45" s="99">
        <v>581</v>
      </c>
      <c r="S45" s="84" t="s">
        <v>68</v>
      </c>
      <c r="T45" s="92">
        <v>18203600</v>
      </c>
      <c r="U45" s="93">
        <v>18546704</v>
      </c>
      <c r="V45" s="94">
        <f t="shared" si="32"/>
        <v>6.8</v>
      </c>
      <c r="W45" s="94">
        <f t="shared" si="33"/>
        <v>6.7</v>
      </c>
      <c r="X45" s="95">
        <f t="shared" si="34"/>
        <v>343104</v>
      </c>
      <c r="Y45" s="96">
        <f t="shared" si="35"/>
        <v>1.9</v>
      </c>
      <c r="Z45" s="93">
        <f t="shared" si="36"/>
        <v>41847.4</v>
      </c>
      <c r="AA45" s="93">
        <f t="shared" si="37"/>
        <v>44476.5</v>
      </c>
      <c r="AB45" s="97">
        <f t="shared" si="38"/>
        <v>6.3</v>
      </c>
      <c r="AC45" s="92">
        <f t="shared" si="39"/>
        <v>1831.9</v>
      </c>
      <c r="AD45" s="93">
        <f t="shared" si="40"/>
        <v>1881.8</v>
      </c>
      <c r="AE45" s="96">
        <f t="shared" si="41"/>
        <v>2.7</v>
      </c>
    </row>
    <row r="46" spans="1:31" ht="16.5" customHeight="1">
      <c r="A46" s="99">
        <v>582</v>
      </c>
      <c r="B46" s="84" t="s">
        <v>69</v>
      </c>
      <c r="C46" s="85">
        <v>319</v>
      </c>
      <c r="D46" s="31">
        <v>306</v>
      </c>
      <c r="E46" s="87">
        <f t="shared" si="22"/>
        <v>2.2</v>
      </c>
      <c r="F46" s="87">
        <f t="shared" si="21"/>
        <v>2.1</v>
      </c>
      <c r="G46" s="88">
        <f t="shared" si="23"/>
        <v>-13</v>
      </c>
      <c r="H46" s="89">
        <f t="shared" si="24"/>
        <v>-4.1</v>
      </c>
      <c r="I46" s="100">
        <v>1065</v>
      </c>
      <c r="J46" s="100">
        <v>1106</v>
      </c>
      <c r="K46" s="87">
        <f t="shared" si="25"/>
        <v>1.2</v>
      </c>
      <c r="L46" s="87">
        <f t="shared" si="26"/>
        <v>1.2</v>
      </c>
      <c r="M46" s="88">
        <f t="shared" si="27"/>
        <v>41</v>
      </c>
      <c r="N46" s="90">
        <f t="shared" si="28"/>
        <v>3.8</v>
      </c>
      <c r="O46" s="91">
        <f t="shared" si="29"/>
        <v>3.3</v>
      </c>
      <c r="P46" s="87">
        <f t="shared" si="30"/>
        <v>3.6</v>
      </c>
      <c r="Q46" s="89">
        <f t="shared" si="31"/>
        <v>0.30000000000000027</v>
      </c>
      <c r="R46" s="99">
        <v>582</v>
      </c>
      <c r="S46" s="84" t="s">
        <v>69</v>
      </c>
      <c r="T46" s="92">
        <v>823060</v>
      </c>
      <c r="U46" s="93">
        <v>946184</v>
      </c>
      <c r="V46" s="94">
        <f t="shared" si="32"/>
        <v>0.3</v>
      </c>
      <c r="W46" s="94">
        <f t="shared" si="33"/>
        <v>0.3</v>
      </c>
      <c r="X46" s="95">
        <f t="shared" si="34"/>
        <v>123124</v>
      </c>
      <c r="Y46" s="96">
        <f t="shared" si="35"/>
        <v>15</v>
      </c>
      <c r="Z46" s="93">
        <f t="shared" si="36"/>
        <v>2580.1</v>
      </c>
      <c r="AA46" s="93">
        <f t="shared" si="37"/>
        <v>3092.1</v>
      </c>
      <c r="AB46" s="97">
        <f t="shared" si="38"/>
        <v>19.8</v>
      </c>
      <c r="AC46" s="92">
        <f t="shared" si="39"/>
        <v>772.8</v>
      </c>
      <c r="AD46" s="93">
        <f t="shared" si="40"/>
        <v>855.5</v>
      </c>
      <c r="AE46" s="96">
        <f t="shared" si="41"/>
        <v>10.7</v>
      </c>
    </row>
    <row r="47" spans="1:31" ht="16.5" customHeight="1">
      <c r="A47" s="99">
        <v>583</v>
      </c>
      <c r="B47" s="84" t="s">
        <v>37</v>
      </c>
      <c r="C47" s="85">
        <v>165</v>
      </c>
      <c r="D47" s="31">
        <v>145</v>
      </c>
      <c r="E47" s="87">
        <f t="shared" si="22"/>
        <v>1.1</v>
      </c>
      <c r="F47" s="87">
        <f t="shared" si="21"/>
        <v>1</v>
      </c>
      <c r="G47" s="88">
        <f t="shared" si="23"/>
        <v>-20</v>
      </c>
      <c r="H47" s="89">
        <f t="shared" si="24"/>
        <v>-12.1</v>
      </c>
      <c r="I47" s="31">
        <v>660</v>
      </c>
      <c r="J47" s="31">
        <v>515</v>
      </c>
      <c r="K47" s="87">
        <f t="shared" si="25"/>
        <v>0.8</v>
      </c>
      <c r="L47" s="87">
        <f t="shared" si="26"/>
        <v>0.6</v>
      </c>
      <c r="M47" s="88">
        <f t="shared" si="27"/>
        <v>-145</v>
      </c>
      <c r="N47" s="90">
        <f t="shared" si="28"/>
        <v>-22</v>
      </c>
      <c r="O47" s="91">
        <f t="shared" si="29"/>
        <v>4</v>
      </c>
      <c r="P47" s="87">
        <f t="shared" si="30"/>
        <v>3.6</v>
      </c>
      <c r="Q47" s="89">
        <f t="shared" si="31"/>
        <v>-0.3999999999999999</v>
      </c>
      <c r="R47" s="99">
        <v>583</v>
      </c>
      <c r="S47" s="84" t="s">
        <v>37</v>
      </c>
      <c r="T47" s="92">
        <v>862965</v>
      </c>
      <c r="U47" s="93">
        <v>718671</v>
      </c>
      <c r="V47" s="94">
        <f t="shared" si="32"/>
        <v>0.3</v>
      </c>
      <c r="W47" s="94">
        <f t="shared" si="33"/>
        <v>0.3</v>
      </c>
      <c r="X47" s="95">
        <f t="shared" si="34"/>
        <v>-144294</v>
      </c>
      <c r="Y47" s="96">
        <f t="shared" si="35"/>
        <v>-16.7</v>
      </c>
      <c r="Z47" s="93">
        <f t="shared" si="36"/>
        <v>5230.1</v>
      </c>
      <c r="AA47" s="93">
        <f t="shared" si="37"/>
        <v>4956.4</v>
      </c>
      <c r="AB47" s="97">
        <f t="shared" si="38"/>
        <v>-5.2</v>
      </c>
      <c r="AC47" s="92">
        <f t="shared" si="39"/>
        <v>1307.5</v>
      </c>
      <c r="AD47" s="93">
        <f t="shared" si="40"/>
        <v>1395.5</v>
      </c>
      <c r="AE47" s="96">
        <f t="shared" si="41"/>
        <v>6.7</v>
      </c>
    </row>
    <row r="48" spans="1:31" ht="16.5" customHeight="1">
      <c r="A48" s="99">
        <v>584</v>
      </c>
      <c r="B48" s="84" t="s">
        <v>38</v>
      </c>
      <c r="C48" s="85">
        <v>328</v>
      </c>
      <c r="D48" s="31">
        <v>278</v>
      </c>
      <c r="E48" s="87">
        <f t="shared" si="22"/>
        <v>2.3</v>
      </c>
      <c r="F48" s="87">
        <f t="shared" si="21"/>
        <v>1.9</v>
      </c>
      <c r="G48" s="88">
        <f t="shared" si="23"/>
        <v>-50</v>
      </c>
      <c r="H48" s="89">
        <f t="shared" si="24"/>
        <v>-15.2</v>
      </c>
      <c r="I48" s="100">
        <v>918</v>
      </c>
      <c r="J48" s="100">
        <v>880</v>
      </c>
      <c r="K48" s="87">
        <f t="shared" si="25"/>
        <v>1.1</v>
      </c>
      <c r="L48" s="87">
        <f t="shared" si="26"/>
        <v>1</v>
      </c>
      <c r="M48" s="88">
        <f t="shared" si="27"/>
        <v>-38</v>
      </c>
      <c r="N48" s="90">
        <f t="shared" si="28"/>
        <v>-4.1</v>
      </c>
      <c r="O48" s="91">
        <f t="shared" si="29"/>
        <v>2.8</v>
      </c>
      <c r="P48" s="87">
        <f t="shared" si="30"/>
        <v>3.2</v>
      </c>
      <c r="Q48" s="89">
        <f t="shared" si="31"/>
        <v>0.40000000000000036</v>
      </c>
      <c r="R48" s="99">
        <v>584</v>
      </c>
      <c r="S48" s="84" t="s">
        <v>38</v>
      </c>
      <c r="T48" s="92">
        <v>752418</v>
      </c>
      <c r="U48" s="93">
        <v>859967</v>
      </c>
      <c r="V48" s="94">
        <f t="shared" si="32"/>
        <v>0.3</v>
      </c>
      <c r="W48" s="94">
        <f t="shared" si="33"/>
        <v>0.3</v>
      </c>
      <c r="X48" s="95">
        <f t="shared" si="34"/>
        <v>107549</v>
      </c>
      <c r="Y48" s="96">
        <f t="shared" si="35"/>
        <v>14.3</v>
      </c>
      <c r="Z48" s="93">
        <f t="shared" si="36"/>
        <v>2294</v>
      </c>
      <c r="AA48" s="93">
        <f t="shared" si="37"/>
        <v>3093.4</v>
      </c>
      <c r="AB48" s="97">
        <f t="shared" si="38"/>
        <v>34.8</v>
      </c>
      <c r="AC48" s="136">
        <f t="shared" si="39"/>
        <v>819.6</v>
      </c>
      <c r="AD48" s="93">
        <f t="shared" si="40"/>
        <v>977.2</v>
      </c>
      <c r="AE48" s="96">
        <f t="shared" si="41"/>
        <v>19.2</v>
      </c>
    </row>
    <row r="49" spans="1:31" ht="16.5" customHeight="1">
      <c r="A49" s="99">
        <v>585</v>
      </c>
      <c r="B49" s="84" t="s">
        <v>70</v>
      </c>
      <c r="C49" s="85">
        <v>640</v>
      </c>
      <c r="D49" s="31">
        <v>536</v>
      </c>
      <c r="E49" s="87">
        <f t="shared" si="22"/>
        <v>4.4</v>
      </c>
      <c r="F49" s="87">
        <f t="shared" si="21"/>
        <v>3.7</v>
      </c>
      <c r="G49" s="88">
        <f t="shared" si="23"/>
        <v>-104</v>
      </c>
      <c r="H49" s="89">
        <f t="shared" si="24"/>
        <v>-16.3</v>
      </c>
      <c r="I49" s="100">
        <v>1558</v>
      </c>
      <c r="J49" s="100">
        <v>1274</v>
      </c>
      <c r="K49" s="87">
        <f t="shared" si="25"/>
        <v>1.8</v>
      </c>
      <c r="L49" s="87">
        <f t="shared" si="26"/>
        <v>1.4</v>
      </c>
      <c r="M49" s="88">
        <f t="shared" si="27"/>
        <v>-284</v>
      </c>
      <c r="N49" s="90">
        <f t="shared" si="28"/>
        <v>-18.2</v>
      </c>
      <c r="O49" s="91">
        <f t="shared" si="29"/>
        <v>2.4</v>
      </c>
      <c r="P49" s="87">
        <f t="shared" si="30"/>
        <v>2.4</v>
      </c>
      <c r="Q49" s="89">
        <f t="shared" si="31"/>
        <v>0</v>
      </c>
      <c r="R49" s="99">
        <v>585</v>
      </c>
      <c r="S49" s="84" t="s">
        <v>70</v>
      </c>
      <c r="T49" s="92">
        <v>2139542</v>
      </c>
      <c r="U49" s="93">
        <v>1834383</v>
      </c>
      <c r="V49" s="94">
        <f t="shared" si="32"/>
        <v>0.8</v>
      </c>
      <c r="W49" s="94">
        <f t="shared" si="33"/>
        <v>0.7</v>
      </c>
      <c r="X49" s="95">
        <f t="shared" si="34"/>
        <v>-305159</v>
      </c>
      <c r="Y49" s="96">
        <f t="shared" si="35"/>
        <v>-14.3</v>
      </c>
      <c r="Z49" s="93">
        <f t="shared" si="36"/>
        <v>3343</v>
      </c>
      <c r="AA49" s="93">
        <f t="shared" si="37"/>
        <v>3422.4</v>
      </c>
      <c r="AB49" s="97">
        <f t="shared" si="38"/>
        <v>2.4</v>
      </c>
      <c r="AC49" s="136">
        <f t="shared" si="39"/>
        <v>1373.3</v>
      </c>
      <c r="AD49" s="93">
        <f t="shared" si="40"/>
        <v>1439.9</v>
      </c>
      <c r="AE49" s="96">
        <f t="shared" si="41"/>
        <v>4.8</v>
      </c>
    </row>
    <row r="50" spans="1:31" ht="16.5" customHeight="1">
      <c r="A50" s="99">
        <v>586</v>
      </c>
      <c r="B50" s="84" t="s">
        <v>39</v>
      </c>
      <c r="C50" s="85">
        <v>719</v>
      </c>
      <c r="D50" s="31">
        <v>723</v>
      </c>
      <c r="E50" s="87">
        <f t="shared" si="22"/>
        <v>5</v>
      </c>
      <c r="F50" s="87">
        <f t="shared" si="21"/>
        <v>5</v>
      </c>
      <c r="G50" s="88">
        <f t="shared" si="23"/>
        <v>4</v>
      </c>
      <c r="H50" s="89">
        <f t="shared" si="24"/>
        <v>0.6</v>
      </c>
      <c r="I50" s="100">
        <v>3040</v>
      </c>
      <c r="J50" s="100">
        <v>3667</v>
      </c>
      <c r="K50" s="87">
        <f t="shared" si="25"/>
        <v>3.5</v>
      </c>
      <c r="L50" s="87">
        <f t="shared" si="26"/>
        <v>4</v>
      </c>
      <c r="M50" s="88">
        <f t="shared" si="27"/>
        <v>627</v>
      </c>
      <c r="N50" s="90">
        <f t="shared" si="28"/>
        <v>20.6</v>
      </c>
      <c r="O50" s="91">
        <f t="shared" si="29"/>
        <v>4.2</v>
      </c>
      <c r="P50" s="87">
        <f t="shared" si="30"/>
        <v>5.1</v>
      </c>
      <c r="Q50" s="89">
        <f t="shared" si="31"/>
        <v>0.8999999999999995</v>
      </c>
      <c r="R50" s="99">
        <v>586</v>
      </c>
      <c r="S50" s="84" t="s">
        <v>39</v>
      </c>
      <c r="T50" s="92">
        <v>2079924</v>
      </c>
      <c r="U50" s="93">
        <v>2703468</v>
      </c>
      <c r="V50" s="94">
        <f t="shared" si="32"/>
        <v>0.8</v>
      </c>
      <c r="W50" s="94">
        <f t="shared" si="33"/>
        <v>1</v>
      </c>
      <c r="X50" s="95">
        <f t="shared" si="34"/>
        <v>623544</v>
      </c>
      <c r="Y50" s="96">
        <f t="shared" si="35"/>
        <v>30</v>
      </c>
      <c r="Z50" s="93">
        <f t="shared" si="36"/>
        <v>2892.8</v>
      </c>
      <c r="AA50" s="93">
        <f t="shared" si="37"/>
        <v>3739.2</v>
      </c>
      <c r="AB50" s="97">
        <f t="shared" si="38"/>
        <v>29.3</v>
      </c>
      <c r="AC50" s="136">
        <f t="shared" si="39"/>
        <v>684.2</v>
      </c>
      <c r="AD50" s="93">
        <f t="shared" si="40"/>
        <v>737.2</v>
      </c>
      <c r="AE50" s="96">
        <f t="shared" si="41"/>
        <v>7.7</v>
      </c>
    </row>
    <row r="51" spans="1:31" ht="16.5" customHeight="1">
      <c r="A51" s="99">
        <v>589</v>
      </c>
      <c r="B51" s="84" t="s">
        <v>40</v>
      </c>
      <c r="C51" s="85">
        <v>1634</v>
      </c>
      <c r="D51" s="31">
        <v>1548</v>
      </c>
      <c r="E51" s="87">
        <f t="shared" si="22"/>
        <v>11.4</v>
      </c>
      <c r="F51" s="87">
        <f t="shared" si="21"/>
        <v>10.8</v>
      </c>
      <c r="G51" s="88">
        <f t="shared" si="23"/>
        <v>-86</v>
      </c>
      <c r="H51" s="89">
        <f t="shared" si="24"/>
        <v>-5.3</v>
      </c>
      <c r="I51" s="103">
        <v>8990</v>
      </c>
      <c r="J51" s="31">
        <v>9739</v>
      </c>
      <c r="K51" s="87">
        <f t="shared" si="25"/>
        <v>10.3</v>
      </c>
      <c r="L51" s="87">
        <f t="shared" si="26"/>
        <v>10.7</v>
      </c>
      <c r="M51" s="88">
        <f t="shared" si="27"/>
        <v>749</v>
      </c>
      <c r="N51" s="90">
        <f t="shared" si="28"/>
        <v>8.3</v>
      </c>
      <c r="O51" s="91">
        <f t="shared" si="29"/>
        <v>5.5</v>
      </c>
      <c r="P51" s="87">
        <f t="shared" si="30"/>
        <v>6.3</v>
      </c>
      <c r="Q51" s="89">
        <f t="shared" si="31"/>
        <v>0.7999999999999998</v>
      </c>
      <c r="R51" s="99">
        <v>589</v>
      </c>
      <c r="S51" s="84" t="s">
        <v>40</v>
      </c>
      <c r="T51" s="92">
        <v>10804840</v>
      </c>
      <c r="U51" s="93">
        <v>12304069</v>
      </c>
      <c r="V51" s="94">
        <f t="shared" si="32"/>
        <v>4</v>
      </c>
      <c r="W51" s="94">
        <f t="shared" si="33"/>
        <v>4.4</v>
      </c>
      <c r="X51" s="95">
        <f t="shared" si="34"/>
        <v>1499229</v>
      </c>
      <c r="Y51" s="96">
        <f t="shared" si="35"/>
        <v>13.9</v>
      </c>
      <c r="Z51" s="93">
        <f t="shared" si="36"/>
        <v>6612.5</v>
      </c>
      <c r="AA51" s="93">
        <f t="shared" si="37"/>
        <v>7948.4</v>
      </c>
      <c r="AB51" s="97">
        <f t="shared" si="38"/>
        <v>20.2</v>
      </c>
      <c r="AC51" s="136">
        <f t="shared" si="39"/>
        <v>1201.9</v>
      </c>
      <c r="AD51" s="93">
        <f t="shared" si="40"/>
        <v>1263.4</v>
      </c>
      <c r="AE51" s="96">
        <f t="shared" si="41"/>
        <v>5.1</v>
      </c>
    </row>
    <row r="52" spans="1:31" ht="16.5" customHeight="1">
      <c r="A52" s="83">
        <v>59</v>
      </c>
      <c r="B52" s="84" t="s">
        <v>71</v>
      </c>
      <c r="C52" s="85">
        <f>SUM(C53:C55)</f>
        <v>1314</v>
      </c>
      <c r="D52" s="100">
        <f>SUM(D53:D55)</f>
        <v>1289</v>
      </c>
      <c r="E52" s="87">
        <f t="shared" si="22"/>
        <v>9.1</v>
      </c>
      <c r="F52" s="87">
        <f t="shared" si="21"/>
        <v>9</v>
      </c>
      <c r="G52" s="88">
        <f t="shared" si="23"/>
        <v>-25</v>
      </c>
      <c r="H52" s="89">
        <f t="shared" si="24"/>
        <v>-1.9</v>
      </c>
      <c r="I52" s="100">
        <f>SUM(I53:I55)</f>
        <v>6775</v>
      </c>
      <c r="J52" s="100">
        <f>SUM(J53:J55)</f>
        <v>7280</v>
      </c>
      <c r="K52" s="87">
        <f t="shared" si="25"/>
        <v>7.8</v>
      </c>
      <c r="L52" s="87">
        <f t="shared" si="26"/>
        <v>8</v>
      </c>
      <c r="M52" s="88">
        <f t="shared" si="27"/>
        <v>505</v>
      </c>
      <c r="N52" s="90">
        <f t="shared" si="28"/>
        <v>7.5</v>
      </c>
      <c r="O52" s="91">
        <f t="shared" si="29"/>
        <v>5.2</v>
      </c>
      <c r="P52" s="87">
        <f t="shared" si="30"/>
        <v>5.6</v>
      </c>
      <c r="Q52" s="89">
        <f t="shared" si="31"/>
        <v>0.39999999999999947</v>
      </c>
      <c r="R52" s="83">
        <v>59</v>
      </c>
      <c r="S52" s="84" t="s">
        <v>71</v>
      </c>
      <c r="T52" s="92">
        <f>SUM(T53:T55)</f>
        <v>13806770</v>
      </c>
      <c r="U52" s="93">
        <f>SUM(U53:U55)</f>
        <v>18837413</v>
      </c>
      <c r="V52" s="94">
        <f t="shared" si="32"/>
        <v>5.2</v>
      </c>
      <c r="W52" s="94">
        <f t="shared" si="33"/>
        <v>6.8</v>
      </c>
      <c r="X52" s="95">
        <f t="shared" si="34"/>
        <v>5030643</v>
      </c>
      <c r="Y52" s="96">
        <f t="shared" si="35"/>
        <v>36.4</v>
      </c>
      <c r="Z52" s="93">
        <f t="shared" si="36"/>
        <v>10507.4</v>
      </c>
      <c r="AA52" s="93">
        <f t="shared" si="37"/>
        <v>14614</v>
      </c>
      <c r="AB52" s="97">
        <f t="shared" si="38"/>
        <v>39.1</v>
      </c>
      <c r="AC52" s="92">
        <f t="shared" si="39"/>
        <v>2037.9</v>
      </c>
      <c r="AD52" s="93">
        <f t="shared" si="40"/>
        <v>2587.6</v>
      </c>
      <c r="AE52" s="96">
        <f t="shared" si="41"/>
        <v>27</v>
      </c>
    </row>
    <row r="53" spans="1:31" ht="16.5" customHeight="1">
      <c r="A53" s="99">
        <v>591</v>
      </c>
      <c r="B53" s="84" t="s">
        <v>72</v>
      </c>
      <c r="C53" s="85">
        <v>701</v>
      </c>
      <c r="D53" s="31">
        <v>716</v>
      </c>
      <c r="E53" s="87">
        <f t="shared" si="22"/>
        <v>4.9</v>
      </c>
      <c r="F53" s="87">
        <f t="shared" si="21"/>
        <v>5</v>
      </c>
      <c r="G53" s="88">
        <f t="shared" si="23"/>
        <v>15</v>
      </c>
      <c r="H53" s="89">
        <f t="shared" si="24"/>
        <v>2.1</v>
      </c>
      <c r="I53" s="100">
        <v>4055</v>
      </c>
      <c r="J53" s="100">
        <v>4754</v>
      </c>
      <c r="K53" s="87">
        <f t="shared" si="25"/>
        <v>4.6</v>
      </c>
      <c r="L53" s="87">
        <f t="shared" si="26"/>
        <v>5.2</v>
      </c>
      <c r="M53" s="88">
        <f t="shared" si="27"/>
        <v>699</v>
      </c>
      <c r="N53" s="90">
        <f t="shared" si="28"/>
        <v>17.2</v>
      </c>
      <c r="O53" s="91">
        <f t="shared" si="29"/>
        <v>5.8</v>
      </c>
      <c r="P53" s="87">
        <f t="shared" si="30"/>
        <v>6.6</v>
      </c>
      <c r="Q53" s="89">
        <f t="shared" si="31"/>
        <v>0.7999999999999998</v>
      </c>
      <c r="R53" s="99">
        <v>591</v>
      </c>
      <c r="S53" s="84" t="s">
        <v>72</v>
      </c>
      <c r="T53" s="92">
        <v>7844361</v>
      </c>
      <c r="U53" s="93">
        <v>13201953</v>
      </c>
      <c r="V53" s="94">
        <f t="shared" si="32"/>
        <v>2.9</v>
      </c>
      <c r="W53" s="94">
        <f t="shared" si="33"/>
        <v>4.7</v>
      </c>
      <c r="X53" s="95">
        <f t="shared" si="34"/>
        <v>5357592</v>
      </c>
      <c r="Y53" s="96">
        <f t="shared" si="35"/>
        <v>68.3</v>
      </c>
      <c r="Z53" s="93">
        <f t="shared" si="36"/>
        <v>11190.2</v>
      </c>
      <c r="AA53" s="93">
        <f t="shared" si="37"/>
        <v>18438.5</v>
      </c>
      <c r="AB53" s="97">
        <f t="shared" si="38"/>
        <v>64.8</v>
      </c>
      <c r="AC53" s="92">
        <f t="shared" si="39"/>
        <v>1934.5</v>
      </c>
      <c r="AD53" s="93">
        <f t="shared" si="40"/>
        <v>2777</v>
      </c>
      <c r="AE53" s="96">
        <f t="shared" si="41"/>
        <v>43.6</v>
      </c>
    </row>
    <row r="54" spans="1:31" ht="16.5" customHeight="1">
      <c r="A54" s="99">
        <v>592</v>
      </c>
      <c r="B54" s="84" t="s">
        <v>73</v>
      </c>
      <c r="C54" s="85">
        <v>46</v>
      </c>
      <c r="D54" s="31">
        <v>42</v>
      </c>
      <c r="E54" s="87">
        <f t="shared" si="22"/>
        <v>0.3</v>
      </c>
      <c r="F54" s="87">
        <f t="shared" si="21"/>
        <v>0.3</v>
      </c>
      <c r="G54" s="88">
        <f t="shared" si="23"/>
        <v>-4</v>
      </c>
      <c r="H54" s="89">
        <f t="shared" si="24"/>
        <v>-8.7</v>
      </c>
      <c r="I54" s="100">
        <v>98</v>
      </c>
      <c r="J54" s="100">
        <v>82</v>
      </c>
      <c r="K54" s="87">
        <f t="shared" si="25"/>
        <v>0.1</v>
      </c>
      <c r="L54" s="87">
        <f t="shared" si="26"/>
        <v>0.1</v>
      </c>
      <c r="M54" s="88">
        <f t="shared" si="27"/>
        <v>-16</v>
      </c>
      <c r="N54" s="90">
        <f t="shared" si="28"/>
        <v>-16.3</v>
      </c>
      <c r="O54" s="91">
        <f t="shared" si="29"/>
        <v>2.1</v>
      </c>
      <c r="P54" s="87">
        <f t="shared" si="30"/>
        <v>2</v>
      </c>
      <c r="Q54" s="89">
        <f t="shared" si="31"/>
        <v>-0.10000000000000009</v>
      </c>
      <c r="R54" s="99">
        <v>592</v>
      </c>
      <c r="S54" s="84" t="s">
        <v>73</v>
      </c>
      <c r="T54" s="92">
        <v>63669</v>
      </c>
      <c r="U54" s="93">
        <v>46841</v>
      </c>
      <c r="V54" s="94">
        <f t="shared" si="32"/>
        <v>0</v>
      </c>
      <c r="W54" s="94">
        <f t="shared" si="33"/>
        <v>0</v>
      </c>
      <c r="X54" s="95">
        <f t="shared" si="34"/>
        <v>-16828</v>
      </c>
      <c r="Y54" s="96">
        <f t="shared" si="35"/>
        <v>-26.4</v>
      </c>
      <c r="Z54" s="93">
        <f t="shared" si="36"/>
        <v>1384.1</v>
      </c>
      <c r="AA54" s="93">
        <f t="shared" si="37"/>
        <v>1115.3</v>
      </c>
      <c r="AB54" s="97">
        <f t="shared" si="38"/>
        <v>-19.4</v>
      </c>
      <c r="AC54" s="92">
        <f t="shared" si="39"/>
        <v>649.7</v>
      </c>
      <c r="AD54" s="93">
        <f t="shared" si="40"/>
        <v>571.2</v>
      </c>
      <c r="AE54" s="96">
        <f t="shared" si="41"/>
        <v>-12.1</v>
      </c>
    </row>
    <row r="55" spans="1:31" ht="16.5" customHeight="1">
      <c r="A55" s="99">
        <v>593</v>
      </c>
      <c r="B55" s="84" t="s">
        <v>74</v>
      </c>
      <c r="C55" s="85">
        <v>567</v>
      </c>
      <c r="D55" s="31">
        <v>531</v>
      </c>
      <c r="E55" s="87">
        <f t="shared" si="22"/>
        <v>3.9</v>
      </c>
      <c r="F55" s="87">
        <f t="shared" si="21"/>
        <v>3.7</v>
      </c>
      <c r="G55" s="88">
        <f t="shared" si="23"/>
        <v>-36</v>
      </c>
      <c r="H55" s="89">
        <f t="shared" si="24"/>
        <v>-6.3</v>
      </c>
      <c r="I55" s="103">
        <v>2622</v>
      </c>
      <c r="J55" s="31">
        <v>2444</v>
      </c>
      <c r="K55" s="87">
        <f t="shared" si="25"/>
        <v>3</v>
      </c>
      <c r="L55" s="87">
        <f t="shared" si="26"/>
        <v>2.7</v>
      </c>
      <c r="M55" s="88">
        <f t="shared" si="27"/>
        <v>-178</v>
      </c>
      <c r="N55" s="90">
        <f t="shared" si="28"/>
        <v>-6.8</v>
      </c>
      <c r="O55" s="91">
        <f t="shared" si="29"/>
        <v>4.6</v>
      </c>
      <c r="P55" s="87">
        <f t="shared" si="30"/>
        <v>4.6</v>
      </c>
      <c r="Q55" s="89">
        <f t="shared" si="31"/>
        <v>0</v>
      </c>
      <c r="R55" s="99">
        <v>593</v>
      </c>
      <c r="S55" s="84" t="s">
        <v>74</v>
      </c>
      <c r="T55" s="92">
        <v>5898740</v>
      </c>
      <c r="U55" s="93">
        <v>5588619</v>
      </c>
      <c r="V55" s="94">
        <f t="shared" si="32"/>
        <v>2.2</v>
      </c>
      <c r="W55" s="94">
        <f t="shared" si="33"/>
        <v>2</v>
      </c>
      <c r="X55" s="95">
        <f t="shared" si="34"/>
        <v>-310121</v>
      </c>
      <c r="Y55" s="96">
        <f t="shared" si="35"/>
        <v>-5.3</v>
      </c>
      <c r="Z55" s="137">
        <f t="shared" si="36"/>
        <v>10403.4</v>
      </c>
      <c r="AA55" s="137">
        <f t="shared" si="37"/>
        <v>10524.7</v>
      </c>
      <c r="AB55" s="97">
        <f t="shared" si="38"/>
        <v>1.2</v>
      </c>
      <c r="AC55" s="136">
        <f t="shared" si="39"/>
        <v>2249.7</v>
      </c>
      <c r="AD55" s="93">
        <f t="shared" si="40"/>
        <v>2286.7</v>
      </c>
      <c r="AE55" s="96">
        <f t="shared" si="41"/>
        <v>1.6</v>
      </c>
    </row>
    <row r="56" spans="1:31" ht="16.5" customHeight="1">
      <c r="A56" s="83">
        <v>60</v>
      </c>
      <c r="B56" s="84" t="s">
        <v>75</v>
      </c>
      <c r="C56" s="85">
        <f>SUM(C57:C65)</f>
        <v>4138</v>
      </c>
      <c r="D56" s="100">
        <f>SUM(D57:D65)</f>
        <v>4263</v>
      </c>
      <c r="E56" s="87">
        <f t="shared" si="22"/>
        <v>28.8</v>
      </c>
      <c r="F56" s="87">
        <f t="shared" si="21"/>
        <v>29.6</v>
      </c>
      <c r="G56" s="88">
        <f t="shared" si="23"/>
        <v>125</v>
      </c>
      <c r="H56" s="89">
        <f t="shared" si="24"/>
        <v>3</v>
      </c>
      <c r="I56" s="100">
        <f>SUM(I57:I65)</f>
        <v>20903</v>
      </c>
      <c r="J56" s="100">
        <f>SUM(J57:J65)</f>
        <v>22132</v>
      </c>
      <c r="K56" s="87">
        <f t="shared" si="25"/>
        <v>23.9</v>
      </c>
      <c r="L56" s="87">
        <f t="shared" si="26"/>
        <v>24.3</v>
      </c>
      <c r="M56" s="88">
        <f t="shared" si="27"/>
        <v>1229</v>
      </c>
      <c r="N56" s="90">
        <f t="shared" si="28"/>
        <v>5.9</v>
      </c>
      <c r="O56" s="91">
        <f t="shared" si="29"/>
        <v>5.1</v>
      </c>
      <c r="P56" s="87">
        <f t="shared" si="30"/>
        <v>5.2</v>
      </c>
      <c r="Q56" s="89">
        <f t="shared" si="31"/>
        <v>0.10000000000000053</v>
      </c>
      <c r="R56" s="83">
        <v>60</v>
      </c>
      <c r="S56" s="84" t="s">
        <v>75</v>
      </c>
      <c r="T56" s="92">
        <f>SUM(T57:T65)</f>
        <v>33681272</v>
      </c>
      <c r="U56" s="93">
        <f>SUM(U57:U65)</f>
        <v>42709957</v>
      </c>
      <c r="V56" s="94">
        <f t="shared" si="32"/>
        <v>12.6</v>
      </c>
      <c r="W56" s="94">
        <f t="shared" si="33"/>
        <v>15.3</v>
      </c>
      <c r="X56" s="95">
        <f t="shared" si="34"/>
        <v>9028685</v>
      </c>
      <c r="Y56" s="96">
        <f t="shared" si="35"/>
        <v>26.8</v>
      </c>
      <c r="Z56" s="93">
        <f t="shared" si="36"/>
        <v>8139.5</v>
      </c>
      <c r="AA56" s="93">
        <f t="shared" si="37"/>
        <v>10018.8</v>
      </c>
      <c r="AB56" s="97">
        <f t="shared" si="38"/>
        <v>23.1</v>
      </c>
      <c r="AC56" s="92">
        <f t="shared" si="39"/>
        <v>1611.3</v>
      </c>
      <c r="AD56" s="93">
        <f t="shared" si="40"/>
        <v>1929.8</v>
      </c>
      <c r="AE56" s="96">
        <f t="shared" si="41"/>
        <v>19.8</v>
      </c>
    </row>
    <row r="57" spans="1:31" ht="16.5" customHeight="1">
      <c r="A57" s="99">
        <v>601</v>
      </c>
      <c r="B57" s="84" t="s">
        <v>76</v>
      </c>
      <c r="C57" s="85">
        <v>254</v>
      </c>
      <c r="D57" s="31">
        <v>219</v>
      </c>
      <c r="E57" s="87">
        <f t="shared" si="22"/>
        <v>1.8</v>
      </c>
      <c r="F57" s="87">
        <f t="shared" si="21"/>
        <v>1.5</v>
      </c>
      <c r="G57" s="88">
        <f t="shared" si="23"/>
        <v>-35</v>
      </c>
      <c r="H57" s="89">
        <f t="shared" si="24"/>
        <v>-13.8</v>
      </c>
      <c r="I57" s="100">
        <v>800</v>
      </c>
      <c r="J57" s="100">
        <v>716</v>
      </c>
      <c r="K57" s="87">
        <f t="shared" si="25"/>
        <v>0.9</v>
      </c>
      <c r="L57" s="87">
        <f t="shared" si="26"/>
        <v>0.8</v>
      </c>
      <c r="M57" s="88">
        <f t="shared" si="27"/>
        <v>-84</v>
      </c>
      <c r="N57" s="90">
        <f t="shared" si="28"/>
        <v>-10.5</v>
      </c>
      <c r="O57" s="91">
        <f t="shared" si="29"/>
        <v>3.1</v>
      </c>
      <c r="P57" s="87">
        <f t="shared" si="30"/>
        <v>3.3</v>
      </c>
      <c r="Q57" s="89">
        <f t="shared" si="31"/>
        <v>0.19999999999999973</v>
      </c>
      <c r="R57" s="99">
        <v>601</v>
      </c>
      <c r="S57" s="84" t="s">
        <v>76</v>
      </c>
      <c r="T57" s="92">
        <v>763188</v>
      </c>
      <c r="U57" s="93">
        <v>861238</v>
      </c>
      <c r="V57" s="94">
        <f t="shared" si="32"/>
        <v>0.3</v>
      </c>
      <c r="W57" s="94">
        <f t="shared" si="33"/>
        <v>0.3</v>
      </c>
      <c r="X57" s="95">
        <f t="shared" si="34"/>
        <v>98050</v>
      </c>
      <c r="Y57" s="96">
        <f t="shared" si="35"/>
        <v>12.8</v>
      </c>
      <c r="Z57" s="93">
        <f t="shared" si="36"/>
        <v>3004.7</v>
      </c>
      <c r="AA57" s="93">
        <f t="shared" si="37"/>
        <v>3932.6</v>
      </c>
      <c r="AB57" s="97">
        <f t="shared" si="38"/>
        <v>30.9</v>
      </c>
      <c r="AC57" s="92">
        <f t="shared" si="39"/>
        <v>954</v>
      </c>
      <c r="AD57" s="93">
        <f t="shared" si="40"/>
        <v>1202.8</v>
      </c>
      <c r="AE57" s="96">
        <f t="shared" si="41"/>
        <v>26.1</v>
      </c>
    </row>
    <row r="58" spans="1:31" ht="16.5" customHeight="1">
      <c r="A58" s="99">
        <v>602</v>
      </c>
      <c r="B58" s="84" t="s">
        <v>77</v>
      </c>
      <c r="C58" s="85">
        <v>187</v>
      </c>
      <c r="D58" s="31">
        <v>196</v>
      </c>
      <c r="E58" s="87">
        <f t="shared" si="22"/>
        <v>1.3</v>
      </c>
      <c r="F58" s="87">
        <f t="shared" si="21"/>
        <v>1.4</v>
      </c>
      <c r="G58" s="88">
        <f t="shared" si="23"/>
        <v>9</v>
      </c>
      <c r="H58" s="89">
        <f t="shared" si="24"/>
        <v>4.8</v>
      </c>
      <c r="I58" s="100">
        <v>512</v>
      </c>
      <c r="J58" s="100">
        <v>572</v>
      </c>
      <c r="K58" s="87">
        <f t="shared" si="25"/>
        <v>0.6</v>
      </c>
      <c r="L58" s="87">
        <f t="shared" si="26"/>
        <v>0.6</v>
      </c>
      <c r="M58" s="88">
        <f t="shared" si="27"/>
        <v>60</v>
      </c>
      <c r="N58" s="90">
        <f t="shared" si="28"/>
        <v>11.7</v>
      </c>
      <c r="O58" s="91">
        <f t="shared" si="29"/>
        <v>2.7</v>
      </c>
      <c r="P58" s="87">
        <f t="shared" si="30"/>
        <v>2.9</v>
      </c>
      <c r="Q58" s="89">
        <f t="shared" si="31"/>
        <v>0.19999999999999973</v>
      </c>
      <c r="R58" s="99">
        <v>602</v>
      </c>
      <c r="S58" s="84" t="s">
        <v>77</v>
      </c>
      <c r="T58" s="92">
        <v>373955</v>
      </c>
      <c r="U58" s="93">
        <v>526636</v>
      </c>
      <c r="V58" s="94">
        <f t="shared" si="32"/>
        <v>0.1</v>
      </c>
      <c r="W58" s="94">
        <f t="shared" si="33"/>
        <v>0.2</v>
      </c>
      <c r="X58" s="95">
        <f t="shared" si="34"/>
        <v>152681</v>
      </c>
      <c r="Y58" s="96">
        <f t="shared" si="35"/>
        <v>40.8</v>
      </c>
      <c r="Z58" s="93">
        <f t="shared" si="36"/>
        <v>1999.8</v>
      </c>
      <c r="AA58" s="93">
        <f t="shared" si="37"/>
        <v>2686.9</v>
      </c>
      <c r="AB58" s="97">
        <f t="shared" si="38"/>
        <v>34.4</v>
      </c>
      <c r="AC58" s="92">
        <f t="shared" si="39"/>
        <v>730.4</v>
      </c>
      <c r="AD58" s="93">
        <f t="shared" si="40"/>
        <v>920.7</v>
      </c>
      <c r="AE58" s="96">
        <f t="shared" si="41"/>
        <v>26.1</v>
      </c>
    </row>
    <row r="59" spans="1:31" ht="16.5" customHeight="1">
      <c r="A59" s="99">
        <v>603</v>
      </c>
      <c r="B59" s="84" t="s">
        <v>78</v>
      </c>
      <c r="C59" s="85">
        <v>814</v>
      </c>
      <c r="D59" s="31">
        <v>929</v>
      </c>
      <c r="E59" s="87">
        <f t="shared" si="22"/>
        <v>5.7</v>
      </c>
      <c r="F59" s="87">
        <f t="shared" si="21"/>
        <v>6.5</v>
      </c>
      <c r="G59" s="88">
        <f t="shared" si="23"/>
        <v>115</v>
      </c>
      <c r="H59" s="89">
        <f t="shared" si="24"/>
        <v>14.1</v>
      </c>
      <c r="I59" s="100">
        <v>3941</v>
      </c>
      <c r="J59" s="100">
        <v>4958</v>
      </c>
      <c r="K59" s="87">
        <f t="shared" si="25"/>
        <v>4.5</v>
      </c>
      <c r="L59" s="87">
        <f t="shared" si="26"/>
        <v>5.5</v>
      </c>
      <c r="M59" s="88">
        <f t="shared" si="27"/>
        <v>1017</v>
      </c>
      <c r="N59" s="90">
        <f t="shared" si="28"/>
        <v>25.8</v>
      </c>
      <c r="O59" s="91">
        <f t="shared" si="29"/>
        <v>4.8</v>
      </c>
      <c r="P59" s="87">
        <f t="shared" si="30"/>
        <v>5.3</v>
      </c>
      <c r="Q59" s="89">
        <f t="shared" si="31"/>
        <v>0.5</v>
      </c>
      <c r="R59" s="99">
        <v>603</v>
      </c>
      <c r="S59" s="84" t="s">
        <v>78</v>
      </c>
      <c r="T59" s="92">
        <v>7977705</v>
      </c>
      <c r="U59" s="93">
        <v>10895458</v>
      </c>
      <c r="V59" s="94">
        <f t="shared" si="32"/>
        <v>3</v>
      </c>
      <c r="W59" s="94">
        <f t="shared" si="33"/>
        <v>3.9</v>
      </c>
      <c r="X59" s="95">
        <f t="shared" si="34"/>
        <v>2917753</v>
      </c>
      <c r="Y59" s="96">
        <f t="shared" si="35"/>
        <v>36.6</v>
      </c>
      <c r="Z59" s="93">
        <f t="shared" si="36"/>
        <v>9800.6</v>
      </c>
      <c r="AA59" s="93">
        <f t="shared" si="37"/>
        <v>11728.2</v>
      </c>
      <c r="AB59" s="97">
        <f t="shared" si="38"/>
        <v>19.7</v>
      </c>
      <c r="AC59" s="92">
        <f t="shared" si="39"/>
        <v>2024.3</v>
      </c>
      <c r="AD59" s="93">
        <f t="shared" si="40"/>
        <v>2197.6</v>
      </c>
      <c r="AE59" s="96">
        <f t="shared" si="41"/>
        <v>8.6</v>
      </c>
    </row>
    <row r="60" spans="1:31" ht="16.5" customHeight="1">
      <c r="A60" s="99">
        <v>604</v>
      </c>
      <c r="B60" s="84" t="s">
        <v>79</v>
      </c>
      <c r="C60" s="85">
        <v>138</v>
      </c>
      <c r="D60" s="31">
        <v>165</v>
      </c>
      <c r="E60" s="87">
        <f t="shared" si="22"/>
        <v>1</v>
      </c>
      <c r="F60" s="87">
        <f t="shared" si="21"/>
        <v>1.1</v>
      </c>
      <c r="G60" s="88">
        <f t="shared" si="23"/>
        <v>27</v>
      </c>
      <c r="H60" s="89">
        <f t="shared" si="24"/>
        <v>19.6</v>
      </c>
      <c r="I60" s="100">
        <v>540</v>
      </c>
      <c r="J60" s="100">
        <v>734</v>
      </c>
      <c r="K60" s="87">
        <f t="shared" si="25"/>
        <v>0.6</v>
      </c>
      <c r="L60" s="87">
        <f t="shared" si="26"/>
        <v>0.8</v>
      </c>
      <c r="M60" s="88">
        <f t="shared" si="27"/>
        <v>194</v>
      </c>
      <c r="N60" s="90">
        <f t="shared" si="28"/>
        <v>35.9</v>
      </c>
      <c r="O60" s="91">
        <f t="shared" si="29"/>
        <v>3.9</v>
      </c>
      <c r="P60" s="87">
        <f t="shared" si="30"/>
        <v>4.4</v>
      </c>
      <c r="Q60" s="89">
        <f t="shared" si="31"/>
        <v>0.5000000000000004</v>
      </c>
      <c r="R60" s="99">
        <v>604</v>
      </c>
      <c r="S60" s="84" t="s">
        <v>79</v>
      </c>
      <c r="T60" s="92">
        <v>979677</v>
      </c>
      <c r="U60" s="93">
        <v>2359000</v>
      </c>
      <c r="V60" s="94">
        <f t="shared" si="32"/>
        <v>0.4</v>
      </c>
      <c r="W60" s="94">
        <f t="shared" si="33"/>
        <v>0.8</v>
      </c>
      <c r="X60" s="95">
        <f t="shared" si="34"/>
        <v>1379323</v>
      </c>
      <c r="Y60" s="96">
        <f t="shared" si="35"/>
        <v>140.8</v>
      </c>
      <c r="Z60" s="93">
        <f t="shared" si="36"/>
        <v>7099.1</v>
      </c>
      <c r="AA60" s="93">
        <f t="shared" si="37"/>
        <v>14297</v>
      </c>
      <c r="AB60" s="97">
        <f t="shared" si="38"/>
        <v>101.4</v>
      </c>
      <c r="AC60" s="92">
        <f t="shared" si="39"/>
        <v>1814.2</v>
      </c>
      <c r="AD60" s="93">
        <f t="shared" si="40"/>
        <v>3213.9</v>
      </c>
      <c r="AE60" s="96">
        <f t="shared" si="41"/>
        <v>77.2</v>
      </c>
    </row>
    <row r="61" spans="1:31" ht="16.5" customHeight="1">
      <c r="A61" s="99">
        <v>605</v>
      </c>
      <c r="B61" s="84" t="s">
        <v>80</v>
      </c>
      <c r="C61" s="85">
        <v>604</v>
      </c>
      <c r="D61" s="31">
        <v>697</v>
      </c>
      <c r="E61" s="87">
        <f t="shared" si="22"/>
        <v>4.2</v>
      </c>
      <c r="F61" s="87">
        <f t="shared" si="21"/>
        <v>4.8</v>
      </c>
      <c r="G61" s="88">
        <f t="shared" si="23"/>
        <v>93</v>
      </c>
      <c r="H61" s="89">
        <f t="shared" si="24"/>
        <v>15.4</v>
      </c>
      <c r="I61" s="100">
        <v>3352</v>
      </c>
      <c r="J61" s="100">
        <v>3807</v>
      </c>
      <c r="K61" s="87">
        <f t="shared" si="25"/>
        <v>3.8</v>
      </c>
      <c r="L61" s="87">
        <f t="shared" si="26"/>
        <v>4.2</v>
      </c>
      <c r="M61" s="88">
        <f t="shared" si="27"/>
        <v>455</v>
      </c>
      <c r="N61" s="90">
        <f t="shared" si="28"/>
        <v>13.6</v>
      </c>
      <c r="O61" s="91">
        <f t="shared" si="29"/>
        <v>5.5</v>
      </c>
      <c r="P61" s="87">
        <f t="shared" si="30"/>
        <v>5.5</v>
      </c>
      <c r="Q61" s="89">
        <f t="shared" si="31"/>
        <v>0</v>
      </c>
      <c r="R61" s="99">
        <v>605</v>
      </c>
      <c r="S61" s="84" t="s">
        <v>80</v>
      </c>
      <c r="T61" s="92">
        <v>11263555</v>
      </c>
      <c r="U61" s="93">
        <v>16594022</v>
      </c>
      <c r="V61" s="94">
        <f t="shared" si="32"/>
        <v>4.2</v>
      </c>
      <c r="W61" s="94">
        <f t="shared" si="33"/>
        <v>6</v>
      </c>
      <c r="X61" s="95">
        <f t="shared" si="34"/>
        <v>5330467</v>
      </c>
      <c r="Y61" s="96">
        <f t="shared" si="35"/>
        <v>47.3</v>
      </c>
      <c r="Z61" s="93">
        <f t="shared" si="36"/>
        <v>18648.3</v>
      </c>
      <c r="AA61" s="93">
        <f t="shared" si="37"/>
        <v>23807.8</v>
      </c>
      <c r="AB61" s="97">
        <f t="shared" si="38"/>
        <v>27.7</v>
      </c>
      <c r="AC61" s="92">
        <f t="shared" si="39"/>
        <v>3360.2</v>
      </c>
      <c r="AD61" s="93">
        <f t="shared" si="40"/>
        <v>4358.8</v>
      </c>
      <c r="AE61" s="96">
        <f t="shared" si="41"/>
        <v>29.7</v>
      </c>
    </row>
    <row r="62" spans="1:31" ht="16.5" customHeight="1">
      <c r="A62" s="99">
        <v>606</v>
      </c>
      <c r="B62" s="84" t="s">
        <v>81</v>
      </c>
      <c r="C62" s="85">
        <v>413</v>
      </c>
      <c r="D62" s="31">
        <v>396</v>
      </c>
      <c r="E62" s="87">
        <f t="shared" si="22"/>
        <v>2.9</v>
      </c>
      <c r="F62" s="87">
        <f t="shared" si="21"/>
        <v>2.8</v>
      </c>
      <c r="G62" s="88">
        <f t="shared" si="23"/>
        <v>-17</v>
      </c>
      <c r="H62" s="89">
        <f t="shared" si="24"/>
        <v>-4.1</v>
      </c>
      <c r="I62" s="100">
        <v>4240</v>
      </c>
      <c r="J62" s="100">
        <v>4545</v>
      </c>
      <c r="K62" s="87">
        <f t="shared" si="25"/>
        <v>4.9</v>
      </c>
      <c r="L62" s="87">
        <f t="shared" si="26"/>
        <v>5</v>
      </c>
      <c r="M62" s="88">
        <f t="shared" si="27"/>
        <v>305</v>
      </c>
      <c r="N62" s="90">
        <f t="shared" si="28"/>
        <v>7.2</v>
      </c>
      <c r="O62" s="91">
        <f t="shared" si="29"/>
        <v>10.3</v>
      </c>
      <c r="P62" s="87">
        <f t="shared" si="30"/>
        <v>11.5</v>
      </c>
      <c r="Q62" s="89">
        <f t="shared" si="31"/>
        <v>1.1999999999999993</v>
      </c>
      <c r="R62" s="99">
        <v>606</v>
      </c>
      <c r="S62" s="84" t="s">
        <v>81</v>
      </c>
      <c r="T62" s="92">
        <v>2586740</v>
      </c>
      <c r="U62" s="93">
        <v>2171539</v>
      </c>
      <c r="V62" s="94">
        <f t="shared" si="32"/>
        <v>1</v>
      </c>
      <c r="W62" s="94">
        <f t="shared" si="33"/>
        <v>0.8</v>
      </c>
      <c r="X62" s="95">
        <f t="shared" si="34"/>
        <v>-415201</v>
      </c>
      <c r="Y62" s="96">
        <f t="shared" si="35"/>
        <v>-16.1</v>
      </c>
      <c r="Z62" s="93">
        <f t="shared" si="36"/>
        <v>6263.3</v>
      </c>
      <c r="AA62" s="93">
        <f t="shared" si="37"/>
        <v>5483.7</v>
      </c>
      <c r="AB62" s="97">
        <f t="shared" si="38"/>
        <v>-12.4</v>
      </c>
      <c r="AC62" s="92">
        <f t="shared" si="39"/>
        <v>610.1</v>
      </c>
      <c r="AD62" s="93">
        <f t="shared" si="40"/>
        <v>477.8</v>
      </c>
      <c r="AE62" s="96">
        <f t="shared" si="41"/>
        <v>-21.7</v>
      </c>
    </row>
    <row r="63" spans="1:31" ht="16.5" customHeight="1">
      <c r="A63" s="99">
        <v>607</v>
      </c>
      <c r="B63" s="84" t="s">
        <v>82</v>
      </c>
      <c r="C63" s="85">
        <v>241</v>
      </c>
      <c r="D63" s="31">
        <v>212</v>
      </c>
      <c r="E63" s="87">
        <f t="shared" si="22"/>
        <v>1.7</v>
      </c>
      <c r="F63" s="87">
        <f t="shared" si="21"/>
        <v>1.5</v>
      </c>
      <c r="G63" s="88">
        <f t="shared" si="23"/>
        <v>-29</v>
      </c>
      <c r="H63" s="89">
        <f t="shared" si="24"/>
        <v>-12</v>
      </c>
      <c r="I63" s="100">
        <v>961</v>
      </c>
      <c r="J63" s="100">
        <v>907</v>
      </c>
      <c r="K63" s="87">
        <f t="shared" si="25"/>
        <v>1.1</v>
      </c>
      <c r="L63" s="87">
        <f t="shared" si="26"/>
        <v>1</v>
      </c>
      <c r="M63" s="88">
        <f t="shared" si="27"/>
        <v>-54</v>
      </c>
      <c r="N63" s="90">
        <f t="shared" si="28"/>
        <v>-5.6</v>
      </c>
      <c r="O63" s="91">
        <f t="shared" si="29"/>
        <v>4</v>
      </c>
      <c r="P63" s="87">
        <f t="shared" si="30"/>
        <v>4.3</v>
      </c>
      <c r="Q63" s="89">
        <f t="shared" si="31"/>
        <v>0.2999999999999998</v>
      </c>
      <c r="R63" s="99">
        <v>607</v>
      </c>
      <c r="S63" s="84" t="s">
        <v>82</v>
      </c>
      <c r="T63" s="92">
        <v>1307775</v>
      </c>
      <c r="U63" s="93">
        <v>1509537</v>
      </c>
      <c r="V63" s="94">
        <f t="shared" si="32"/>
        <v>0.5</v>
      </c>
      <c r="W63" s="94">
        <f t="shared" si="33"/>
        <v>0.5</v>
      </c>
      <c r="X63" s="95">
        <f t="shared" si="34"/>
        <v>201762</v>
      </c>
      <c r="Y63" s="96">
        <f t="shared" si="35"/>
        <v>15.4</v>
      </c>
      <c r="Z63" s="93">
        <f t="shared" si="36"/>
        <v>5426.5</v>
      </c>
      <c r="AA63" s="93">
        <f t="shared" si="37"/>
        <v>7120.5</v>
      </c>
      <c r="AB63" s="97">
        <f t="shared" si="38"/>
        <v>31.2</v>
      </c>
      <c r="AC63" s="92">
        <f t="shared" si="39"/>
        <v>1360.8</v>
      </c>
      <c r="AD63" s="93">
        <f t="shared" si="40"/>
        <v>1664.3</v>
      </c>
      <c r="AE63" s="96">
        <f t="shared" si="41"/>
        <v>22.3</v>
      </c>
    </row>
    <row r="64" spans="1:31" ht="16.5" customHeight="1">
      <c r="A64" s="99">
        <v>608</v>
      </c>
      <c r="B64" s="84" t="s">
        <v>83</v>
      </c>
      <c r="C64" s="85">
        <v>216</v>
      </c>
      <c r="D64" s="31">
        <v>227</v>
      </c>
      <c r="E64" s="87">
        <f t="shared" si="22"/>
        <v>1.5</v>
      </c>
      <c r="F64" s="87">
        <f t="shared" si="21"/>
        <v>1.6</v>
      </c>
      <c r="G64" s="88">
        <f t="shared" si="23"/>
        <v>11</v>
      </c>
      <c r="H64" s="89">
        <f t="shared" si="24"/>
        <v>5.1</v>
      </c>
      <c r="I64" s="100">
        <v>744</v>
      </c>
      <c r="J64" s="100">
        <v>708</v>
      </c>
      <c r="K64" s="87">
        <f t="shared" si="25"/>
        <v>0.9</v>
      </c>
      <c r="L64" s="87">
        <f t="shared" si="26"/>
        <v>0.8</v>
      </c>
      <c r="M64" s="88">
        <f t="shared" si="27"/>
        <v>-36</v>
      </c>
      <c r="N64" s="90">
        <f t="shared" si="28"/>
        <v>-4.8</v>
      </c>
      <c r="O64" s="91">
        <f t="shared" si="29"/>
        <v>3.4</v>
      </c>
      <c r="P64" s="87">
        <f t="shared" si="30"/>
        <v>3.1</v>
      </c>
      <c r="Q64" s="89">
        <f t="shared" si="31"/>
        <v>-0.2999999999999998</v>
      </c>
      <c r="R64" s="99">
        <v>608</v>
      </c>
      <c r="S64" s="84" t="s">
        <v>83</v>
      </c>
      <c r="T64" s="92">
        <v>749807</v>
      </c>
      <c r="U64" s="93">
        <v>666480</v>
      </c>
      <c r="V64" s="94">
        <f t="shared" si="32"/>
        <v>0.3</v>
      </c>
      <c r="W64" s="94">
        <f t="shared" si="33"/>
        <v>0.2</v>
      </c>
      <c r="X64" s="95">
        <f t="shared" si="34"/>
        <v>-83327</v>
      </c>
      <c r="Y64" s="96">
        <f t="shared" si="35"/>
        <v>-11.1</v>
      </c>
      <c r="Z64" s="93">
        <f t="shared" si="36"/>
        <v>3471.3</v>
      </c>
      <c r="AA64" s="93">
        <f t="shared" si="37"/>
        <v>2936</v>
      </c>
      <c r="AB64" s="97">
        <f t="shared" si="38"/>
        <v>-15.4</v>
      </c>
      <c r="AC64" s="92">
        <f t="shared" si="39"/>
        <v>1007.8</v>
      </c>
      <c r="AD64" s="93">
        <f t="shared" si="40"/>
        <v>941.4</v>
      </c>
      <c r="AE64" s="96">
        <f t="shared" si="41"/>
        <v>-6.6</v>
      </c>
    </row>
    <row r="65" spans="1:31" ht="16.5" customHeight="1">
      <c r="A65" s="99">
        <v>609</v>
      </c>
      <c r="B65" s="84" t="s">
        <v>84</v>
      </c>
      <c r="C65" s="85">
        <v>1271</v>
      </c>
      <c r="D65" s="31">
        <v>1222</v>
      </c>
      <c r="E65" s="87">
        <f t="shared" si="22"/>
        <v>8.8</v>
      </c>
      <c r="F65" s="87">
        <f t="shared" si="21"/>
        <v>8.5</v>
      </c>
      <c r="G65" s="88">
        <f t="shared" si="23"/>
        <v>-49</v>
      </c>
      <c r="H65" s="89">
        <f t="shared" si="24"/>
        <v>-3.9</v>
      </c>
      <c r="I65" s="100">
        <v>5813</v>
      </c>
      <c r="J65" s="100">
        <v>5185</v>
      </c>
      <c r="K65" s="87">
        <f t="shared" si="25"/>
        <v>6.7</v>
      </c>
      <c r="L65" s="87">
        <f t="shared" si="26"/>
        <v>5.7</v>
      </c>
      <c r="M65" s="88">
        <f t="shared" si="27"/>
        <v>-628</v>
      </c>
      <c r="N65" s="90">
        <f t="shared" si="28"/>
        <v>-10.8</v>
      </c>
      <c r="O65" s="91">
        <f t="shared" si="29"/>
        <v>4.6</v>
      </c>
      <c r="P65" s="87">
        <f t="shared" si="30"/>
        <v>4.2</v>
      </c>
      <c r="Q65" s="89">
        <f t="shared" si="31"/>
        <v>-0.39999999999999947</v>
      </c>
      <c r="R65" s="99">
        <v>609</v>
      </c>
      <c r="S65" s="84" t="s">
        <v>84</v>
      </c>
      <c r="T65" s="92">
        <v>7678870</v>
      </c>
      <c r="U65" s="93">
        <v>7126047</v>
      </c>
      <c r="V65" s="94">
        <f t="shared" si="32"/>
        <v>2.9</v>
      </c>
      <c r="W65" s="94">
        <f t="shared" si="33"/>
        <v>2.6</v>
      </c>
      <c r="X65" s="95">
        <f t="shared" si="34"/>
        <v>-552823</v>
      </c>
      <c r="Y65" s="96">
        <f t="shared" si="35"/>
        <v>-7.2</v>
      </c>
      <c r="Z65" s="93">
        <f t="shared" si="36"/>
        <v>6041.6</v>
      </c>
      <c r="AA65" s="93">
        <f t="shared" si="37"/>
        <v>5831.5</v>
      </c>
      <c r="AB65" s="97">
        <f t="shared" si="38"/>
        <v>-3.5</v>
      </c>
      <c r="AC65" s="92">
        <f t="shared" si="39"/>
        <v>1321</v>
      </c>
      <c r="AD65" s="93">
        <f t="shared" si="40"/>
        <v>1374.4</v>
      </c>
      <c r="AE65" s="96">
        <f t="shared" si="41"/>
        <v>4</v>
      </c>
    </row>
    <row r="66" spans="1:31" ht="16.5" customHeight="1">
      <c r="A66" s="83">
        <v>61</v>
      </c>
      <c r="B66" s="84" t="s">
        <v>85</v>
      </c>
      <c r="C66" s="85">
        <f>SUM(C67:C69)</f>
        <v>391</v>
      </c>
      <c r="D66" s="100">
        <f>SUM(D67:D69)</f>
        <v>406</v>
      </c>
      <c r="E66" s="87">
        <f t="shared" si="22"/>
        <v>2.7</v>
      </c>
      <c r="F66" s="87">
        <f t="shared" si="21"/>
        <v>2.8</v>
      </c>
      <c r="G66" s="88">
        <f t="shared" si="23"/>
        <v>15</v>
      </c>
      <c r="H66" s="89">
        <f t="shared" si="24"/>
        <v>3.8</v>
      </c>
      <c r="I66" s="100">
        <f>SUM(I67:I69)</f>
        <v>2299</v>
      </c>
      <c r="J66" s="100">
        <f>SUM(J67:J69)</f>
        <v>2680</v>
      </c>
      <c r="K66" s="87">
        <f t="shared" si="25"/>
        <v>2.6</v>
      </c>
      <c r="L66" s="87">
        <f t="shared" si="26"/>
        <v>2.9</v>
      </c>
      <c r="M66" s="88">
        <f t="shared" si="27"/>
        <v>381</v>
      </c>
      <c r="N66" s="90">
        <f t="shared" si="28"/>
        <v>16.6</v>
      </c>
      <c r="O66" s="91">
        <f t="shared" si="29"/>
        <v>5.9</v>
      </c>
      <c r="P66" s="87">
        <f t="shared" si="30"/>
        <v>6.6</v>
      </c>
      <c r="Q66" s="89">
        <f t="shared" si="31"/>
        <v>0.6999999999999993</v>
      </c>
      <c r="R66" s="83">
        <v>61</v>
      </c>
      <c r="S66" s="84" t="s">
        <v>85</v>
      </c>
      <c r="T66" s="92">
        <f>SUM(T67:T69)</f>
        <v>19076635</v>
      </c>
      <c r="U66" s="93">
        <f>SUM(U67:U69)</f>
        <v>18166141</v>
      </c>
      <c r="V66" s="94">
        <f t="shared" si="32"/>
        <v>7.1</v>
      </c>
      <c r="W66" s="94">
        <f t="shared" si="33"/>
        <v>6.5</v>
      </c>
      <c r="X66" s="95">
        <f t="shared" si="34"/>
        <v>-910494</v>
      </c>
      <c r="Y66" s="96">
        <f t="shared" si="35"/>
        <v>-4.8</v>
      </c>
      <c r="Z66" s="93">
        <f t="shared" si="36"/>
        <v>48789.3</v>
      </c>
      <c r="AA66" s="93">
        <f t="shared" si="37"/>
        <v>44744.2</v>
      </c>
      <c r="AB66" s="97">
        <f t="shared" si="38"/>
        <v>-8.3</v>
      </c>
      <c r="AC66" s="92">
        <f t="shared" si="39"/>
        <v>8297.8</v>
      </c>
      <c r="AD66" s="93">
        <f t="shared" si="40"/>
        <v>6778.4</v>
      </c>
      <c r="AE66" s="96">
        <f t="shared" si="41"/>
        <v>-18.3</v>
      </c>
    </row>
    <row r="67" spans="1:31" ht="16.5" customHeight="1">
      <c r="A67" s="99">
        <v>611</v>
      </c>
      <c r="B67" s="84" t="s">
        <v>86</v>
      </c>
      <c r="C67" s="85">
        <v>254</v>
      </c>
      <c r="D67" s="31">
        <v>281</v>
      </c>
      <c r="E67" s="87">
        <f t="shared" si="22"/>
        <v>1.8</v>
      </c>
      <c r="F67" s="87">
        <f t="shared" si="21"/>
        <v>2</v>
      </c>
      <c r="G67" s="88">
        <f t="shared" si="23"/>
        <v>27</v>
      </c>
      <c r="H67" s="89">
        <f t="shared" si="24"/>
        <v>10.6</v>
      </c>
      <c r="I67" s="103">
        <v>1553</v>
      </c>
      <c r="J67" s="31">
        <v>2101</v>
      </c>
      <c r="K67" s="87">
        <f t="shared" si="25"/>
        <v>1.8</v>
      </c>
      <c r="L67" s="87">
        <f t="shared" si="26"/>
        <v>2.3</v>
      </c>
      <c r="M67" s="88">
        <f t="shared" si="27"/>
        <v>548</v>
      </c>
      <c r="N67" s="90">
        <f t="shared" si="28"/>
        <v>35.3</v>
      </c>
      <c r="O67" s="91">
        <f t="shared" si="29"/>
        <v>6.1</v>
      </c>
      <c r="P67" s="87">
        <f t="shared" si="30"/>
        <v>7.5</v>
      </c>
      <c r="Q67" s="89">
        <f t="shared" si="31"/>
        <v>1.4000000000000004</v>
      </c>
      <c r="R67" s="99">
        <v>611</v>
      </c>
      <c r="S67" s="84" t="s">
        <v>86</v>
      </c>
      <c r="T67" s="92">
        <v>17413091</v>
      </c>
      <c r="U67" s="93">
        <v>17193104</v>
      </c>
      <c r="V67" s="94">
        <f t="shared" si="32"/>
        <v>6.5</v>
      </c>
      <c r="W67" s="94">
        <f t="shared" si="33"/>
        <v>6.2</v>
      </c>
      <c r="X67" s="95">
        <f t="shared" si="34"/>
        <v>-219987</v>
      </c>
      <c r="Y67" s="96">
        <f t="shared" si="35"/>
        <v>-1.3</v>
      </c>
      <c r="Z67" s="93">
        <f t="shared" si="36"/>
        <v>68555.5</v>
      </c>
      <c r="AA67" s="93">
        <f t="shared" si="37"/>
        <v>61185.4</v>
      </c>
      <c r="AB67" s="97">
        <f t="shared" si="38"/>
        <v>-10.8</v>
      </c>
      <c r="AC67" s="92">
        <f t="shared" si="39"/>
        <v>11212.6</v>
      </c>
      <c r="AD67" s="93">
        <f t="shared" si="40"/>
        <v>8183.3</v>
      </c>
      <c r="AE67" s="96">
        <f t="shared" si="41"/>
        <v>-27</v>
      </c>
    </row>
    <row r="68" spans="1:31" ht="16.5" customHeight="1">
      <c r="A68" s="99">
        <v>612</v>
      </c>
      <c r="B68" s="84" t="s">
        <v>87</v>
      </c>
      <c r="C68" s="85">
        <v>68</v>
      </c>
      <c r="D68" s="31">
        <v>48</v>
      </c>
      <c r="E68" s="87">
        <f t="shared" si="22"/>
        <v>0.5</v>
      </c>
      <c r="F68" s="87">
        <f t="shared" si="21"/>
        <v>0.3</v>
      </c>
      <c r="G68" s="88">
        <f t="shared" si="23"/>
        <v>-20</v>
      </c>
      <c r="H68" s="89">
        <f t="shared" si="24"/>
        <v>-29.4</v>
      </c>
      <c r="I68" s="100">
        <v>155</v>
      </c>
      <c r="J68" s="100">
        <v>279</v>
      </c>
      <c r="K68" s="87">
        <f t="shared" si="25"/>
        <v>0.2</v>
      </c>
      <c r="L68" s="87">
        <f t="shared" si="26"/>
        <v>0.3</v>
      </c>
      <c r="M68" s="88">
        <f t="shared" si="27"/>
        <v>124</v>
      </c>
      <c r="N68" s="90">
        <f t="shared" si="28"/>
        <v>80</v>
      </c>
      <c r="O68" s="91">
        <f t="shared" si="29"/>
        <v>2.3</v>
      </c>
      <c r="P68" s="87">
        <f t="shared" si="30"/>
        <v>5.8</v>
      </c>
      <c r="Q68" s="89">
        <f t="shared" si="31"/>
        <v>3.5</v>
      </c>
      <c r="R68" s="99">
        <v>612</v>
      </c>
      <c r="S68" s="84" t="s">
        <v>87</v>
      </c>
      <c r="T68" s="92">
        <v>309145</v>
      </c>
      <c r="U68" s="93">
        <v>439312</v>
      </c>
      <c r="V68" s="94">
        <f t="shared" si="32"/>
        <v>0.1</v>
      </c>
      <c r="W68" s="94">
        <f t="shared" si="33"/>
        <v>0.2</v>
      </c>
      <c r="X68" s="95">
        <f t="shared" si="34"/>
        <v>130167</v>
      </c>
      <c r="Y68" s="96">
        <f t="shared" si="35"/>
        <v>42.1</v>
      </c>
      <c r="Z68" s="93">
        <f t="shared" si="36"/>
        <v>4546.3</v>
      </c>
      <c r="AA68" s="93">
        <f t="shared" si="37"/>
        <v>9152.3</v>
      </c>
      <c r="AB68" s="97">
        <f t="shared" si="38"/>
        <v>101.3</v>
      </c>
      <c r="AC68" s="92">
        <f t="shared" si="39"/>
        <v>1994.5</v>
      </c>
      <c r="AD68" s="93">
        <f t="shared" si="40"/>
        <v>1574.6</v>
      </c>
      <c r="AE68" s="96">
        <f t="shared" si="41"/>
        <v>-21.1</v>
      </c>
    </row>
    <row r="69" spans="1:31" ht="16.5" customHeight="1">
      <c r="A69" s="104">
        <v>619</v>
      </c>
      <c r="B69" s="105" t="s">
        <v>88</v>
      </c>
      <c r="C69" s="106">
        <v>69</v>
      </c>
      <c r="D69" s="107">
        <v>77</v>
      </c>
      <c r="E69" s="108">
        <f t="shared" si="22"/>
        <v>0.5</v>
      </c>
      <c r="F69" s="108">
        <f t="shared" si="21"/>
        <v>0.5</v>
      </c>
      <c r="G69" s="109">
        <f t="shared" si="23"/>
        <v>8</v>
      </c>
      <c r="H69" s="110">
        <f t="shared" si="24"/>
        <v>11.6</v>
      </c>
      <c r="I69" s="112">
        <v>591</v>
      </c>
      <c r="J69" s="112">
        <v>300</v>
      </c>
      <c r="K69" s="108">
        <f t="shared" si="25"/>
        <v>0.7</v>
      </c>
      <c r="L69" s="108">
        <f t="shared" si="26"/>
        <v>0.3</v>
      </c>
      <c r="M69" s="109">
        <f t="shared" si="27"/>
        <v>-291</v>
      </c>
      <c r="N69" s="113">
        <f t="shared" si="28"/>
        <v>-49.2</v>
      </c>
      <c r="O69" s="114">
        <f t="shared" si="29"/>
        <v>8.6</v>
      </c>
      <c r="P69" s="108">
        <f t="shared" si="30"/>
        <v>3.9</v>
      </c>
      <c r="Q69" s="110">
        <f t="shared" si="31"/>
        <v>-4.699999999999999</v>
      </c>
      <c r="R69" s="104">
        <v>619</v>
      </c>
      <c r="S69" s="105" t="s">
        <v>88</v>
      </c>
      <c r="T69" s="115">
        <v>1354399</v>
      </c>
      <c r="U69" s="116">
        <v>533725</v>
      </c>
      <c r="V69" s="117">
        <f t="shared" si="32"/>
        <v>0.5</v>
      </c>
      <c r="W69" s="117">
        <f t="shared" si="33"/>
        <v>0.2</v>
      </c>
      <c r="X69" s="118">
        <f t="shared" si="34"/>
        <v>-820674</v>
      </c>
      <c r="Y69" s="119">
        <f t="shared" si="35"/>
        <v>-60.6</v>
      </c>
      <c r="Z69" s="116">
        <f t="shared" si="36"/>
        <v>19629</v>
      </c>
      <c r="AA69" s="116">
        <f t="shared" si="37"/>
        <v>6931.5</v>
      </c>
      <c r="AB69" s="120">
        <f t="shared" si="38"/>
        <v>-64.7</v>
      </c>
      <c r="AC69" s="115">
        <f t="shared" si="39"/>
        <v>2291.7</v>
      </c>
      <c r="AD69" s="116">
        <f t="shared" si="40"/>
        <v>1779.1</v>
      </c>
      <c r="AE69" s="119">
        <f t="shared" si="41"/>
        <v>-22.4</v>
      </c>
    </row>
    <row r="70" spans="3:21" ht="12">
      <c r="C70" s="138" t="s">
        <v>41</v>
      </c>
      <c r="D70" s="6" t="s">
        <v>41</v>
      </c>
      <c r="E70" s="139" t="s">
        <v>42</v>
      </c>
      <c r="F70" s="139" t="s">
        <v>42</v>
      </c>
      <c r="G70" s="140" t="s">
        <v>41</v>
      </c>
      <c r="H70" s="141" t="s">
        <v>41</v>
      </c>
      <c r="I70" s="6" t="s">
        <v>41</v>
      </c>
      <c r="J70" s="6" t="s">
        <v>41</v>
      </c>
      <c r="K70" s="139" t="s">
        <v>42</v>
      </c>
      <c r="L70" s="139" t="s">
        <v>42</v>
      </c>
      <c r="M70" s="140" t="s">
        <v>41</v>
      </c>
      <c r="N70" s="141" t="s">
        <v>41</v>
      </c>
      <c r="O70" s="139" t="s">
        <v>41</v>
      </c>
      <c r="P70" s="139" t="s">
        <v>41</v>
      </c>
      <c r="Q70" s="141" t="s">
        <v>41</v>
      </c>
      <c r="T70" s="6" t="s">
        <v>41</v>
      </c>
      <c r="U70" s="6" t="s">
        <v>41</v>
      </c>
    </row>
    <row r="71" spans="5:17" ht="12">
      <c r="E71" s="139"/>
      <c r="F71" s="139"/>
      <c r="G71" s="140"/>
      <c r="H71" s="141"/>
      <c r="K71" s="139"/>
      <c r="L71" s="139"/>
      <c r="M71" s="140"/>
      <c r="N71" s="141"/>
      <c r="O71" s="139"/>
      <c r="P71" s="139"/>
      <c r="Q71" s="141"/>
    </row>
    <row r="72" spans="5:17" ht="12">
      <c r="E72" s="139"/>
      <c r="F72" s="139"/>
      <c r="G72" s="140"/>
      <c r="H72" s="141"/>
      <c r="K72" s="139"/>
      <c r="L72" s="139"/>
      <c r="M72" s="140"/>
      <c r="N72" s="141"/>
      <c r="O72" s="139"/>
      <c r="P72" s="139"/>
      <c r="Q72" s="141"/>
    </row>
    <row r="73" spans="5:17" ht="12">
      <c r="E73" s="139"/>
      <c r="F73" s="139"/>
      <c r="G73" s="140"/>
      <c r="H73" s="141"/>
      <c r="K73" s="139"/>
      <c r="L73" s="139"/>
      <c r="M73" s="140"/>
      <c r="N73" s="141"/>
      <c r="O73" s="139"/>
      <c r="P73" s="139"/>
      <c r="Q73" s="141"/>
    </row>
    <row r="74" spans="5:17" ht="12">
      <c r="E74" s="139"/>
      <c r="F74" s="139"/>
      <c r="G74" s="140"/>
      <c r="M74" s="140"/>
      <c r="N74" s="141"/>
      <c r="Q74" s="141"/>
    </row>
    <row r="75" spans="5:17" ht="12">
      <c r="E75" s="139"/>
      <c r="F75" s="139"/>
      <c r="M75" s="140"/>
      <c r="N75" s="141"/>
      <c r="Q75" s="141"/>
    </row>
    <row r="76" spans="5:17" ht="12">
      <c r="E76" s="139"/>
      <c r="F76" s="139"/>
      <c r="M76" s="140"/>
      <c r="N76" s="141"/>
      <c r="Q76" s="141"/>
    </row>
    <row r="77" spans="5:17" ht="12">
      <c r="E77" s="139"/>
      <c r="F77" s="139"/>
      <c r="M77" s="140"/>
      <c r="N77" s="141"/>
      <c r="Q77" s="141"/>
    </row>
    <row r="78" spans="5:17" ht="12">
      <c r="E78" s="139"/>
      <c r="F78" s="139"/>
      <c r="M78" s="140"/>
      <c r="N78" s="141"/>
      <c r="Q78" s="141"/>
    </row>
    <row r="79" spans="5:17" ht="12">
      <c r="E79" s="139"/>
      <c r="F79" s="139"/>
      <c r="M79" s="140"/>
      <c r="Q79" s="141"/>
    </row>
    <row r="80" spans="5:17" ht="12">
      <c r="E80" s="139"/>
      <c r="F80" s="139"/>
      <c r="M80" s="140"/>
      <c r="Q80" s="141"/>
    </row>
    <row r="81" spans="5:17" ht="12">
      <c r="E81" s="139"/>
      <c r="F81" s="139"/>
      <c r="M81" s="140"/>
      <c r="Q81" s="141"/>
    </row>
    <row r="82" spans="5:13" ht="12">
      <c r="E82" s="139"/>
      <c r="F82" s="139"/>
      <c r="M82" s="140"/>
    </row>
    <row r="83" spans="5:6" ht="12">
      <c r="E83" s="139"/>
      <c r="F83" s="139"/>
    </row>
    <row r="84" spans="5:6" ht="12">
      <c r="E84" s="139"/>
      <c r="F84" s="139"/>
    </row>
    <row r="85" spans="5:6" ht="12">
      <c r="E85" s="139"/>
      <c r="F85" s="139"/>
    </row>
    <row r="86" spans="5:6" ht="12">
      <c r="E86" s="139"/>
      <c r="F86" s="139"/>
    </row>
    <row r="87" spans="5:6" ht="12">
      <c r="E87" s="139"/>
      <c r="F87" s="139"/>
    </row>
    <row r="88" spans="5:6" ht="12">
      <c r="E88" s="139"/>
      <c r="F88" s="139"/>
    </row>
    <row r="89" spans="5:6" ht="12">
      <c r="E89" s="139"/>
      <c r="F89" s="139"/>
    </row>
    <row r="90" spans="5:6" ht="12">
      <c r="E90" s="139"/>
      <c r="F90" s="139"/>
    </row>
    <row r="91" spans="5:6" ht="12">
      <c r="E91" s="139"/>
      <c r="F91" s="139"/>
    </row>
    <row r="92" spans="5:6" ht="12">
      <c r="E92" s="139"/>
      <c r="F92" s="139"/>
    </row>
    <row r="93" spans="5:6" ht="12">
      <c r="E93" s="139"/>
      <c r="F93" s="139"/>
    </row>
    <row r="94" spans="5:6" ht="12">
      <c r="E94" s="139"/>
      <c r="F94" s="139"/>
    </row>
    <row r="95" spans="5:6" ht="12">
      <c r="E95" s="139"/>
      <c r="F95" s="139"/>
    </row>
    <row r="96" spans="5:6" ht="12">
      <c r="E96" s="139"/>
      <c r="F96" s="139"/>
    </row>
    <row r="97" spans="5:6" ht="12">
      <c r="E97" s="139"/>
      <c r="F97" s="139"/>
    </row>
  </sheetData>
  <mergeCells count="37">
    <mergeCell ref="A2:B5"/>
    <mergeCell ref="C2:H2"/>
    <mergeCell ref="I2:N2"/>
    <mergeCell ref="O2:Q2"/>
    <mergeCell ref="C3:C4"/>
    <mergeCell ref="D3:D4"/>
    <mergeCell ref="E4:E5"/>
    <mergeCell ref="F4:F5"/>
    <mergeCell ref="E3:F3"/>
    <mergeCell ref="G3:H3"/>
    <mergeCell ref="O3:O4"/>
    <mergeCell ref="P3:P4"/>
    <mergeCell ref="Q3:Q4"/>
    <mergeCell ref="B1:Q1"/>
    <mergeCell ref="I3:I4"/>
    <mergeCell ref="J3:J4"/>
    <mergeCell ref="K3:L3"/>
    <mergeCell ref="M3:N3"/>
    <mergeCell ref="K4:K5"/>
    <mergeCell ref="L4:L5"/>
    <mergeCell ref="S1:AE1"/>
    <mergeCell ref="R2:S5"/>
    <mergeCell ref="T2:Y2"/>
    <mergeCell ref="Z2:AB2"/>
    <mergeCell ref="AC2:AE2"/>
    <mergeCell ref="T3:T4"/>
    <mergeCell ref="U3:U4"/>
    <mergeCell ref="V3:W3"/>
    <mergeCell ref="X3:Y3"/>
    <mergeCell ref="Z3:Z4"/>
    <mergeCell ref="AE3:AE4"/>
    <mergeCell ref="V4:V5"/>
    <mergeCell ref="W4:W5"/>
    <mergeCell ref="AA3:AA4"/>
    <mergeCell ref="AB3:AB4"/>
    <mergeCell ref="AC3:AC4"/>
    <mergeCell ref="AD3:AD4"/>
  </mergeCells>
  <printOptions/>
  <pageMargins left="1.27" right="0.24" top="0.73" bottom="0.44" header="0.512" footer="0.38"/>
  <pageSetup horizontalDpi="600" verticalDpi="600" orientation="landscape" paperSize="9" scale="85" r:id="rId1"/>
  <rowBreaks count="1" manualBreakCount="1">
    <brk id="33" max="30" man="1"/>
  </rowBreaks>
  <colBreaks count="1" manualBreakCount="1">
    <brk id="17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2016-02-19T04:12:08Z</dcterms:created>
  <dcterms:modified xsi:type="dcterms:W3CDTF">2016-02-19T04:14:14Z</dcterms:modified>
  <cp:category/>
  <cp:version/>
  <cp:contentType/>
  <cp:contentStatus/>
</cp:coreProperties>
</file>