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80" activeTab="0"/>
  </bookViews>
  <sheets>
    <sheet name="184-1" sheetId="1" r:id="rId1"/>
    <sheet name="184-2" sheetId="2" r:id="rId2"/>
  </sheets>
  <definedNames>
    <definedName name="_xlnm.Print_Area" localSheetId="0">'184-1'!$A$1:$M$66</definedName>
    <definedName name="_xlnm.Print_Area" localSheetId="1">'184-2'!$A$1:$L$62</definedName>
  </definedNames>
  <calcPr fullCalcOnLoad="1"/>
</workbook>
</file>

<file path=xl/sharedStrings.xml><?xml version="1.0" encoding="utf-8"?>
<sst xmlns="http://schemas.openxmlformats.org/spreadsheetml/2006/main" count="157" uniqueCount="59">
  <si>
    <t>1) 被 保 護 世 帯</t>
  </si>
  <si>
    <t>2)</t>
  </si>
  <si>
    <t xml:space="preserve">   お よ び 人 員</t>
  </si>
  <si>
    <t>保護率</t>
  </si>
  <si>
    <t>保護費総額</t>
  </si>
  <si>
    <t>世帯数</t>
  </si>
  <si>
    <t>人員</t>
  </si>
  <si>
    <t>金額</t>
  </si>
  <si>
    <t>総数</t>
  </si>
  <si>
    <t>市部</t>
  </si>
  <si>
    <t>郡部</t>
  </si>
  <si>
    <t>１か月平均</t>
  </si>
  <si>
    <t>福祉事務所</t>
  </si>
  <si>
    <t xml:space="preserve">    単位：人、千円</t>
  </si>
  <si>
    <t>長崎市</t>
  </si>
  <si>
    <t>佐世保市</t>
  </si>
  <si>
    <t>島原市</t>
  </si>
  <si>
    <t>大村市</t>
  </si>
  <si>
    <t>平戸市</t>
  </si>
  <si>
    <t>松浦市</t>
  </si>
  <si>
    <t>対馬市</t>
  </si>
  <si>
    <t>壱岐市</t>
  </si>
  <si>
    <t>五島市</t>
  </si>
  <si>
    <t>西海市</t>
  </si>
  <si>
    <t>雲仙市</t>
  </si>
  <si>
    <t>南島原市</t>
  </si>
  <si>
    <t>西彼</t>
  </si>
  <si>
    <t>東彼北松</t>
  </si>
  <si>
    <t>上五島</t>
  </si>
  <si>
    <t>-</t>
  </si>
  <si>
    <t>3)</t>
  </si>
  <si>
    <t>生活扶助</t>
  </si>
  <si>
    <t>住宅扶助</t>
  </si>
  <si>
    <t>教育扶助</t>
  </si>
  <si>
    <t>介護扶助</t>
  </si>
  <si>
    <t>医療扶助</t>
  </si>
  <si>
    <t>出産扶助</t>
  </si>
  <si>
    <t>生業扶助</t>
  </si>
  <si>
    <t>葬祭扶助</t>
  </si>
  <si>
    <t>施設
事務費</t>
  </si>
  <si>
    <t>金 額</t>
  </si>
  <si>
    <t xml:space="preserve">  1)各月ごとに保護をうけた実世帯および実人員を集計したもので、月をまたがって保護をうけた場合は年計において重複計上しているため、</t>
  </si>
  <si>
    <t>資料  県福祉保健課調</t>
  </si>
  <si>
    <t>生活保護法による保護状況である。</t>
  </si>
  <si>
    <t>(‰)</t>
  </si>
  <si>
    <t>諫早市</t>
  </si>
  <si>
    <t>生活保護法による保護状況である。</t>
  </si>
  <si>
    <t>1)</t>
  </si>
  <si>
    <t>被保護世帯</t>
  </si>
  <si>
    <t>3)</t>
  </si>
  <si>
    <t>および人員</t>
  </si>
  <si>
    <t>諫早市</t>
  </si>
  <si>
    <t>１人当たり保護費(円）</t>
  </si>
  <si>
    <t>小値賀町</t>
  </si>
  <si>
    <r>
      <t xml:space="preserve">１８４        生    活    保    護   </t>
    </r>
    <r>
      <rPr>
        <sz val="12"/>
        <color indexed="8"/>
        <rFont val="ＭＳ 明朝"/>
        <family val="1"/>
      </rPr>
      <t>（平成25年度）</t>
    </r>
  </si>
  <si>
    <t>…</t>
  </si>
  <si>
    <r>
      <t xml:space="preserve">郡部        </t>
    </r>
    <r>
      <rPr>
        <sz val="10"/>
        <color indexed="8"/>
        <rFont val="ＭＳ 明朝"/>
        <family val="1"/>
      </rPr>
      <t xml:space="preserve"> 　　　　 (小値賀町を除く）</t>
    </r>
  </si>
  <si>
    <t>注) 総数、市部、郡部はそれぞれ集計値を掲載している。</t>
  </si>
  <si>
    <t xml:space="preserve">    実際の被保護世帯および人員とは一致しない。　2)保護率＝月平均人員÷月平均人口×1000</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</si>
</sst>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_);\(&quot;\&quot;#,##0.00\)"/>
    <numFmt numFmtId="184" formatCode="&quot;\&quot;#,##0_);\(&quot;\&quot;#,##0\)"/>
    <numFmt numFmtId="185" formatCode="0_);[Red]\(0\)"/>
    <numFmt numFmtId="186" formatCode="0;[Red]0"/>
    <numFmt numFmtId="187" formatCode="0;&quot;△ &quot;0"/>
    <numFmt numFmtId="188" formatCode="0.00_);[Red]\(0.00\)"/>
    <numFmt numFmtId="189" formatCode="#,##0.00_ "/>
    <numFmt numFmtId="190" formatCode="#,##0.0;&quot;△ &quot;#,##0.0"/>
    <numFmt numFmtId="191" formatCode="#,##0_ "/>
    <numFmt numFmtId="192" formatCode="#,##0_);[Red]\(#,##0\)"/>
    <numFmt numFmtId="193" formatCode="#,###,"/>
  </numFmts>
  <fonts count="10">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
      <sz val="10"/>
      <color indexed="8"/>
      <name val="ＭＳ 明朝"/>
      <family val="1"/>
    </font>
  </fonts>
  <fills count="2">
    <fill>
      <patternFill/>
    </fill>
    <fill>
      <patternFill patternType="gray125"/>
    </fill>
  </fills>
  <borders count="18">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style="thin"/>
      <right style="thin"/>
      <top style="thin"/>
      <bottom style="thin"/>
    </border>
    <border>
      <left>
        <color indexed="63"/>
      </left>
      <right>
        <color indexed="63"/>
      </right>
      <top style="thin"/>
      <bottom>
        <color indexed="63"/>
      </bottom>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style="thin"/>
      <top style="medium"/>
      <bottom>
        <color indexed="63"/>
      </botto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96">
    <xf numFmtId="0" fontId="0" fillId="0" borderId="0" xfId="0" applyAlignment="1">
      <alignment/>
    </xf>
    <xf numFmtId="181" fontId="6" fillId="0" borderId="0" xfId="15" applyFont="1" applyFill="1" applyAlignment="1">
      <alignment/>
    </xf>
    <xf numFmtId="181" fontId="5" fillId="0" borderId="0" xfId="15" applyFont="1" applyFill="1" applyAlignment="1">
      <alignment/>
    </xf>
    <xf numFmtId="181" fontId="6" fillId="0" borderId="1" xfId="15" applyFont="1" applyFill="1" applyBorder="1" applyAlignment="1">
      <alignment/>
    </xf>
    <xf numFmtId="181" fontId="5" fillId="0" borderId="1" xfId="15" applyFont="1" applyFill="1" applyBorder="1" applyAlignment="1">
      <alignment/>
    </xf>
    <xf numFmtId="181" fontId="5" fillId="0" borderId="2" xfId="15" applyFont="1" applyFill="1" applyBorder="1" applyAlignment="1">
      <alignment/>
    </xf>
    <xf numFmtId="181" fontId="5" fillId="0" borderId="0" xfId="15" applyFont="1" applyFill="1" applyBorder="1" applyAlignment="1">
      <alignment horizontal="centerContinuous"/>
    </xf>
    <xf numFmtId="181" fontId="5" fillId="0" borderId="3" xfId="15" applyFont="1" applyFill="1" applyBorder="1" applyAlignment="1">
      <alignment/>
    </xf>
    <xf numFmtId="181" fontId="6" fillId="0" borderId="0" xfId="15" applyFont="1" applyFill="1" applyBorder="1" applyAlignment="1">
      <alignment/>
    </xf>
    <xf numFmtId="181" fontId="5" fillId="0" borderId="4" xfId="15" applyFont="1" applyFill="1" applyBorder="1" applyAlignment="1">
      <alignment horizontal="centerContinuous"/>
    </xf>
    <xf numFmtId="181" fontId="6" fillId="0" borderId="4" xfId="15" applyFont="1" applyFill="1" applyBorder="1" applyAlignment="1">
      <alignment/>
    </xf>
    <xf numFmtId="181" fontId="5" fillId="0" borderId="5" xfId="15" applyFont="1" applyFill="1" applyBorder="1" applyAlignment="1">
      <alignment/>
    </xf>
    <xf numFmtId="181" fontId="5" fillId="0" borderId="0" xfId="15" applyFont="1" applyFill="1" applyAlignment="1">
      <alignment horizontal="distributed"/>
    </xf>
    <xf numFmtId="181" fontId="5" fillId="0" borderId="0" xfId="15" applyFont="1" applyFill="1" applyBorder="1" applyAlignment="1">
      <alignment horizontal="distributed"/>
    </xf>
    <xf numFmtId="181" fontId="5" fillId="0" borderId="1" xfId="15" applyFont="1" applyFill="1" applyBorder="1" applyAlignment="1">
      <alignment horizontal="distributed"/>
    </xf>
    <xf numFmtId="181" fontId="5" fillId="0" borderId="6" xfId="15" applyFont="1" applyFill="1" applyBorder="1" applyAlignment="1">
      <alignment/>
    </xf>
    <xf numFmtId="188" fontId="5" fillId="0" borderId="1" xfId="15" applyNumberFormat="1" applyFont="1" applyFill="1" applyBorder="1" applyAlignment="1">
      <alignment/>
    </xf>
    <xf numFmtId="188" fontId="5" fillId="0" borderId="3" xfId="15" applyNumberFormat="1" applyFont="1" applyFill="1" applyBorder="1" applyAlignment="1">
      <alignment/>
    </xf>
    <xf numFmtId="188" fontId="5" fillId="0" borderId="0" xfId="15" applyNumberFormat="1" applyFont="1" applyFill="1" applyAlignment="1">
      <alignment/>
    </xf>
    <xf numFmtId="181" fontId="5" fillId="0" borderId="3" xfId="15" applyFont="1" applyFill="1" applyBorder="1" applyAlignment="1">
      <alignment horizontal="distributed" vertical="center"/>
    </xf>
    <xf numFmtId="181" fontId="5" fillId="0" borderId="7" xfId="15" applyFont="1" applyFill="1" applyBorder="1" applyAlignment="1">
      <alignment horizontal="distributed" vertical="center"/>
    </xf>
    <xf numFmtId="188" fontId="5" fillId="0" borderId="3" xfId="15" applyNumberFormat="1" applyFont="1" applyFill="1" applyBorder="1" applyAlignment="1">
      <alignment horizontal="distributed" vertical="center"/>
    </xf>
    <xf numFmtId="181" fontId="5" fillId="0" borderId="4" xfId="15" applyFont="1" applyFill="1" applyBorder="1" applyAlignment="1">
      <alignment horizontal="centerContinuous" vertical="top"/>
    </xf>
    <xf numFmtId="192" fontId="5" fillId="0" borderId="3" xfId="15" applyNumberFormat="1" applyFont="1" applyFill="1" applyBorder="1" applyAlignment="1">
      <alignment horizontal="right" wrapText="1"/>
    </xf>
    <xf numFmtId="192" fontId="5" fillId="0" borderId="0" xfId="15" applyNumberFormat="1" applyFont="1" applyFill="1" applyBorder="1" applyAlignment="1">
      <alignment horizontal="right" wrapText="1"/>
    </xf>
    <xf numFmtId="192" fontId="5" fillId="0" borderId="8" xfId="15" applyNumberFormat="1" applyFont="1" applyFill="1" applyBorder="1" applyAlignment="1">
      <alignment horizontal="right" wrapText="1"/>
    </xf>
    <xf numFmtId="181" fontId="5" fillId="0" borderId="0" xfId="15" applyFont="1" applyFill="1" applyBorder="1" applyAlignment="1">
      <alignment/>
    </xf>
    <xf numFmtId="181" fontId="5" fillId="0" borderId="1" xfId="15" applyFont="1" applyFill="1" applyBorder="1" applyAlignment="1">
      <alignment horizontal="right"/>
    </xf>
    <xf numFmtId="181" fontId="5" fillId="0" borderId="0" xfId="15" applyFont="1" applyFill="1" applyBorder="1" applyAlignment="1">
      <alignment horizontal="right"/>
    </xf>
    <xf numFmtId="0" fontId="5" fillId="0" borderId="0" xfId="15" applyNumberFormat="1" applyFont="1" applyFill="1" applyBorder="1" applyAlignment="1">
      <alignment horizontal="right"/>
    </xf>
    <xf numFmtId="41" fontId="5" fillId="0" borderId="0" xfId="15" applyNumberFormat="1" applyFont="1" applyFill="1" applyBorder="1" applyAlignment="1">
      <alignment horizontal="right" wrapText="1"/>
    </xf>
    <xf numFmtId="181" fontId="8" fillId="0" borderId="0" xfId="15" applyFont="1" applyFill="1" applyAlignment="1">
      <alignment/>
    </xf>
    <xf numFmtId="181" fontId="8" fillId="0" borderId="0" xfId="15" applyFont="1" applyFill="1" applyAlignment="1">
      <alignment horizontal="right"/>
    </xf>
    <xf numFmtId="181" fontId="5" fillId="0" borderId="3" xfId="15" applyFont="1" applyFill="1" applyBorder="1" applyAlignment="1">
      <alignment horizontal="distributed"/>
    </xf>
    <xf numFmtId="182" fontId="5" fillId="0" borderId="0" xfId="15" applyNumberFormat="1" applyFont="1" applyFill="1" applyBorder="1" applyAlignment="1">
      <alignment/>
    </xf>
    <xf numFmtId="182" fontId="5" fillId="0" borderId="0" xfId="15" applyNumberFormat="1" applyFont="1" applyFill="1" applyBorder="1" applyAlignment="1">
      <alignment horizontal="right"/>
    </xf>
    <xf numFmtId="182" fontId="5" fillId="0" borderId="1" xfId="15" applyNumberFormat="1" applyFont="1" applyFill="1" applyBorder="1" applyAlignment="1">
      <alignment/>
    </xf>
    <xf numFmtId="181" fontId="5" fillId="0" borderId="9" xfId="15" applyFont="1" applyFill="1" applyBorder="1" applyAlignment="1">
      <alignment/>
    </xf>
    <xf numFmtId="181" fontId="5" fillId="0" borderId="10" xfId="15" applyFont="1" applyFill="1" applyBorder="1" applyAlignment="1">
      <alignment/>
    </xf>
    <xf numFmtId="181" fontId="5" fillId="0" borderId="11" xfId="15" applyFont="1" applyFill="1" applyBorder="1" applyAlignment="1">
      <alignment horizontal="distributed" vertical="center"/>
    </xf>
    <xf numFmtId="193" fontId="5" fillId="0" borderId="0" xfId="15" applyNumberFormat="1" applyFont="1" applyFill="1" applyBorder="1" applyAlignment="1">
      <alignment/>
    </xf>
    <xf numFmtId="182" fontId="5" fillId="0" borderId="0" xfId="15" applyNumberFormat="1" applyFont="1" applyFill="1" applyBorder="1" applyAlignment="1" quotePrefix="1">
      <alignment horizontal="right"/>
    </xf>
    <xf numFmtId="193" fontId="5" fillId="0" borderId="1" xfId="15" applyNumberFormat="1" applyFont="1" applyFill="1" applyBorder="1" applyAlignment="1">
      <alignment/>
    </xf>
    <xf numFmtId="181" fontId="5" fillId="0" borderId="10" xfId="15" applyFont="1" applyFill="1" applyBorder="1" applyAlignment="1">
      <alignment horizontal="center"/>
    </xf>
    <xf numFmtId="181" fontId="5" fillId="0" borderId="10" xfId="15" applyFont="1" applyFill="1" applyBorder="1" applyAlignment="1">
      <alignment horizontal="distributed"/>
    </xf>
    <xf numFmtId="193" fontId="5" fillId="0" borderId="0" xfId="15" applyNumberFormat="1" applyFont="1" applyFill="1" applyBorder="1" applyAlignment="1">
      <alignment horizontal="right"/>
    </xf>
    <xf numFmtId="181" fontId="5" fillId="0" borderId="7" xfId="15" applyFont="1" applyFill="1" applyBorder="1" applyAlignment="1">
      <alignment horizontal="center" vertical="center"/>
    </xf>
    <xf numFmtId="181" fontId="5" fillId="0" borderId="12" xfId="15" applyFont="1" applyFill="1" applyBorder="1" applyAlignment="1">
      <alignment/>
    </xf>
    <xf numFmtId="192" fontId="5" fillId="0" borderId="0" xfId="15" applyNumberFormat="1" applyFont="1" applyFill="1" applyBorder="1" applyAlignment="1">
      <alignment wrapText="1"/>
    </xf>
    <xf numFmtId="181" fontId="5" fillId="0" borderId="0" xfId="15" applyFont="1" applyFill="1" applyBorder="1" applyAlignment="1">
      <alignment horizontal="distributed" vertical="center"/>
    </xf>
    <xf numFmtId="181" fontId="5" fillId="0" borderId="0" xfId="15" applyFont="1" applyFill="1" applyBorder="1" applyAlignment="1">
      <alignment vertical="center"/>
    </xf>
    <xf numFmtId="182" fontId="5" fillId="0" borderId="0" xfId="15" applyNumberFormat="1" applyFont="1" applyFill="1" applyBorder="1" applyAlignment="1">
      <alignment vertical="center"/>
    </xf>
    <xf numFmtId="192" fontId="5" fillId="0" borderId="0" xfId="15" applyNumberFormat="1" applyFont="1" applyFill="1" applyBorder="1" applyAlignment="1">
      <alignment vertical="center" wrapText="1"/>
    </xf>
    <xf numFmtId="181" fontId="5" fillId="0" borderId="0" xfId="15" applyFont="1" applyFill="1" applyBorder="1" applyAlignment="1">
      <alignment vertical="center" wrapText="1"/>
    </xf>
    <xf numFmtId="193" fontId="5" fillId="0" borderId="0" xfId="15" applyNumberFormat="1" applyFont="1" applyFill="1" applyBorder="1" applyAlignment="1">
      <alignment vertical="center"/>
    </xf>
    <xf numFmtId="188" fontId="5" fillId="0" borderId="10" xfId="15" applyNumberFormat="1" applyFont="1" applyFill="1" applyBorder="1" applyAlignment="1">
      <alignment horizontal="center" vertical="top"/>
    </xf>
    <xf numFmtId="181" fontId="6" fillId="0" borderId="0" xfId="15" applyFont="1" applyFill="1" applyBorder="1" applyAlignment="1">
      <alignment horizontal="distributed" vertical="center"/>
    </xf>
    <xf numFmtId="181" fontId="6" fillId="0" borderId="4" xfId="15" applyFont="1" applyFill="1" applyBorder="1" applyAlignment="1">
      <alignment horizontal="distributed" vertical="center"/>
    </xf>
    <xf numFmtId="181" fontId="5" fillId="0" borderId="11" xfId="15" applyFont="1" applyFill="1" applyBorder="1" applyAlignment="1">
      <alignment horizontal="distributed" vertical="center"/>
    </xf>
    <xf numFmtId="181" fontId="5" fillId="0" borderId="13" xfId="15" applyFont="1" applyFill="1" applyBorder="1" applyAlignment="1">
      <alignment horizontal="distributed" vertical="center"/>
    </xf>
    <xf numFmtId="181" fontId="5" fillId="0" borderId="3" xfId="15" applyFont="1" applyFill="1" applyBorder="1" applyAlignment="1">
      <alignment/>
    </xf>
    <xf numFmtId="181" fontId="5" fillId="0" borderId="0" xfId="15" applyFont="1" applyFill="1" applyBorder="1" applyAlignment="1">
      <alignment/>
    </xf>
    <xf numFmtId="181" fontId="5" fillId="0" borderId="3" xfId="15" applyFont="1" applyFill="1" applyBorder="1" applyAlignment="1">
      <alignment horizontal="distributed" vertical="center" wrapText="1"/>
    </xf>
    <xf numFmtId="181" fontId="5" fillId="0" borderId="6" xfId="15" applyFont="1" applyFill="1" applyBorder="1" applyAlignment="1">
      <alignment/>
    </xf>
    <xf numFmtId="181" fontId="5" fillId="0" borderId="1" xfId="15" applyFont="1" applyFill="1" applyBorder="1" applyAlignment="1">
      <alignment/>
    </xf>
    <xf numFmtId="181" fontId="5" fillId="0" borderId="3" xfId="15" applyFont="1" applyFill="1" applyBorder="1" applyAlignment="1">
      <alignment/>
    </xf>
    <xf numFmtId="181" fontId="5" fillId="0" borderId="0" xfId="15" applyFont="1" applyFill="1" applyBorder="1" applyAlignment="1">
      <alignment/>
    </xf>
    <xf numFmtId="181" fontId="5" fillId="0" borderId="3" xfId="15" applyFont="1" applyFill="1" applyBorder="1" applyAlignment="1">
      <alignment horizontal="right"/>
    </xf>
    <xf numFmtId="181" fontId="5" fillId="0" borderId="0" xfId="15" applyFont="1" applyFill="1" applyBorder="1" applyAlignment="1">
      <alignment horizontal="right"/>
    </xf>
    <xf numFmtId="181" fontId="5" fillId="0" borderId="9" xfId="15" applyFont="1" applyFill="1" applyBorder="1" applyAlignment="1">
      <alignment horizontal="distributed" vertical="center"/>
    </xf>
    <xf numFmtId="181" fontId="5" fillId="0" borderId="14" xfId="15" applyFont="1" applyFill="1" applyBorder="1" applyAlignment="1">
      <alignment horizontal="distributed" vertical="center"/>
    </xf>
    <xf numFmtId="181" fontId="5" fillId="0" borderId="10" xfId="15" applyFont="1" applyFill="1" applyBorder="1" applyAlignment="1">
      <alignment horizontal="distributed" vertical="center"/>
    </xf>
    <xf numFmtId="181" fontId="5" fillId="0" borderId="5" xfId="15" applyFont="1" applyFill="1" applyBorder="1" applyAlignment="1">
      <alignment horizontal="distributed" vertical="center"/>
    </xf>
    <xf numFmtId="181" fontId="5" fillId="0" borderId="12" xfId="15" applyFont="1" applyFill="1" applyBorder="1" applyAlignment="1">
      <alignment/>
    </xf>
    <xf numFmtId="181" fontId="5" fillId="0" borderId="8" xfId="15" applyFont="1" applyFill="1" applyBorder="1" applyAlignment="1">
      <alignment/>
    </xf>
    <xf numFmtId="181" fontId="5" fillId="0" borderId="15" xfId="15" applyFont="1" applyFill="1" applyBorder="1" applyAlignment="1">
      <alignment horizontal="distributed" vertical="center"/>
    </xf>
    <xf numFmtId="181" fontId="5" fillId="0" borderId="4" xfId="15" applyFont="1" applyFill="1" applyBorder="1" applyAlignment="1">
      <alignment horizontal="distributed" vertical="center"/>
    </xf>
    <xf numFmtId="181" fontId="7" fillId="0" borderId="0" xfId="15" applyFont="1" applyFill="1" applyAlignment="1">
      <alignment horizontal="center"/>
    </xf>
    <xf numFmtId="181" fontId="5" fillId="0" borderId="2" xfId="15" applyFont="1" applyFill="1" applyBorder="1" applyAlignment="1">
      <alignment horizontal="distributed" vertical="center"/>
    </xf>
    <xf numFmtId="181" fontId="5" fillId="0" borderId="15" xfId="15" applyFont="1" applyFill="1" applyBorder="1" applyAlignment="1">
      <alignment horizontal="distributed"/>
    </xf>
    <xf numFmtId="181" fontId="5" fillId="0" borderId="14" xfId="15" applyFont="1" applyFill="1" applyBorder="1" applyAlignment="1">
      <alignment horizontal="distributed"/>
    </xf>
    <xf numFmtId="181" fontId="5" fillId="0" borderId="4" xfId="15" applyFont="1" applyFill="1" applyBorder="1" applyAlignment="1">
      <alignment horizontal="distributed"/>
    </xf>
    <xf numFmtId="181" fontId="5" fillId="0" borderId="5" xfId="15" applyFont="1" applyFill="1" applyBorder="1" applyAlignment="1">
      <alignment horizontal="distributed"/>
    </xf>
    <xf numFmtId="181" fontId="5" fillId="0" borderId="10" xfId="15" applyFont="1" applyFill="1" applyBorder="1" applyAlignment="1">
      <alignment horizontal="distributed" vertical="center" wrapText="1"/>
    </xf>
    <xf numFmtId="181" fontId="5" fillId="0" borderId="3" xfId="15" applyFont="1" applyFill="1" applyBorder="1" applyAlignment="1">
      <alignment horizontal="distributed" vertical="center"/>
    </xf>
    <xf numFmtId="181" fontId="5" fillId="0" borderId="16" xfId="15" applyFont="1" applyFill="1" applyBorder="1" applyAlignment="1">
      <alignment horizontal="distributed" vertical="center" wrapText="1"/>
    </xf>
    <xf numFmtId="181" fontId="5" fillId="0" borderId="17" xfId="15" applyFont="1" applyFill="1" applyBorder="1" applyAlignment="1">
      <alignment horizontal="distributed" vertical="center" wrapText="1"/>
    </xf>
    <xf numFmtId="181" fontId="6" fillId="0" borderId="0" xfId="15" applyFont="1" applyFill="1" applyBorder="1" applyAlignment="1">
      <alignment horizontal="distributed" vertical="center"/>
    </xf>
    <xf numFmtId="181" fontId="6" fillId="0" borderId="4" xfId="15" applyFont="1" applyFill="1" applyBorder="1" applyAlignment="1">
      <alignment horizontal="distributed" vertical="center"/>
    </xf>
    <xf numFmtId="181" fontId="6" fillId="0" borderId="14" xfId="15" applyFont="1" applyFill="1" applyBorder="1" applyAlignment="1">
      <alignment horizontal="distributed" vertical="center"/>
    </xf>
    <xf numFmtId="181" fontId="6" fillId="0" borderId="10" xfId="15" applyFont="1" applyFill="1" applyBorder="1" applyAlignment="1">
      <alignment horizontal="distributed" vertical="center"/>
    </xf>
    <xf numFmtId="181" fontId="6" fillId="0" borderId="5" xfId="15" applyFont="1" applyFill="1" applyBorder="1" applyAlignment="1">
      <alignment horizontal="distributed" vertical="center"/>
    </xf>
    <xf numFmtId="0" fontId="0" fillId="0" borderId="15" xfId="0" applyBorder="1" applyAlignment="1">
      <alignment horizontal="distributed" vertical="center"/>
    </xf>
    <xf numFmtId="0" fontId="0" fillId="0" borderId="4" xfId="0" applyBorder="1" applyAlignment="1">
      <alignment horizontal="distributed" vertical="center"/>
    </xf>
    <xf numFmtId="181" fontId="5" fillId="0" borderId="0" xfId="15" applyFont="1" applyFill="1" applyBorder="1" applyAlignment="1">
      <alignment horizontal="distributed" vertical="center"/>
    </xf>
    <xf numFmtId="181" fontId="5" fillId="0" borderId="1" xfId="15" applyFont="1" applyFill="1" applyBorder="1" applyAlignment="1">
      <alignment horizontal="right"/>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8"/>
  <sheetViews>
    <sheetView showGridLines="0" tabSelected="1" zoomScale="70" zoomScaleNormal="70" zoomScaleSheetLayoutView="70" workbookViewId="0" topLeftCell="A1">
      <selection activeCell="A1" sqref="A1:M1"/>
    </sheetView>
  </sheetViews>
  <sheetFormatPr defaultColWidth="8.625" defaultRowHeight="12.75"/>
  <cols>
    <col min="1" max="1" width="1.875" style="2" customWidth="1"/>
    <col min="2" max="2" width="15.25390625" style="2" customWidth="1"/>
    <col min="3" max="3" width="3.25390625" style="2" customWidth="1"/>
    <col min="4" max="5" width="12.75390625" style="2" customWidth="1"/>
    <col min="6" max="6" width="12.00390625" style="18" customWidth="1"/>
    <col min="7" max="7" width="15.125" style="2" customWidth="1"/>
    <col min="8" max="8" width="10.75390625" style="2" customWidth="1"/>
    <col min="9" max="9" width="14.75390625" style="2" customWidth="1"/>
    <col min="10" max="10" width="10.75390625" style="2" customWidth="1"/>
    <col min="11" max="11" width="14.625" style="2" customWidth="1"/>
    <col min="12" max="12" width="10.75390625" style="2" customWidth="1"/>
    <col min="13" max="13" width="14.375" style="2" customWidth="1"/>
    <col min="14" max="17" width="8.625" style="2" customWidth="1"/>
    <col min="18" max="18" width="15.00390625" style="2" customWidth="1"/>
    <col min="19" max="19" width="11.00390625" style="2" customWidth="1"/>
    <col min="20" max="20" width="15.00390625" style="2" customWidth="1"/>
    <col min="21" max="21" width="11.00390625" style="2" customWidth="1"/>
    <col min="22" max="22" width="15.00390625" style="2" customWidth="1"/>
    <col min="23" max="23" width="11.00390625" style="2" customWidth="1"/>
    <col min="24" max="24" width="3.00390625" style="2" customWidth="1"/>
    <col min="25" max="25" width="13.00390625" style="2" customWidth="1"/>
    <col min="26" max="26" width="6.00390625" style="2" customWidth="1"/>
    <col min="27" max="16384" width="8.625" style="2" customWidth="1"/>
  </cols>
  <sheetData>
    <row r="1" spans="1:13" ht="35.25" customHeight="1">
      <c r="A1" s="77" t="s">
        <v>54</v>
      </c>
      <c r="B1" s="77"/>
      <c r="C1" s="77"/>
      <c r="D1" s="77"/>
      <c r="E1" s="77"/>
      <c r="F1" s="77"/>
      <c r="G1" s="77"/>
      <c r="H1" s="77"/>
      <c r="I1" s="77"/>
      <c r="J1" s="77"/>
      <c r="K1" s="77"/>
      <c r="L1" s="77"/>
      <c r="M1" s="77"/>
    </row>
    <row r="2" spans="1:13" ht="24.75" customHeight="1" thickBot="1">
      <c r="A2" s="3"/>
      <c r="B2" s="4" t="s">
        <v>46</v>
      </c>
      <c r="C2" s="4"/>
      <c r="D2" s="4"/>
      <c r="E2" s="4"/>
      <c r="F2" s="4"/>
      <c r="G2" s="4"/>
      <c r="H2" s="4"/>
      <c r="I2" s="4"/>
      <c r="J2" s="4"/>
      <c r="K2" s="4"/>
      <c r="M2" s="27" t="s">
        <v>13</v>
      </c>
    </row>
    <row r="3" spans="1:13" ht="17.25" customHeight="1">
      <c r="A3" s="1"/>
      <c r="B3" s="70" t="s">
        <v>12</v>
      </c>
      <c r="C3" s="37" t="s">
        <v>47</v>
      </c>
      <c r="D3" s="79" t="s">
        <v>48</v>
      </c>
      <c r="E3" s="80"/>
      <c r="F3" s="7" t="s">
        <v>1</v>
      </c>
      <c r="G3" s="7" t="s">
        <v>49</v>
      </c>
      <c r="H3" s="69" t="s">
        <v>31</v>
      </c>
      <c r="I3" s="70"/>
      <c r="J3" s="69" t="s">
        <v>32</v>
      </c>
      <c r="K3" s="70"/>
      <c r="L3" s="69" t="s">
        <v>33</v>
      </c>
      <c r="M3" s="75"/>
    </row>
    <row r="4" spans="1:13" ht="17.25" customHeight="1">
      <c r="A4" s="1"/>
      <c r="B4" s="78"/>
      <c r="C4" s="38"/>
      <c r="D4" s="81" t="s">
        <v>50</v>
      </c>
      <c r="E4" s="82"/>
      <c r="F4" s="33" t="s">
        <v>3</v>
      </c>
      <c r="G4" s="33" t="s">
        <v>4</v>
      </c>
      <c r="H4" s="71"/>
      <c r="I4" s="72"/>
      <c r="J4" s="71"/>
      <c r="K4" s="72"/>
      <c r="L4" s="71"/>
      <c r="M4" s="76"/>
    </row>
    <row r="5" spans="1:13" ht="17.25" customHeight="1">
      <c r="A5" s="10"/>
      <c r="B5" s="72"/>
      <c r="C5" s="58" t="s">
        <v>5</v>
      </c>
      <c r="D5" s="59"/>
      <c r="E5" s="20" t="s">
        <v>6</v>
      </c>
      <c r="F5" s="43" t="s">
        <v>44</v>
      </c>
      <c r="G5" s="44"/>
      <c r="H5" s="20" t="s">
        <v>6</v>
      </c>
      <c r="I5" s="20" t="s">
        <v>7</v>
      </c>
      <c r="J5" s="20" t="s">
        <v>6</v>
      </c>
      <c r="K5" s="20" t="s">
        <v>7</v>
      </c>
      <c r="L5" s="20" t="s">
        <v>6</v>
      </c>
      <c r="M5" s="39" t="s">
        <v>7</v>
      </c>
    </row>
    <row r="6" spans="1:13" ht="33.75" customHeight="1">
      <c r="A6" s="1"/>
      <c r="B6" s="12" t="s">
        <v>8</v>
      </c>
      <c r="C6" s="73">
        <f>SUM(C7,C8)</f>
        <v>264289</v>
      </c>
      <c r="D6" s="74"/>
      <c r="E6" s="26">
        <f>SUM(E7,E8)</f>
        <v>374218</v>
      </c>
      <c r="F6" s="34">
        <v>22.33</v>
      </c>
      <c r="G6" s="40">
        <f aca="true" t="shared" si="0" ref="G6:M6">SUM(G7,G8)</f>
        <v>21891733080.75</v>
      </c>
      <c r="H6" s="26">
        <f t="shared" si="0"/>
        <v>329583</v>
      </c>
      <c r="I6" s="40">
        <f t="shared" si="0"/>
        <v>14823376746</v>
      </c>
      <c r="J6" s="26">
        <f t="shared" si="0"/>
        <v>284553</v>
      </c>
      <c r="K6" s="40">
        <f t="shared" si="0"/>
        <v>5084349424</v>
      </c>
      <c r="L6" s="26">
        <f t="shared" si="0"/>
        <v>27810</v>
      </c>
      <c r="M6" s="40">
        <f t="shared" si="0"/>
        <v>300027443</v>
      </c>
    </row>
    <row r="7" spans="1:13" ht="35.25" customHeight="1">
      <c r="A7" s="1"/>
      <c r="B7" s="12" t="s">
        <v>9</v>
      </c>
      <c r="C7" s="65">
        <f>SUM(C9:C23)</f>
        <v>256211</v>
      </c>
      <c r="D7" s="66"/>
      <c r="E7" s="26">
        <f>SUM(E9:E23)</f>
        <v>362609</v>
      </c>
      <c r="F7" s="34">
        <v>23.58</v>
      </c>
      <c r="G7" s="40">
        <f aca="true" t="shared" si="1" ref="G7:M7">SUM(G9:G23)</f>
        <v>19757620029</v>
      </c>
      <c r="H7" s="26">
        <f t="shared" si="1"/>
        <v>320092</v>
      </c>
      <c r="I7" s="40">
        <f t="shared" si="1"/>
        <v>14464501665</v>
      </c>
      <c r="J7" s="26">
        <f t="shared" si="1"/>
        <v>277715</v>
      </c>
      <c r="K7" s="40">
        <f t="shared" si="1"/>
        <v>5000872071</v>
      </c>
      <c r="L7" s="26">
        <f t="shared" si="1"/>
        <v>27106</v>
      </c>
      <c r="M7" s="40">
        <f t="shared" si="1"/>
        <v>292246293</v>
      </c>
    </row>
    <row r="8" spans="1:13" ht="18.75" customHeight="1">
      <c r="A8" s="1"/>
      <c r="B8" s="12" t="s">
        <v>10</v>
      </c>
      <c r="C8" s="65">
        <f>SUM(C24:C26)</f>
        <v>8078</v>
      </c>
      <c r="D8" s="66"/>
      <c r="E8" s="26">
        <f>SUM(E24:E26)</f>
        <v>11609</v>
      </c>
      <c r="F8" s="34">
        <v>11.53</v>
      </c>
      <c r="G8" s="40">
        <f>SUM(G24:G26)+G27</f>
        <v>2134113051.75</v>
      </c>
      <c r="H8" s="26">
        <f aca="true" t="shared" si="2" ref="H8:M8">SUM(H24:H26)</f>
        <v>9491</v>
      </c>
      <c r="I8" s="40">
        <f t="shared" si="2"/>
        <v>358875081</v>
      </c>
      <c r="J8" s="26">
        <f t="shared" si="2"/>
        <v>6838</v>
      </c>
      <c r="K8" s="40">
        <f t="shared" si="2"/>
        <v>83477353</v>
      </c>
      <c r="L8" s="26">
        <f t="shared" si="2"/>
        <v>704</v>
      </c>
      <c r="M8" s="40">
        <f t="shared" si="2"/>
        <v>7781150</v>
      </c>
    </row>
    <row r="9" spans="1:13" ht="30" customHeight="1">
      <c r="A9" s="1"/>
      <c r="B9" s="12" t="s">
        <v>14</v>
      </c>
      <c r="C9" s="65">
        <v>115974</v>
      </c>
      <c r="D9" s="66"/>
      <c r="E9" s="26">
        <v>166845</v>
      </c>
      <c r="F9" s="34">
        <v>31.88</v>
      </c>
      <c r="G9" s="40">
        <f aca="true" t="shared" si="3" ref="G9:G21">I9+K9+M9+O9+E37+G37+I37+K37+L37</f>
        <v>10073425434</v>
      </c>
      <c r="H9" s="26">
        <v>148180</v>
      </c>
      <c r="I9" s="40">
        <v>7262418655</v>
      </c>
      <c r="J9" s="26">
        <v>137129</v>
      </c>
      <c r="K9" s="40">
        <v>2659070193</v>
      </c>
      <c r="L9" s="26">
        <v>13860</v>
      </c>
      <c r="M9" s="40">
        <v>151936586</v>
      </c>
    </row>
    <row r="10" spans="1:13" ht="18.75" customHeight="1">
      <c r="A10" s="1"/>
      <c r="B10" s="12" t="s">
        <v>15</v>
      </c>
      <c r="C10" s="65">
        <v>50582</v>
      </c>
      <c r="D10" s="66"/>
      <c r="E10" s="26">
        <v>69319</v>
      </c>
      <c r="F10" s="34">
        <v>22.5</v>
      </c>
      <c r="G10" s="40">
        <f t="shared" si="3"/>
        <v>3841826945</v>
      </c>
      <c r="H10" s="26">
        <v>62629</v>
      </c>
      <c r="I10" s="40">
        <v>2792317913</v>
      </c>
      <c r="J10" s="26">
        <v>54776</v>
      </c>
      <c r="K10" s="40">
        <v>1001836092</v>
      </c>
      <c r="L10" s="26">
        <v>4612</v>
      </c>
      <c r="M10" s="40">
        <v>47672940</v>
      </c>
    </row>
    <row r="11" spans="1:13" ht="18.75" customHeight="1">
      <c r="A11" s="1"/>
      <c r="B11" s="12" t="s">
        <v>16</v>
      </c>
      <c r="C11" s="65">
        <v>4959</v>
      </c>
      <c r="D11" s="66"/>
      <c r="E11" s="26">
        <v>6723</v>
      </c>
      <c r="F11" s="34">
        <v>12.07</v>
      </c>
      <c r="G11" s="40">
        <f t="shared" si="3"/>
        <v>321427035</v>
      </c>
      <c r="H11" s="26">
        <v>5846</v>
      </c>
      <c r="I11" s="40">
        <v>233646913</v>
      </c>
      <c r="J11" s="26">
        <v>5166</v>
      </c>
      <c r="K11" s="40">
        <v>83746910</v>
      </c>
      <c r="L11" s="26">
        <v>347</v>
      </c>
      <c r="M11" s="40">
        <v>4033212</v>
      </c>
    </row>
    <row r="12" spans="1:13" ht="18.75" customHeight="1">
      <c r="A12" s="1"/>
      <c r="B12" s="12" t="s">
        <v>51</v>
      </c>
      <c r="C12" s="65">
        <v>18710</v>
      </c>
      <c r="D12" s="66"/>
      <c r="E12" s="26">
        <v>27616</v>
      </c>
      <c r="F12" s="41">
        <v>16.56</v>
      </c>
      <c r="G12" s="40">
        <f t="shared" si="3"/>
        <v>1372525463</v>
      </c>
      <c r="H12" s="26">
        <v>23419</v>
      </c>
      <c r="I12" s="40">
        <v>981199086</v>
      </c>
      <c r="J12" s="26">
        <v>20987</v>
      </c>
      <c r="K12" s="40">
        <v>366215777</v>
      </c>
      <c r="L12" s="26">
        <v>2273</v>
      </c>
      <c r="M12" s="40">
        <v>25110600</v>
      </c>
    </row>
    <row r="13" spans="1:13" ht="18.75" customHeight="1">
      <c r="A13" s="1"/>
      <c r="B13" s="12" t="s">
        <v>17</v>
      </c>
      <c r="C13" s="65">
        <v>15946</v>
      </c>
      <c r="D13" s="66"/>
      <c r="E13" s="26">
        <v>22762</v>
      </c>
      <c r="F13" s="34">
        <v>20.63</v>
      </c>
      <c r="G13" s="40">
        <f t="shared" si="3"/>
        <v>1144542300</v>
      </c>
      <c r="H13" s="26">
        <v>19624</v>
      </c>
      <c r="I13" s="40">
        <v>821390441</v>
      </c>
      <c r="J13" s="26">
        <v>18652</v>
      </c>
      <c r="K13" s="40">
        <v>304695775</v>
      </c>
      <c r="L13" s="26">
        <v>1927</v>
      </c>
      <c r="M13" s="40">
        <v>18456084</v>
      </c>
    </row>
    <row r="14" spans="1:13" ht="30" customHeight="1">
      <c r="A14" s="1"/>
      <c r="B14" s="12" t="s">
        <v>18</v>
      </c>
      <c r="C14" s="65">
        <v>3662</v>
      </c>
      <c r="D14" s="66"/>
      <c r="E14" s="26">
        <v>4569</v>
      </c>
      <c r="F14" s="34">
        <v>11.55</v>
      </c>
      <c r="G14" s="40">
        <f t="shared" si="3"/>
        <v>178753271</v>
      </c>
      <c r="H14" s="26">
        <v>3786</v>
      </c>
      <c r="I14" s="40">
        <v>159685768</v>
      </c>
      <c r="J14" s="26">
        <v>1938</v>
      </c>
      <c r="K14" s="40">
        <v>17536985</v>
      </c>
      <c r="L14" s="26">
        <v>129</v>
      </c>
      <c r="M14" s="40">
        <v>1530518</v>
      </c>
    </row>
    <row r="15" spans="1:13" ht="18.75" customHeight="1">
      <c r="A15" s="1"/>
      <c r="B15" s="12" t="s">
        <v>19</v>
      </c>
      <c r="C15" s="65">
        <v>6135</v>
      </c>
      <c r="D15" s="66"/>
      <c r="E15" s="26">
        <v>9183</v>
      </c>
      <c r="F15" s="34">
        <v>31.87</v>
      </c>
      <c r="G15" s="40">
        <f t="shared" si="3"/>
        <v>383027438</v>
      </c>
      <c r="H15" s="26">
        <v>7979</v>
      </c>
      <c r="I15" s="40">
        <v>302353563</v>
      </c>
      <c r="J15" s="26">
        <v>5798</v>
      </c>
      <c r="K15" s="40">
        <v>71841578</v>
      </c>
      <c r="L15" s="26">
        <v>783</v>
      </c>
      <c r="M15" s="40">
        <v>8832297</v>
      </c>
    </row>
    <row r="16" spans="1:15" ht="18.75" customHeight="1">
      <c r="A16" s="1"/>
      <c r="B16" s="12" t="s">
        <v>20</v>
      </c>
      <c r="C16" s="65">
        <v>9728</v>
      </c>
      <c r="D16" s="66"/>
      <c r="E16" s="26">
        <v>13427</v>
      </c>
      <c r="F16" s="34">
        <v>34.56</v>
      </c>
      <c r="G16" s="40">
        <f t="shared" si="3"/>
        <v>599996952</v>
      </c>
      <c r="H16" s="26">
        <v>12131</v>
      </c>
      <c r="I16" s="40">
        <v>476559888</v>
      </c>
      <c r="J16" s="26">
        <v>7646</v>
      </c>
      <c r="K16" s="40">
        <v>115235325</v>
      </c>
      <c r="L16" s="26">
        <v>767</v>
      </c>
      <c r="M16" s="40">
        <v>8201739</v>
      </c>
      <c r="O16" s="26"/>
    </row>
    <row r="17" spans="1:13" ht="18.75" customHeight="1">
      <c r="A17" s="1"/>
      <c r="B17" s="12" t="s">
        <v>21</v>
      </c>
      <c r="C17" s="65">
        <v>4573</v>
      </c>
      <c r="D17" s="66"/>
      <c r="E17" s="26">
        <v>6692</v>
      </c>
      <c r="F17" s="34">
        <v>19.97</v>
      </c>
      <c r="G17" s="40">
        <f t="shared" si="3"/>
        <v>242097476</v>
      </c>
      <c r="H17" s="26">
        <v>5767</v>
      </c>
      <c r="I17" s="40">
        <v>210910268</v>
      </c>
      <c r="J17" s="26">
        <v>2807</v>
      </c>
      <c r="K17" s="40">
        <v>26441169</v>
      </c>
      <c r="L17" s="26">
        <v>445</v>
      </c>
      <c r="M17" s="40">
        <v>4746039</v>
      </c>
    </row>
    <row r="18" spans="1:13" ht="18.75" customHeight="1">
      <c r="A18" s="1"/>
      <c r="B18" s="12" t="s">
        <v>22</v>
      </c>
      <c r="C18" s="65">
        <v>7446</v>
      </c>
      <c r="D18" s="66"/>
      <c r="E18" s="26">
        <v>9499</v>
      </c>
      <c r="F18" s="35">
        <v>20.48</v>
      </c>
      <c r="G18" s="40">
        <f t="shared" si="3"/>
        <v>452290839</v>
      </c>
      <c r="H18" s="26">
        <v>8520</v>
      </c>
      <c r="I18" s="40">
        <v>347556964</v>
      </c>
      <c r="J18" s="26">
        <v>6022</v>
      </c>
      <c r="K18" s="40">
        <v>101913673</v>
      </c>
      <c r="L18" s="26">
        <v>254</v>
      </c>
      <c r="M18" s="40">
        <v>2820202</v>
      </c>
    </row>
    <row r="19" spans="1:13" ht="30" customHeight="1">
      <c r="A19" s="1"/>
      <c r="B19" s="12" t="s">
        <v>23</v>
      </c>
      <c r="C19" s="65">
        <v>3661</v>
      </c>
      <c r="D19" s="66"/>
      <c r="E19" s="26">
        <v>5030</v>
      </c>
      <c r="F19" s="35">
        <v>14.07</v>
      </c>
      <c r="G19" s="40">
        <f t="shared" si="3"/>
        <v>216166380</v>
      </c>
      <c r="H19" s="26">
        <v>4046</v>
      </c>
      <c r="I19" s="40">
        <v>182585353</v>
      </c>
      <c r="J19" s="26">
        <v>2790</v>
      </c>
      <c r="K19" s="40">
        <v>30268727</v>
      </c>
      <c r="L19" s="26">
        <v>299</v>
      </c>
      <c r="M19" s="40">
        <v>3312300</v>
      </c>
    </row>
    <row r="20" spans="1:13" ht="18.75" customHeight="1">
      <c r="A20" s="1"/>
      <c r="B20" s="12" t="s">
        <v>24</v>
      </c>
      <c r="C20" s="65">
        <v>5556</v>
      </c>
      <c r="D20" s="66"/>
      <c r="E20" s="26">
        <v>7218</v>
      </c>
      <c r="F20" s="35">
        <v>13.25</v>
      </c>
      <c r="G20" s="40">
        <f t="shared" si="3"/>
        <v>294030092</v>
      </c>
      <c r="H20" s="26">
        <v>6202</v>
      </c>
      <c r="I20" s="40">
        <v>230702655</v>
      </c>
      <c r="J20" s="26">
        <v>3904</v>
      </c>
      <c r="K20" s="40">
        <v>60665872</v>
      </c>
      <c r="L20" s="26">
        <v>228</v>
      </c>
      <c r="M20" s="40">
        <v>2661565</v>
      </c>
    </row>
    <row r="21" spans="1:13" ht="18.75" customHeight="1">
      <c r="A21" s="1"/>
      <c r="B21" s="12" t="s">
        <v>25</v>
      </c>
      <c r="C21" s="65">
        <v>3859</v>
      </c>
      <c r="D21" s="66"/>
      <c r="E21" s="26">
        <v>4858</v>
      </c>
      <c r="F21" s="35">
        <v>8.42</v>
      </c>
      <c r="G21" s="40">
        <f t="shared" si="3"/>
        <v>200455970</v>
      </c>
      <c r="H21" s="26">
        <v>4050</v>
      </c>
      <c r="I21" s="40">
        <v>163242223</v>
      </c>
      <c r="J21" s="26">
        <v>2612</v>
      </c>
      <c r="K21" s="40">
        <v>35958695</v>
      </c>
      <c r="L21" s="26">
        <v>120</v>
      </c>
      <c r="M21" s="40">
        <v>1255052</v>
      </c>
    </row>
    <row r="22" spans="1:15" ht="18.75" customHeight="1">
      <c r="A22" s="1"/>
      <c r="B22" s="12" t="s">
        <v>53</v>
      </c>
      <c r="C22" s="67">
        <v>364</v>
      </c>
      <c r="D22" s="68"/>
      <c r="E22" s="26">
        <v>552</v>
      </c>
      <c r="F22" s="35">
        <v>17.23</v>
      </c>
      <c r="G22" s="40">
        <f>I22+K22+M22+O22+E49+G49+I49+K49+L49</f>
        <v>19751554</v>
      </c>
      <c r="H22" s="26">
        <v>487</v>
      </c>
      <c r="I22" s="40">
        <v>17346899</v>
      </c>
      <c r="J22" s="26">
        <v>305</v>
      </c>
      <c r="K22" s="40">
        <v>2340935</v>
      </c>
      <c r="L22" s="26">
        <v>12</v>
      </c>
      <c r="M22" s="40">
        <v>63720</v>
      </c>
      <c r="N22" s="26"/>
      <c r="O22" s="40"/>
    </row>
    <row r="23" spans="1:13" ht="30" customHeight="1">
      <c r="A23" s="1"/>
      <c r="B23" s="12" t="s">
        <v>26</v>
      </c>
      <c r="C23" s="60">
        <v>5056</v>
      </c>
      <c r="D23" s="61"/>
      <c r="E23" s="26">
        <v>8316</v>
      </c>
      <c r="F23" s="35">
        <v>9.57</v>
      </c>
      <c r="G23" s="40">
        <f>I23+K23+M23+O23+E50+G50+I50+K50+L50</f>
        <v>417302880</v>
      </c>
      <c r="H23" s="26">
        <v>7426</v>
      </c>
      <c r="I23" s="40">
        <v>282585076</v>
      </c>
      <c r="J23" s="26">
        <v>7183</v>
      </c>
      <c r="K23" s="40">
        <v>123104365</v>
      </c>
      <c r="L23" s="26">
        <v>1050</v>
      </c>
      <c r="M23" s="40">
        <v>11613439</v>
      </c>
    </row>
    <row r="24" spans="1:13" ht="18.75" customHeight="1">
      <c r="A24" s="1"/>
      <c r="B24" s="12" t="s">
        <v>27</v>
      </c>
      <c r="C24" s="65">
        <v>4664</v>
      </c>
      <c r="D24" s="66"/>
      <c r="E24" s="26">
        <v>6936</v>
      </c>
      <c r="F24" s="34">
        <v>11.27</v>
      </c>
      <c r="G24" s="40">
        <f>I24+K24+M24+O24+E51+G51+I51+K51+L51</f>
        <v>277710444</v>
      </c>
      <c r="H24" s="26">
        <v>5784</v>
      </c>
      <c r="I24" s="40">
        <v>212553673</v>
      </c>
      <c r="J24" s="26">
        <v>4817</v>
      </c>
      <c r="K24" s="40">
        <v>59681313</v>
      </c>
      <c r="L24" s="26">
        <v>488</v>
      </c>
      <c r="M24" s="40">
        <v>5475458</v>
      </c>
    </row>
    <row r="25" spans="1:13" ht="18.75" customHeight="1">
      <c r="A25" s="1"/>
      <c r="B25" s="12" t="s">
        <v>28</v>
      </c>
      <c r="C25" s="65">
        <v>3414</v>
      </c>
      <c r="D25" s="66"/>
      <c r="E25" s="26">
        <v>4673</v>
      </c>
      <c r="F25" s="34">
        <v>18.88</v>
      </c>
      <c r="G25" s="40">
        <f>I25+K25+M25+O25+E52+G52+I52+K52+L52</f>
        <v>172423140</v>
      </c>
      <c r="H25" s="26">
        <v>3707</v>
      </c>
      <c r="I25" s="40">
        <v>146321408</v>
      </c>
      <c r="J25" s="26">
        <v>2021</v>
      </c>
      <c r="K25" s="40">
        <v>23796040</v>
      </c>
      <c r="L25" s="26">
        <v>216</v>
      </c>
      <c r="M25" s="40">
        <v>2305692</v>
      </c>
    </row>
    <row r="26" spans="1:13" ht="11.25" customHeight="1">
      <c r="A26" s="1"/>
      <c r="B26" s="12"/>
      <c r="C26" s="65"/>
      <c r="D26" s="66"/>
      <c r="E26" s="26"/>
      <c r="F26" s="34"/>
      <c r="G26" s="40"/>
      <c r="H26" s="26"/>
      <c r="I26" s="40"/>
      <c r="J26" s="26"/>
      <c r="K26" s="40"/>
      <c r="L26" s="26"/>
      <c r="M26" s="40"/>
    </row>
    <row r="27" spans="1:13" ht="18.75" customHeight="1">
      <c r="A27" s="8"/>
      <c r="B27" s="13" t="s">
        <v>11</v>
      </c>
      <c r="C27" s="65">
        <f>+C6/12</f>
        <v>22024.083333333332</v>
      </c>
      <c r="D27" s="66"/>
      <c r="E27" s="26">
        <f>+E6/12</f>
        <v>31184.833333333332</v>
      </c>
      <c r="F27" s="34"/>
      <c r="G27" s="40">
        <f>SUM(G9:G26)/12</f>
        <v>1683979467.75</v>
      </c>
      <c r="H27" s="26">
        <f>+H6/12</f>
        <v>27465.25</v>
      </c>
      <c r="I27" s="40">
        <f>SUM(I9:I26)/12</f>
        <v>1235281395.5</v>
      </c>
      <c r="J27" s="26">
        <f>+J6/12</f>
        <v>23712.75</v>
      </c>
      <c r="K27" s="40">
        <f>SUM(K9:K26)/12</f>
        <v>423695785.3333333</v>
      </c>
      <c r="L27" s="26">
        <f>+L6/12</f>
        <v>2317.5</v>
      </c>
      <c r="M27" s="40">
        <f>SUM(M9:M26)/12</f>
        <v>25002286.916666668</v>
      </c>
    </row>
    <row r="28" spans="1:13" ht="9.75" customHeight="1" thickBot="1">
      <c r="A28" s="3"/>
      <c r="B28" s="14"/>
      <c r="C28" s="63"/>
      <c r="D28" s="64"/>
      <c r="E28" s="4"/>
      <c r="F28" s="36"/>
      <c r="G28" s="42"/>
      <c r="H28" s="4"/>
      <c r="I28" s="42"/>
      <c r="J28" s="4"/>
      <c r="K28" s="42"/>
      <c r="L28" s="4"/>
      <c r="M28" s="42"/>
    </row>
    <row r="29" ht="14.25" customHeight="1"/>
    <row r="30" ht="14.25" customHeight="1"/>
    <row r="31" ht="14.2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3.5" customHeight="1"/>
    <row r="63" ht="13.5" customHeight="1"/>
    <row r="64" ht="13.5" customHeight="1"/>
    <row r="65" ht="13.5" customHeight="1"/>
    <row r="66" ht="13.5" customHeight="1"/>
    <row r="67" ht="13.5" customHeight="1"/>
    <row r="68" ht="13.5" customHeight="1"/>
    <row r="69" ht="13.5" customHeight="1"/>
    <row r="70" ht="13.5" customHeight="1"/>
  </sheetData>
  <mergeCells count="31">
    <mergeCell ref="C25:D25"/>
    <mergeCell ref="C12:D12"/>
    <mergeCell ref="C13:D13"/>
    <mergeCell ref="C14:D14"/>
    <mergeCell ref="C15:D15"/>
    <mergeCell ref="C24:D24"/>
    <mergeCell ref="C16:D16"/>
    <mergeCell ref="C17:D17"/>
    <mergeCell ref="C18:D18"/>
    <mergeCell ref="C19:D19"/>
    <mergeCell ref="C7:D7"/>
    <mergeCell ref="C20:D20"/>
    <mergeCell ref="C21:D21"/>
    <mergeCell ref="C23:D23"/>
    <mergeCell ref="L3:M4"/>
    <mergeCell ref="A1:M1"/>
    <mergeCell ref="B3:B5"/>
    <mergeCell ref="D3:E3"/>
    <mergeCell ref="D4:E4"/>
    <mergeCell ref="H3:I4"/>
    <mergeCell ref="C5:D5"/>
    <mergeCell ref="C28:D28"/>
    <mergeCell ref="C26:D26"/>
    <mergeCell ref="C22:D22"/>
    <mergeCell ref="J3:K4"/>
    <mergeCell ref="C10:D10"/>
    <mergeCell ref="C11:D11"/>
    <mergeCell ref="C6:D6"/>
    <mergeCell ref="C8:D8"/>
    <mergeCell ref="C9:D9"/>
    <mergeCell ref="C27:D27"/>
  </mergeCells>
  <printOptions horizontalCentered="1"/>
  <pageMargins left="0.5905511811023623" right="0.5905511811023623" top="0.5905511811023623" bottom="0.5905511811023623" header="0.3937007874015748" footer="0.5118110236220472"/>
  <pageSetup cellComments="asDisplayed" horizontalDpi="600" verticalDpi="600" orientation="portrait" pageOrder="overThenDown" paperSize="9" scale="58" r:id="rId1"/>
  <ignoredErrors>
    <ignoredError sqref="C8:M8 C7:M7" formulaRange="1"/>
    <ignoredError sqref="H27:L27" formula="1"/>
  </ignoredErrors>
</worksheet>
</file>

<file path=xl/worksheets/sheet2.xml><?xml version="1.0" encoding="utf-8"?>
<worksheet xmlns="http://schemas.openxmlformats.org/spreadsheetml/2006/main" xmlns:r="http://schemas.openxmlformats.org/officeDocument/2006/relationships">
  <dimension ref="A1:AE31"/>
  <sheetViews>
    <sheetView showGridLines="0" zoomScale="70" zoomScaleNormal="70" zoomScaleSheetLayoutView="70" workbookViewId="0" topLeftCell="A1">
      <selection activeCell="B1" sqref="B1"/>
    </sheetView>
  </sheetViews>
  <sheetFormatPr defaultColWidth="8.625" defaultRowHeight="12.75"/>
  <cols>
    <col min="1" max="1" width="1.00390625" style="2" customWidth="1"/>
    <col min="2" max="2" width="14.375" style="2" customWidth="1"/>
    <col min="3" max="3" width="0.875" style="2" customWidth="1"/>
    <col min="4" max="4" width="12.875" style="2" customWidth="1"/>
    <col min="5" max="5" width="12.625" style="2" bestFit="1" customWidth="1"/>
    <col min="6" max="6" width="10.375" style="18" customWidth="1"/>
    <col min="7" max="7" width="16.25390625" style="2" customWidth="1"/>
    <col min="8" max="8" width="11.25390625" style="2" customWidth="1"/>
    <col min="9" max="9" width="15.875" style="2" customWidth="1"/>
    <col min="10" max="10" width="10.75390625" style="2" customWidth="1"/>
    <col min="11" max="11" width="15.375" style="2" customWidth="1"/>
    <col min="12" max="12" width="10.75390625" style="2" customWidth="1"/>
    <col min="13" max="13" width="13.625" style="2" customWidth="1"/>
    <col min="14" max="14" width="10.75390625" style="2" customWidth="1"/>
    <col min="15" max="15" width="14.25390625" style="2" customWidth="1"/>
    <col min="16" max="18" width="3.125" style="2" customWidth="1"/>
    <col min="19" max="19" width="2.00390625" style="2" customWidth="1"/>
    <col min="20" max="20" width="20.625" style="2" customWidth="1"/>
    <col min="21" max="21" width="1.37890625" style="2" customWidth="1"/>
    <col min="22" max="22" width="14.00390625" style="2" customWidth="1"/>
    <col min="23" max="23" width="14.75390625" style="2" customWidth="1"/>
    <col min="24" max="24" width="11.875" style="2" customWidth="1"/>
    <col min="25" max="25" width="12.125" style="2" customWidth="1"/>
    <col min="26" max="26" width="12.875" style="2" customWidth="1"/>
    <col min="27" max="27" width="14.00390625" style="2" customWidth="1"/>
    <col min="28" max="28" width="10.625" style="2" customWidth="1"/>
    <col min="29" max="29" width="12.625" style="2" customWidth="1"/>
    <col min="30" max="30" width="12.00390625" style="2" customWidth="1"/>
    <col min="31" max="31" width="14.00390625" style="2" customWidth="1"/>
    <col min="32" max="16384" width="8.625" style="2" customWidth="1"/>
  </cols>
  <sheetData>
    <row r="1" spans="1:15" ht="31.5" customHeight="1" thickBot="1">
      <c r="A1" s="3"/>
      <c r="B1" s="4" t="s">
        <v>43</v>
      </c>
      <c r="C1" s="4"/>
      <c r="D1" s="4"/>
      <c r="E1" s="4"/>
      <c r="F1" s="16"/>
      <c r="G1" s="4"/>
      <c r="H1" s="4"/>
      <c r="I1" s="95" t="s">
        <v>13</v>
      </c>
      <c r="J1" s="95"/>
      <c r="K1" s="95"/>
      <c r="L1" s="95"/>
      <c r="M1" s="27"/>
      <c r="N1" s="27"/>
      <c r="O1" s="4"/>
    </row>
    <row r="2" spans="1:31" ht="22.5" customHeight="1">
      <c r="A2" s="1"/>
      <c r="B2" s="75" t="s">
        <v>12</v>
      </c>
      <c r="C2" s="5"/>
      <c r="D2" s="6" t="s">
        <v>0</v>
      </c>
      <c r="E2" s="6"/>
      <c r="F2" s="17" t="s">
        <v>1</v>
      </c>
      <c r="G2" s="7" t="s">
        <v>30</v>
      </c>
      <c r="H2" s="69" t="s">
        <v>31</v>
      </c>
      <c r="I2" s="89"/>
      <c r="J2" s="69" t="s">
        <v>32</v>
      </c>
      <c r="K2" s="89"/>
      <c r="L2" s="69" t="s">
        <v>33</v>
      </c>
      <c r="M2" s="92"/>
      <c r="N2" s="69" t="s">
        <v>34</v>
      </c>
      <c r="O2" s="75"/>
      <c r="P2" s="1"/>
      <c r="Q2" s="1"/>
      <c r="R2" s="1"/>
      <c r="S2" s="1"/>
      <c r="T2" s="94" t="s">
        <v>12</v>
      </c>
      <c r="U2" s="49"/>
      <c r="V2" s="84" t="s">
        <v>35</v>
      </c>
      <c r="W2" s="78"/>
      <c r="X2" s="84" t="s">
        <v>36</v>
      </c>
      <c r="Y2" s="78"/>
      <c r="Z2" s="84" t="s">
        <v>37</v>
      </c>
      <c r="AA2" s="78"/>
      <c r="AB2" s="84" t="s">
        <v>38</v>
      </c>
      <c r="AC2" s="78"/>
      <c r="AD2" s="85" t="s">
        <v>39</v>
      </c>
      <c r="AE2" s="62" t="s">
        <v>52</v>
      </c>
    </row>
    <row r="3" spans="1:31" ht="22.5" customHeight="1">
      <c r="A3" s="1"/>
      <c r="B3" s="87"/>
      <c r="C3" s="5"/>
      <c r="D3" s="22" t="s">
        <v>2</v>
      </c>
      <c r="E3" s="9"/>
      <c r="F3" s="21" t="s">
        <v>3</v>
      </c>
      <c r="G3" s="19" t="s">
        <v>4</v>
      </c>
      <c r="H3" s="90"/>
      <c r="I3" s="91"/>
      <c r="J3" s="90"/>
      <c r="K3" s="91"/>
      <c r="L3" s="90"/>
      <c r="M3" s="93"/>
      <c r="N3" s="71"/>
      <c r="O3" s="76"/>
      <c r="P3" s="1"/>
      <c r="Q3" s="1"/>
      <c r="R3" s="1"/>
      <c r="S3" s="1"/>
      <c r="T3" s="87"/>
      <c r="U3" s="56"/>
      <c r="V3" s="71"/>
      <c r="W3" s="72"/>
      <c r="X3" s="71"/>
      <c r="Y3" s="72"/>
      <c r="Z3" s="71"/>
      <c r="AA3" s="72"/>
      <c r="AB3" s="71"/>
      <c r="AC3" s="72"/>
      <c r="AD3" s="85"/>
      <c r="AE3" s="62"/>
    </row>
    <row r="4" spans="1:31" ht="15" customHeight="1">
      <c r="A4" s="10"/>
      <c r="B4" s="88"/>
      <c r="C4" s="11"/>
      <c r="D4" s="20" t="s">
        <v>5</v>
      </c>
      <c r="E4" s="20" t="s">
        <v>6</v>
      </c>
      <c r="F4" s="55" t="s">
        <v>44</v>
      </c>
      <c r="G4" s="44"/>
      <c r="H4" s="20" t="s">
        <v>6</v>
      </c>
      <c r="I4" s="20" t="s">
        <v>7</v>
      </c>
      <c r="J4" s="20" t="s">
        <v>6</v>
      </c>
      <c r="K4" s="20" t="s">
        <v>7</v>
      </c>
      <c r="L4" s="39" t="s">
        <v>6</v>
      </c>
      <c r="M4" s="20" t="s">
        <v>7</v>
      </c>
      <c r="N4" s="39" t="s">
        <v>6</v>
      </c>
      <c r="O4" s="39" t="s">
        <v>7</v>
      </c>
      <c r="P4" s="10"/>
      <c r="Q4" s="10"/>
      <c r="R4" s="10"/>
      <c r="S4" s="10"/>
      <c r="T4" s="88"/>
      <c r="U4" s="57"/>
      <c r="V4" s="20" t="s">
        <v>6</v>
      </c>
      <c r="W4" s="20" t="s">
        <v>7</v>
      </c>
      <c r="X4" s="20" t="s">
        <v>6</v>
      </c>
      <c r="Y4" s="46" t="s">
        <v>40</v>
      </c>
      <c r="Z4" s="20" t="s">
        <v>6</v>
      </c>
      <c r="AA4" s="20" t="s">
        <v>7</v>
      </c>
      <c r="AB4" s="20" t="s">
        <v>6</v>
      </c>
      <c r="AC4" s="20" t="s">
        <v>7</v>
      </c>
      <c r="AD4" s="86"/>
      <c r="AE4" s="83"/>
    </row>
    <row r="5" spans="1:31" ht="33.75" customHeight="1">
      <c r="A5" s="1"/>
      <c r="B5" s="12" t="s">
        <v>8</v>
      </c>
      <c r="C5" s="5"/>
      <c r="D5" s="23">
        <v>237640</v>
      </c>
      <c r="E5" s="26">
        <f>SUM(E6,E7)</f>
        <v>374218</v>
      </c>
      <c r="F5" s="34">
        <v>22.28</v>
      </c>
      <c r="G5" s="48">
        <v>46522998</v>
      </c>
      <c r="H5" s="26">
        <f aca="true" t="shared" si="0" ref="H5:O5">SUM(H6,H7)</f>
        <v>329583</v>
      </c>
      <c r="I5" s="40"/>
      <c r="J5" s="26">
        <f t="shared" si="0"/>
        <v>284553</v>
      </c>
      <c r="K5" s="40"/>
      <c r="L5" s="26">
        <f t="shared" si="0"/>
        <v>27810</v>
      </c>
      <c r="M5" s="40"/>
      <c r="N5" s="26">
        <f t="shared" si="0"/>
        <v>44321</v>
      </c>
      <c r="O5" s="40">
        <f t="shared" si="0"/>
        <v>1033192331</v>
      </c>
      <c r="P5" s="1"/>
      <c r="Q5" s="1"/>
      <c r="R5" s="1"/>
      <c r="S5" s="1"/>
      <c r="T5" s="12" t="s">
        <v>8</v>
      </c>
      <c r="U5" s="12"/>
      <c r="V5" s="47">
        <f>V6+V7</f>
        <v>292121</v>
      </c>
      <c r="W5" s="40">
        <f aca="true" t="shared" si="1" ref="W5:AC5">SUM(W6,W7)</f>
        <v>24533125437</v>
      </c>
      <c r="X5" s="26">
        <f t="shared" si="1"/>
        <v>10</v>
      </c>
      <c r="Y5" s="40">
        <f t="shared" si="1"/>
        <v>1782770</v>
      </c>
      <c r="Z5" s="26">
        <f t="shared" si="1"/>
        <v>11559</v>
      </c>
      <c r="AA5" s="40">
        <f t="shared" si="1"/>
        <v>246440414</v>
      </c>
      <c r="AB5" s="26">
        <f t="shared" si="1"/>
        <v>440</v>
      </c>
      <c r="AC5" s="40">
        <f t="shared" si="1"/>
        <v>90392883</v>
      </c>
      <c r="AD5" s="26">
        <f>AD6+AD7</f>
        <v>410310</v>
      </c>
      <c r="AE5" s="25">
        <f>AE26</f>
        <v>124321</v>
      </c>
    </row>
    <row r="6" spans="1:31" ht="35.25" customHeight="1">
      <c r="A6" s="1"/>
      <c r="B6" s="12" t="s">
        <v>9</v>
      </c>
      <c r="C6" s="5"/>
      <c r="D6" s="23">
        <v>225370</v>
      </c>
      <c r="E6" s="26">
        <f>SUM(E8:E21)</f>
        <v>354293</v>
      </c>
      <c r="F6" s="34">
        <v>23.58</v>
      </c>
      <c r="G6" s="48">
        <v>44255604</v>
      </c>
      <c r="H6" s="26">
        <f aca="true" t="shared" si="2" ref="H6:O6">SUM(H8:H21)</f>
        <v>312666</v>
      </c>
      <c r="I6" s="40">
        <f t="shared" si="2"/>
        <v>14181916589</v>
      </c>
      <c r="J6" s="26">
        <f t="shared" si="2"/>
        <v>270532</v>
      </c>
      <c r="K6" s="40">
        <f t="shared" si="2"/>
        <v>4877767706</v>
      </c>
      <c r="L6" s="26">
        <f t="shared" si="2"/>
        <v>26056</v>
      </c>
      <c r="M6" s="40">
        <f t="shared" si="2"/>
        <v>280632854</v>
      </c>
      <c r="N6" s="26">
        <f t="shared" si="2"/>
        <v>41897</v>
      </c>
      <c r="O6" s="40">
        <f t="shared" si="2"/>
        <v>977658494</v>
      </c>
      <c r="P6" s="1"/>
      <c r="Q6" s="1"/>
      <c r="R6" s="1"/>
      <c r="S6" s="1"/>
      <c r="T6" s="12" t="s">
        <v>9</v>
      </c>
      <c r="U6" s="12"/>
      <c r="V6" s="7">
        <f>SUM(V8:V21)</f>
        <v>277522</v>
      </c>
      <c r="W6" s="40">
        <f aca="true" t="shared" si="3" ref="W6:AD6">SUM(W8:W21)</f>
        <v>23232920749</v>
      </c>
      <c r="X6" s="26">
        <f t="shared" si="3"/>
        <v>9</v>
      </c>
      <c r="Y6" s="40">
        <f t="shared" si="3"/>
        <v>1598310</v>
      </c>
      <c r="Z6" s="26">
        <f t="shared" si="3"/>
        <v>10804</v>
      </c>
      <c r="AA6" s="40">
        <f t="shared" si="3"/>
        <v>229254232</v>
      </c>
      <c r="AB6" s="26">
        <f t="shared" si="3"/>
        <v>421</v>
      </c>
      <c r="AC6" s="40">
        <f t="shared" si="3"/>
        <v>86784002</v>
      </c>
      <c r="AD6" s="26">
        <f t="shared" si="3"/>
        <v>387071</v>
      </c>
      <c r="AE6" s="24">
        <v>124912</v>
      </c>
    </row>
    <row r="7" spans="1:31" ht="41.25" customHeight="1">
      <c r="A7" s="1"/>
      <c r="B7" s="12" t="s">
        <v>10</v>
      </c>
      <c r="C7" s="5"/>
      <c r="D7" s="23">
        <v>12270</v>
      </c>
      <c r="E7" s="50">
        <f>SUM(E22:E24)</f>
        <v>19925</v>
      </c>
      <c r="F7" s="51">
        <v>11.48</v>
      </c>
      <c r="G7" s="52">
        <v>2267393</v>
      </c>
      <c r="H7" s="50">
        <v>16917</v>
      </c>
      <c r="I7" s="52">
        <v>641460</v>
      </c>
      <c r="J7" s="53">
        <v>14021</v>
      </c>
      <c r="K7" s="52">
        <v>206582</v>
      </c>
      <c r="L7" s="50">
        <v>1754</v>
      </c>
      <c r="M7" s="52">
        <v>19395</v>
      </c>
      <c r="N7" s="50">
        <f>SUM(N22:N24)</f>
        <v>2424</v>
      </c>
      <c r="O7" s="54">
        <f>SUM(O22:O24)+O25</f>
        <v>55533837</v>
      </c>
      <c r="P7" s="1"/>
      <c r="Q7" s="1"/>
      <c r="R7" s="1"/>
      <c r="S7" s="1"/>
      <c r="T7" s="12" t="s">
        <v>56</v>
      </c>
      <c r="U7" s="12"/>
      <c r="V7" s="7">
        <f>V22+V23+V24</f>
        <v>14599</v>
      </c>
      <c r="W7" s="40">
        <f>SUM(W22:W24)</f>
        <v>1300204688</v>
      </c>
      <c r="X7" s="26">
        <f aca="true" t="shared" si="4" ref="X7:AD7">SUM(X22:X24)</f>
        <v>1</v>
      </c>
      <c r="Y7" s="40">
        <f t="shared" si="4"/>
        <v>184460</v>
      </c>
      <c r="Z7" s="26">
        <f t="shared" si="4"/>
        <v>755</v>
      </c>
      <c r="AA7" s="40">
        <f t="shared" si="4"/>
        <v>17186182</v>
      </c>
      <c r="AB7" s="26">
        <f t="shared" si="4"/>
        <v>19</v>
      </c>
      <c r="AC7" s="40">
        <f t="shared" si="4"/>
        <v>3608881</v>
      </c>
      <c r="AD7" s="26">
        <f t="shared" si="4"/>
        <v>23239</v>
      </c>
      <c r="AE7" s="24">
        <v>113796</v>
      </c>
    </row>
    <row r="8" spans="1:31" ht="30" customHeight="1">
      <c r="A8" s="1"/>
      <c r="B8" s="12" t="s">
        <v>14</v>
      </c>
      <c r="C8" s="5"/>
      <c r="D8" s="23">
        <v>100563</v>
      </c>
      <c r="E8" s="26">
        <v>166845</v>
      </c>
      <c r="F8" s="34">
        <v>31.88</v>
      </c>
      <c r="G8" s="48">
        <v>20979790</v>
      </c>
      <c r="H8" s="26">
        <v>148180</v>
      </c>
      <c r="I8" s="40">
        <v>7262418655</v>
      </c>
      <c r="J8" s="26">
        <v>137129</v>
      </c>
      <c r="K8" s="40">
        <v>2659070193</v>
      </c>
      <c r="L8" s="26">
        <v>13860</v>
      </c>
      <c r="M8" s="40">
        <v>151936586</v>
      </c>
      <c r="N8" s="26">
        <v>13904</v>
      </c>
      <c r="O8" s="40">
        <v>326947112</v>
      </c>
      <c r="P8" s="1"/>
      <c r="Q8" s="1"/>
      <c r="R8" s="1"/>
      <c r="S8" s="1"/>
      <c r="T8" s="12" t="s">
        <v>14</v>
      </c>
      <c r="U8" s="12"/>
      <c r="V8" s="23">
        <v>123361</v>
      </c>
      <c r="W8" s="40">
        <v>10221383872</v>
      </c>
      <c r="X8" s="28">
        <v>6</v>
      </c>
      <c r="Y8" s="45">
        <v>1416990</v>
      </c>
      <c r="Z8" s="26">
        <v>6032</v>
      </c>
      <c r="AA8" s="40">
        <v>129899250</v>
      </c>
      <c r="AB8" s="26">
        <v>221</v>
      </c>
      <c r="AC8" s="40">
        <v>47228814</v>
      </c>
      <c r="AD8" s="24">
        <v>179489</v>
      </c>
      <c r="AE8" s="24">
        <v>125744</v>
      </c>
    </row>
    <row r="9" spans="1:31" ht="18.75" customHeight="1">
      <c r="A9" s="1"/>
      <c r="B9" s="12" t="s">
        <v>15</v>
      </c>
      <c r="C9" s="5"/>
      <c r="D9" s="23">
        <v>48842</v>
      </c>
      <c r="E9" s="26">
        <v>69319</v>
      </c>
      <c r="F9" s="34">
        <v>22.5</v>
      </c>
      <c r="G9" s="48">
        <v>9061027</v>
      </c>
      <c r="H9" s="26">
        <v>62629</v>
      </c>
      <c r="I9" s="40">
        <v>2792317913</v>
      </c>
      <c r="J9" s="26">
        <v>54776</v>
      </c>
      <c r="K9" s="40">
        <v>1001836092</v>
      </c>
      <c r="L9" s="26">
        <v>4612</v>
      </c>
      <c r="M9" s="40">
        <v>47672940</v>
      </c>
      <c r="N9" s="26">
        <v>10263</v>
      </c>
      <c r="O9" s="40">
        <v>249764547</v>
      </c>
      <c r="P9" s="1"/>
      <c r="Q9" s="1"/>
      <c r="R9" s="1"/>
      <c r="S9" s="1"/>
      <c r="T9" s="12" t="s">
        <v>15</v>
      </c>
      <c r="U9" s="12"/>
      <c r="V9" s="23">
        <v>57090</v>
      </c>
      <c r="W9" s="40">
        <v>4793277815</v>
      </c>
      <c r="X9" s="29" t="s">
        <v>29</v>
      </c>
      <c r="Y9" s="29" t="s">
        <v>29</v>
      </c>
      <c r="Z9" s="26">
        <v>1697</v>
      </c>
      <c r="AA9" s="40">
        <v>37611932</v>
      </c>
      <c r="AB9" s="26">
        <v>86</v>
      </c>
      <c r="AC9" s="40">
        <v>17338094</v>
      </c>
      <c r="AD9" s="24">
        <v>121207</v>
      </c>
      <c r="AE9" s="24">
        <v>130715</v>
      </c>
    </row>
    <row r="10" spans="1:31" ht="18.75" customHeight="1">
      <c r="A10" s="1"/>
      <c r="B10" s="12" t="s">
        <v>16</v>
      </c>
      <c r="C10" s="5"/>
      <c r="D10" s="23">
        <v>4179</v>
      </c>
      <c r="E10" s="26">
        <v>6723</v>
      </c>
      <c r="F10" s="34">
        <v>12.07</v>
      </c>
      <c r="G10" s="48">
        <v>819425</v>
      </c>
      <c r="H10" s="26">
        <v>5846</v>
      </c>
      <c r="I10" s="40">
        <v>233646913</v>
      </c>
      <c r="J10" s="26">
        <v>5166</v>
      </c>
      <c r="K10" s="40">
        <v>83746910</v>
      </c>
      <c r="L10" s="26">
        <v>347</v>
      </c>
      <c r="M10" s="40">
        <v>4033212</v>
      </c>
      <c r="N10" s="26">
        <v>951</v>
      </c>
      <c r="O10" s="40">
        <v>26840152</v>
      </c>
      <c r="P10" s="1"/>
      <c r="Q10" s="1"/>
      <c r="R10" s="1"/>
      <c r="S10" s="1"/>
      <c r="T10" s="12" t="s">
        <v>16</v>
      </c>
      <c r="U10" s="12"/>
      <c r="V10" s="23">
        <v>5417</v>
      </c>
      <c r="W10" s="40">
        <v>463426670</v>
      </c>
      <c r="X10" s="29" t="s">
        <v>29</v>
      </c>
      <c r="Y10" s="29" t="s">
        <v>29</v>
      </c>
      <c r="Z10" s="28">
        <v>194</v>
      </c>
      <c r="AA10" s="45">
        <v>2698287</v>
      </c>
      <c r="AB10" s="28">
        <v>6</v>
      </c>
      <c r="AC10" s="45">
        <v>1055690</v>
      </c>
      <c r="AD10" s="24">
        <v>3977</v>
      </c>
      <c r="AE10" s="24">
        <v>121884</v>
      </c>
    </row>
    <row r="11" spans="1:31" ht="18.75" customHeight="1">
      <c r="A11" s="1"/>
      <c r="B11" s="12" t="s">
        <v>45</v>
      </c>
      <c r="C11" s="5"/>
      <c r="D11" s="23">
        <v>15178</v>
      </c>
      <c r="E11" s="26">
        <v>27616</v>
      </c>
      <c r="F11" s="41">
        <v>16.56</v>
      </c>
      <c r="G11" s="48">
        <v>3323087</v>
      </c>
      <c r="H11" s="26">
        <v>23419</v>
      </c>
      <c r="I11" s="40">
        <v>981199086</v>
      </c>
      <c r="J11" s="26">
        <v>20987</v>
      </c>
      <c r="K11" s="40">
        <v>366215777</v>
      </c>
      <c r="L11" s="26">
        <v>2273</v>
      </c>
      <c r="M11" s="40">
        <v>25110600</v>
      </c>
      <c r="N11" s="26">
        <v>2859</v>
      </c>
      <c r="O11" s="40">
        <v>70894816</v>
      </c>
      <c r="P11" s="1"/>
      <c r="Q11" s="1"/>
      <c r="R11" s="1"/>
      <c r="S11" s="1"/>
      <c r="T11" s="12" t="s">
        <v>45</v>
      </c>
      <c r="U11" s="12"/>
      <c r="V11" s="23">
        <v>20804</v>
      </c>
      <c r="W11" s="40">
        <v>1834844535</v>
      </c>
      <c r="X11" s="28">
        <v>1</v>
      </c>
      <c r="Y11" s="45">
        <v>26320</v>
      </c>
      <c r="Z11" s="26">
        <v>922</v>
      </c>
      <c r="AA11" s="40">
        <v>20078714</v>
      </c>
      <c r="AB11" s="28">
        <v>19</v>
      </c>
      <c r="AC11" s="45">
        <v>3330098</v>
      </c>
      <c r="AD11" s="24">
        <v>21387</v>
      </c>
      <c r="AE11" s="24">
        <v>120332</v>
      </c>
    </row>
    <row r="12" spans="1:31" ht="18.75" customHeight="1">
      <c r="A12" s="1"/>
      <c r="B12" s="12" t="s">
        <v>17</v>
      </c>
      <c r="C12" s="5"/>
      <c r="D12" s="23">
        <v>13426</v>
      </c>
      <c r="E12" s="26">
        <v>22762</v>
      </c>
      <c r="F12" s="34">
        <v>20.63</v>
      </c>
      <c r="G12" s="48">
        <v>2643859</v>
      </c>
      <c r="H12" s="26">
        <v>19624</v>
      </c>
      <c r="I12" s="40">
        <v>821390441</v>
      </c>
      <c r="J12" s="26">
        <v>18652</v>
      </c>
      <c r="K12" s="40">
        <v>304695775</v>
      </c>
      <c r="L12" s="26">
        <v>1927</v>
      </c>
      <c r="M12" s="40">
        <v>18456084</v>
      </c>
      <c r="N12" s="26">
        <v>2627</v>
      </c>
      <c r="O12" s="40">
        <v>43998535</v>
      </c>
      <c r="P12" s="1"/>
      <c r="Q12" s="1"/>
      <c r="R12" s="1"/>
      <c r="S12" s="1"/>
      <c r="T12" s="12" t="s">
        <v>17</v>
      </c>
      <c r="U12" s="12"/>
      <c r="V12" s="23">
        <v>19633</v>
      </c>
      <c r="W12" s="40">
        <v>1426719051</v>
      </c>
      <c r="X12" s="29" t="s">
        <v>29</v>
      </c>
      <c r="Y12" s="29" t="s">
        <v>29</v>
      </c>
      <c r="Z12" s="28">
        <v>522</v>
      </c>
      <c r="AA12" s="45">
        <v>9515015</v>
      </c>
      <c r="AB12" s="26">
        <v>26</v>
      </c>
      <c r="AC12" s="40">
        <v>5590630</v>
      </c>
      <c r="AD12" s="24">
        <v>13494</v>
      </c>
      <c r="AE12" s="24">
        <v>116152</v>
      </c>
    </row>
    <row r="13" spans="1:31" ht="30" customHeight="1">
      <c r="A13" s="1"/>
      <c r="B13" s="12" t="s">
        <v>18</v>
      </c>
      <c r="C13" s="5"/>
      <c r="D13" s="23">
        <v>3857</v>
      </c>
      <c r="E13" s="26">
        <v>4569</v>
      </c>
      <c r="F13" s="34">
        <v>11.55</v>
      </c>
      <c r="G13" s="48">
        <v>666690</v>
      </c>
      <c r="H13" s="26">
        <v>3786</v>
      </c>
      <c r="I13" s="40">
        <v>159685768</v>
      </c>
      <c r="J13" s="26">
        <v>1938</v>
      </c>
      <c r="K13" s="40">
        <v>17536985</v>
      </c>
      <c r="L13" s="26">
        <v>129</v>
      </c>
      <c r="M13" s="40">
        <v>1530518</v>
      </c>
      <c r="N13" s="26">
        <v>753</v>
      </c>
      <c r="O13" s="40">
        <v>16220179</v>
      </c>
      <c r="P13" s="1"/>
      <c r="Q13" s="1"/>
      <c r="R13" s="1"/>
      <c r="S13" s="1"/>
      <c r="T13" s="12" t="s">
        <v>18</v>
      </c>
      <c r="U13" s="12"/>
      <c r="V13" s="23">
        <v>3738</v>
      </c>
      <c r="W13" s="40">
        <v>469441201</v>
      </c>
      <c r="X13" s="29" t="s">
        <v>29</v>
      </c>
      <c r="Y13" s="29" t="s">
        <v>29</v>
      </c>
      <c r="Z13" s="28">
        <v>3</v>
      </c>
      <c r="AA13" s="45">
        <v>119613</v>
      </c>
      <c r="AB13" s="28">
        <v>1</v>
      </c>
      <c r="AC13" s="45">
        <v>237500</v>
      </c>
      <c r="AD13" s="24">
        <v>1919</v>
      </c>
      <c r="AE13" s="24">
        <v>145916</v>
      </c>
    </row>
    <row r="14" spans="1:31" ht="18.75" customHeight="1">
      <c r="A14" s="1"/>
      <c r="B14" s="12" t="s">
        <v>19</v>
      </c>
      <c r="C14" s="5"/>
      <c r="D14" s="23">
        <v>6613</v>
      </c>
      <c r="E14" s="26">
        <v>9183</v>
      </c>
      <c r="F14" s="34">
        <v>31.87</v>
      </c>
      <c r="G14" s="48">
        <v>993162</v>
      </c>
      <c r="H14" s="26">
        <v>7979</v>
      </c>
      <c r="I14" s="40">
        <v>302353563</v>
      </c>
      <c r="J14" s="26">
        <v>5798</v>
      </c>
      <c r="K14" s="40">
        <v>71841578</v>
      </c>
      <c r="L14" s="26">
        <v>783</v>
      </c>
      <c r="M14" s="40">
        <v>8832297</v>
      </c>
      <c r="N14" s="26">
        <v>1135</v>
      </c>
      <c r="O14" s="40">
        <v>29604323</v>
      </c>
      <c r="P14" s="1"/>
      <c r="Q14" s="1"/>
      <c r="R14" s="1"/>
      <c r="S14" s="1"/>
      <c r="T14" s="12" t="s">
        <v>19</v>
      </c>
      <c r="U14" s="12"/>
      <c r="V14" s="23">
        <v>7423</v>
      </c>
      <c r="W14" s="40">
        <v>563949996</v>
      </c>
      <c r="X14" s="29" t="s">
        <v>29</v>
      </c>
      <c r="Y14" s="29" t="s">
        <v>29</v>
      </c>
      <c r="Z14" s="26">
        <v>360</v>
      </c>
      <c r="AA14" s="40">
        <v>8806207</v>
      </c>
      <c r="AB14" s="26">
        <v>8</v>
      </c>
      <c r="AC14" s="40">
        <v>2068469</v>
      </c>
      <c r="AD14" s="24">
        <v>5705</v>
      </c>
      <c r="AE14" s="24">
        <v>108152</v>
      </c>
    </row>
    <row r="15" spans="1:31" ht="18.75" customHeight="1">
      <c r="A15" s="1"/>
      <c r="B15" s="12" t="s">
        <v>20</v>
      </c>
      <c r="C15" s="5"/>
      <c r="D15" s="23">
        <v>9282</v>
      </c>
      <c r="E15" s="26">
        <v>13427</v>
      </c>
      <c r="F15" s="34">
        <v>34.56</v>
      </c>
      <c r="G15" s="48">
        <v>1501039</v>
      </c>
      <c r="H15" s="26">
        <v>12131</v>
      </c>
      <c r="I15" s="40">
        <v>476559888</v>
      </c>
      <c r="J15" s="26">
        <v>7646</v>
      </c>
      <c r="K15" s="40">
        <v>115235325</v>
      </c>
      <c r="L15" s="26">
        <v>767</v>
      </c>
      <c r="M15" s="40">
        <v>8201739</v>
      </c>
      <c r="N15" s="26">
        <v>2796</v>
      </c>
      <c r="O15" s="45">
        <v>65378252</v>
      </c>
      <c r="P15" s="1"/>
      <c r="Q15" s="1"/>
      <c r="R15" s="1"/>
      <c r="S15" s="1"/>
      <c r="T15" s="12" t="s">
        <v>20</v>
      </c>
      <c r="U15" s="12"/>
      <c r="V15" s="23">
        <v>11946</v>
      </c>
      <c r="W15" s="40">
        <v>822095852</v>
      </c>
      <c r="X15" s="28">
        <v>2</v>
      </c>
      <c r="Y15" s="45">
        <v>155000</v>
      </c>
      <c r="Z15" s="26">
        <v>322</v>
      </c>
      <c r="AA15" s="45">
        <v>4854601</v>
      </c>
      <c r="AB15" s="26">
        <v>18</v>
      </c>
      <c r="AC15" s="45">
        <v>2638840</v>
      </c>
      <c r="AD15" s="24">
        <v>5920</v>
      </c>
      <c r="AE15" s="24">
        <v>111793</v>
      </c>
    </row>
    <row r="16" spans="1:31" ht="18.75" customHeight="1">
      <c r="A16" s="1"/>
      <c r="B16" s="12" t="s">
        <v>21</v>
      </c>
      <c r="C16" s="5"/>
      <c r="D16" s="23">
        <v>4787</v>
      </c>
      <c r="E16" s="26">
        <v>6692</v>
      </c>
      <c r="F16" s="34">
        <v>19.97</v>
      </c>
      <c r="G16" s="48">
        <v>769719</v>
      </c>
      <c r="H16" s="26">
        <v>5767</v>
      </c>
      <c r="I16" s="40">
        <v>210910268</v>
      </c>
      <c r="J16" s="26">
        <v>2807</v>
      </c>
      <c r="K16" s="40">
        <v>26441169</v>
      </c>
      <c r="L16" s="26">
        <v>445</v>
      </c>
      <c r="M16" s="40">
        <v>4746039</v>
      </c>
      <c r="N16" s="26">
        <v>1178</v>
      </c>
      <c r="O16" s="45">
        <v>28280716</v>
      </c>
      <c r="P16" s="1"/>
      <c r="Q16" s="1"/>
      <c r="R16" s="1"/>
      <c r="S16" s="1"/>
      <c r="T16" s="12" t="s">
        <v>21</v>
      </c>
      <c r="U16" s="12"/>
      <c r="V16" s="23">
        <v>5495</v>
      </c>
      <c r="W16" s="45">
        <v>489361977</v>
      </c>
      <c r="X16" s="29" t="s">
        <v>29</v>
      </c>
      <c r="Y16" s="29" t="s">
        <v>29</v>
      </c>
      <c r="Z16" s="28">
        <v>211</v>
      </c>
      <c r="AA16" s="45">
        <v>4072474</v>
      </c>
      <c r="AB16" s="26">
        <v>5</v>
      </c>
      <c r="AC16" s="45">
        <v>1177322</v>
      </c>
      <c r="AD16" s="24">
        <v>4729</v>
      </c>
      <c r="AE16" s="24">
        <v>115021</v>
      </c>
    </row>
    <row r="17" spans="1:31" ht="18.75" customHeight="1">
      <c r="A17" s="1"/>
      <c r="B17" s="12" t="s">
        <v>22</v>
      </c>
      <c r="C17" s="5"/>
      <c r="D17" s="23">
        <v>6875</v>
      </c>
      <c r="E17" s="26">
        <v>9499</v>
      </c>
      <c r="F17" s="35">
        <v>20.48</v>
      </c>
      <c r="G17" s="48">
        <v>1095878</v>
      </c>
      <c r="H17" s="26">
        <v>8520</v>
      </c>
      <c r="I17" s="40">
        <v>347556964</v>
      </c>
      <c r="J17" s="26">
        <v>6022</v>
      </c>
      <c r="K17" s="40">
        <v>101913673</v>
      </c>
      <c r="L17" s="26">
        <v>254</v>
      </c>
      <c r="M17" s="40">
        <v>2820202</v>
      </c>
      <c r="N17" s="26">
        <v>1817</v>
      </c>
      <c r="O17" s="40">
        <v>49316040</v>
      </c>
      <c r="P17" s="1"/>
      <c r="Q17" s="1"/>
      <c r="R17" s="1"/>
      <c r="S17" s="1"/>
      <c r="T17" s="12" t="s">
        <v>22</v>
      </c>
      <c r="U17" s="12"/>
      <c r="V17" s="23">
        <v>7425</v>
      </c>
      <c r="W17" s="40">
        <v>578092850</v>
      </c>
      <c r="X17" s="29" t="s">
        <v>29</v>
      </c>
      <c r="Y17" s="29" t="s">
        <v>29</v>
      </c>
      <c r="Z17" s="26">
        <v>152</v>
      </c>
      <c r="AA17" s="40">
        <v>2707997</v>
      </c>
      <c r="AB17" s="28">
        <v>10</v>
      </c>
      <c r="AC17" s="45">
        <v>1927549</v>
      </c>
      <c r="AD17" s="24">
        <v>11543</v>
      </c>
      <c r="AE17" s="24">
        <v>115368</v>
      </c>
    </row>
    <row r="18" spans="1:31" ht="30" customHeight="1">
      <c r="A18" s="1"/>
      <c r="B18" s="12" t="s">
        <v>23</v>
      </c>
      <c r="C18" s="5"/>
      <c r="D18" s="23">
        <v>3430</v>
      </c>
      <c r="E18" s="26">
        <v>5030</v>
      </c>
      <c r="F18" s="35">
        <v>14.07</v>
      </c>
      <c r="G18" s="48">
        <v>714766</v>
      </c>
      <c r="H18" s="26">
        <v>4046</v>
      </c>
      <c r="I18" s="40">
        <v>182585353</v>
      </c>
      <c r="J18" s="26">
        <v>2790</v>
      </c>
      <c r="K18" s="40">
        <v>30268727</v>
      </c>
      <c r="L18" s="26">
        <v>299</v>
      </c>
      <c r="M18" s="40">
        <v>3312300</v>
      </c>
      <c r="N18" s="26">
        <v>698</v>
      </c>
      <c r="O18" s="40">
        <v>13127404</v>
      </c>
      <c r="P18" s="1"/>
      <c r="Q18" s="1"/>
      <c r="R18" s="1"/>
      <c r="S18" s="1"/>
      <c r="T18" s="12" t="s">
        <v>23</v>
      </c>
      <c r="U18" s="12"/>
      <c r="V18" s="23">
        <v>4135</v>
      </c>
      <c r="W18" s="40">
        <v>473620334</v>
      </c>
      <c r="X18" s="29" t="s">
        <v>29</v>
      </c>
      <c r="Y18" s="29" t="s">
        <v>29</v>
      </c>
      <c r="Z18" s="26">
        <v>158</v>
      </c>
      <c r="AA18" s="40">
        <v>3516322</v>
      </c>
      <c r="AB18" s="29">
        <v>5</v>
      </c>
      <c r="AC18" s="45">
        <v>935138</v>
      </c>
      <c r="AD18" s="24">
        <v>7400</v>
      </c>
      <c r="AE18" s="24">
        <v>142101</v>
      </c>
    </row>
    <row r="19" spans="1:31" ht="18.75" customHeight="1">
      <c r="A19" s="1"/>
      <c r="B19" s="12" t="s">
        <v>24</v>
      </c>
      <c r="C19" s="5"/>
      <c r="D19" s="23">
        <v>4626</v>
      </c>
      <c r="E19" s="26">
        <v>7218</v>
      </c>
      <c r="F19" s="35">
        <v>13.25</v>
      </c>
      <c r="G19" s="48">
        <v>945123</v>
      </c>
      <c r="H19" s="26">
        <v>6202</v>
      </c>
      <c r="I19" s="40">
        <v>230702655</v>
      </c>
      <c r="J19" s="26">
        <v>3904</v>
      </c>
      <c r="K19" s="40">
        <v>60665872</v>
      </c>
      <c r="L19" s="26">
        <v>228</v>
      </c>
      <c r="M19" s="40">
        <v>2661565</v>
      </c>
      <c r="N19" s="26">
        <v>1577</v>
      </c>
      <c r="O19" s="40">
        <v>25532200</v>
      </c>
      <c r="P19" s="1"/>
      <c r="Q19" s="1"/>
      <c r="R19" s="1"/>
      <c r="S19" s="1"/>
      <c r="T19" s="12" t="s">
        <v>24</v>
      </c>
      <c r="U19" s="12"/>
      <c r="V19" s="23">
        <v>6553</v>
      </c>
      <c r="W19" s="40">
        <v>610524212</v>
      </c>
      <c r="X19" s="29" t="s">
        <v>29</v>
      </c>
      <c r="Y19" s="29" t="s">
        <v>29</v>
      </c>
      <c r="Z19" s="26">
        <v>112</v>
      </c>
      <c r="AA19" s="40">
        <v>2785084</v>
      </c>
      <c r="AB19" s="28">
        <v>13</v>
      </c>
      <c r="AC19" s="45">
        <v>2269242</v>
      </c>
      <c r="AD19" s="24">
        <v>9982</v>
      </c>
      <c r="AE19" s="24">
        <v>130940</v>
      </c>
    </row>
    <row r="20" spans="1:31" ht="18.75" customHeight="1">
      <c r="A20" s="1"/>
      <c r="B20" s="12" t="s">
        <v>25</v>
      </c>
      <c r="C20" s="5"/>
      <c r="D20" s="23">
        <v>3712</v>
      </c>
      <c r="E20" s="26">
        <v>4858</v>
      </c>
      <c r="F20" s="35">
        <v>8.42</v>
      </c>
      <c r="G20" s="48">
        <v>702902</v>
      </c>
      <c r="H20" s="26">
        <v>4050</v>
      </c>
      <c r="I20" s="40">
        <v>163242223</v>
      </c>
      <c r="J20" s="26">
        <v>2612</v>
      </c>
      <c r="K20" s="40">
        <v>35958695</v>
      </c>
      <c r="L20" s="26">
        <v>120</v>
      </c>
      <c r="M20" s="40">
        <v>1255052</v>
      </c>
      <c r="N20" s="26">
        <v>1267</v>
      </c>
      <c r="O20" s="40">
        <v>30914250</v>
      </c>
      <c r="P20" s="1"/>
      <c r="Q20" s="1"/>
      <c r="R20" s="1"/>
      <c r="S20" s="1"/>
      <c r="T20" s="12" t="s">
        <v>25</v>
      </c>
      <c r="U20" s="12"/>
      <c r="V20" s="23">
        <v>4155</v>
      </c>
      <c r="W20" s="40">
        <v>468362041</v>
      </c>
      <c r="X20" s="29" t="s">
        <v>29</v>
      </c>
      <c r="Y20" s="29" t="s">
        <v>29</v>
      </c>
      <c r="Z20" s="26">
        <v>95</v>
      </c>
      <c r="AA20" s="40">
        <v>2183555</v>
      </c>
      <c r="AB20" s="28">
        <v>3</v>
      </c>
      <c r="AC20" s="45">
        <v>986616</v>
      </c>
      <c r="AD20" s="30">
        <v>0</v>
      </c>
      <c r="AE20" s="24">
        <v>144690</v>
      </c>
    </row>
    <row r="21" spans="1:31" ht="18.75" customHeight="1">
      <c r="A21" s="1"/>
      <c r="B21" s="12"/>
      <c r="C21" s="5"/>
      <c r="D21" s="23"/>
      <c r="E21" s="26">
        <v>552</v>
      </c>
      <c r="F21" s="35">
        <v>17.23</v>
      </c>
      <c r="G21" s="48">
        <v>39136</v>
      </c>
      <c r="H21" s="26">
        <v>487</v>
      </c>
      <c r="I21" s="40">
        <v>17346899</v>
      </c>
      <c r="J21" s="26">
        <v>305</v>
      </c>
      <c r="K21" s="40">
        <v>2340935</v>
      </c>
      <c r="L21" s="26">
        <v>12</v>
      </c>
      <c r="M21" s="40">
        <v>63720</v>
      </c>
      <c r="N21" s="26">
        <v>72</v>
      </c>
      <c r="O21" s="40">
        <v>839968</v>
      </c>
      <c r="P21" s="1"/>
      <c r="Q21" s="1"/>
      <c r="R21" s="1"/>
      <c r="S21" s="1"/>
      <c r="T21" s="12" t="s">
        <v>53</v>
      </c>
      <c r="U21" s="12"/>
      <c r="V21" s="23">
        <v>347</v>
      </c>
      <c r="W21" s="40">
        <v>17820343</v>
      </c>
      <c r="X21" s="29" t="s">
        <v>29</v>
      </c>
      <c r="Y21" s="29" t="s">
        <v>29</v>
      </c>
      <c r="Z21" s="26">
        <v>24</v>
      </c>
      <c r="AA21" s="40">
        <v>405181</v>
      </c>
      <c r="AB21" s="29" t="s">
        <v>29</v>
      </c>
      <c r="AC21" s="29" t="s">
        <v>29</v>
      </c>
      <c r="AD21" s="30">
        <v>319</v>
      </c>
      <c r="AE21" s="24">
        <v>70899</v>
      </c>
    </row>
    <row r="22" spans="1:31" ht="30" customHeight="1">
      <c r="A22" s="1"/>
      <c r="B22" s="12" t="s">
        <v>26</v>
      </c>
      <c r="C22" s="5"/>
      <c r="D22" s="23">
        <v>4362</v>
      </c>
      <c r="E22" s="26">
        <v>8316</v>
      </c>
      <c r="F22" s="35">
        <v>9.57</v>
      </c>
      <c r="G22" s="48">
        <v>927896</v>
      </c>
      <c r="H22" s="26">
        <v>7426</v>
      </c>
      <c r="I22" s="40">
        <v>282585076</v>
      </c>
      <c r="J22" s="26">
        <v>7183</v>
      </c>
      <c r="K22" s="40">
        <v>123104365</v>
      </c>
      <c r="L22" s="26">
        <v>1050</v>
      </c>
      <c r="M22" s="40">
        <v>11613439</v>
      </c>
      <c r="N22" s="26">
        <v>926</v>
      </c>
      <c r="O22" s="40">
        <v>21507187</v>
      </c>
      <c r="P22" s="1"/>
      <c r="Q22" s="1"/>
      <c r="R22" s="1"/>
      <c r="S22" s="1"/>
      <c r="T22" s="12" t="s">
        <v>26</v>
      </c>
      <c r="U22" s="12"/>
      <c r="V22" s="23">
        <v>5836</v>
      </c>
      <c r="W22" s="40">
        <v>476600849</v>
      </c>
      <c r="X22" s="29" t="s">
        <v>29</v>
      </c>
      <c r="Y22" s="29" t="s">
        <v>29</v>
      </c>
      <c r="Z22" s="26">
        <v>329</v>
      </c>
      <c r="AA22" s="40">
        <v>7984717</v>
      </c>
      <c r="AB22" s="26">
        <v>9</v>
      </c>
      <c r="AC22" s="40">
        <v>1672034</v>
      </c>
      <c r="AD22" s="24">
        <v>2829</v>
      </c>
      <c r="AE22" s="24">
        <v>111580</v>
      </c>
    </row>
    <row r="23" spans="1:31" ht="18.75" customHeight="1">
      <c r="A23" s="1"/>
      <c r="B23" s="12" t="s">
        <v>27</v>
      </c>
      <c r="C23" s="5"/>
      <c r="D23" s="23">
        <v>4748</v>
      </c>
      <c r="E23" s="26">
        <v>6936</v>
      </c>
      <c r="F23" s="34">
        <v>11.27</v>
      </c>
      <c r="G23" s="48">
        <v>825818</v>
      </c>
      <c r="H23" s="26">
        <v>5784</v>
      </c>
      <c r="I23" s="40">
        <v>212553673</v>
      </c>
      <c r="J23" s="26">
        <v>4817</v>
      </c>
      <c r="K23" s="40">
        <v>59681313</v>
      </c>
      <c r="L23" s="26">
        <v>488</v>
      </c>
      <c r="M23" s="40">
        <v>5475458</v>
      </c>
      <c r="N23" s="26">
        <v>674</v>
      </c>
      <c r="O23" s="40">
        <v>18188365</v>
      </c>
      <c r="P23" s="1"/>
      <c r="Q23" s="1"/>
      <c r="R23" s="1"/>
      <c r="S23" s="1"/>
      <c r="T23" s="12" t="s">
        <v>27</v>
      </c>
      <c r="U23" s="12"/>
      <c r="V23" s="23">
        <v>5356</v>
      </c>
      <c r="W23" s="40">
        <v>515919787</v>
      </c>
      <c r="X23" s="28">
        <v>1</v>
      </c>
      <c r="Y23" s="45">
        <v>184460</v>
      </c>
      <c r="Z23" s="26">
        <v>275</v>
      </c>
      <c r="AA23" s="40">
        <v>6332370</v>
      </c>
      <c r="AB23" s="28">
        <v>8</v>
      </c>
      <c r="AC23" s="45">
        <v>1595210</v>
      </c>
      <c r="AD23" s="24">
        <v>5887</v>
      </c>
      <c r="AE23" s="24">
        <v>119063</v>
      </c>
    </row>
    <row r="24" spans="1:31" ht="18.75" customHeight="1">
      <c r="A24" s="1"/>
      <c r="B24" s="12" t="s">
        <v>28</v>
      </c>
      <c r="C24" s="5"/>
      <c r="D24" s="23">
        <v>3160</v>
      </c>
      <c r="E24" s="26">
        <v>4673</v>
      </c>
      <c r="F24" s="34">
        <v>18.88</v>
      </c>
      <c r="G24" s="48">
        <v>513679</v>
      </c>
      <c r="H24" s="26">
        <v>3707</v>
      </c>
      <c r="I24" s="40">
        <v>146321408</v>
      </c>
      <c r="J24" s="26">
        <v>2021</v>
      </c>
      <c r="K24" s="40">
        <v>23796040</v>
      </c>
      <c r="L24" s="26">
        <v>216</v>
      </c>
      <c r="M24" s="40">
        <v>2305692</v>
      </c>
      <c r="N24" s="26">
        <v>824</v>
      </c>
      <c r="O24" s="40">
        <v>15838285</v>
      </c>
      <c r="P24" s="1"/>
      <c r="Q24" s="1"/>
      <c r="R24" s="1"/>
      <c r="S24" s="1"/>
      <c r="T24" s="12" t="s">
        <v>28</v>
      </c>
      <c r="U24" s="12"/>
      <c r="V24" s="23">
        <v>3407</v>
      </c>
      <c r="W24" s="40">
        <v>307684052</v>
      </c>
      <c r="X24" s="29" t="s">
        <v>29</v>
      </c>
      <c r="Y24" s="29" t="s">
        <v>29</v>
      </c>
      <c r="Z24" s="28">
        <v>151</v>
      </c>
      <c r="AA24" s="40">
        <v>2869095</v>
      </c>
      <c r="AB24" s="26">
        <v>2</v>
      </c>
      <c r="AC24" s="40">
        <v>341637</v>
      </c>
      <c r="AD24" s="24">
        <v>14523</v>
      </c>
      <c r="AE24" s="24">
        <v>109925</v>
      </c>
    </row>
    <row r="25" spans="1:31" ht="12" customHeight="1">
      <c r="A25" s="1"/>
      <c r="B25" s="12"/>
      <c r="C25" s="5"/>
      <c r="D25" s="23"/>
      <c r="E25" s="26"/>
      <c r="F25" s="34"/>
      <c r="G25" s="48"/>
      <c r="H25" s="26"/>
      <c r="I25" s="40"/>
      <c r="J25" s="26"/>
      <c r="K25" s="40"/>
      <c r="L25" s="26"/>
      <c r="M25" s="40"/>
      <c r="N25" s="28"/>
      <c r="O25" s="45">
        <v>0</v>
      </c>
      <c r="P25" s="1"/>
      <c r="Q25" s="1"/>
      <c r="R25" s="1"/>
      <c r="S25" s="1"/>
      <c r="T25" s="12"/>
      <c r="U25" s="12"/>
      <c r="V25" s="23"/>
      <c r="W25" s="45"/>
      <c r="X25" s="28"/>
      <c r="Y25" s="29"/>
      <c r="Z25" s="29"/>
      <c r="AA25" s="29"/>
      <c r="AB25" s="29"/>
      <c r="AC25" s="29"/>
      <c r="AD25" s="24"/>
      <c r="AE25" s="24"/>
    </row>
    <row r="26" spans="1:31" ht="18.75" customHeight="1">
      <c r="A26" s="8"/>
      <c r="B26" s="13" t="s">
        <v>11</v>
      </c>
      <c r="C26" s="5"/>
      <c r="D26" s="23">
        <v>19803</v>
      </c>
      <c r="E26" s="26">
        <f>+E5/12</f>
        <v>31184.833333333332</v>
      </c>
      <c r="F26" s="35" t="s">
        <v>55</v>
      </c>
      <c r="G26" s="48">
        <v>3876916</v>
      </c>
      <c r="H26" s="26">
        <f>+H5/12</f>
        <v>27465.25</v>
      </c>
      <c r="I26" s="40">
        <f>SUM(I8:I25)/12</f>
        <v>1235281395.5</v>
      </c>
      <c r="J26" s="26">
        <f>+J5/12</f>
        <v>23712.75</v>
      </c>
      <c r="K26" s="40">
        <f>SUM(K8:K25)/12</f>
        <v>423695785.3333333</v>
      </c>
      <c r="L26" s="26">
        <f>+L5/12</f>
        <v>2317.5</v>
      </c>
      <c r="M26" s="40">
        <f>SUM(M8:M25)/12</f>
        <v>25002286.916666668</v>
      </c>
      <c r="N26" s="26">
        <f>+N5/12</f>
        <v>3693.4166666666665</v>
      </c>
      <c r="O26" s="40">
        <f>SUM(O8:O25)/12</f>
        <v>86099360.91666667</v>
      </c>
      <c r="P26" s="8"/>
      <c r="Q26" s="8"/>
      <c r="R26" s="8"/>
      <c r="S26" s="8"/>
      <c r="T26" s="13" t="s">
        <v>11</v>
      </c>
      <c r="U26" s="13"/>
      <c r="V26" s="7">
        <f>V5/12</f>
        <v>24343.416666666668</v>
      </c>
      <c r="W26" s="40">
        <f>SUM(W8:W25)/12</f>
        <v>2044427119.75</v>
      </c>
      <c r="X26" s="26">
        <f>+X5/12</f>
        <v>0.8333333333333334</v>
      </c>
      <c r="Y26" s="40">
        <f>SUM(Y8:Y25)/12</f>
        <v>148564.16666666666</v>
      </c>
      <c r="Z26" s="26">
        <f>+Z5/12</f>
        <v>963.25</v>
      </c>
      <c r="AA26" s="40">
        <f>SUM(AA8:AA25)/12</f>
        <v>20536701.166666668</v>
      </c>
      <c r="AB26" s="26">
        <f>+AB5/12</f>
        <v>36.666666666666664</v>
      </c>
      <c r="AC26" s="40">
        <f>SUM(AC8:AC25)/12</f>
        <v>7532740.25</v>
      </c>
      <c r="AD26" s="24">
        <v>34193</v>
      </c>
      <c r="AE26" s="24">
        <v>124321</v>
      </c>
    </row>
    <row r="27" spans="1:31" ht="9.75" customHeight="1" thickBot="1">
      <c r="A27" s="3"/>
      <c r="B27" s="14"/>
      <c r="C27" s="4"/>
      <c r="D27" s="15"/>
      <c r="E27" s="4"/>
      <c r="F27" s="16"/>
      <c r="G27" s="4"/>
      <c r="H27" s="4"/>
      <c r="I27" s="4"/>
      <c r="J27" s="4"/>
      <c r="K27" s="4"/>
      <c r="L27" s="4"/>
      <c r="M27" s="4"/>
      <c r="N27" s="4"/>
      <c r="O27" s="4"/>
      <c r="P27" s="3"/>
      <c r="Q27" s="3"/>
      <c r="R27" s="3"/>
      <c r="S27" s="3"/>
      <c r="T27" s="14"/>
      <c r="U27" s="14"/>
      <c r="V27" s="15"/>
      <c r="W27" s="4"/>
      <c r="X27" s="4"/>
      <c r="Y27" s="27"/>
      <c r="Z27" s="4"/>
      <c r="AA27" s="4"/>
      <c r="AB27" s="4"/>
      <c r="AC27" s="4"/>
      <c r="AD27" s="4"/>
      <c r="AE27" s="4"/>
    </row>
    <row r="28" spans="20:31" ht="14.25" customHeight="1">
      <c r="T28" s="31" t="s">
        <v>41</v>
      </c>
      <c r="U28" s="31"/>
      <c r="V28" s="31"/>
      <c r="W28" s="31"/>
      <c r="X28" s="31"/>
      <c r="Y28" s="32"/>
      <c r="Z28" s="31"/>
      <c r="AA28" s="31"/>
      <c r="AB28" s="31"/>
      <c r="AC28" s="31"/>
      <c r="AD28" s="31"/>
      <c r="AE28" s="31"/>
    </row>
    <row r="29" spans="20:31" ht="14.25" customHeight="1">
      <c r="T29" s="31" t="s">
        <v>58</v>
      </c>
      <c r="U29" s="31"/>
      <c r="V29" s="31"/>
      <c r="W29" s="31"/>
      <c r="X29" s="31"/>
      <c r="Y29" s="32"/>
      <c r="Z29" s="31"/>
      <c r="AA29" s="31"/>
      <c r="AB29" s="31"/>
      <c r="AC29" s="31"/>
      <c r="AD29" s="31"/>
      <c r="AE29" s="31"/>
    </row>
    <row r="30" spans="20:31" ht="15.75" customHeight="1">
      <c r="T30" s="31" t="s">
        <v>57</v>
      </c>
      <c r="U30" s="31"/>
      <c r="V30" s="31"/>
      <c r="W30" s="31"/>
      <c r="X30" s="31"/>
      <c r="Y30" s="32"/>
      <c r="Z30" s="31"/>
      <c r="AA30" s="31"/>
      <c r="AB30" s="31"/>
      <c r="AC30" s="31"/>
      <c r="AD30" s="31"/>
      <c r="AE30" s="31"/>
    </row>
    <row r="31" spans="20:31" ht="15.75" customHeight="1">
      <c r="T31" s="31" t="s">
        <v>42</v>
      </c>
      <c r="U31" s="31"/>
      <c r="V31" s="31"/>
      <c r="W31" s="31"/>
      <c r="X31" s="31"/>
      <c r="Y31" s="32"/>
      <c r="Z31" s="31"/>
      <c r="AA31" s="31"/>
      <c r="AB31" s="31"/>
      <c r="AC31" s="31"/>
      <c r="AD31" s="31"/>
      <c r="AE31" s="31"/>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sheetData>
  <mergeCells count="13">
    <mergeCell ref="T2:T4"/>
    <mergeCell ref="V2:W3"/>
    <mergeCell ref="I1:L1"/>
    <mergeCell ref="N2:O3"/>
    <mergeCell ref="B2:B4"/>
    <mergeCell ref="H2:I3"/>
    <mergeCell ref="J2:K3"/>
    <mergeCell ref="L2:M3"/>
    <mergeCell ref="AE2:AE4"/>
    <mergeCell ref="X2:Y3"/>
    <mergeCell ref="Z2:AA3"/>
    <mergeCell ref="AB2:AC3"/>
    <mergeCell ref="AD2:AD4"/>
  </mergeCells>
  <printOptions horizontalCentered="1"/>
  <pageMargins left="0.5905511811023623" right="0.5905511811023623" top="0.5905511811023623" bottom="0.5905511811023623" header="0.3937007874015748" footer="0.5118110236220472"/>
  <pageSetup cellComments="asDisplayed" horizontalDpi="600" verticalDpi="600" orientation="portrait" pageOrder="overThenDown" paperSize="9" scale="69" r:id="rId1"/>
  <ignoredErrors>
    <ignoredError sqref="X6:AC6 W6 V6 AD6 E6 E7 AD7 W7 X7:AC7 H6:O6" formulaRange="1"/>
    <ignoredError sqref="V7 I26:N26" formula="1" formulaRange="1"/>
    <ignoredError sqref="V5 V26:AC26"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2015-04-21T02:40:45Z</cp:lastPrinted>
  <dcterms:created xsi:type="dcterms:W3CDTF">2008-01-23T05:10:49Z</dcterms:created>
  <dcterms:modified xsi:type="dcterms:W3CDTF">2015-04-21T02:41:07Z</dcterms:modified>
  <cp:category/>
  <cp:version/>
  <cp:contentType/>
  <cp:contentStatus/>
</cp:coreProperties>
</file>