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activeTab="0"/>
  </bookViews>
  <sheets>
    <sheet name="市-１" sheetId="1" r:id="rId1"/>
    <sheet name="市-2" sheetId="2" r:id="rId2"/>
    <sheet name="市-3" sheetId="3" r:id="rId3"/>
    <sheet name="市-4" sheetId="4" r:id="rId4"/>
  </sheets>
  <definedNames>
    <definedName name="_xlnm.Print_Area" localSheetId="0">'市-１'!$A$1:$T$40</definedName>
    <definedName name="_xlnm.Print_Area" localSheetId="1">'市-2'!$A$1:$U$42</definedName>
    <definedName name="_xlnm.Print_Area" localSheetId="2">'市-3'!$A$1:$W$43</definedName>
    <definedName name="_xlnm.Print_Area" localSheetId="3">'市-4'!$A$1:$Q$40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<sst xmlns="http://schemas.openxmlformats.org/spreadsheetml/2006/main" count="489" uniqueCount="239">
  <si>
    <t>総世帯数</t>
  </si>
  <si>
    <t>総数</t>
  </si>
  <si>
    <t>男</t>
  </si>
  <si>
    <t>女</t>
  </si>
  <si>
    <t>15～64歳</t>
  </si>
  <si>
    <t>65歳以上</t>
  </si>
  <si>
    <t>転入</t>
  </si>
  <si>
    <t>転出</t>
  </si>
  <si>
    <t>調査年</t>
  </si>
  <si>
    <t>人</t>
  </si>
  <si>
    <t>世帯</t>
  </si>
  <si>
    <t>長崎県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</si>
  <si>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</si>
  <si>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</si>
  <si>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</si>
  <si>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</si>
  <si>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</si>
  <si>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</si>
  <si>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</si>
  <si>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</si>
  <si>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</si>
  <si>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</si>
  <si>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</si>
  <si>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</si>
  <si>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</si>
  <si>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</si>
  <si>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</si>
  <si>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</si>
  <si>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</si>
  <si>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</si>
  <si>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佐    々    町</t>
  </si>
  <si>
    <t>南松浦郡</t>
  </si>
  <si>
    <t>ha</t>
  </si>
  <si>
    <t>人口密度      
(1ｋ㎡当たり)</t>
  </si>
  <si>
    <t>土地</t>
  </si>
  <si>
    <t>人口</t>
  </si>
  <si>
    <t>年齢（3区分）別人口</t>
  </si>
  <si>
    <t>推計人口</t>
  </si>
  <si>
    <t>資料</t>
  </si>
  <si>
    <t>対馬市</t>
  </si>
  <si>
    <t>壱岐市</t>
  </si>
  <si>
    <t>国勢調査</t>
  </si>
  <si>
    <t>島しょ　　　面積</t>
  </si>
  <si>
    <t>民有地　　　　面積</t>
  </si>
  <si>
    <t>総面積</t>
  </si>
  <si>
    <t>五島市</t>
  </si>
  <si>
    <t>西海市</t>
  </si>
  <si>
    <t>新 上 五 島 町</t>
  </si>
  <si>
    <t>雲仙市</t>
  </si>
  <si>
    <t>南島原市</t>
  </si>
  <si>
    <t>各市町調</t>
  </si>
  <si>
    <t>総務省統計局（国勢調査報告書）</t>
  </si>
  <si>
    <t>総 務 省 統 計 局（ 国勢調査報告書 ）</t>
  </si>
  <si>
    <t>県統計課（長崎県異動人口調査）</t>
  </si>
  <si>
    <t>2)国土地理院</t>
  </si>
  <si>
    <t>単    位</t>
  </si>
  <si>
    <t>県 地 域      振興課調</t>
  </si>
  <si>
    <t>平成 22 年　10 月　1 日</t>
  </si>
  <si>
    <t>転入出者数</t>
  </si>
  <si>
    <t>1)課税対象の土地。　表示単位未満を四捨五入しているため、各市・郡の数値の計と合計は一致しない。　</t>
  </si>
  <si>
    <t>2)国土地理院ホームページ「全国都道府県市区町村別面積調」</t>
  </si>
  <si>
    <t xml:space="preserve">                                       ２      市        町        </t>
  </si>
  <si>
    <t xml:space="preserve">   現        況        指        標　　(1)</t>
  </si>
  <si>
    <t>市町</t>
  </si>
  <si>
    <t>異動人口</t>
  </si>
  <si>
    <t>1)</t>
  </si>
  <si>
    <t>推計世帯数</t>
  </si>
  <si>
    <t>3)総数</t>
  </si>
  <si>
    <t>0～14歳</t>
  </si>
  <si>
    <t>平成24年　10月　1日</t>
  </si>
  <si>
    <t>平24.1.1</t>
  </si>
  <si>
    <t>平成 22 年　10 月　1 日</t>
  </si>
  <si>
    <t>平成 25 年　4 月　1 日</t>
  </si>
  <si>
    <t>平成　24　年</t>
  </si>
  <si>
    <t>k㎡</t>
  </si>
  <si>
    <t>-</t>
  </si>
  <si>
    <t>3)人口総数には年齢不詳を含むため、年齢別人口の計とは必ずしも一致しない。</t>
  </si>
  <si>
    <t>農林業センサス</t>
  </si>
  <si>
    <t>出生</t>
  </si>
  <si>
    <t>死亡</t>
  </si>
  <si>
    <t xml:space="preserve"> 1)総数</t>
  </si>
  <si>
    <t>事業所数</t>
  </si>
  <si>
    <t>従業者数</t>
  </si>
  <si>
    <t>総農家数</t>
  </si>
  <si>
    <t>農家人口</t>
  </si>
  <si>
    <t>＃販売農家</t>
  </si>
  <si>
    <t>実数</t>
  </si>
  <si>
    <t>人　　口
1000　対</t>
  </si>
  <si>
    <t>総農家数</t>
  </si>
  <si>
    <t>農業就業人口</t>
  </si>
  <si>
    <t>経営耕地面積</t>
  </si>
  <si>
    <t>平　成　　23　　年</t>
  </si>
  <si>
    <t>平成 22 年　10 月　1 日</t>
  </si>
  <si>
    <t>-</t>
  </si>
  <si>
    <t>件</t>
  </si>
  <si>
    <t>事業所</t>
  </si>
  <si>
    <t>戸</t>
  </si>
  <si>
    <t>人</t>
  </si>
  <si>
    <t>a</t>
  </si>
  <si>
    <t>…</t>
  </si>
  <si>
    <t>江    迎    町</t>
  </si>
  <si>
    <t>鹿    町    町</t>
  </si>
  <si>
    <t>県福祉保健課（衛生統計年報（人口動態編））</t>
  </si>
  <si>
    <t>総　務　省　統　計　局                      （ 国 勢 調 査 報 告 書 ）</t>
  </si>
  <si>
    <t>総　務　省　統　計　局　　　　　　　　　　（平成24年経済センサス-活動調査）</t>
  </si>
  <si>
    <t>農　林　水　産　省（ 2010年世界農林業センサス ）</t>
  </si>
  <si>
    <t>2)事業所については、公務を除く。</t>
  </si>
  <si>
    <t xml:space="preserve">　　　　　　　　２      市         町         </t>
  </si>
  <si>
    <t>　　  現         況         指         標　　(2)</t>
  </si>
  <si>
    <t>市町</t>
  </si>
  <si>
    <t>人口動態</t>
  </si>
  <si>
    <t>就業人口（15歳以上）</t>
  </si>
  <si>
    <t>2)事業所</t>
  </si>
  <si>
    <t>婚姻</t>
  </si>
  <si>
    <t>離婚</t>
  </si>
  <si>
    <t>第１次産業</t>
  </si>
  <si>
    <t>第２次産業</t>
  </si>
  <si>
    <t>第３次産業</t>
  </si>
  <si>
    <t>平成 24 年　2 月　1 日</t>
  </si>
  <si>
    <t>平成 22 年　2 月　1 日</t>
  </si>
  <si>
    <t>単　　　位</t>
  </si>
  <si>
    <t>-</t>
  </si>
  <si>
    <t>…</t>
  </si>
  <si>
    <t>…</t>
  </si>
  <si>
    <t>…</t>
  </si>
  <si>
    <t>…</t>
  </si>
  <si>
    <t>1)分類不能の産業を含む。</t>
  </si>
  <si>
    <t>1) 農産物収穫量</t>
  </si>
  <si>
    <t>1)            海 面 漁 業　　 漁  獲  量</t>
  </si>
  <si>
    <t>製 造 業 (従業者4人以上の事業所)</t>
  </si>
  <si>
    <t>水　　道　   　普及率</t>
  </si>
  <si>
    <t>Ｎ Ｔ Ｔ
INSネット　　　加 入 数</t>
  </si>
  <si>
    <t>放送受信契約数</t>
  </si>
  <si>
    <t xml:space="preserve"> 商     業 （ 卸売業・小売業 ）</t>
  </si>
  <si>
    <t>水　稲</t>
  </si>
  <si>
    <t>麦類</t>
  </si>
  <si>
    <t>大豆</t>
  </si>
  <si>
    <t>保護率</t>
  </si>
  <si>
    <t>海面漁業　　　経営体数</t>
  </si>
  <si>
    <t>事業所数</t>
  </si>
  <si>
    <t>年　  間
商　  品
販売額</t>
  </si>
  <si>
    <t>被 保 護　　　世 帯 数</t>
  </si>
  <si>
    <t>被 保 護　　　人   員</t>
  </si>
  <si>
    <t>(人口   1000対）</t>
  </si>
  <si>
    <t>計</t>
  </si>
  <si>
    <t>卸売業</t>
  </si>
  <si>
    <t>小売業</t>
  </si>
  <si>
    <t>平 成　23　年 産</t>
  </si>
  <si>
    <t>平成20年11月1日</t>
  </si>
  <si>
    <t>平成 21 年</t>
  </si>
  <si>
    <t>平成 22 年 12月 31日</t>
  </si>
  <si>
    <t>平成 22 年</t>
  </si>
  <si>
    <t>平成23年3月31日</t>
  </si>
  <si>
    <t>平成23年3月31日</t>
  </si>
  <si>
    <t>平成25年3月31日</t>
  </si>
  <si>
    <t>平 成  19　年  6 月  1 日</t>
  </si>
  <si>
    <t>平成 19 年</t>
  </si>
  <si>
    <t>平成 23 年度 平均</t>
  </si>
  <si>
    <t>ｔ</t>
  </si>
  <si>
    <t>経営体</t>
  </si>
  <si>
    <t>所</t>
  </si>
  <si>
    <t>百万円</t>
  </si>
  <si>
    <t>加入</t>
  </si>
  <si>
    <t>事       業       所</t>
  </si>
  <si>
    <t>百万円</t>
  </si>
  <si>
    <t>χ</t>
  </si>
  <si>
    <t>農林水産省ホームページ　　　　　　　　　　　　　　　　　　　　　　　　</t>
  </si>
  <si>
    <t xml:space="preserve"> 農林水産省　 　(2008年漁業　センサス)</t>
  </si>
  <si>
    <t>3)九州農政局長崎地域センター</t>
  </si>
  <si>
    <t>県 統 計 課（ 長崎県の工業 ）</t>
  </si>
  <si>
    <t>県水環境対策課（長崎県水道事業概要）</t>
  </si>
  <si>
    <t>ＮＴＴ西日本-九州　　　　　長崎事業部調</t>
  </si>
  <si>
    <t>日本放送協会ホームページ</t>
  </si>
  <si>
    <t>経 済 産 業 省 （ 商 業 統 計 表 ）</t>
  </si>
  <si>
    <t xml:space="preserve">県福祉保健課調            </t>
  </si>
  <si>
    <t>1)市部計、郡部計及び各郡計は集計しない。</t>
  </si>
  <si>
    <t>4) 各々、各市町別の年間延べ数を12月で除しているため計と一致しない。</t>
  </si>
  <si>
    <t>2)年間の海上作業日数が30日未満の経営体は含まない。市計、郡計については集計値を掲載した。</t>
  </si>
  <si>
    <t>3)「長崎農林水産統計年報」</t>
  </si>
  <si>
    <t xml:space="preserve">                                             ２     市        町        </t>
  </si>
  <si>
    <t xml:space="preserve">    現        況        指        標　　(3)</t>
  </si>
  <si>
    <t>電話　　   加入数</t>
  </si>
  <si>
    <t xml:space="preserve">  生    活    保    護</t>
  </si>
  <si>
    <t>2)</t>
  </si>
  <si>
    <t>製 造 品   出荷額等</t>
  </si>
  <si>
    <t>4)</t>
  </si>
  <si>
    <t>単　　位</t>
  </si>
  <si>
    <t>％</t>
  </si>
  <si>
    <t>―</t>
  </si>
  <si>
    <t>‰</t>
  </si>
  <si>
    <t>…</t>
  </si>
  <si>
    <t>χ</t>
  </si>
  <si>
    <t>χ</t>
  </si>
  <si>
    <t>長    与    町</t>
  </si>
  <si>
    <t>時    津    町</t>
  </si>
  <si>
    <t>東  彼  杵  町</t>
  </si>
  <si>
    <t>川    棚    町</t>
  </si>
  <si>
    <t>波  佐  見  町</t>
  </si>
  <si>
    <t>小  値  賀  町</t>
  </si>
  <si>
    <t>χ</t>
  </si>
  <si>
    <t>-</t>
  </si>
  <si>
    <t>佐    々    町</t>
  </si>
  <si>
    <t>χ</t>
  </si>
  <si>
    <t>-</t>
  </si>
  <si>
    <t xml:space="preserve"> ２    市      町      現　　　況　　　指　　　標　　　（4）</t>
  </si>
  <si>
    <t>市町</t>
  </si>
  <si>
    <t>衛生</t>
  </si>
  <si>
    <t>児童・生徒数</t>
  </si>
  <si>
    <t>選挙人名簿
登録者数</t>
  </si>
  <si>
    <t>交通事故</t>
  </si>
  <si>
    <t>火    災
発生件数</t>
  </si>
  <si>
    <t>1)</t>
  </si>
  <si>
    <t>2)</t>
  </si>
  <si>
    <t>小学校</t>
  </si>
  <si>
    <t>中学校</t>
  </si>
  <si>
    <t>件数</t>
  </si>
  <si>
    <t>死者</t>
  </si>
  <si>
    <t>負傷者</t>
  </si>
  <si>
    <t>病院数</t>
  </si>
  <si>
    <t>一般
診療所数</t>
  </si>
  <si>
    <t>歯科
診療所数</t>
  </si>
  <si>
    <t>医師数</t>
  </si>
  <si>
    <t>歯科医師数</t>
  </si>
  <si>
    <t>平成23年10月1日</t>
  </si>
  <si>
    <t>平22.12.31</t>
  </si>
  <si>
    <t>平成24年 5月 1日</t>
  </si>
  <si>
    <t>平25.6.2</t>
  </si>
  <si>
    <t>平成　24　年</t>
  </si>
  <si>
    <t>平成 23 年</t>
  </si>
  <si>
    <t>施設</t>
  </si>
  <si>
    <t>-</t>
  </si>
  <si>
    <t xml:space="preserve"> 厚生労働省ホームページ       （ 医療施設調査 ）</t>
  </si>
  <si>
    <t xml:space="preserve"> 厚生労働省ホームページ（ 医師・歯科医師・薬剤師調査 ）</t>
  </si>
  <si>
    <t>県統計課　　　　　　　（教育統計調査報告）</t>
  </si>
  <si>
    <t>県選挙管理委員会ホームページ</t>
  </si>
  <si>
    <t>長崎県警察本部（ 交通統計 ）</t>
  </si>
  <si>
    <t>県危機管理監（消防防災年報）</t>
  </si>
  <si>
    <t>1)休止を除く。　2) 従事地による総数を掲載した。</t>
  </si>
  <si>
    <t>単　   位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</si>
</sst>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00;&quot;△ &quot;#,##0.0000"/>
    <numFmt numFmtId="188" formatCode="#,##0_ ;[Red]\-#,##0\ "/>
    <numFmt numFmtId="189" formatCode="#,##0_ "/>
    <numFmt numFmtId="190" formatCode="0_);[Red]\(0\)"/>
    <numFmt numFmtId="191" formatCode="#,##0_);[Red]\(#,##0\)"/>
    <numFmt numFmtId="192" formatCode="0.0_ "/>
    <numFmt numFmtId="193" formatCode="_ &quot;\&quot;* #,##0.0_ ;_ &quot;\&quot;* \-#,##0.0_ ;_ &quot;\&quot;* &quot;-&quot;?_ ;_ @_ "/>
    <numFmt numFmtId="194" formatCode="#,##0.0_ "/>
    <numFmt numFmtId="195" formatCode="0.0_);[Red]\(0.0\)"/>
    <numFmt numFmtId="196" formatCode="#,##0.0_);[Red]\(#,##0.0\)"/>
    <numFmt numFmtId="197" formatCode="0_ "/>
    <numFmt numFmtId="198" formatCode="[&lt;=999]000;000\-00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10"/>
      <name val="ＭＳ 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181" fontId="4" fillId="0" borderId="1" xfId="16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distributed" vertical="top" wrapText="1"/>
    </xf>
    <xf numFmtId="49" fontId="4" fillId="0" borderId="3" xfId="16" applyNumberFormat="1" applyFont="1" applyFill="1" applyBorder="1" applyAlignment="1">
      <alignment horizontal="center" shrinkToFit="1"/>
    </xf>
    <xf numFmtId="181" fontId="4" fillId="0" borderId="4" xfId="16" applyFont="1" applyFill="1" applyBorder="1" applyAlignment="1">
      <alignment horizontal="centerContinuous"/>
    </xf>
    <xf numFmtId="181" fontId="4" fillId="0" borderId="0" xfId="16" applyNumberFormat="1" applyFont="1" applyFill="1" applyAlignment="1">
      <alignment/>
    </xf>
    <xf numFmtId="186" fontId="4" fillId="0" borderId="0" xfId="16" applyNumberFormat="1" applyFont="1" applyFill="1" applyAlignment="1">
      <alignment horizontal="right"/>
    </xf>
    <xf numFmtId="181" fontId="4" fillId="0" borderId="0" xfId="16" applyFont="1" applyFill="1" applyAlignment="1">
      <alignment/>
    </xf>
    <xf numFmtId="181" fontId="4" fillId="0" borderId="0" xfId="16" applyNumberFormat="1" applyFont="1" applyFill="1" applyBorder="1" applyAlignment="1">
      <alignment horizontal="right"/>
    </xf>
    <xf numFmtId="182" fontId="4" fillId="0" borderId="0" xfId="16" applyNumberFormat="1" applyFont="1" applyFill="1" applyBorder="1" applyAlignment="1">
      <alignment horizontal="right"/>
    </xf>
    <xf numFmtId="181" fontId="4" fillId="0" borderId="0" xfId="16" applyNumberFormat="1" applyFont="1" applyFill="1" applyAlignment="1">
      <alignment horizontal="right"/>
    </xf>
    <xf numFmtId="181" fontId="4" fillId="0" borderId="0" xfId="16" applyFont="1" applyFill="1" applyBorder="1" applyAlignment="1">
      <alignment/>
    </xf>
    <xf numFmtId="181" fontId="4" fillId="0" borderId="5" xfId="16" applyFont="1" applyFill="1" applyBorder="1" applyAlignment="1">
      <alignment horizontal="center" vertical="center" wrapText="1"/>
    </xf>
    <xf numFmtId="181" fontId="4" fillId="0" borderId="0" xfId="16" applyNumberFormat="1" applyFont="1" applyFill="1" applyBorder="1" applyAlignment="1">
      <alignment/>
    </xf>
    <xf numFmtId="181" fontId="9" fillId="0" borderId="6" xfId="16" applyFont="1" applyFill="1" applyBorder="1" applyAlignment="1">
      <alignment/>
    </xf>
    <xf numFmtId="181" fontId="4" fillId="0" borderId="6" xfId="16" applyFont="1" applyFill="1" applyBorder="1" applyAlignment="1">
      <alignment/>
    </xf>
    <xf numFmtId="181" fontId="4" fillId="0" borderId="7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right"/>
    </xf>
    <xf numFmtId="181" fontId="4" fillId="0" borderId="8" xfId="16" applyFont="1" applyFill="1" applyBorder="1" applyAlignment="1">
      <alignment horizontal="distributed" vertical="center" wrapText="1"/>
    </xf>
    <xf numFmtId="182" fontId="4" fillId="0" borderId="0" xfId="16" applyNumberFormat="1" applyFont="1" applyFill="1" applyBorder="1" applyAlignment="1">
      <alignment/>
    </xf>
    <xf numFmtId="186" fontId="4" fillId="0" borderId="0" xfId="16" applyNumberFormat="1" applyFont="1" applyFill="1" applyBorder="1" applyAlignment="1">
      <alignment/>
    </xf>
    <xf numFmtId="186" fontId="4" fillId="0" borderId="0" xfId="16" applyNumberFormat="1" applyFont="1" applyFill="1" applyAlignment="1">
      <alignment/>
    </xf>
    <xf numFmtId="186" fontId="4" fillId="0" borderId="0" xfId="16" applyNumberFormat="1" applyFont="1" applyFill="1" applyBorder="1" applyAlignment="1">
      <alignment horizontal="right"/>
    </xf>
    <xf numFmtId="182" fontId="4" fillId="0" borderId="5" xfId="16" applyNumberFormat="1" applyFont="1" applyFill="1" applyBorder="1" applyAlignment="1">
      <alignment horizontal="center" vertical="center" wrapText="1"/>
    </xf>
    <xf numFmtId="186" fontId="4" fillId="0" borderId="5" xfId="16" applyNumberFormat="1" applyFont="1" applyFill="1" applyBorder="1" applyAlignment="1">
      <alignment horizontal="distributed" vertical="center" wrapText="1"/>
    </xf>
    <xf numFmtId="182" fontId="4" fillId="0" borderId="0" xfId="16" applyNumberFormat="1" applyFont="1" applyFill="1" applyAlignment="1">
      <alignment/>
    </xf>
    <xf numFmtId="181" fontId="4" fillId="0" borderId="7" xfId="16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 horizontal="distributed"/>
    </xf>
    <xf numFmtId="181" fontId="4" fillId="0" borderId="5" xfId="16" applyFont="1" applyFill="1" applyBorder="1" applyAlignment="1">
      <alignment horizontal="distributed" vertical="center" wrapText="1"/>
    </xf>
    <xf numFmtId="181" fontId="4" fillId="0" borderId="10" xfId="16" applyFont="1" applyFill="1" applyBorder="1" applyAlignment="1">
      <alignment horizontal="center"/>
    </xf>
    <xf numFmtId="181" fontId="5" fillId="0" borderId="0" xfId="16" applyFont="1" applyFill="1" applyAlignment="1">
      <alignment/>
    </xf>
    <xf numFmtId="181" fontId="4" fillId="0" borderId="11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 horizontal="distributed"/>
    </xf>
    <xf numFmtId="185" fontId="4" fillId="0" borderId="0" xfId="16" applyNumberFormat="1" applyFont="1" applyFill="1" applyAlignment="1">
      <alignment/>
    </xf>
    <xf numFmtId="181" fontId="4" fillId="0" borderId="12" xfId="16" applyFont="1" applyFill="1" applyBorder="1" applyAlignment="1">
      <alignment/>
    </xf>
    <xf numFmtId="181" fontId="4" fillId="0" borderId="13" xfId="16" applyFont="1" applyFill="1" applyBorder="1" applyAlignment="1">
      <alignment/>
    </xf>
    <xf numFmtId="181" fontId="4" fillId="0" borderId="6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/>
    </xf>
    <xf numFmtId="181" fontId="4" fillId="0" borderId="12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/>
    </xf>
    <xf numFmtId="181" fontId="4" fillId="0" borderId="0" xfId="16" applyFont="1" applyFill="1" applyAlignment="1">
      <alignment horizontal="distributed"/>
    </xf>
    <xf numFmtId="181" fontId="4" fillId="0" borderId="0" xfId="16" applyFont="1" applyFill="1" applyBorder="1" applyAlignment="1">
      <alignment horizontal="right"/>
    </xf>
    <xf numFmtId="181" fontId="4" fillId="0" borderId="12" xfId="16" applyFont="1" applyFill="1" applyBorder="1" applyAlignment="1">
      <alignment horizontal="right"/>
    </xf>
    <xf numFmtId="181" fontId="4" fillId="0" borderId="8" xfId="16" applyFont="1" applyFill="1" applyBorder="1" applyAlignment="1">
      <alignment horizontal="distributed" vertical="center" wrapText="1"/>
    </xf>
    <xf numFmtId="181" fontId="4" fillId="0" borderId="0" xfId="16" applyFont="1" applyFill="1" applyAlignment="1">
      <alignment horizontal="distributed" vertical="center" wrapText="1"/>
    </xf>
    <xf numFmtId="0" fontId="0" fillId="0" borderId="0" xfId="0" applyFill="1" applyAlignment="1">
      <alignment/>
    </xf>
    <xf numFmtId="181" fontId="4" fillId="0" borderId="16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 wrapText="1"/>
    </xf>
    <xf numFmtId="181" fontId="4" fillId="0" borderId="17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 horizontal="center"/>
    </xf>
    <xf numFmtId="181" fontId="4" fillId="0" borderId="12" xfId="16" applyFont="1" applyFill="1" applyBorder="1" applyAlignment="1">
      <alignment horizontal="center"/>
    </xf>
    <xf numFmtId="181" fontId="0" fillId="0" borderId="0" xfId="16" applyFont="1" applyFill="1" applyAlignment="1">
      <alignment/>
    </xf>
    <xf numFmtId="181" fontId="4" fillId="0" borderId="0" xfId="16" applyFont="1" applyFill="1" applyAlignment="1">
      <alignment horizontal="center"/>
    </xf>
    <xf numFmtId="181" fontId="0" fillId="0" borderId="0" xfId="16" applyFont="1" applyFill="1" applyBorder="1" applyAlignment="1">
      <alignment/>
    </xf>
    <xf numFmtId="181" fontId="4" fillId="0" borderId="3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/>
    </xf>
    <xf numFmtId="49" fontId="0" fillId="0" borderId="6" xfId="16" applyNumberFormat="1" applyFont="1" applyFill="1" applyBorder="1" applyAlignment="1">
      <alignment/>
    </xf>
    <xf numFmtId="49" fontId="4" fillId="0" borderId="6" xfId="16" applyNumberFormat="1" applyFont="1" applyFill="1" applyBorder="1" applyAlignment="1">
      <alignment horizontal="distributed" vertical="center"/>
    </xf>
    <xf numFmtId="49" fontId="4" fillId="0" borderId="14" xfId="16" applyNumberFormat="1" applyFont="1" applyFill="1" applyBorder="1" applyAlignment="1">
      <alignment/>
    </xf>
    <xf numFmtId="49" fontId="4" fillId="0" borderId="0" xfId="16" applyNumberFormat="1" applyFont="1" applyFill="1" applyBorder="1" applyAlignment="1">
      <alignment/>
    </xf>
    <xf numFmtId="49" fontId="4" fillId="0" borderId="0" xfId="16" applyNumberFormat="1" applyFont="1" applyFill="1" applyAlignment="1">
      <alignment/>
    </xf>
    <xf numFmtId="181" fontId="4" fillId="0" borderId="18" xfId="16" applyFont="1" applyFill="1" applyBorder="1" applyAlignment="1">
      <alignment horizontal="distributed"/>
    </xf>
    <xf numFmtId="181" fontId="4" fillId="0" borderId="19" xfId="16" applyFont="1" applyFill="1" applyBorder="1" applyAlignment="1">
      <alignment horizontal="distributed"/>
    </xf>
    <xf numFmtId="181" fontId="0" fillId="0" borderId="12" xfId="16" applyFont="1" applyFill="1" applyBorder="1" applyAlignment="1">
      <alignment/>
    </xf>
    <xf numFmtId="181" fontId="4" fillId="0" borderId="20" xfId="16" applyFont="1" applyFill="1" applyBorder="1" applyAlignment="1">
      <alignment horizontal="center"/>
    </xf>
    <xf numFmtId="181" fontId="4" fillId="0" borderId="9" xfId="16" applyFont="1" applyFill="1" applyBorder="1" applyAlignment="1">
      <alignment horizontal="distributed"/>
    </xf>
    <xf numFmtId="181" fontId="4" fillId="0" borderId="4" xfId="16" applyFont="1" applyFill="1" applyBorder="1" applyAlignment="1">
      <alignment horizontal="distributed"/>
    </xf>
    <xf numFmtId="181" fontId="4" fillId="0" borderId="12" xfId="16" applyFont="1" applyFill="1" applyBorder="1" applyAlignment="1">
      <alignment horizontal="centerContinuous"/>
    </xf>
    <xf numFmtId="181" fontId="4" fillId="0" borderId="21" xfId="16" applyFont="1" applyFill="1" applyBorder="1" applyAlignment="1">
      <alignment/>
    </xf>
    <xf numFmtId="185" fontId="4" fillId="0" borderId="22" xfId="16" applyNumberFormat="1" applyFont="1" applyFill="1" applyBorder="1" applyAlignment="1">
      <alignment/>
    </xf>
    <xf numFmtId="181" fontId="4" fillId="0" borderId="22" xfId="16" applyFont="1" applyFill="1" applyBorder="1" applyAlignment="1">
      <alignment/>
    </xf>
    <xf numFmtId="181" fontId="4" fillId="0" borderId="23" xfId="16" applyFont="1" applyFill="1" applyBorder="1" applyAlignment="1">
      <alignment/>
    </xf>
    <xf numFmtId="185" fontId="4" fillId="0" borderId="0" xfId="16" applyNumberFormat="1" applyFont="1" applyFill="1" applyBorder="1" applyAlignment="1">
      <alignment/>
    </xf>
    <xf numFmtId="181" fontId="4" fillId="0" borderId="23" xfId="16" applyFont="1" applyFill="1" applyBorder="1" applyAlignment="1">
      <alignment horizontal="right"/>
    </xf>
    <xf numFmtId="176" fontId="4" fillId="0" borderId="0" xfId="16" applyNumberFormat="1" applyFont="1" applyFill="1" applyBorder="1" applyAlignment="1">
      <alignment horizontal="right"/>
    </xf>
    <xf numFmtId="181" fontId="9" fillId="0" borderId="0" xfId="16" applyFont="1" applyFill="1" applyAlignment="1">
      <alignment/>
    </xf>
    <xf numFmtId="181" fontId="4" fillId="0" borderId="23" xfId="16" applyNumberFormat="1" applyFont="1" applyFill="1" applyBorder="1" applyAlignment="1">
      <alignment horizontal="right"/>
    </xf>
    <xf numFmtId="185" fontId="4" fillId="0" borderId="0" xfId="16" applyNumberFormat="1" applyFont="1" applyFill="1" applyBorder="1" applyAlignment="1">
      <alignment horizontal="right"/>
    </xf>
    <xf numFmtId="185" fontId="4" fillId="0" borderId="0" xfId="16" applyNumberFormat="1" applyFont="1" applyFill="1" applyAlignment="1">
      <alignment horizontal="right"/>
    </xf>
    <xf numFmtId="0" fontId="4" fillId="0" borderId="0" xfId="16" applyNumberFormat="1" applyFont="1" applyFill="1" applyAlignment="1">
      <alignment horizontal="right"/>
    </xf>
    <xf numFmtId="181" fontId="0" fillId="0" borderId="24" xfId="16" applyFont="1" applyFill="1" applyBorder="1" applyAlignment="1">
      <alignment horizontal="distributed" vertical="center" wrapText="1"/>
    </xf>
    <xf numFmtId="181" fontId="4" fillId="0" borderId="8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center" vertical="center" wrapText="1"/>
    </xf>
    <xf numFmtId="181" fontId="4" fillId="0" borderId="0" xfId="16" applyFont="1" applyFill="1" applyBorder="1" applyAlignment="1">
      <alignment horizontal="distributed" vertical="center" wrapText="1"/>
    </xf>
    <xf numFmtId="181" fontId="4" fillId="0" borderId="0" xfId="16" applyFont="1" applyFill="1" applyAlignment="1">
      <alignment horizontal="distributed" vertical="center" wrapText="1"/>
    </xf>
    <xf numFmtId="185" fontId="5" fillId="0" borderId="0" xfId="16" applyNumberFormat="1" applyFont="1" applyFill="1" applyAlignment="1">
      <alignment/>
    </xf>
    <xf numFmtId="185" fontId="4" fillId="0" borderId="6" xfId="16" applyNumberFormat="1" applyFont="1" applyFill="1" applyBorder="1" applyAlignment="1">
      <alignment/>
    </xf>
    <xf numFmtId="182" fontId="4" fillId="0" borderId="6" xfId="16" applyNumberFormat="1" applyFont="1" applyFill="1" applyBorder="1" applyAlignment="1">
      <alignment/>
    </xf>
    <xf numFmtId="181" fontId="4" fillId="0" borderId="25" xfId="16" applyFont="1" applyFill="1" applyBorder="1" applyAlignment="1">
      <alignment/>
    </xf>
    <xf numFmtId="0" fontId="4" fillId="0" borderId="26" xfId="0" applyFont="1" applyFill="1" applyBorder="1" applyAlignment="1">
      <alignment horizontal="distributed" vertical="center" wrapText="1"/>
    </xf>
    <xf numFmtId="0" fontId="4" fillId="0" borderId="27" xfId="0" applyFont="1" applyFill="1" applyBorder="1" applyAlignment="1">
      <alignment horizontal="left" vertical="center" wrapText="1"/>
    </xf>
    <xf numFmtId="181" fontId="4" fillId="0" borderId="1" xfId="16" applyFont="1" applyFill="1" applyBorder="1" applyAlignment="1">
      <alignment vertical="center"/>
    </xf>
    <xf numFmtId="182" fontId="4" fillId="0" borderId="21" xfId="16" applyNumberFormat="1" applyFont="1" applyFill="1" applyBorder="1" applyAlignment="1">
      <alignment horizontal="distributed" vertical="center"/>
    </xf>
    <xf numFmtId="181" fontId="4" fillId="0" borderId="24" xfId="16" applyFont="1" applyFill="1" applyBorder="1" applyAlignment="1">
      <alignment horizontal="distributed"/>
    </xf>
    <xf numFmtId="181" fontId="4" fillId="0" borderId="28" xfId="16" applyFont="1" applyFill="1" applyBorder="1" applyAlignment="1">
      <alignment/>
    </xf>
    <xf numFmtId="181" fontId="4" fillId="0" borderId="3" xfId="16" applyFont="1" applyFill="1" applyBorder="1" applyAlignment="1">
      <alignment horizontal="center"/>
    </xf>
    <xf numFmtId="49" fontId="4" fillId="0" borderId="29" xfId="16" applyNumberFormat="1" applyFont="1" applyFill="1" applyBorder="1" applyAlignment="1">
      <alignment horizontal="center" shrinkToFit="1"/>
    </xf>
    <xf numFmtId="181" fontId="4" fillId="0" borderId="3" xfId="16" applyFont="1" applyFill="1" applyBorder="1" applyAlignment="1">
      <alignment horizontal="center"/>
    </xf>
    <xf numFmtId="49" fontId="11" fillId="0" borderId="29" xfId="16" applyNumberFormat="1" applyFont="1" applyFill="1" applyBorder="1" applyAlignment="1">
      <alignment horizontal="center" shrinkToFit="1"/>
    </xf>
    <xf numFmtId="49" fontId="4" fillId="0" borderId="30" xfId="16" applyNumberFormat="1" applyFont="1" applyFill="1" applyBorder="1" applyAlignment="1">
      <alignment horizontal="center"/>
    </xf>
    <xf numFmtId="185" fontId="4" fillId="0" borderId="9" xfId="16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distributed"/>
    </xf>
    <xf numFmtId="181" fontId="4" fillId="0" borderId="4" xfId="16" applyFont="1" applyFill="1" applyBorder="1" applyAlignment="1">
      <alignment horizontal="distributed" vertical="center"/>
    </xf>
    <xf numFmtId="182" fontId="4" fillId="0" borderId="10" xfId="16" applyNumberFormat="1" applyFont="1" applyFill="1" applyBorder="1" applyAlignment="1">
      <alignment horizontal="distributed" vertical="center"/>
    </xf>
    <xf numFmtId="182" fontId="4" fillId="0" borderId="22" xfId="16" applyNumberFormat="1" applyFont="1" applyFill="1" applyBorder="1" applyAlignment="1">
      <alignment/>
    </xf>
    <xf numFmtId="182" fontId="4" fillId="0" borderId="0" xfId="16" applyNumberFormat="1" applyFont="1" applyFill="1" applyAlignment="1">
      <alignment horizontal="right"/>
    </xf>
    <xf numFmtId="192" fontId="4" fillId="0" borderId="0" xfId="16" applyNumberFormat="1" applyFont="1" applyFill="1" applyAlignment="1">
      <alignment horizontal="right" wrapText="1"/>
    </xf>
    <xf numFmtId="181" fontId="4" fillId="0" borderId="8" xfId="16" applyFont="1" applyFill="1" applyBorder="1" applyAlignment="1">
      <alignment/>
    </xf>
    <xf numFmtId="181" fontId="4" fillId="0" borderId="11" xfId="16" applyFont="1" applyFill="1" applyBorder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185" fontId="12" fillId="0" borderId="5" xfId="16" applyNumberFormat="1" applyFont="1" applyFill="1" applyBorder="1" applyAlignment="1">
      <alignment horizontal="center" vertical="center" wrapText="1"/>
    </xf>
    <xf numFmtId="181" fontId="4" fillId="0" borderId="0" xfId="16" applyFont="1" applyFill="1" applyBorder="1" applyAlignment="1">
      <alignment vertical="center"/>
    </xf>
    <xf numFmtId="181" fontId="4" fillId="0" borderId="0" xfId="16" applyFont="1" applyFill="1" applyBorder="1" applyAlignment="1">
      <alignment horizontal="left" vertical="center"/>
    </xf>
    <xf numFmtId="181" fontId="4" fillId="0" borderId="0" xfId="16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distributed"/>
    </xf>
    <xf numFmtId="181" fontId="0" fillId="0" borderId="6" xfId="16" applyFont="1" applyFill="1" applyBorder="1" applyAlignment="1">
      <alignment/>
    </xf>
    <xf numFmtId="181" fontId="4" fillId="0" borderId="0" xfId="16" applyFont="1" applyFill="1" applyAlignment="1">
      <alignment horizontal="distributed" vertical="center"/>
    </xf>
    <xf numFmtId="181" fontId="0" fillId="0" borderId="0" xfId="16" applyFont="1" applyFill="1" applyAlignment="1">
      <alignment horizontal="distributed" vertical="center"/>
    </xf>
    <xf numFmtId="181" fontId="4" fillId="0" borderId="13" xfId="16" applyFont="1" applyFill="1" applyBorder="1" applyAlignment="1">
      <alignment horizontal="distributed" vertical="center"/>
    </xf>
    <xf numFmtId="181" fontId="4" fillId="0" borderId="23" xfId="16" applyFont="1" applyFill="1" applyBorder="1" applyAlignment="1">
      <alignment vertical="center"/>
    </xf>
    <xf numFmtId="181" fontId="4" fillId="0" borderId="23" xfId="16" applyFont="1" applyFill="1" applyBorder="1" applyAlignment="1">
      <alignment horizontal="left" vertical="center"/>
    </xf>
    <xf numFmtId="181" fontId="4" fillId="0" borderId="23" xfId="16" applyFont="1" applyFill="1" applyBorder="1" applyAlignment="1">
      <alignment horizontal="distributed" vertical="top"/>
    </xf>
    <xf numFmtId="181" fontId="4" fillId="0" borderId="23" xfId="16" applyFont="1" applyFill="1" applyBorder="1" applyAlignment="1">
      <alignment horizontal="distributed" vertical="center"/>
    </xf>
    <xf numFmtId="181" fontId="0" fillId="0" borderId="6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top"/>
    </xf>
    <xf numFmtId="181" fontId="4" fillId="0" borderId="28" xfId="16" applyFont="1" applyFill="1" applyBorder="1" applyAlignment="1">
      <alignment horizontal="distributed" vertical="center"/>
    </xf>
    <xf numFmtId="49" fontId="4" fillId="0" borderId="6" xfId="16" applyNumberFormat="1" applyFont="1" applyFill="1" applyBorder="1" applyAlignment="1">
      <alignment horizontal="center" vertical="center" shrinkToFit="1"/>
    </xf>
    <xf numFmtId="181" fontId="4" fillId="0" borderId="3" xfId="16" applyFont="1" applyFill="1" applyBorder="1" applyAlignment="1">
      <alignment horizontal="center" vertical="center"/>
    </xf>
    <xf numFmtId="181" fontId="0" fillId="0" borderId="12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 horizontal="distributed" vertical="center"/>
    </xf>
    <xf numFmtId="181" fontId="11" fillId="0" borderId="5" xfId="16" applyFont="1" applyFill="1" applyBorder="1" applyAlignment="1">
      <alignment horizontal="center" vertical="center" wrapText="1"/>
    </xf>
    <xf numFmtId="181" fontId="12" fillId="0" borderId="5" xfId="16" applyFont="1" applyFill="1" applyBorder="1" applyAlignment="1">
      <alignment vertical="center" wrapText="1"/>
    </xf>
    <xf numFmtId="181" fontId="4" fillId="0" borderId="0" xfId="16" applyFont="1" applyFill="1" applyBorder="1" applyAlignment="1">
      <alignment/>
    </xf>
    <xf numFmtId="181" fontId="4" fillId="0" borderId="16" xfId="16" applyFont="1" applyFill="1" applyBorder="1" applyAlignment="1">
      <alignment horizontal="center"/>
    </xf>
    <xf numFmtId="181" fontId="4" fillId="0" borderId="10" xfId="16" applyFont="1" applyFill="1" applyBorder="1" applyAlignment="1">
      <alignment horizontal="center"/>
    </xf>
    <xf numFmtId="181" fontId="4" fillId="0" borderId="17" xfId="16" applyFont="1" applyFill="1" applyBorder="1" applyAlignment="1">
      <alignment horizontal="center"/>
    </xf>
    <xf numFmtId="181" fontId="4" fillId="0" borderId="8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/>
    </xf>
    <xf numFmtId="181" fontId="4" fillId="0" borderId="10" xfId="16" applyFont="1" applyFill="1" applyBorder="1" applyAlignment="1">
      <alignment horizontal="distributed"/>
    </xf>
    <xf numFmtId="181" fontId="4" fillId="0" borderId="1" xfId="16" applyFont="1" applyFill="1" applyBorder="1" applyAlignment="1">
      <alignment horizontal="distributed" vertical="center"/>
    </xf>
    <xf numFmtId="181" fontId="4" fillId="0" borderId="2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horizontal="distributed" vertical="center" wrapText="1"/>
    </xf>
    <xf numFmtId="181" fontId="4" fillId="0" borderId="2" xfId="16" applyFont="1" applyFill="1" applyBorder="1" applyAlignment="1">
      <alignment horizontal="distributed" vertical="center" wrapText="1"/>
    </xf>
    <xf numFmtId="181" fontId="4" fillId="0" borderId="8" xfId="16" applyFont="1" applyFill="1" applyBorder="1" applyAlignment="1">
      <alignment horizontal="distributed" vertical="center" wrapText="1"/>
    </xf>
    <xf numFmtId="181" fontId="4" fillId="0" borderId="29" xfId="16" applyFont="1" applyFill="1" applyBorder="1" applyAlignment="1">
      <alignment horizontal="center"/>
    </xf>
    <xf numFmtId="181" fontId="4" fillId="0" borderId="9" xfId="16" applyFont="1" applyFill="1" applyBorder="1" applyAlignment="1">
      <alignment horizontal="center"/>
    </xf>
    <xf numFmtId="181" fontId="4" fillId="0" borderId="12" xfId="16" applyFont="1" applyFill="1" applyBorder="1" applyAlignment="1">
      <alignment horizontal="center"/>
    </xf>
    <xf numFmtId="181" fontId="4" fillId="0" borderId="28" xfId="16" applyFont="1" applyFill="1" applyBorder="1" applyAlignment="1">
      <alignment horizontal="center"/>
    </xf>
    <xf numFmtId="181" fontId="4" fillId="0" borderId="31" xfId="16" applyFont="1" applyFill="1" applyBorder="1" applyAlignment="1">
      <alignment horizontal="center"/>
    </xf>
    <xf numFmtId="181" fontId="4" fillId="0" borderId="25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185" fontId="4" fillId="0" borderId="8" xfId="16" applyNumberFormat="1" applyFont="1" applyFill="1" applyBorder="1" applyAlignment="1">
      <alignment horizontal="center" vertical="center" wrapText="1"/>
    </xf>
    <xf numFmtId="185" fontId="4" fillId="0" borderId="11" xfId="16" applyNumberFormat="1" applyFont="1" applyFill="1" applyBorder="1" applyAlignment="1">
      <alignment horizontal="center" vertical="center" wrapText="1"/>
    </xf>
    <xf numFmtId="181" fontId="4" fillId="0" borderId="10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21" xfId="16" applyFont="1" applyFill="1" applyBorder="1" applyAlignment="1">
      <alignment horizontal="distributed" vertical="center" wrapText="1"/>
    </xf>
    <xf numFmtId="181" fontId="4" fillId="0" borderId="3" xfId="16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181" fontId="4" fillId="0" borderId="17" xfId="16" applyFont="1" applyFill="1" applyBorder="1" applyAlignment="1">
      <alignment horizontal="distributed"/>
    </xf>
    <xf numFmtId="0" fontId="0" fillId="0" borderId="31" xfId="0" applyFill="1" applyBorder="1" applyAlignment="1">
      <alignment horizontal="center"/>
    </xf>
    <xf numFmtId="181" fontId="4" fillId="0" borderId="15" xfId="16" applyFont="1" applyFill="1" applyBorder="1" applyAlignment="1">
      <alignment horizontal="center"/>
    </xf>
    <xf numFmtId="181" fontId="4" fillId="0" borderId="5" xfId="16" applyFont="1" applyFill="1" applyBorder="1" applyAlignment="1">
      <alignment horizontal="center" vertical="center" wrapText="1"/>
    </xf>
    <xf numFmtId="181" fontId="4" fillId="0" borderId="8" xfId="16" applyFont="1" applyFill="1" applyBorder="1" applyAlignment="1">
      <alignment horizontal="center" vertical="center" wrapText="1"/>
    </xf>
    <xf numFmtId="181" fontId="4" fillId="0" borderId="8" xfId="16" applyFont="1" applyFill="1" applyBorder="1" applyAlignment="1">
      <alignment horizontal="distributed" vertical="center"/>
    </xf>
    <xf numFmtId="49" fontId="4" fillId="0" borderId="29" xfId="16" applyNumberFormat="1" applyFont="1" applyFill="1" applyBorder="1" applyAlignment="1">
      <alignment horizontal="center"/>
    </xf>
    <xf numFmtId="49" fontId="4" fillId="0" borderId="28" xfId="16" applyNumberFormat="1" applyFont="1" applyFill="1" applyBorder="1" applyAlignment="1">
      <alignment horizontal="center"/>
    </xf>
    <xf numFmtId="49" fontId="4" fillId="0" borderId="31" xfId="16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6" xfId="0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center" vertical="center"/>
    </xf>
    <xf numFmtId="181" fontId="4" fillId="0" borderId="17" xfId="16" applyFont="1" applyFill="1" applyBorder="1" applyAlignment="1">
      <alignment horizontal="center" vertical="center"/>
    </xf>
    <xf numFmtId="181" fontId="4" fillId="0" borderId="32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center" vertical="center"/>
    </xf>
    <xf numFmtId="181" fontId="4" fillId="0" borderId="21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11" xfId="16" applyFont="1" applyFill="1" applyBorder="1" applyAlignment="1">
      <alignment horizontal="center" vertical="center" wrapText="1"/>
    </xf>
    <xf numFmtId="181" fontId="4" fillId="0" borderId="21" xfId="16" applyFont="1" applyFill="1" applyBorder="1" applyAlignment="1">
      <alignment horizontal="distributed" vertical="center" wrapText="1"/>
    </xf>
    <xf numFmtId="181" fontId="4" fillId="0" borderId="23" xfId="16" applyFont="1" applyFill="1" applyBorder="1" applyAlignment="1">
      <alignment horizontal="distributed" vertical="center" wrapText="1"/>
    </xf>
    <xf numFmtId="181" fontId="4" fillId="0" borderId="3" xfId="16" applyFont="1" applyFill="1" applyBorder="1" applyAlignment="1">
      <alignment horizontal="distributed" vertical="center" wrapText="1"/>
    </xf>
    <xf numFmtId="181" fontId="4" fillId="0" borderId="1" xfId="16" applyFont="1" applyFill="1" applyBorder="1" applyAlignment="1">
      <alignment horizontal="center" vertical="center"/>
    </xf>
    <xf numFmtId="181" fontId="4" fillId="0" borderId="27" xfId="16" applyFont="1" applyFill="1" applyBorder="1" applyAlignment="1">
      <alignment horizontal="center" vertical="center"/>
    </xf>
    <xf numFmtId="181" fontId="4" fillId="0" borderId="2" xfId="16" applyFont="1" applyFill="1" applyBorder="1" applyAlignment="1">
      <alignment horizontal="center" vertical="center"/>
    </xf>
    <xf numFmtId="181" fontId="4" fillId="0" borderId="3" xfId="16" applyFont="1" applyFill="1" applyBorder="1" applyAlignment="1">
      <alignment horizont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25" xfId="0" applyFont="1" applyFill="1" applyBorder="1" applyAlignment="1">
      <alignment horizontal="distributed" vertical="center" wrapText="1" shrinkToFit="1"/>
    </xf>
    <xf numFmtId="0" fontId="4" fillId="0" borderId="0" xfId="0" applyFont="1" applyFill="1" applyBorder="1" applyAlignment="1">
      <alignment horizontal="distributed" vertical="center" wrapText="1" shrinkToFit="1"/>
    </xf>
    <xf numFmtId="0" fontId="4" fillId="0" borderId="6" xfId="0" applyFont="1" applyFill="1" applyBorder="1" applyAlignment="1">
      <alignment horizontal="distributed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distributed"/>
    </xf>
    <xf numFmtId="181" fontId="4" fillId="0" borderId="27" xfId="16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top" wrapText="1"/>
    </xf>
    <xf numFmtId="0" fontId="4" fillId="0" borderId="2" xfId="0" applyFont="1" applyFill="1" applyBorder="1" applyAlignment="1">
      <alignment horizontal="distributed" vertical="top" wrapText="1"/>
    </xf>
    <xf numFmtId="181" fontId="4" fillId="0" borderId="5" xfId="16" applyFont="1" applyFill="1" applyBorder="1" applyAlignment="1">
      <alignment horizontal="center" vertical="center"/>
    </xf>
    <xf numFmtId="181" fontId="4" fillId="0" borderId="8" xfId="16" applyFont="1" applyFill="1" applyBorder="1" applyAlignment="1">
      <alignment horizontal="center" vertical="center"/>
    </xf>
    <xf numFmtId="181" fontId="4" fillId="0" borderId="11" xfId="16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distributed" vertical="center" wrapText="1" shrinkToFit="1"/>
    </xf>
    <xf numFmtId="0" fontId="4" fillId="0" borderId="23" xfId="0" applyFont="1" applyFill="1" applyBorder="1" applyAlignment="1">
      <alignment horizontal="distributed" vertical="center" wrapText="1" shrinkToFit="1"/>
    </xf>
    <xf numFmtId="0" fontId="4" fillId="0" borderId="3" xfId="0" applyFont="1" applyFill="1" applyBorder="1" applyAlignment="1">
      <alignment horizontal="distributed" vertical="center" wrapText="1" shrinkToFit="1"/>
    </xf>
    <xf numFmtId="181" fontId="4" fillId="0" borderId="27" xfId="16" applyFont="1" applyFill="1" applyBorder="1" applyAlignment="1">
      <alignment horizontal="center" vertical="center" wrapText="1"/>
    </xf>
    <xf numFmtId="181" fontId="4" fillId="0" borderId="2" xfId="16" applyFont="1" applyFill="1" applyBorder="1" applyAlignment="1">
      <alignment horizontal="center" vertical="center" wrapText="1"/>
    </xf>
    <xf numFmtId="181" fontId="4" fillId="0" borderId="33" xfId="16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 shrinkToFit="1"/>
    </xf>
    <xf numFmtId="0" fontId="0" fillId="0" borderId="27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81" fontId="4" fillId="0" borderId="16" xfId="16" applyFont="1" applyFill="1" applyBorder="1" applyAlignment="1">
      <alignment horizontal="center" vertical="center"/>
    </xf>
    <xf numFmtId="181" fontId="4" fillId="0" borderId="10" xfId="16" applyFont="1" applyFill="1" applyBorder="1" applyAlignment="1">
      <alignment horizontal="center" vertical="center"/>
    </xf>
    <xf numFmtId="181" fontId="4" fillId="0" borderId="5" xfId="16" applyFont="1" applyFill="1" applyBorder="1" applyAlignment="1">
      <alignment horizontal="distributed" vertical="center" wrapText="1"/>
    </xf>
    <xf numFmtId="181" fontId="4" fillId="0" borderId="29" xfId="16" applyFont="1" applyFill="1" applyBorder="1" applyAlignment="1">
      <alignment horizontal="center" vertical="center" shrinkToFit="1"/>
    </xf>
    <xf numFmtId="181" fontId="4" fillId="0" borderId="28" xfId="16" applyFont="1" applyFill="1" applyBorder="1" applyAlignment="1">
      <alignment horizontal="center" vertical="center" shrinkToFit="1"/>
    </xf>
    <xf numFmtId="182" fontId="4" fillId="0" borderId="23" xfId="16" applyNumberFormat="1" applyFont="1" applyFill="1" applyBorder="1" applyAlignment="1">
      <alignment horizontal="distributed" vertical="center" wrapText="1"/>
    </xf>
    <xf numFmtId="182" fontId="4" fillId="0" borderId="3" xfId="16" applyNumberFormat="1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181" fontId="4" fillId="0" borderId="24" xfId="16" applyFont="1" applyFill="1" applyBorder="1" applyAlignment="1">
      <alignment horizontal="distributed" vertical="center"/>
    </xf>
    <xf numFmtId="181" fontId="4" fillId="0" borderId="22" xfId="16" applyFont="1" applyFill="1" applyBorder="1" applyAlignment="1">
      <alignment horizontal="distributed"/>
    </xf>
    <xf numFmtId="0" fontId="0" fillId="0" borderId="22" xfId="0" applyBorder="1" applyAlignment="1">
      <alignment/>
    </xf>
    <xf numFmtId="181" fontId="4" fillId="0" borderId="0" xfId="16" applyFont="1" applyFill="1" applyAlignment="1">
      <alignment horizontal="distributed"/>
    </xf>
    <xf numFmtId="0" fontId="0" fillId="0" borderId="0" xfId="0" applyAlignment="1">
      <alignment/>
    </xf>
    <xf numFmtId="0" fontId="0" fillId="0" borderId="8" xfId="0" applyBorder="1" applyAlignment="1">
      <alignment horizontal="center" vertical="center" wrapText="1"/>
    </xf>
    <xf numFmtId="181" fontId="11" fillId="0" borderId="5" xfId="16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81" fontId="4" fillId="0" borderId="30" xfId="16" applyFont="1" applyFill="1" applyBorder="1" applyAlignment="1">
      <alignment horizontal="center" vertical="center"/>
    </xf>
    <xf numFmtId="181" fontId="4" fillId="0" borderId="4" xfId="16" applyFont="1" applyFill="1" applyBorder="1" applyAlignment="1">
      <alignment horizontal="distributed" vertical="center"/>
    </xf>
    <xf numFmtId="49" fontId="4" fillId="0" borderId="29" xfId="16" applyNumberFormat="1" applyFont="1" applyFill="1" applyBorder="1" applyAlignment="1">
      <alignment horizontal="center" vertical="center"/>
    </xf>
    <xf numFmtId="49" fontId="4" fillId="0" borderId="28" xfId="16" applyNumberFormat="1" applyFont="1" applyFill="1" applyBorder="1" applyAlignment="1">
      <alignment horizontal="center" vertical="center"/>
    </xf>
    <xf numFmtId="49" fontId="4" fillId="0" borderId="31" xfId="16" applyNumberFormat="1" applyFont="1" applyFill="1" applyBorder="1" applyAlignment="1">
      <alignment horizontal="center" vertical="center"/>
    </xf>
    <xf numFmtId="181" fontId="4" fillId="0" borderId="27" xfId="16" applyFont="1" applyFill="1" applyBorder="1" applyAlignment="1">
      <alignment horizontal="distributed" vertical="top" wrapText="1"/>
    </xf>
    <xf numFmtId="181" fontId="4" fillId="0" borderId="2" xfId="16" applyFont="1" applyFill="1" applyBorder="1" applyAlignment="1">
      <alignment horizontal="distributed" vertical="top"/>
    </xf>
    <xf numFmtId="181" fontId="4" fillId="0" borderId="33" xfId="16" applyFont="1" applyFill="1" applyBorder="1" applyAlignment="1">
      <alignment horizontal="distributed" vertical="center" wrapText="1"/>
    </xf>
    <xf numFmtId="181" fontId="4" fillId="0" borderId="23" xfId="16" applyFont="1" applyFill="1" applyBorder="1" applyAlignment="1">
      <alignment horizontal="distributed" vertical="center" wrapText="1"/>
    </xf>
    <xf numFmtId="181" fontId="4" fillId="0" borderId="26" xfId="16" applyFont="1" applyFill="1" applyBorder="1" applyAlignment="1">
      <alignment horizontal="distributed" vertical="center" wrapText="1"/>
    </xf>
    <xf numFmtId="181" fontId="4" fillId="0" borderId="27" xfId="16" applyFont="1" applyFill="1" applyBorder="1" applyAlignment="1">
      <alignment horizontal="distributed" vertical="center" wrapText="1"/>
    </xf>
    <xf numFmtId="181" fontId="4" fillId="0" borderId="29" xfId="16" applyFont="1" applyFill="1" applyBorder="1" applyAlignment="1">
      <alignment horizontal="center" vertical="center"/>
    </xf>
    <xf numFmtId="181" fontId="4" fillId="0" borderId="28" xfId="16" applyFont="1" applyFill="1" applyBorder="1" applyAlignment="1">
      <alignment horizontal="center" vertical="center"/>
    </xf>
    <xf numFmtId="181" fontId="4" fillId="0" borderId="31" xfId="16" applyFont="1" applyFill="1" applyBorder="1" applyAlignment="1">
      <alignment horizontal="center" vertical="center"/>
    </xf>
    <xf numFmtId="0" fontId="10" fillId="0" borderId="0" xfId="0" applyFont="1" applyFill="1" applyAlignment="1">
      <alignment horizontal="distributed" vertical="center"/>
    </xf>
    <xf numFmtId="0" fontId="10" fillId="0" borderId="6" xfId="0" applyFont="1" applyFill="1" applyBorder="1" applyAlignment="1">
      <alignment horizontal="distributed" vertical="center"/>
    </xf>
    <xf numFmtId="181" fontId="4" fillId="0" borderId="23" xfId="16" applyFont="1" applyFill="1" applyBorder="1" applyAlignment="1">
      <alignment horizontal="distributed" vertical="top" wrapText="1"/>
    </xf>
    <xf numFmtId="0" fontId="0" fillId="0" borderId="3" xfId="0" applyFill="1" applyBorder="1" applyAlignment="1">
      <alignment horizontal="distributed" vertical="top"/>
    </xf>
    <xf numFmtId="181" fontId="4" fillId="0" borderId="11" xfId="16" applyFont="1" applyFill="1" applyBorder="1" applyAlignment="1">
      <alignment horizontal="distributed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showGridLines="0" tabSelected="1" view="pageBreakPreview" zoomScaleNormal="85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" sqref="D1"/>
    </sheetView>
  </sheetViews>
  <sheetFormatPr defaultColWidth="8.625" defaultRowHeight="12.75"/>
  <cols>
    <col min="1" max="1" width="1.875" style="7" customWidth="1"/>
    <col min="2" max="2" width="19.75390625" style="7" customWidth="1"/>
    <col min="3" max="3" width="0.875" style="7" customWidth="1"/>
    <col min="4" max="6" width="15.75390625" style="7" customWidth="1"/>
    <col min="7" max="9" width="15.125" style="7" customWidth="1"/>
    <col min="10" max="10" width="14.75390625" style="7" customWidth="1"/>
    <col min="11" max="11" width="18.00390625" style="7" customWidth="1"/>
    <col min="12" max="14" width="16.25390625" style="7" customWidth="1"/>
    <col min="15" max="15" width="16.625" style="7" customWidth="1"/>
    <col min="16" max="20" width="16.25390625" style="7" customWidth="1"/>
    <col min="21" max="16384" width="8.625" style="7" customWidth="1"/>
  </cols>
  <sheetData>
    <row r="1" spans="2:12" ht="24">
      <c r="B1" s="31"/>
      <c r="D1" s="31" t="s">
        <v>61</v>
      </c>
      <c r="L1" s="31" t="s">
        <v>62</v>
      </c>
    </row>
    <row r="2" spans="1:20" ht="15.75" customHeight="1" thickBot="1">
      <c r="A2" s="15"/>
      <c r="B2" s="15"/>
      <c r="C2" s="15"/>
      <c r="D2" s="15"/>
      <c r="E2" s="15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5.75" customHeight="1">
      <c r="A3" s="11"/>
      <c r="B3" s="153" t="s">
        <v>63</v>
      </c>
      <c r="C3" s="36"/>
      <c r="D3" s="141" t="s">
        <v>34</v>
      </c>
      <c r="E3" s="142"/>
      <c r="F3" s="164"/>
      <c r="G3" s="141" t="s">
        <v>41</v>
      </c>
      <c r="H3" s="142"/>
      <c r="I3" s="142"/>
      <c r="J3" s="142"/>
      <c r="K3" s="142"/>
      <c r="L3" s="158" t="s">
        <v>41</v>
      </c>
      <c r="M3" s="158"/>
      <c r="N3" s="159"/>
      <c r="O3" s="141" t="s">
        <v>64</v>
      </c>
      <c r="P3" s="142"/>
      <c r="Q3" s="142"/>
      <c r="R3" s="142"/>
      <c r="S3" s="142"/>
      <c r="T3" s="142"/>
    </row>
    <row r="4" spans="1:20" ht="15.75" customHeight="1">
      <c r="A4" s="11"/>
      <c r="B4" s="154"/>
      <c r="C4" s="36"/>
      <c r="D4" s="145" t="s">
        <v>44</v>
      </c>
      <c r="E4" s="162" t="s">
        <v>42</v>
      </c>
      <c r="F4" s="1" t="s">
        <v>65</v>
      </c>
      <c r="G4" s="64" t="s">
        <v>35</v>
      </c>
      <c r="H4" s="95"/>
      <c r="I4" s="63"/>
      <c r="J4" s="143" t="s">
        <v>0</v>
      </c>
      <c r="K4" s="160" t="s">
        <v>33</v>
      </c>
      <c r="L4" s="95" t="s">
        <v>36</v>
      </c>
      <c r="M4" s="95"/>
      <c r="N4" s="63"/>
      <c r="O4" s="64" t="s">
        <v>37</v>
      </c>
      <c r="P4" s="95"/>
      <c r="Q4" s="63"/>
      <c r="R4" s="143" t="s">
        <v>66</v>
      </c>
      <c r="S4" s="64" t="s">
        <v>58</v>
      </c>
      <c r="T4" s="95"/>
    </row>
    <row r="5" spans="1:20" ht="31.5" customHeight="1" thickBot="1">
      <c r="A5" s="15"/>
      <c r="B5" s="155"/>
      <c r="C5" s="38"/>
      <c r="D5" s="146"/>
      <c r="E5" s="163"/>
      <c r="F5" s="2" t="s">
        <v>43</v>
      </c>
      <c r="G5" s="16" t="s">
        <v>67</v>
      </c>
      <c r="H5" s="16" t="s">
        <v>2</v>
      </c>
      <c r="I5" s="16" t="s">
        <v>3</v>
      </c>
      <c r="J5" s="144"/>
      <c r="K5" s="161"/>
      <c r="L5" s="32" t="s">
        <v>68</v>
      </c>
      <c r="M5" s="16" t="s">
        <v>4</v>
      </c>
      <c r="N5" s="16" t="s">
        <v>5</v>
      </c>
      <c r="O5" s="16" t="s">
        <v>1</v>
      </c>
      <c r="P5" s="27" t="s">
        <v>2</v>
      </c>
      <c r="Q5" s="27" t="s">
        <v>3</v>
      </c>
      <c r="R5" s="144"/>
      <c r="S5" s="16" t="s">
        <v>6</v>
      </c>
      <c r="T5" s="17" t="s">
        <v>7</v>
      </c>
    </row>
    <row r="6" spans="1:20" ht="17.25" customHeight="1" thickBot="1">
      <c r="A6" s="15"/>
      <c r="B6" s="37" t="s">
        <v>8</v>
      </c>
      <c r="C6" s="38"/>
      <c r="D6" s="148" t="s">
        <v>69</v>
      </c>
      <c r="E6" s="165"/>
      <c r="F6" s="3" t="s">
        <v>70</v>
      </c>
      <c r="G6" s="148" t="s">
        <v>57</v>
      </c>
      <c r="H6" s="151"/>
      <c r="I6" s="151"/>
      <c r="J6" s="151"/>
      <c r="K6" s="151"/>
      <c r="L6" s="151" t="s">
        <v>71</v>
      </c>
      <c r="M6" s="151"/>
      <c r="N6" s="152"/>
      <c r="O6" s="148" t="s">
        <v>72</v>
      </c>
      <c r="P6" s="151"/>
      <c r="Q6" s="151"/>
      <c r="R6" s="151"/>
      <c r="S6" s="148" t="s">
        <v>73</v>
      </c>
      <c r="T6" s="151"/>
    </row>
    <row r="7" spans="1:20" ht="17.25" customHeight="1">
      <c r="A7" s="35"/>
      <c r="B7" s="39" t="s">
        <v>55</v>
      </c>
      <c r="C7" s="40"/>
      <c r="D7" s="137" t="s">
        <v>74</v>
      </c>
      <c r="E7" s="139"/>
      <c r="F7" s="4" t="s">
        <v>32</v>
      </c>
      <c r="G7" s="137" t="s">
        <v>9</v>
      </c>
      <c r="H7" s="138"/>
      <c r="I7" s="139"/>
      <c r="J7" s="33" t="s">
        <v>10</v>
      </c>
      <c r="K7" s="30" t="s">
        <v>9</v>
      </c>
      <c r="L7" s="138" t="s">
        <v>9</v>
      </c>
      <c r="M7" s="138"/>
      <c r="N7" s="139"/>
      <c r="O7" s="137" t="s">
        <v>9</v>
      </c>
      <c r="P7" s="138"/>
      <c r="Q7" s="139"/>
      <c r="R7" s="28" t="s">
        <v>10</v>
      </c>
      <c r="S7" s="149" t="s">
        <v>9</v>
      </c>
      <c r="T7" s="150"/>
    </row>
    <row r="8" spans="2:20" ht="33" customHeight="1">
      <c r="B8" s="41" t="s">
        <v>11</v>
      </c>
      <c r="C8" s="36"/>
      <c r="D8" s="20">
        <f aca="true" t="shared" si="0" ref="D8:J8">SUM(D9:D10)</f>
        <v>4105.75</v>
      </c>
      <c r="E8" s="21">
        <f t="shared" si="0"/>
        <v>1866.806</v>
      </c>
      <c r="F8" s="13">
        <v>202890.2902</v>
      </c>
      <c r="G8" s="13">
        <f t="shared" si="0"/>
        <v>1426779</v>
      </c>
      <c r="H8" s="13">
        <f t="shared" si="0"/>
        <v>665899</v>
      </c>
      <c r="I8" s="13">
        <f t="shared" si="0"/>
        <v>760880</v>
      </c>
      <c r="J8" s="13">
        <f t="shared" si="0"/>
        <v>558660</v>
      </c>
      <c r="K8" s="34" t="e">
        <f>G8/#REF!</f>
        <v>#REF!</v>
      </c>
      <c r="L8" s="13">
        <f>SUM(L9:L10)</f>
        <v>193428</v>
      </c>
      <c r="M8" s="13">
        <f>SUM(M9:M10)</f>
        <v>857416</v>
      </c>
      <c r="N8" s="13">
        <f>SUM(N9:N10)</f>
        <v>369290</v>
      </c>
      <c r="O8" s="13">
        <f aca="true" t="shared" si="1" ref="O8:T8">O9+O10</f>
        <v>1395900</v>
      </c>
      <c r="P8" s="13">
        <f t="shared" si="1"/>
        <v>650964</v>
      </c>
      <c r="Q8" s="13">
        <f t="shared" si="1"/>
        <v>744936</v>
      </c>
      <c r="R8" s="13">
        <f t="shared" si="1"/>
        <v>561923</v>
      </c>
      <c r="S8" s="13">
        <f t="shared" si="1"/>
        <v>50498</v>
      </c>
      <c r="T8" s="13">
        <f t="shared" si="1"/>
        <v>55556</v>
      </c>
    </row>
    <row r="9" spans="2:20" ht="33" customHeight="1">
      <c r="B9" s="41" t="s">
        <v>12</v>
      </c>
      <c r="C9" s="36"/>
      <c r="D9" s="20">
        <f>SUM(D11:D23)</f>
        <v>3616.93</v>
      </c>
      <c r="E9" s="21">
        <f aca="true" t="shared" si="2" ref="E9:J9">SUM(E11:E23)</f>
        <v>1626.936</v>
      </c>
      <c r="F9" s="13">
        <f>SUM(F11:F23)</f>
        <v>175658.37009999997</v>
      </c>
      <c r="G9" s="13">
        <f t="shared" si="2"/>
        <v>1276831</v>
      </c>
      <c r="H9" s="13">
        <f t="shared" si="2"/>
        <v>595337</v>
      </c>
      <c r="I9" s="13">
        <f t="shared" si="2"/>
        <v>681494</v>
      </c>
      <c r="J9" s="13">
        <f t="shared" si="2"/>
        <v>503933</v>
      </c>
      <c r="K9" s="34" t="e">
        <f>G9/#REF!</f>
        <v>#REF!</v>
      </c>
      <c r="L9" s="13">
        <f aca="true" t="shared" si="3" ref="L9:R9">SUM(L11:L23)</f>
        <v>170629</v>
      </c>
      <c r="M9" s="13">
        <f t="shared" si="3"/>
        <v>766086</v>
      </c>
      <c r="N9" s="13">
        <f t="shared" si="3"/>
        <v>333848</v>
      </c>
      <c r="O9" s="13">
        <f>SUM(O11:O23)</f>
        <v>1248876</v>
      </c>
      <c r="P9" s="13">
        <f t="shared" si="3"/>
        <v>581815</v>
      </c>
      <c r="Q9" s="13">
        <f t="shared" si="3"/>
        <v>667061</v>
      </c>
      <c r="R9" s="13">
        <f t="shared" si="3"/>
        <v>507088</v>
      </c>
      <c r="S9" s="13">
        <f>SUM(S11:S23)</f>
        <v>44012</v>
      </c>
      <c r="T9" s="13">
        <f>SUM(T11:T23)</f>
        <v>48353</v>
      </c>
    </row>
    <row r="10" spans="2:20" ht="33" customHeight="1">
      <c r="B10" s="41" t="s">
        <v>13</v>
      </c>
      <c r="C10" s="36"/>
      <c r="D10" s="20">
        <f aca="true" t="shared" si="4" ref="D10:J10">SUM(D24,D27,D31,D34)</f>
        <v>488.81999999999994</v>
      </c>
      <c r="E10" s="21">
        <f t="shared" si="4"/>
        <v>239.87</v>
      </c>
      <c r="F10" s="13">
        <f t="shared" si="4"/>
        <v>27231.8675</v>
      </c>
      <c r="G10" s="13">
        <f t="shared" si="4"/>
        <v>149948</v>
      </c>
      <c r="H10" s="13">
        <f t="shared" si="4"/>
        <v>70562</v>
      </c>
      <c r="I10" s="13">
        <f t="shared" si="4"/>
        <v>79386</v>
      </c>
      <c r="J10" s="13">
        <f t="shared" si="4"/>
        <v>54727</v>
      </c>
      <c r="K10" s="34" t="e">
        <f>G10/#REF!</f>
        <v>#REF!</v>
      </c>
      <c r="L10" s="13">
        <f aca="true" t="shared" si="5" ref="L10:T10">SUM(L24,L27,L31,L34)</f>
        <v>22799</v>
      </c>
      <c r="M10" s="13">
        <f t="shared" si="5"/>
        <v>91330</v>
      </c>
      <c r="N10" s="13">
        <f t="shared" si="5"/>
        <v>35442</v>
      </c>
      <c r="O10" s="13">
        <f t="shared" si="5"/>
        <v>147024</v>
      </c>
      <c r="P10" s="13">
        <f t="shared" si="5"/>
        <v>69149</v>
      </c>
      <c r="Q10" s="13">
        <f t="shared" si="5"/>
        <v>77875</v>
      </c>
      <c r="R10" s="13">
        <f t="shared" si="5"/>
        <v>54835</v>
      </c>
      <c r="S10" s="13">
        <f t="shared" si="5"/>
        <v>6486</v>
      </c>
      <c r="T10" s="13">
        <f t="shared" si="5"/>
        <v>7203</v>
      </c>
    </row>
    <row r="11" spans="2:20" ht="33" customHeight="1">
      <c r="B11" s="41" t="s">
        <v>14</v>
      </c>
      <c r="C11" s="36"/>
      <c r="D11" s="20">
        <v>406.46</v>
      </c>
      <c r="E11" s="22">
        <v>9.592</v>
      </c>
      <c r="F11" s="7">
        <v>22149.5362</v>
      </c>
      <c r="G11" s="7">
        <f>SUM(H11:I11)</f>
        <v>443766</v>
      </c>
      <c r="H11" s="7">
        <v>203574</v>
      </c>
      <c r="I11" s="7">
        <v>240192</v>
      </c>
      <c r="J11" s="7">
        <v>187685</v>
      </c>
      <c r="K11" s="34" t="e">
        <f>G11/#REF!</f>
        <v>#REF!</v>
      </c>
      <c r="L11" s="7">
        <v>55317</v>
      </c>
      <c r="M11" s="7">
        <v>275191</v>
      </c>
      <c r="N11" s="7">
        <v>110405</v>
      </c>
      <c r="O11" s="7">
        <f>SUM(P11:Q11)</f>
        <v>436160</v>
      </c>
      <c r="P11" s="7">
        <v>200020</v>
      </c>
      <c r="Q11" s="7">
        <v>236140</v>
      </c>
      <c r="R11" s="7">
        <v>189227</v>
      </c>
      <c r="S11" s="7">
        <v>13966</v>
      </c>
      <c r="T11" s="7">
        <v>15056</v>
      </c>
    </row>
    <row r="12" spans="2:20" ht="16.5" customHeight="1">
      <c r="B12" s="41" t="s">
        <v>15</v>
      </c>
      <c r="C12" s="36"/>
      <c r="D12" s="20">
        <v>426.58</v>
      </c>
      <c r="E12" s="22">
        <v>71.82</v>
      </c>
      <c r="F12" s="7">
        <v>24044.5362</v>
      </c>
      <c r="G12" s="7">
        <f aca="true" t="shared" si="6" ref="G12:G23">SUM(H12:I12)</f>
        <v>261101</v>
      </c>
      <c r="H12" s="7">
        <v>122430</v>
      </c>
      <c r="I12" s="7">
        <v>138671</v>
      </c>
      <c r="J12" s="7">
        <v>104583</v>
      </c>
      <c r="K12" s="34" t="e">
        <f>G12/#REF!</f>
        <v>#REF!</v>
      </c>
      <c r="L12" s="7">
        <v>35525</v>
      </c>
      <c r="M12" s="7">
        <v>156652</v>
      </c>
      <c r="N12" s="7">
        <v>66705</v>
      </c>
      <c r="O12" s="7">
        <f aca="true" t="shared" si="7" ref="O12:O35">SUM(P12:Q12)</f>
        <v>256237</v>
      </c>
      <c r="P12" s="7">
        <v>119978</v>
      </c>
      <c r="Q12" s="7">
        <v>136259</v>
      </c>
      <c r="R12" s="7">
        <v>104971</v>
      </c>
      <c r="S12" s="7">
        <v>10437</v>
      </c>
      <c r="T12" s="7">
        <v>11149</v>
      </c>
    </row>
    <row r="13" spans="2:20" ht="16.5" customHeight="1">
      <c r="B13" s="41" t="s">
        <v>16</v>
      </c>
      <c r="C13" s="36"/>
      <c r="D13" s="20">
        <v>82.78</v>
      </c>
      <c r="E13" s="22">
        <v>0.133</v>
      </c>
      <c r="F13" s="7">
        <v>3705.0491</v>
      </c>
      <c r="G13" s="7">
        <f t="shared" si="6"/>
        <v>47455</v>
      </c>
      <c r="H13" s="7">
        <v>21985</v>
      </c>
      <c r="I13" s="7">
        <v>25470</v>
      </c>
      <c r="J13" s="7">
        <v>17039</v>
      </c>
      <c r="K13" s="34" t="e">
        <f>G13/#REF!</f>
        <v>#REF!</v>
      </c>
      <c r="L13" s="7">
        <v>6361</v>
      </c>
      <c r="M13" s="7">
        <v>27120</v>
      </c>
      <c r="N13" s="7">
        <v>13878</v>
      </c>
      <c r="O13" s="7">
        <f t="shared" si="7"/>
        <v>46361</v>
      </c>
      <c r="P13" s="7">
        <v>21419</v>
      </c>
      <c r="Q13" s="7">
        <v>24942</v>
      </c>
      <c r="R13" s="7">
        <v>17347</v>
      </c>
      <c r="S13" s="7">
        <v>1577</v>
      </c>
      <c r="T13" s="7">
        <v>1607</v>
      </c>
    </row>
    <row r="14" spans="2:20" ht="16.5" customHeight="1">
      <c r="B14" s="41" t="s">
        <v>17</v>
      </c>
      <c r="C14" s="36"/>
      <c r="D14" s="20">
        <v>321.26</v>
      </c>
      <c r="E14" s="6">
        <v>0.382</v>
      </c>
      <c r="F14" s="7">
        <v>20864.7009</v>
      </c>
      <c r="G14" s="7">
        <f t="shared" si="6"/>
        <v>140752</v>
      </c>
      <c r="H14" s="7">
        <v>66192</v>
      </c>
      <c r="I14" s="7">
        <v>74560</v>
      </c>
      <c r="J14" s="7">
        <v>50989</v>
      </c>
      <c r="K14" s="34" t="e">
        <f>G14/#REF!</f>
        <v>#REF!</v>
      </c>
      <c r="L14" s="7">
        <v>20146</v>
      </c>
      <c r="M14" s="7">
        <v>87201</v>
      </c>
      <c r="N14" s="7">
        <v>32811</v>
      </c>
      <c r="O14" s="7">
        <f t="shared" si="7"/>
        <v>138865</v>
      </c>
      <c r="P14" s="7">
        <v>65240</v>
      </c>
      <c r="Q14" s="7">
        <v>73625</v>
      </c>
      <c r="R14" s="7">
        <v>51582</v>
      </c>
      <c r="S14" s="7">
        <v>5274</v>
      </c>
      <c r="T14" s="7">
        <v>5608</v>
      </c>
    </row>
    <row r="15" spans="2:20" ht="16.5" customHeight="1">
      <c r="B15" s="41" t="s">
        <v>18</v>
      </c>
      <c r="C15" s="36"/>
      <c r="D15" s="20">
        <v>126.56</v>
      </c>
      <c r="E15" s="22">
        <v>2.612</v>
      </c>
      <c r="F15" s="7">
        <v>5145.7302</v>
      </c>
      <c r="G15" s="7">
        <f t="shared" si="6"/>
        <v>90517</v>
      </c>
      <c r="H15" s="7">
        <v>42952</v>
      </c>
      <c r="I15" s="7">
        <v>47565</v>
      </c>
      <c r="J15" s="7">
        <v>34044</v>
      </c>
      <c r="K15" s="34" t="e">
        <f>G15/#REF!</f>
        <v>#REF!</v>
      </c>
      <c r="L15" s="7">
        <v>15241</v>
      </c>
      <c r="M15" s="7">
        <v>56821</v>
      </c>
      <c r="N15" s="7">
        <v>18096</v>
      </c>
      <c r="O15" s="7">
        <f t="shared" si="7"/>
        <v>91273</v>
      </c>
      <c r="P15" s="7">
        <v>43114</v>
      </c>
      <c r="Q15" s="7">
        <v>48159</v>
      </c>
      <c r="R15" s="7">
        <v>35291</v>
      </c>
      <c r="S15" s="7">
        <v>4329</v>
      </c>
      <c r="T15" s="7">
        <v>4111</v>
      </c>
    </row>
    <row r="16" spans="2:20" ht="33" customHeight="1">
      <c r="B16" s="41" t="s">
        <v>19</v>
      </c>
      <c r="C16" s="36"/>
      <c r="D16" s="20">
        <v>235.66</v>
      </c>
      <c r="E16" s="22">
        <v>202.571</v>
      </c>
      <c r="F16" s="7">
        <v>13080.7342</v>
      </c>
      <c r="G16" s="7">
        <f t="shared" si="6"/>
        <v>34905</v>
      </c>
      <c r="H16" s="7">
        <v>16187</v>
      </c>
      <c r="I16" s="7">
        <v>18718</v>
      </c>
      <c r="J16" s="7">
        <v>12885</v>
      </c>
      <c r="K16" s="34" t="e">
        <f>G16/#REF!</f>
        <v>#REF!</v>
      </c>
      <c r="L16" s="7">
        <v>4476</v>
      </c>
      <c r="M16" s="7">
        <v>18850</v>
      </c>
      <c r="N16" s="7">
        <v>11579</v>
      </c>
      <c r="O16" s="7">
        <f t="shared" si="7"/>
        <v>33212</v>
      </c>
      <c r="P16" s="7">
        <v>15424</v>
      </c>
      <c r="Q16" s="7">
        <v>17788</v>
      </c>
      <c r="R16" s="7">
        <v>12750</v>
      </c>
      <c r="S16" s="7">
        <v>918</v>
      </c>
      <c r="T16" s="7">
        <v>1300</v>
      </c>
    </row>
    <row r="17" spans="2:20" ht="16.5" customHeight="1">
      <c r="B17" s="41" t="s">
        <v>20</v>
      </c>
      <c r="C17" s="36"/>
      <c r="D17" s="20">
        <v>130.38</v>
      </c>
      <c r="E17" s="22">
        <v>36.241</v>
      </c>
      <c r="F17" s="7">
        <v>7721.257</v>
      </c>
      <c r="G17" s="7">
        <f t="shared" si="6"/>
        <v>25145</v>
      </c>
      <c r="H17" s="7">
        <v>11914</v>
      </c>
      <c r="I17" s="7">
        <v>13231</v>
      </c>
      <c r="J17" s="7">
        <v>9214</v>
      </c>
      <c r="K17" s="34" t="e">
        <f>G17/#REF!</f>
        <v>#REF!</v>
      </c>
      <c r="L17" s="7">
        <v>3360</v>
      </c>
      <c r="M17" s="7">
        <v>14198</v>
      </c>
      <c r="N17" s="7">
        <v>7523</v>
      </c>
      <c r="O17" s="7">
        <f t="shared" si="7"/>
        <v>24128</v>
      </c>
      <c r="P17" s="7">
        <v>11490</v>
      </c>
      <c r="Q17" s="7">
        <v>12638</v>
      </c>
      <c r="R17" s="7">
        <v>9087</v>
      </c>
      <c r="S17" s="7">
        <v>735</v>
      </c>
      <c r="T17" s="7">
        <v>960</v>
      </c>
    </row>
    <row r="18" spans="2:20" ht="16.5" customHeight="1">
      <c r="B18" s="41" t="s">
        <v>39</v>
      </c>
      <c r="C18" s="36"/>
      <c r="D18" s="9">
        <v>708.99</v>
      </c>
      <c r="E18" s="6">
        <v>708.995</v>
      </c>
      <c r="F18" s="8">
        <v>16518.071</v>
      </c>
      <c r="G18" s="7">
        <f t="shared" si="6"/>
        <v>34407</v>
      </c>
      <c r="H18" s="8">
        <v>16705</v>
      </c>
      <c r="I18" s="8">
        <v>17702</v>
      </c>
      <c r="J18" s="8">
        <v>13813</v>
      </c>
      <c r="K18" s="34" t="e">
        <f>G18/#REF!</f>
        <v>#REF!</v>
      </c>
      <c r="L18" s="5">
        <v>4837</v>
      </c>
      <c r="M18" s="5">
        <v>19435</v>
      </c>
      <c r="N18" s="5">
        <v>10135</v>
      </c>
      <c r="O18" s="7">
        <f t="shared" si="7"/>
        <v>32336</v>
      </c>
      <c r="P18" s="7">
        <v>15660</v>
      </c>
      <c r="Q18" s="7">
        <v>16676</v>
      </c>
      <c r="R18" s="7">
        <v>13424</v>
      </c>
      <c r="S18" s="18">
        <v>1356</v>
      </c>
      <c r="T18" s="18">
        <v>1749</v>
      </c>
    </row>
    <row r="19" spans="2:20" ht="16.5" customHeight="1">
      <c r="B19" s="41" t="s">
        <v>40</v>
      </c>
      <c r="C19" s="36"/>
      <c r="D19" s="9">
        <v>138.58</v>
      </c>
      <c r="E19" s="6">
        <v>137.955</v>
      </c>
      <c r="F19" s="8">
        <v>8694.6495</v>
      </c>
      <c r="G19" s="7">
        <f t="shared" si="6"/>
        <v>29377</v>
      </c>
      <c r="H19" s="8">
        <v>13917</v>
      </c>
      <c r="I19" s="8">
        <v>15460</v>
      </c>
      <c r="J19" s="8">
        <v>10401</v>
      </c>
      <c r="K19" s="34" t="e">
        <f>G19/#REF!</f>
        <v>#REF!</v>
      </c>
      <c r="L19" s="5">
        <v>4178</v>
      </c>
      <c r="M19" s="5">
        <v>15855</v>
      </c>
      <c r="N19" s="5">
        <v>9342</v>
      </c>
      <c r="O19" s="7">
        <f t="shared" si="7"/>
        <v>27943</v>
      </c>
      <c r="P19" s="7">
        <v>13254</v>
      </c>
      <c r="Q19" s="7">
        <v>14689</v>
      </c>
      <c r="R19" s="7">
        <v>10313</v>
      </c>
      <c r="S19" s="18">
        <v>707</v>
      </c>
      <c r="T19" s="18">
        <v>937</v>
      </c>
    </row>
    <row r="20" spans="2:20" ht="16.5" customHeight="1">
      <c r="B20" s="41" t="s">
        <v>45</v>
      </c>
      <c r="C20" s="36"/>
      <c r="D20" s="9">
        <v>420.9</v>
      </c>
      <c r="E20" s="6">
        <v>421.504</v>
      </c>
      <c r="F20" s="8">
        <v>16265.2508</v>
      </c>
      <c r="G20" s="7">
        <f t="shared" si="6"/>
        <v>40622</v>
      </c>
      <c r="H20" s="8">
        <v>18782</v>
      </c>
      <c r="I20" s="8">
        <v>21840</v>
      </c>
      <c r="J20" s="8">
        <v>18382</v>
      </c>
      <c r="K20" s="34" t="e">
        <f>G20/#REF!</f>
        <v>#REF!</v>
      </c>
      <c r="L20" s="5">
        <v>4807</v>
      </c>
      <c r="M20" s="5">
        <v>22242</v>
      </c>
      <c r="N20" s="5">
        <v>13545</v>
      </c>
      <c r="O20" s="7">
        <f t="shared" si="7"/>
        <v>38600</v>
      </c>
      <c r="P20" s="7">
        <v>17852</v>
      </c>
      <c r="Q20" s="7">
        <v>20748</v>
      </c>
      <c r="R20" s="7">
        <v>17995</v>
      </c>
      <c r="S20" s="18">
        <v>1328</v>
      </c>
      <c r="T20" s="18">
        <v>1568</v>
      </c>
    </row>
    <row r="21" spans="2:20" ht="33" customHeight="1">
      <c r="B21" s="41" t="s">
        <v>46</v>
      </c>
      <c r="C21" s="36"/>
      <c r="D21" s="9">
        <v>241.95</v>
      </c>
      <c r="E21" s="6">
        <v>35.104</v>
      </c>
      <c r="F21" s="8">
        <v>15371.9973</v>
      </c>
      <c r="G21" s="7">
        <f t="shared" si="6"/>
        <v>31176</v>
      </c>
      <c r="H21" s="8">
        <v>15156</v>
      </c>
      <c r="I21" s="8">
        <v>16020</v>
      </c>
      <c r="J21" s="8">
        <v>11875</v>
      </c>
      <c r="K21" s="34" t="e">
        <f>G21/#REF!</f>
        <v>#REF!</v>
      </c>
      <c r="L21" s="5">
        <v>3710</v>
      </c>
      <c r="M21" s="5">
        <v>17501</v>
      </c>
      <c r="N21" s="5">
        <v>9965</v>
      </c>
      <c r="O21" s="7">
        <f t="shared" si="7"/>
        <v>29971</v>
      </c>
      <c r="P21" s="8">
        <v>14573</v>
      </c>
      <c r="Q21" s="8">
        <v>15398</v>
      </c>
      <c r="R21" s="8">
        <v>11666</v>
      </c>
      <c r="S21" s="8">
        <v>938</v>
      </c>
      <c r="T21" s="8">
        <v>1103</v>
      </c>
    </row>
    <row r="22" spans="2:20" ht="16.5" customHeight="1">
      <c r="B22" s="41" t="s">
        <v>48</v>
      </c>
      <c r="C22" s="36"/>
      <c r="D22" s="9">
        <v>206.92</v>
      </c>
      <c r="E22" s="23">
        <v>0.027</v>
      </c>
      <c r="F22" s="8">
        <v>11019.0271</v>
      </c>
      <c r="G22" s="7">
        <f t="shared" si="6"/>
        <v>47245</v>
      </c>
      <c r="H22" s="18">
        <v>22262</v>
      </c>
      <c r="I22" s="18">
        <v>24983</v>
      </c>
      <c r="J22" s="18">
        <v>15863</v>
      </c>
      <c r="K22" s="34" t="e">
        <f>G22/#REF!</f>
        <v>#REF!</v>
      </c>
      <c r="L22" s="18">
        <v>6310</v>
      </c>
      <c r="M22" s="18">
        <v>27283</v>
      </c>
      <c r="N22" s="18">
        <v>13609</v>
      </c>
      <c r="O22" s="7">
        <f t="shared" si="7"/>
        <v>45536</v>
      </c>
      <c r="P22" s="8">
        <v>21452</v>
      </c>
      <c r="Q22" s="8">
        <v>24084</v>
      </c>
      <c r="R22" s="8">
        <v>16122</v>
      </c>
      <c r="S22" s="8">
        <v>1399</v>
      </c>
      <c r="T22" s="8">
        <v>1737</v>
      </c>
    </row>
    <row r="23" spans="2:20" ht="16.5" customHeight="1">
      <c r="B23" s="41" t="s">
        <v>49</v>
      </c>
      <c r="C23" s="36"/>
      <c r="D23" s="9">
        <v>169.91</v>
      </c>
      <c r="E23" s="9" t="s">
        <v>75</v>
      </c>
      <c r="F23" s="8">
        <v>11077.8306</v>
      </c>
      <c r="G23" s="7">
        <f t="shared" si="6"/>
        <v>50363</v>
      </c>
      <c r="H23" s="18">
        <v>23281</v>
      </c>
      <c r="I23" s="18">
        <v>27082</v>
      </c>
      <c r="J23" s="18">
        <v>17160</v>
      </c>
      <c r="K23" s="34" t="e">
        <f>G23/#REF!</f>
        <v>#REF!</v>
      </c>
      <c r="L23" s="18">
        <v>6361</v>
      </c>
      <c r="M23" s="18">
        <v>27737</v>
      </c>
      <c r="N23" s="18">
        <v>16255</v>
      </c>
      <c r="O23" s="7">
        <f t="shared" si="7"/>
        <v>48254</v>
      </c>
      <c r="P23" s="8">
        <v>22339</v>
      </c>
      <c r="Q23" s="8">
        <v>25915</v>
      </c>
      <c r="R23" s="8">
        <v>17313</v>
      </c>
      <c r="S23" s="8">
        <v>1048</v>
      </c>
      <c r="T23" s="8">
        <v>1468</v>
      </c>
    </row>
    <row r="24" spans="2:20" ht="33" customHeight="1">
      <c r="B24" s="41" t="s">
        <v>21</v>
      </c>
      <c r="C24" s="36"/>
      <c r="D24" s="20">
        <v>49.6</v>
      </c>
      <c r="E24" s="21">
        <v>0.464</v>
      </c>
      <c r="F24" s="13">
        <f>SUM(F25:F26)</f>
        <v>3813.0118</v>
      </c>
      <c r="G24" s="13">
        <f>SUM(G25:G26)</f>
        <v>72645</v>
      </c>
      <c r="H24" s="13">
        <f>SUM(H25:H26)</f>
        <v>34463</v>
      </c>
      <c r="I24" s="13">
        <f>SUM(I25:I26)</f>
        <v>38182</v>
      </c>
      <c r="J24" s="13">
        <f>SUM(J25:J26)</f>
        <v>26265</v>
      </c>
      <c r="K24" s="34" t="e">
        <f>G24/#REF!</f>
        <v>#REF!</v>
      </c>
      <c r="L24" s="13">
        <f aca="true" t="shared" si="8" ref="L24:Q24">+L25+L26</f>
        <v>12214</v>
      </c>
      <c r="M24" s="13">
        <f t="shared" si="8"/>
        <v>46490</v>
      </c>
      <c r="N24" s="13">
        <f t="shared" si="8"/>
        <v>13606</v>
      </c>
      <c r="O24" s="7">
        <f t="shared" si="7"/>
        <v>72155</v>
      </c>
      <c r="P24" s="13">
        <f t="shared" si="8"/>
        <v>34125</v>
      </c>
      <c r="Q24" s="13">
        <f t="shared" si="8"/>
        <v>38030</v>
      </c>
      <c r="R24" s="13">
        <f>SUM(R25:R26)</f>
        <v>26715</v>
      </c>
      <c r="S24" s="13">
        <f>SUM(S25:S26)</f>
        <v>3851</v>
      </c>
      <c r="T24" s="13">
        <f>SUM(T25:T26)</f>
        <v>4097</v>
      </c>
    </row>
    <row r="25" spans="2:20" ht="33" customHeight="1">
      <c r="B25" s="42" t="s">
        <v>22</v>
      </c>
      <c r="C25" s="36"/>
      <c r="D25" s="20">
        <v>28.81</v>
      </c>
      <c r="E25" s="22">
        <v>0.055</v>
      </c>
      <c r="F25" s="7">
        <v>2201.693</v>
      </c>
      <c r="G25" s="7">
        <f>SUM(H25:I25)</f>
        <v>42535</v>
      </c>
      <c r="H25" s="18">
        <v>20006</v>
      </c>
      <c r="I25" s="18">
        <v>22529</v>
      </c>
      <c r="J25" s="18">
        <v>15478</v>
      </c>
      <c r="K25" s="34" t="e">
        <f>G25/#REF!</f>
        <v>#REF!</v>
      </c>
      <c r="L25" s="7">
        <v>7058</v>
      </c>
      <c r="M25" s="7">
        <v>27075</v>
      </c>
      <c r="N25" s="7">
        <v>8068</v>
      </c>
      <c r="O25" s="7">
        <f t="shared" si="7"/>
        <v>42226</v>
      </c>
      <c r="P25" s="8">
        <v>19873</v>
      </c>
      <c r="Q25" s="8">
        <v>22353</v>
      </c>
      <c r="R25" s="8">
        <v>15870</v>
      </c>
      <c r="S25" s="8">
        <v>2051</v>
      </c>
      <c r="T25" s="8">
        <v>2264</v>
      </c>
    </row>
    <row r="26" spans="2:20" ht="16.5" customHeight="1">
      <c r="B26" s="42" t="s">
        <v>23</v>
      </c>
      <c r="C26" s="36"/>
      <c r="D26" s="20">
        <v>20.79</v>
      </c>
      <c r="E26" s="22">
        <v>0.409</v>
      </c>
      <c r="F26" s="7">
        <v>1611.3188</v>
      </c>
      <c r="G26" s="7">
        <f>SUM(H26:I26)</f>
        <v>30110</v>
      </c>
      <c r="H26" s="18">
        <v>14457</v>
      </c>
      <c r="I26" s="18">
        <v>15653</v>
      </c>
      <c r="J26" s="18">
        <v>10787</v>
      </c>
      <c r="K26" s="34" t="e">
        <f>G26/#REF!</f>
        <v>#REF!</v>
      </c>
      <c r="L26" s="7">
        <v>5156</v>
      </c>
      <c r="M26" s="7">
        <v>19415</v>
      </c>
      <c r="N26" s="7">
        <v>5538</v>
      </c>
      <c r="O26" s="7">
        <f t="shared" si="7"/>
        <v>29929</v>
      </c>
      <c r="P26" s="8">
        <v>14252</v>
      </c>
      <c r="Q26" s="8">
        <v>15677</v>
      </c>
      <c r="R26" s="8">
        <v>10845</v>
      </c>
      <c r="S26" s="8">
        <v>1800</v>
      </c>
      <c r="T26" s="8">
        <v>1833</v>
      </c>
    </row>
    <row r="27" spans="2:20" ht="33" customHeight="1">
      <c r="B27" s="41" t="s">
        <v>24</v>
      </c>
      <c r="C27" s="36"/>
      <c r="D27" s="20">
        <v>167.48</v>
      </c>
      <c r="E27" s="21">
        <v>0.077</v>
      </c>
      <c r="F27" s="13">
        <f>SUM(F28:F30)</f>
        <v>10934.5487</v>
      </c>
      <c r="G27" s="13">
        <f>SUM(G28:G30)</f>
        <v>38781</v>
      </c>
      <c r="H27" s="13">
        <f>SUM(H28:H30)</f>
        <v>18204</v>
      </c>
      <c r="I27" s="13">
        <f>SUM(I28:I30)</f>
        <v>20577</v>
      </c>
      <c r="J27" s="13">
        <f>SUM(J28:J30)</f>
        <v>12671</v>
      </c>
      <c r="K27" s="34" t="e">
        <f>G27/#REF!</f>
        <v>#REF!</v>
      </c>
      <c r="L27" s="13">
        <f aca="true" t="shared" si="9" ref="L27:T27">SUM(L28:L30)</f>
        <v>5359</v>
      </c>
      <c r="M27" s="13">
        <f t="shared" si="9"/>
        <v>23105</v>
      </c>
      <c r="N27" s="13">
        <f t="shared" si="9"/>
        <v>10279</v>
      </c>
      <c r="O27" s="7">
        <f t="shared" si="7"/>
        <v>37874</v>
      </c>
      <c r="P27" s="13">
        <f t="shared" si="9"/>
        <v>17828</v>
      </c>
      <c r="Q27" s="13">
        <f t="shared" si="9"/>
        <v>20046</v>
      </c>
      <c r="R27" s="13">
        <f t="shared" si="9"/>
        <v>12702</v>
      </c>
      <c r="S27" s="13">
        <f t="shared" si="9"/>
        <v>1261</v>
      </c>
      <c r="T27" s="13">
        <f t="shared" si="9"/>
        <v>1491</v>
      </c>
    </row>
    <row r="28" spans="2:20" ht="33" customHeight="1">
      <c r="B28" s="18" t="s">
        <v>25</v>
      </c>
      <c r="C28" s="36"/>
      <c r="D28" s="20">
        <v>74.25</v>
      </c>
      <c r="E28" s="6" t="s">
        <v>75</v>
      </c>
      <c r="F28" s="7">
        <v>4396.6294</v>
      </c>
      <c r="G28" s="7">
        <f>SUM(H28:I28)</f>
        <v>8903</v>
      </c>
      <c r="H28" s="7">
        <v>4158</v>
      </c>
      <c r="I28" s="7">
        <v>4745</v>
      </c>
      <c r="J28" s="7">
        <v>2747</v>
      </c>
      <c r="K28" s="34" t="e">
        <f>G28/#REF!</f>
        <v>#REF!</v>
      </c>
      <c r="L28" s="7">
        <v>1027</v>
      </c>
      <c r="M28" s="7">
        <v>5157</v>
      </c>
      <c r="N28" s="7">
        <v>2716</v>
      </c>
      <c r="O28" s="7">
        <f t="shared" si="7"/>
        <v>8590</v>
      </c>
      <c r="P28" s="7">
        <v>4051</v>
      </c>
      <c r="Q28" s="7">
        <v>4539</v>
      </c>
      <c r="R28" s="7">
        <v>2732</v>
      </c>
      <c r="S28" s="7">
        <v>229</v>
      </c>
      <c r="T28" s="7">
        <v>326</v>
      </c>
    </row>
    <row r="29" spans="2:20" ht="16.5" customHeight="1">
      <c r="B29" s="18" t="s">
        <v>26</v>
      </c>
      <c r="C29" s="36"/>
      <c r="D29" s="20">
        <v>37.26</v>
      </c>
      <c r="E29" s="22">
        <v>0.077</v>
      </c>
      <c r="F29" s="7">
        <v>2447.6669</v>
      </c>
      <c r="G29" s="7">
        <f>SUM(H29:I29)</f>
        <v>14651</v>
      </c>
      <c r="H29" s="7">
        <v>6922</v>
      </c>
      <c r="I29" s="7">
        <v>7729</v>
      </c>
      <c r="J29" s="7">
        <v>5144</v>
      </c>
      <c r="K29" s="34" t="e">
        <f>G29/#REF!</f>
        <v>#REF!</v>
      </c>
      <c r="L29" s="7">
        <v>2186</v>
      </c>
      <c r="M29" s="7">
        <v>8757</v>
      </c>
      <c r="N29" s="7">
        <v>3676</v>
      </c>
      <c r="O29" s="7">
        <f t="shared" si="7"/>
        <v>14263</v>
      </c>
      <c r="P29" s="7">
        <v>6696</v>
      </c>
      <c r="Q29" s="7">
        <v>7567</v>
      </c>
      <c r="R29" s="7">
        <v>5131</v>
      </c>
      <c r="S29" s="7">
        <v>524</v>
      </c>
      <c r="T29" s="7">
        <v>604</v>
      </c>
    </row>
    <row r="30" spans="2:20" ht="16.5" customHeight="1">
      <c r="B30" s="18" t="s">
        <v>27</v>
      </c>
      <c r="C30" s="36"/>
      <c r="D30" s="20">
        <v>55.97</v>
      </c>
      <c r="E30" s="6" t="s">
        <v>75</v>
      </c>
      <c r="F30" s="7">
        <v>4090.2524</v>
      </c>
      <c r="G30" s="7">
        <f>SUM(H30:I30)</f>
        <v>15227</v>
      </c>
      <c r="H30" s="7">
        <v>7124</v>
      </c>
      <c r="I30" s="7">
        <v>8103</v>
      </c>
      <c r="J30" s="7">
        <v>4780</v>
      </c>
      <c r="K30" s="34" t="e">
        <f>G30/#REF!</f>
        <v>#REF!</v>
      </c>
      <c r="L30" s="7">
        <v>2146</v>
      </c>
      <c r="M30" s="7">
        <v>9191</v>
      </c>
      <c r="N30" s="7">
        <v>3887</v>
      </c>
      <c r="O30" s="7">
        <f t="shared" si="7"/>
        <v>15021</v>
      </c>
      <c r="P30" s="7">
        <v>7081</v>
      </c>
      <c r="Q30" s="7">
        <v>7940</v>
      </c>
      <c r="R30" s="7">
        <v>4839</v>
      </c>
      <c r="S30" s="7">
        <v>508</v>
      </c>
      <c r="T30" s="7">
        <v>561</v>
      </c>
    </row>
    <row r="31" spans="2:20" ht="33" customHeight="1">
      <c r="B31" s="41" t="s">
        <v>28</v>
      </c>
      <c r="C31" s="36"/>
      <c r="D31" s="26">
        <v>57.76</v>
      </c>
      <c r="E31" s="22">
        <v>25.46</v>
      </c>
      <c r="F31" s="5">
        <f>SUM(F32:F33)</f>
        <v>3323.3556</v>
      </c>
      <c r="G31" s="5">
        <f>SUM(G32:G33)</f>
        <v>16448</v>
      </c>
      <c r="H31" s="5">
        <f>SUM(H32:H33)</f>
        <v>7656</v>
      </c>
      <c r="I31" s="5">
        <f>SUM(I32:I33)</f>
        <v>8792</v>
      </c>
      <c r="J31" s="5">
        <f>SUM(J32:J33)</f>
        <v>6171</v>
      </c>
      <c r="K31" s="34" t="e">
        <f>G31/#REF!</f>
        <v>#REF!</v>
      </c>
      <c r="L31" s="5">
        <f aca="true" t="shared" si="10" ref="L31:T31">SUM(L32:L33)</f>
        <v>2483</v>
      </c>
      <c r="M31" s="5">
        <f t="shared" si="10"/>
        <v>9786</v>
      </c>
      <c r="N31" s="5">
        <f t="shared" si="10"/>
        <v>4175</v>
      </c>
      <c r="O31" s="7">
        <f t="shared" si="7"/>
        <v>16243</v>
      </c>
      <c r="P31" s="5">
        <f t="shared" si="10"/>
        <v>7587</v>
      </c>
      <c r="Q31" s="5">
        <f t="shared" si="10"/>
        <v>8656</v>
      </c>
      <c r="R31" s="5">
        <f t="shared" si="10"/>
        <v>6208</v>
      </c>
      <c r="S31" s="5">
        <f t="shared" si="10"/>
        <v>749</v>
      </c>
      <c r="T31" s="5">
        <f t="shared" si="10"/>
        <v>759</v>
      </c>
    </row>
    <row r="32" spans="2:20" ht="33" customHeight="1">
      <c r="B32" s="18" t="s">
        <v>29</v>
      </c>
      <c r="C32" s="36"/>
      <c r="D32" s="26">
        <v>25.46</v>
      </c>
      <c r="E32" s="22">
        <v>25.46</v>
      </c>
      <c r="F32" s="7">
        <v>958.567</v>
      </c>
      <c r="G32" s="7">
        <v>2849</v>
      </c>
      <c r="H32" s="7">
        <v>1313</v>
      </c>
      <c r="I32" s="7">
        <v>1536</v>
      </c>
      <c r="J32" s="7">
        <v>1287</v>
      </c>
      <c r="K32" s="34" t="e">
        <f>G32/#REF!</f>
        <v>#REF!</v>
      </c>
      <c r="L32" s="7">
        <v>232</v>
      </c>
      <c r="M32" s="7">
        <v>1380</v>
      </c>
      <c r="N32" s="7">
        <v>1237</v>
      </c>
      <c r="O32" s="7">
        <f t="shared" si="7"/>
        <v>2691</v>
      </c>
      <c r="P32" s="18">
        <v>1227</v>
      </c>
      <c r="Q32" s="7">
        <v>1464</v>
      </c>
      <c r="R32" s="7">
        <v>1265</v>
      </c>
      <c r="S32" s="7">
        <v>95</v>
      </c>
      <c r="T32" s="7">
        <v>109</v>
      </c>
    </row>
    <row r="33" spans="2:20" ht="16.5" customHeight="1">
      <c r="B33" s="18" t="s">
        <v>30</v>
      </c>
      <c r="C33" s="36"/>
      <c r="D33" s="26">
        <v>32.3</v>
      </c>
      <c r="E33" s="6" t="s">
        <v>75</v>
      </c>
      <c r="F33" s="7">
        <v>2364.7886</v>
      </c>
      <c r="G33" s="7">
        <v>13599</v>
      </c>
      <c r="H33" s="18">
        <v>6343</v>
      </c>
      <c r="I33" s="18">
        <v>7256</v>
      </c>
      <c r="J33" s="18">
        <v>4884</v>
      </c>
      <c r="K33" s="34" t="e">
        <f>G33/#REF!</f>
        <v>#REF!</v>
      </c>
      <c r="L33" s="7">
        <v>2251</v>
      </c>
      <c r="M33" s="7">
        <v>8406</v>
      </c>
      <c r="N33" s="7">
        <v>2938</v>
      </c>
      <c r="O33" s="7">
        <f t="shared" si="7"/>
        <v>13552</v>
      </c>
      <c r="P33" s="7">
        <v>6360</v>
      </c>
      <c r="Q33" s="7">
        <v>7192</v>
      </c>
      <c r="R33" s="7">
        <v>4943</v>
      </c>
      <c r="S33" s="7">
        <v>654</v>
      </c>
      <c r="T33" s="7">
        <v>650</v>
      </c>
    </row>
    <row r="34" spans="2:20" ht="33" customHeight="1">
      <c r="B34" s="41" t="s">
        <v>31</v>
      </c>
      <c r="C34" s="36"/>
      <c r="D34" s="9">
        <v>213.98</v>
      </c>
      <c r="E34" s="23">
        <v>213.869</v>
      </c>
      <c r="F34" s="8">
        <f>F35</f>
        <v>9160.9514</v>
      </c>
      <c r="G34" s="8">
        <f aca="true" t="shared" si="11" ref="G34:T34">G35</f>
        <v>22074</v>
      </c>
      <c r="H34" s="8">
        <f t="shared" si="11"/>
        <v>10239</v>
      </c>
      <c r="I34" s="8">
        <f t="shared" si="11"/>
        <v>11835</v>
      </c>
      <c r="J34" s="8">
        <f t="shared" si="11"/>
        <v>9620</v>
      </c>
      <c r="K34" s="34" t="e">
        <f>G34/#REF!</f>
        <v>#REF!</v>
      </c>
      <c r="L34" s="8">
        <f t="shared" si="11"/>
        <v>2743</v>
      </c>
      <c r="M34" s="8">
        <f t="shared" si="11"/>
        <v>11949</v>
      </c>
      <c r="N34" s="8">
        <f t="shared" si="11"/>
        <v>7382</v>
      </c>
      <c r="O34" s="7">
        <f t="shared" si="7"/>
        <v>20752</v>
      </c>
      <c r="P34" s="8">
        <f t="shared" si="11"/>
        <v>9609</v>
      </c>
      <c r="Q34" s="8">
        <f t="shared" si="11"/>
        <v>11143</v>
      </c>
      <c r="R34" s="8">
        <f t="shared" si="11"/>
        <v>9210</v>
      </c>
      <c r="S34" s="8">
        <f t="shared" si="11"/>
        <v>625</v>
      </c>
      <c r="T34" s="8">
        <f t="shared" si="11"/>
        <v>856</v>
      </c>
    </row>
    <row r="35" spans="2:20" ht="33" customHeight="1">
      <c r="B35" s="18" t="s">
        <v>47</v>
      </c>
      <c r="C35" s="36"/>
      <c r="D35" s="26">
        <v>213.98</v>
      </c>
      <c r="E35" s="23">
        <v>213.869</v>
      </c>
      <c r="F35" s="10">
        <v>9160.9514</v>
      </c>
      <c r="G35" s="5">
        <v>22074</v>
      </c>
      <c r="H35" s="5">
        <v>10239</v>
      </c>
      <c r="I35" s="5">
        <v>11835</v>
      </c>
      <c r="J35" s="5">
        <v>9620</v>
      </c>
      <c r="K35" s="34" t="e">
        <f>G35/#REF!</f>
        <v>#REF!</v>
      </c>
      <c r="L35" s="5">
        <v>2743</v>
      </c>
      <c r="M35" s="5">
        <v>11949</v>
      </c>
      <c r="N35" s="5">
        <v>7382</v>
      </c>
      <c r="O35" s="7">
        <f t="shared" si="7"/>
        <v>20752</v>
      </c>
      <c r="P35" s="7">
        <v>9609</v>
      </c>
      <c r="Q35" s="7">
        <v>11143</v>
      </c>
      <c r="R35" s="7">
        <v>9210</v>
      </c>
      <c r="S35" s="7">
        <v>625</v>
      </c>
      <c r="T35" s="7">
        <v>856</v>
      </c>
    </row>
    <row r="36" spans="1:20" ht="15.75" customHeight="1">
      <c r="A36" s="35"/>
      <c r="B36" s="43"/>
      <c r="C36" s="40"/>
      <c r="D36" s="9"/>
      <c r="E36" s="6"/>
      <c r="F36" s="6"/>
      <c r="G36" s="35"/>
      <c r="H36" s="18"/>
      <c r="I36" s="18"/>
      <c r="J36" s="18"/>
      <c r="K36" s="18"/>
      <c r="L36" s="18"/>
      <c r="M36" s="18"/>
      <c r="N36" s="18"/>
      <c r="P36" s="9"/>
      <c r="Q36" s="9"/>
      <c r="R36" s="9"/>
      <c r="S36" s="9"/>
      <c r="T36" s="9"/>
    </row>
    <row r="37" spans="1:20" s="45" customFormat="1" ht="48" customHeight="1" thickBot="1">
      <c r="A37" s="44"/>
      <c r="B37" s="19" t="s">
        <v>38</v>
      </c>
      <c r="C37" s="19"/>
      <c r="D37" s="24" t="s">
        <v>54</v>
      </c>
      <c r="E37" s="25" t="s">
        <v>50</v>
      </c>
      <c r="F37" s="12" t="s">
        <v>56</v>
      </c>
      <c r="G37" s="29"/>
      <c r="H37" s="140" t="s">
        <v>51</v>
      </c>
      <c r="I37" s="140"/>
      <c r="J37" s="140"/>
      <c r="K37" s="19"/>
      <c r="L37" s="156" t="s">
        <v>52</v>
      </c>
      <c r="M37" s="156"/>
      <c r="N37" s="157"/>
      <c r="O37" s="29"/>
      <c r="P37" s="147" t="s">
        <v>53</v>
      </c>
      <c r="Q37" s="147"/>
      <c r="R37" s="147"/>
      <c r="S37" s="147"/>
      <c r="T37" s="19"/>
    </row>
    <row r="38" ht="16.5" customHeight="1">
      <c r="B38" s="7" t="s">
        <v>59</v>
      </c>
    </row>
    <row r="39" ht="16.5" customHeight="1">
      <c r="B39" s="7" t="s">
        <v>60</v>
      </c>
    </row>
    <row r="40" ht="16.5" customHeight="1">
      <c r="B40" s="7" t="s">
        <v>76</v>
      </c>
    </row>
    <row r="41" ht="16.5" customHeight="1"/>
    <row r="42" ht="16.5" customHeight="1"/>
    <row r="43" ht="16.5" customHeight="1"/>
    <row r="44" ht="16.5" customHeight="1"/>
    <row r="47" ht="27" customHeight="1">
      <c r="B47" s="46"/>
    </row>
  </sheetData>
  <mergeCells count="27">
    <mergeCell ref="D7:E7"/>
    <mergeCell ref="D3:F3"/>
    <mergeCell ref="D4:D5"/>
    <mergeCell ref="G4:I4"/>
    <mergeCell ref="G6:K6"/>
    <mergeCell ref="D6:E6"/>
    <mergeCell ref="G7:I7"/>
    <mergeCell ref="B3:B5"/>
    <mergeCell ref="J4:J5"/>
    <mergeCell ref="K4:K5"/>
    <mergeCell ref="E4:E5"/>
    <mergeCell ref="H37:J37"/>
    <mergeCell ref="O3:T3"/>
    <mergeCell ref="R4:R5"/>
    <mergeCell ref="L4:N4"/>
    <mergeCell ref="G3:K3"/>
    <mergeCell ref="S4:T4"/>
    <mergeCell ref="L3:N3"/>
    <mergeCell ref="O4:Q4"/>
    <mergeCell ref="L7:N7"/>
    <mergeCell ref="L37:N37"/>
    <mergeCell ref="L6:N6"/>
    <mergeCell ref="P37:S37"/>
    <mergeCell ref="O6:R6"/>
    <mergeCell ref="S7:T7"/>
    <mergeCell ref="O7:Q7"/>
    <mergeCell ref="S6:T6"/>
  </mergeCells>
  <printOptions/>
  <pageMargins left="0.35433070866141736" right="0.5905511811023623" top="1.0236220472440944" bottom="0" header="0.1968503937007874" footer="0.5118110236220472"/>
  <pageSetup horizontalDpi="600" verticalDpi="600" orientation="portrait" pageOrder="overThenDown" paperSize="9" scale="70" r:id="rId1"/>
  <ignoredErrors>
    <ignoredError sqref="G11:G34 O11:O30 O35 D9" formulaRange="1"/>
    <ignoredError sqref="O31:O34" formula="1" formulaRange="1"/>
    <ignoredError sqref="K27:K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52"/>
  <sheetViews>
    <sheetView showGridLines="0" view="pageBreakPreview" zoomScale="60" zoomScaleNormal="85" workbookViewId="0" topLeftCell="A1">
      <pane xSplit="3" ySplit="7" topLeftCell="D2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44" sqref="M44"/>
    </sheetView>
  </sheetViews>
  <sheetFormatPr defaultColWidth="8.625" defaultRowHeight="12.75"/>
  <cols>
    <col min="1" max="1" width="1.625" style="7" customWidth="1"/>
    <col min="2" max="2" width="19.75390625" style="7" customWidth="1"/>
    <col min="3" max="3" width="0.875" style="7" customWidth="1"/>
    <col min="4" max="9" width="17.875" style="7" customWidth="1"/>
    <col min="10" max="13" width="16.75390625" style="7" customWidth="1"/>
    <col min="14" max="15" width="20.75390625" style="7" customWidth="1"/>
    <col min="16" max="17" width="16.875" style="7" customWidth="1"/>
    <col min="18" max="20" width="17.875" style="7" customWidth="1"/>
    <col min="21" max="21" width="4.00390625" style="7" customWidth="1"/>
    <col min="22" max="24" width="8.00390625" style="7" customWidth="1"/>
    <col min="25" max="16384" width="8.625" style="7" customWidth="1"/>
  </cols>
  <sheetData>
    <row r="1" spans="1:17" ht="24">
      <c r="A1" s="53"/>
      <c r="F1" s="31"/>
      <c r="G1" s="31" t="s">
        <v>107</v>
      </c>
      <c r="L1" s="31" t="s">
        <v>108</v>
      </c>
      <c r="Q1" s="54"/>
    </row>
    <row r="2" spans="1:24" ht="16.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4"/>
      <c r="O2" s="15"/>
      <c r="P2" s="15"/>
      <c r="Q2" s="15"/>
      <c r="R2" s="15"/>
      <c r="S2" s="15"/>
      <c r="T2" s="15"/>
      <c r="U2" s="11"/>
      <c r="V2" s="11"/>
      <c r="W2" s="11"/>
      <c r="X2" s="11"/>
    </row>
    <row r="3" spans="1:24" ht="16.5" customHeight="1">
      <c r="A3" s="11"/>
      <c r="B3" s="153" t="s">
        <v>109</v>
      </c>
      <c r="C3" s="36"/>
      <c r="D3" s="175" t="s">
        <v>110</v>
      </c>
      <c r="E3" s="158"/>
      <c r="F3" s="158"/>
      <c r="G3" s="158"/>
      <c r="H3" s="158"/>
      <c r="I3" s="159"/>
      <c r="J3" s="182" t="s">
        <v>111</v>
      </c>
      <c r="K3" s="178"/>
      <c r="L3" s="178" t="s">
        <v>111</v>
      </c>
      <c r="M3" s="179"/>
      <c r="N3" s="158" t="s">
        <v>112</v>
      </c>
      <c r="O3" s="159"/>
      <c r="P3" s="175" t="s">
        <v>77</v>
      </c>
      <c r="Q3" s="158"/>
      <c r="R3" s="158"/>
      <c r="S3" s="158"/>
      <c r="T3" s="158"/>
      <c r="U3" s="11"/>
      <c r="V3" s="11"/>
      <c r="W3" s="11"/>
      <c r="X3" s="11"/>
    </row>
    <row r="4" spans="1:24" ht="16.5" customHeight="1">
      <c r="A4" s="55"/>
      <c r="B4" s="173"/>
      <c r="C4" s="36"/>
      <c r="D4" s="176" t="s">
        <v>78</v>
      </c>
      <c r="E4" s="177"/>
      <c r="F4" s="176" t="s">
        <v>79</v>
      </c>
      <c r="G4" s="177"/>
      <c r="H4" s="143" t="s">
        <v>113</v>
      </c>
      <c r="I4" s="143" t="s">
        <v>114</v>
      </c>
      <c r="J4" s="145" t="s">
        <v>80</v>
      </c>
      <c r="K4" s="183" t="s">
        <v>115</v>
      </c>
      <c r="L4" s="180" t="s">
        <v>116</v>
      </c>
      <c r="M4" s="143" t="s">
        <v>117</v>
      </c>
      <c r="N4" s="180" t="s">
        <v>81</v>
      </c>
      <c r="O4" s="143" t="s">
        <v>82</v>
      </c>
      <c r="P4" s="143" t="s">
        <v>83</v>
      </c>
      <c r="Q4" s="143" t="s">
        <v>84</v>
      </c>
      <c r="R4" s="64" t="s">
        <v>85</v>
      </c>
      <c r="S4" s="95"/>
      <c r="T4" s="95"/>
      <c r="U4" s="11"/>
      <c r="V4" s="11"/>
      <c r="W4" s="11"/>
      <c r="X4" s="11"/>
    </row>
    <row r="5" spans="1:24" ht="33.75" customHeight="1" thickBot="1">
      <c r="A5" s="15"/>
      <c r="B5" s="174"/>
      <c r="C5" s="38"/>
      <c r="D5" s="16" t="s">
        <v>86</v>
      </c>
      <c r="E5" s="49" t="s">
        <v>87</v>
      </c>
      <c r="F5" s="16" t="s">
        <v>86</v>
      </c>
      <c r="G5" s="49" t="s">
        <v>87</v>
      </c>
      <c r="H5" s="144"/>
      <c r="I5" s="144"/>
      <c r="J5" s="144"/>
      <c r="K5" s="184"/>
      <c r="L5" s="181"/>
      <c r="M5" s="144"/>
      <c r="N5" s="181"/>
      <c r="O5" s="144"/>
      <c r="P5" s="144"/>
      <c r="Q5" s="144"/>
      <c r="R5" s="16" t="s">
        <v>88</v>
      </c>
      <c r="S5" s="37" t="s">
        <v>89</v>
      </c>
      <c r="T5" s="17" t="s">
        <v>90</v>
      </c>
      <c r="U5" s="11"/>
      <c r="V5" s="11"/>
      <c r="W5" s="11"/>
      <c r="X5" s="11"/>
    </row>
    <row r="6" spans="1:24" s="62" customFormat="1" ht="18" customHeight="1" thickBot="1">
      <c r="A6" s="58"/>
      <c r="B6" s="59" t="s">
        <v>8</v>
      </c>
      <c r="C6" s="60"/>
      <c r="D6" s="170" t="s">
        <v>91</v>
      </c>
      <c r="E6" s="171"/>
      <c r="F6" s="171"/>
      <c r="G6" s="171"/>
      <c r="H6" s="171"/>
      <c r="I6" s="172"/>
      <c r="J6" s="170" t="s">
        <v>92</v>
      </c>
      <c r="K6" s="171"/>
      <c r="L6" s="171" t="s">
        <v>92</v>
      </c>
      <c r="M6" s="171"/>
      <c r="N6" s="170" t="s">
        <v>118</v>
      </c>
      <c r="O6" s="172"/>
      <c r="P6" s="170" t="s">
        <v>119</v>
      </c>
      <c r="Q6" s="171"/>
      <c r="R6" s="171"/>
      <c r="S6" s="171"/>
      <c r="T6" s="171"/>
      <c r="U6" s="61"/>
      <c r="V6" s="61"/>
      <c r="W6" s="61"/>
      <c r="X6" s="61"/>
    </row>
    <row r="7" spans="1:24" ht="18" customHeight="1">
      <c r="A7" s="65"/>
      <c r="B7" s="39" t="s">
        <v>120</v>
      </c>
      <c r="C7" s="40"/>
      <c r="D7" s="51" t="s">
        <v>9</v>
      </c>
      <c r="E7" s="66" t="s">
        <v>121</v>
      </c>
      <c r="F7" s="51" t="s">
        <v>9</v>
      </c>
      <c r="G7" s="66" t="s">
        <v>121</v>
      </c>
      <c r="H7" s="149" t="s">
        <v>94</v>
      </c>
      <c r="I7" s="166"/>
      <c r="J7" s="137" t="s">
        <v>9</v>
      </c>
      <c r="K7" s="138"/>
      <c r="L7" s="138" t="s">
        <v>9</v>
      </c>
      <c r="M7" s="139"/>
      <c r="N7" s="52" t="s">
        <v>95</v>
      </c>
      <c r="O7" s="51" t="s">
        <v>9</v>
      </c>
      <c r="P7" s="67" t="s">
        <v>96</v>
      </c>
      <c r="Q7" s="4" t="s">
        <v>97</v>
      </c>
      <c r="R7" s="68" t="s">
        <v>96</v>
      </c>
      <c r="S7" s="69" t="s">
        <v>97</v>
      </c>
      <c r="T7" s="51" t="s">
        <v>98</v>
      </c>
      <c r="U7" s="11"/>
      <c r="V7" s="11"/>
      <c r="W7" s="11"/>
      <c r="X7" s="11"/>
    </row>
    <row r="8" spans="2:24" ht="33" customHeight="1">
      <c r="B8" s="41" t="s">
        <v>11</v>
      </c>
      <c r="C8" s="36"/>
      <c r="D8" s="70">
        <f>SUM(D9:D10)</f>
        <v>11727</v>
      </c>
      <c r="E8" s="71">
        <v>8.3</v>
      </c>
      <c r="F8" s="72">
        <f>SUM(F9:F10)</f>
        <v>16645</v>
      </c>
      <c r="G8" s="71">
        <v>11.8</v>
      </c>
      <c r="H8" s="11">
        <f aca="true" t="shared" si="0" ref="H8:O8">SUM(H9:H10)</f>
        <v>6337</v>
      </c>
      <c r="I8" s="11">
        <f t="shared" si="0"/>
        <v>2435</v>
      </c>
      <c r="J8" s="11">
        <f t="shared" si="0"/>
        <v>650972</v>
      </c>
      <c r="K8" s="11">
        <f t="shared" si="0"/>
        <v>51695</v>
      </c>
      <c r="L8" s="11">
        <f t="shared" si="0"/>
        <v>127183</v>
      </c>
      <c r="M8" s="11">
        <f t="shared" si="0"/>
        <v>450757</v>
      </c>
      <c r="N8" s="11">
        <f t="shared" si="0"/>
        <v>63275</v>
      </c>
      <c r="O8" s="11">
        <f t="shared" si="0"/>
        <v>551755</v>
      </c>
      <c r="P8" s="11">
        <v>38745</v>
      </c>
      <c r="Q8" s="42" t="s">
        <v>122</v>
      </c>
      <c r="R8" s="11">
        <v>24887</v>
      </c>
      <c r="S8" s="11">
        <v>40936</v>
      </c>
      <c r="T8" s="11">
        <v>3100999</v>
      </c>
      <c r="U8" s="11"/>
      <c r="W8" s="11"/>
      <c r="X8" s="11"/>
    </row>
    <row r="9" spans="2:20" ht="33" customHeight="1">
      <c r="B9" s="41" t="s">
        <v>12</v>
      </c>
      <c r="C9" s="36"/>
      <c r="D9" s="73">
        <f>SUM(D11:D23)</f>
        <v>10378</v>
      </c>
      <c r="E9" s="74">
        <v>8.2</v>
      </c>
      <c r="F9" s="11">
        <f>SUM(F11:F23)</f>
        <v>15191</v>
      </c>
      <c r="G9" s="74">
        <v>12</v>
      </c>
      <c r="H9" s="11">
        <f aca="true" t="shared" si="1" ref="H9:O9">SUM(H11:H23)</f>
        <v>5692</v>
      </c>
      <c r="I9" s="11">
        <f t="shared" si="1"/>
        <v>2174</v>
      </c>
      <c r="J9" s="11">
        <f t="shared" si="1"/>
        <v>581356</v>
      </c>
      <c r="K9" s="11">
        <f t="shared" si="1"/>
        <v>47337</v>
      </c>
      <c r="L9" s="11">
        <f t="shared" si="1"/>
        <v>111031</v>
      </c>
      <c r="M9" s="11">
        <f t="shared" si="1"/>
        <v>402929</v>
      </c>
      <c r="N9" s="11">
        <f t="shared" si="1"/>
        <v>56840</v>
      </c>
      <c r="O9" s="11">
        <f t="shared" si="1"/>
        <v>500902</v>
      </c>
      <c r="P9" s="11">
        <v>34342</v>
      </c>
      <c r="Q9" s="42" t="s">
        <v>122</v>
      </c>
      <c r="R9" s="11">
        <v>22028</v>
      </c>
      <c r="S9" s="11">
        <v>36638</v>
      </c>
      <c r="T9" s="11">
        <v>2764908</v>
      </c>
    </row>
    <row r="10" spans="2:20" ht="33" customHeight="1">
      <c r="B10" s="41" t="s">
        <v>13</v>
      </c>
      <c r="C10" s="36"/>
      <c r="D10" s="73">
        <f>SUM(D24,D27,D31,D36)</f>
        <v>1349</v>
      </c>
      <c r="E10" s="74">
        <v>9</v>
      </c>
      <c r="F10" s="11">
        <f>SUM(F24,F27,F31,F36)</f>
        <v>1454</v>
      </c>
      <c r="G10" s="74">
        <v>9.8</v>
      </c>
      <c r="H10" s="11">
        <f aca="true" t="shared" si="2" ref="H10:P10">SUM(H24,H27,H31,H36)</f>
        <v>645</v>
      </c>
      <c r="I10" s="11">
        <f t="shared" si="2"/>
        <v>261</v>
      </c>
      <c r="J10" s="11">
        <f t="shared" si="2"/>
        <v>69616</v>
      </c>
      <c r="K10" s="11">
        <f t="shared" si="2"/>
        <v>4358</v>
      </c>
      <c r="L10" s="11">
        <f t="shared" si="2"/>
        <v>16152</v>
      </c>
      <c r="M10" s="11">
        <f t="shared" si="2"/>
        <v>47828</v>
      </c>
      <c r="N10" s="11">
        <f t="shared" si="2"/>
        <v>6435</v>
      </c>
      <c r="O10" s="11">
        <f t="shared" si="2"/>
        <v>50853</v>
      </c>
      <c r="P10" s="11">
        <f t="shared" si="2"/>
        <v>4403</v>
      </c>
      <c r="Q10" s="42" t="s">
        <v>122</v>
      </c>
      <c r="R10" s="11">
        <f>SUM(R24,R27,R31,R36)</f>
        <v>2859</v>
      </c>
      <c r="S10" s="11">
        <f>SUM(S24,S27,S31,S36)</f>
        <v>4298</v>
      </c>
      <c r="T10" s="11">
        <f>SUM(T24,T27,T31,T36)</f>
        <v>336091</v>
      </c>
    </row>
    <row r="11" spans="2:20" ht="33" customHeight="1">
      <c r="B11" s="41" t="s">
        <v>14</v>
      </c>
      <c r="C11" s="36"/>
      <c r="D11" s="73">
        <v>3230</v>
      </c>
      <c r="E11" s="74">
        <v>7.3</v>
      </c>
      <c r="F11" s="11">
        <v>4847</v>
      </c>
      <c r="G11" s="74">
        <v>11</v>
      </c>
      <c r="H11" s="7">
        <v>1896</v>
      </c>
      <c r="I11" s="5">
        <v>770</v>
      </c>
      <c r="J11" s="7">
        <v>199972</v>
      </c>
      <c r="K11" s="7">
        <v>4060</v>
      </c>
      <c r="L11" s="7">
        <v>35833</v>
      </c>
      <c r="M11" s="7">
        <v>149230</v>
      </c>
      <c r="N11" s="7">
        <v>19358</v>
      </c>
      <c r="O11" s="7">
        <v>201971</v>
      </c>
      <c r="P11" s="7">
        <v>3374</v>
      </c>
      <c r="Q11" s="42" t="s">
        <v>122</v>
      </c>
      <c r="R11" s="7">
        <v>1481</v>
      </c>
      <c r="S11" s="7">
        <v>2543</v>
      </c>
      <c r="T11" s="7">
        <v>106388</v>
      </c>
    </row>
    <row r="12" spans="2:20" ht="18" customHeight="1">
      <c r="B12" s="41" t="s">
        <v>15</v>
      </c>
      <c r="C12" s="36"/>
      <c r="D12" s="73">
        <v>2386</v>
      </c>
      <c r="E12" s="74">
        <v>9.2</v>
      </c>
      <c r="F12" s="11">
        <v>3048</v>
      </c>
      <c r="G12" s="74">
        <v>11.7</v>
      </c>
      <c r="H12" s="7">
        <v>1282</v>
      </c>
      <c r="I12" s="5">
        <v>459</v>
      </c>
      <c r="J12" s="7">
        <v>116909</v>
      </c>
      <c r="K12" s="7">
        <v>5180</v>
      </c>
      <c r="L12" s="7">
        <v>22374</v>
      </c>
      <c r="M12" s="7">
        <v>86683</v>
      </c>
      <c r="N12" s="7">
        <v>11082</v>
      </c>
      <c r="O12" s="7">
        <v>97422</v>
      </c>
      <c r="P12" s="7">
        <v>3257</v>
      </c>
      <c r="Q12" s="42" t="s">
        <v>122</v>
      </c>
      <c r="R12" s="7">
        <v>2220</v>
      </c>
      <c r="S12" s="7">
        <v>3450</v>
      </c>
      <c r="T12" s="7">
        <v>269006</v>
      </c>
    </row>
    <row r="13" spans="2:20" ht="18" customHeight="1">
      <c r="B13" s="41" t="s">
        <v>16</v>
      </c>
      <c r="C13" s="36"/>
      <c r="D13" s="73">
        <v>401</v>
      </c>
      <c r="E13" s="74">
        <v>8.5</v>
      </c>
      <c r="F13" s="11">
        <v>650</v>
      </c>
      <c r="G13" s="74">
        <v>13.8</v>
      </c>
      <c r="H13" s="7">
        <v>194</v>
      </c>
      <c r="I13" s="5">
        <v>76</v>
      </c>
      <c r="J13" s="7">
        <v>21736</v>
      </c>
      <c r="K13" s="7">
        <v>3310</v>
      </c>
      <c r="L13" s="7">
        <v>4321</v>
      </c>
      <c r="M13" s="7">
        <v>13775</v>
      </c>
      <c r="N13" s="18">
        <v>2653</v>
      </c>
      <c r="O13" s="18">
        <v>19921</v>
      </c>
      <c r="P13" s="7">
        <v>1596</v>
      </c>
      <c r="Q13" s="42" t="s">
        <v>122</v>
      </c>
      <c r="R13" s="7">
        <v>1110</v>
      </c>
      <c r="S13" s="7">
        <v>2489</v>
      </c>
      <c r="T13" s="7">
        <v>140772</v>
      </c>
    </row>
    <row r="14" spans="2:20" ht="18" customHeight="1">
      <c r="B14" s="41" t="s">
        <v>17</v>
      </c>
      <c r="C14" s="36"/>
      <c r="D14" s="73">
        <v>1229</v>
      </c>
      <c r="E14" s="74">
        <v>8.8</v>
      </c>
      <c r="F14" s="11">
        <v>1424</v>
      </c>
      <c r="G14" s="74">
        <v>10.1</v>
      </c>
      <c r="H14" s="7">
        <v>659</v>
      </c>
      <c r="I14" s="5">
        <v>229</v>
      </c>
      <c r="J14" s="7">
        <v>64570</v>
      </c>
      <c r="K14" s="7">
        <v>4250</v>
      </c>
      <c r="L14" s="7">
        <v>14341</v>
      </c>
      <c r="M14" s="7">
        <v>43406</v>
      </c>
      <c r="N14" s="7">
        <v>5927</v>
      </c>
      <c r="O14" s="7">
        <v>58456</v>
      </c>
      <c r="P14" s="7">
        <v>4806</v>
      </c>
      <c r="Q14" s="42" t="s">
        <v>122</v>
      </c>
      <c r="R14" s="7">
        <v>3047</v>
      </c>
      <c r="S14" s="7">
        <v>4413</v>
      </c>
      <c r="T14" s="7">
        <v>413167</v>
      </c>
    </row>
    <row r="15" spans="2:20" ht="18" customHeight="1">
      <c r="B15" s="41" t="s">
        <v>18</v>
      </c>
      <c r="C15" s="36"/>
      <c r="D15" s="73">
        <v>1012</v>
      </c>
      <c r="E15" s="74">
        <v>11.1</v>
      </c>
      <c r="F15" s="11">
        <v>744</v>
      </c>
      <c r="G15" s="74">
        <v>8.2</v>
      </c>
      <c r="H15" s="7">
        <v>524</v>
      </c>
      <c r="I15" s="5">
        <v>210</v>
      </c>
      <c r="J15" s="7">
        <v>42551</v>
      </c>
      <c r="K15" s="7">
        <v>1847</v>
      </c>
      <c r="L15" s="7">
        <v>8000</v>
      </c>
      <c r="M15" s="7">
        <v>30128</v>
      </c>
      <c r="N15" s="7">
        <v>3212</v>
      </c>
      <c r="O15" s="7">
        <v>30900</v>
      </c>
      <c r="P15" s="7">
        <v>1630</v>
      </c>
      <c r="Q15" s="42" t="s">
        <v>122</v>
      </c>
      <c r="R15" s="7">
        <v>1066</v>
      </c>
      <c r="S15" s="7">
        <v>1851</v>
      </c>
      <c r="T15" s="7">
        <v>113267</v>
      </c>
    </row>
    <row r="16" spans="2:20" ht="33" customHeight="1">
      <c r="B16" s="41" t="s">
        <v>19</v>
      </c>
      <c r="C16" s="36"/>
      <c r="D16" s="73">
        <v>244</v>
      </c>
      <c r="E16" s="74">
        <v>7.1</v>
      </c>
      <c r="F16" s="11">
        <v>533</v>
      </c>
      <c r="G16" s="74">
        <v>15.6</v>
      </c>
      <c r="H16" s="7">
        <v>139</v>
      </c>
      <c r="I16" s="5">
        <v>42</v>
      </c>
      <c r="J16" s="7">
        <v>15414</v>
      </c>
      <c r="K16" s="7">
        <v>3182</v>
      </c>
      <c r="L16" s="7">
        <v>2946</v>
      </c>
      <c r="M16" s="7">
        <v>9212</v>
      </c>
      <c r="N16" s="7">
        <v>1686</v>
      </c>
      <c r="O16" s="7">
        <v>10547</v>
      </c>
      <c r="P16" s="7">
        <v>2812</v>
      </c>
      <c r="Q16" s="42" t="s">
        <v>122</v>
      </c>
      <c r="R16" s="7">
        <v>1874</v>
      </c>
      <c r="S16" s="7">
        <v>2256</v>
      </c>
      <c r="T16" s="7">
        <v>201519</v>
      </c>
    </row>
    <row r="17" spans="2:20" ht="18" customHeight="1">
      <c r="B17" s="41" t="s">
        <v>20</v>
      </c>
      <c r="C17" s="36"/>
      <c r="D17" s="73">
        <v>187</v>
      </c>
      <c r="E17" s="74">
        <v>7.5</v>
      </c>
      <c r="F17" s="11">
        <v>334</v>
      </c>
      <c r="G17" s="74">
        <v>13.4</v>
      </c>
      <c r="H17" s="18">
        <v>118</v>
      </c>
      <c r="I17" s="10">
        <v>49</v>
      </c>
      <c r="J17" s="7">
        <v>11611</v>
      </c>
      <c r="K17" s="7">
        <v>1662</v>
      </c>
      <c r="L17" s="7">
        <v>3163</v>
      </c>
      <c r="M17" s="7">
        <v>6742</v>
      </c>
      <c r="N17" s="7">
        <v>1097</v>
      </c>
      <c r="O17" s="7">
        <v>8879</v>
      </c>
      <c r="P17" s="7">
        <v>1617</v>
      </c>
      <c r="Q17" s="42" t="s">
        <v>122</v>
      </c>
      <c r="R17" s="7">
        <v>1172</v>
      </c>
      <c r="S17" s="7">
        <v>1643</v>
      </c>
      <c r="T17" s="7">
        <v>151808</v>
      </c>
    </row>
    <row r="18" spans="2:20" ht="18" customHeight="1">
      <c r="B18" s="41" t="s">
        <v>39</v>
      </c>
      <c r="C18" s="36"/>
      <c r="D18" s="75">
        <v>291</v>
      </c>
      <c r="E18" s="74">
        <v>8.7</v>
      </c>
      <c r="F18" s="42">
        <v>508</v>
      </c>
      <c r="G18" s="74">
        <v>15.1</v>
      </c>
      <c r="H18" s="42">
        <v>130</v>
      </c>
      <c r="I18" s="42">
        <v>57</v>
      </c>
      <c r="J18" s="42">
        <v>15507</v>
      </c>
      <c r="K18" s="42">
        <v>3357</v>
      </c>
      <c r="L18" s="42">
        <v>1910</v>
      </c>
      <c r="M18" s="42">
        <v>10223</v>
      </c>
      <c r="N18" s="42">
        <v>2008</v>
      </c>
      <c r="O18" s="42">
        <v>9664</v>
      </c>
      <c r="P18" s="42">
        <v>1252</v>
      </c>
      <c r="Q18" s="42" t="s">
        <v>122</v>
      </c>
      <c r="R18" s="42">
        <v>648</v>
      </c>
      <c r="S18" s="42">
        <v>930</v>
      </c>
      <c r="T18" s="42">
        <v>49503</v>
      </c>
    </row>
    <row r="19" spans="2:20" ht="18" customHeight="1">
      <c r="B19" s="41" t="s">
        <v>40</v>
      </c>
      <c r="C19" s="36"/>
      <c r="D19" s="75">
        <v>252</v>
      </c>
      <c r="E19" s="74">
        <v>8.7</v>
      </c>
      <c r="F19" s="42">
        <v>500</v>
      </c>
      <c r="G19" s="74">
        <v>17.3</v>
      </c>
      <c r="H19" s="42">
        <v>106</v>
      </c>
      <c r="I19" s="42">
        <v>46</v>
      </c>
      <c r="J19" s="42">
        <v>13873</v>
      </c>
      <c r="K19" s="42">
        <v>3141</v>
      </c>
      <c r="L19" s="42">
        <v>2201</v>
      </c>
      <c r="M19" s="42">
        <v>8434</v>
      </c>
      <c r="N19" s="42">
        <v>1596</v>
      </c>
      <c r="O19" s="42">
        <v>9667</v>
      </c>
      <c r="P19" s="42">
        <v>2728</v>
      </c>
      <c r="Q19" s="42" t="s">
        <v>122</v>
      </c>
      <c r="R19" s="42">
        <v>1810</v>
      </c>
      <c r="S19" s="42">
        <v>2585</v>
      </c>
      <c r="T19" s="42">
        <v>197986</v>
      </c>
    </row>
    <row r="20" spans="2:20" ht="18" customHeight="1">
      <c r="B20" s="41" t="s">
        <v>45</v>
      </c>
      <c r="C20" s="36"/>
      <c r="D20" s="75">
        <v>270</v>
      </c>
      <c r="E20" s="74">
        <v>6.8</v>
      </c>
      <c r="F20" s="42">
        <v>669</v>
      </c>
      <c r="G20" s="74">
        <v>16.8</v>
      </c>
      <c r="H20" s="42">
        <v>122</v>
      </c>
      <c r="I20" s="42">
        <v>67</v>
      </c>
      <c r="J20" s="42">
        <v>17009</v>
      </c>
      <c r="K20" s="42">
        <v>2791</v>
      </c>
      <c r="L20" s="42">
        <v>2192</v>
      </c>
      <c r="M20" s="42">
        <v>11791</v>
      </c>
      <c r="N20" s="42">
        <v>2387</v>
      </c>
      <c r="O20" s="42">
        <v>12890</v>
      </c>
      <c r="P20" s="42">
        <v>1770</v>
      </c>
      <c r="Q20" s="42" t="s">
        <v>123</v>
      </c>
      <c r="R20" s="42">
        <v>1234</v>
      </c>
      <c r="S20" s="42">
        <v>1858</v>
      </c>
      <c r="T20" s="42">
        <v>292154</v>
      </c>
    </row>
    <row r="21" spans="2:20" ht="32.25" customHeight="1">
      <c r="B21" s="41" t="s">
        <v>46</v>
      </c>
      <c r="C21" s="36"/>
      <c r="D21" s="75">
        <v>199</v>
      </c>
      <c r="E21" s="76">
        <v>6.5</v>
      </c>
      <c r="F21" s="42">
        <v>499</v>
      </c>
      <c r="G21" s="76">
        <v>16.2</v>
      </c>
      <c r="H21" s="42">
        <v>133</v>
      </c>
      <c r="I21" s="42">
        <v>39</v>
      </c>
      <c r="J21" s="42">
        <v>14946</v>
      </c>
      <c r="K21" s="42">
        <v>2800</v>
      </c>
      <c r="L21" s="42">
        <v>4319</v>
      </c>
      <c r="M21" s="42">
        <v>7820</v>
      </c>
      <c r="N21" s="42">
        <v>1187</v>
      </c>
      <c r="O21" s="42">
        <v>10296</v>
      </c>
      <c r="P21" s="42">
        <v>1903</v>
      </c>
      <c r="Q21" s="18" t="s">
        <v>99</v>
      </c>
      <c r="R21" s="18">
        <v>1148</v>
      </c>
      <c r="S21" s="18">
        <v>2136</v>
      </c>
      <c r="T21" s="18">
        <v>124266</v>
      </c>
    </row>
    <row r="22" spans="2:20" ht="18" customHeight="1">
      <c r="B22" s="41" t="s">
        <v>48</v>
      </c>
      <c r="C22" s="36"/>
      <c r="D22" s="75">
        <v>325</v>
      </c>
      <c r="E22" s="74">
        <v>7</v>
      </c>
      <c r="F22" s="42">
        <v>659</v>
      </c>
      <c r="G22" s="74">
        <v>14.1</v>
      </c>
      <c r="H22" s="42">
        <v>198</v>
      </c>
      <c r="I22" s="42">
        <v>64</v>
      </c>
      <c r="J22" s="42">
        <v>23337</v>
      </c>
      <c r="K22" s="42">
        <v>5771</v>
      </c>
      <c r="L22" s="42">
        <v>4614</v>
      </c>
      <c r="M22" s="42">
        <v>12389</v>
      </c>
      <c r="N22" s="42">
        <v>2068</v>
      </c>
      <c r="O22" s="42">
        <v>15196</v>
      </c>
      <c r="P22" s="42">
        <v>4020</v>
      </c>
      <c r="Q22" s="18" t="s">
        <v>99</v>
      </c>
      <c r="R22" s="18">
        <v>2936</v>
      </c>
      <c r="S22" s="18">
        <v>5562</v>
      </c>
      <c r="T22" s="18">
        <v>397183</v>
      </c>
    </row>
    <row r="23" spans="2:20" ht="18" customHeight="1">
      <c r="B23" s="41" t="s">
        <v>49</v>
      </c>
      <c r="C23" s="36"/>
      <c r="D23" s="75">
        <v>352</v>
      </c>
      <c r="E23" s="74">
        <v>7.1</v>
      </c>
      <c r="F23" s="42">
        <v>776</v>
      </c>
      <c r="G23" s="74">
        <v>15.6</v>
      </c>
      <c r="H23" s="42">
        <v>191</v>
      </c>
      <c r="I23" s="42">
        <v>66</v>
      </c>
      <c r="J23" s="42">
        <v>23921</v>
      </c>
      <c r="K23" s="42">
        <v>5986</v>
      </c>
      <c r="L23" s="42">
        <v>4817</v>
      </c>
      <c r="M23" s="42">
        <v>13096</v>
      </c>
      <c r="N23" s="42">
        <v>2579</v>
      </c>
      <c r="O23" s="42">
        <v>15093</v>
      </c>
      <c r="P23" s="42">
        <v>3577</v>
      </c>
      <c r="Q23" s="18" t="s">
        <v>124</v>
      </c>
      <c r="R23" s="18">
        <v>2282</v>
      </c>
      <c r="S23" s="18">
        <v>4922</v>
      </c>
      <c r="T23" s="18">
        <v>307889</v>
      </c>
    </row>
    <row r="24" spans="2:20" ht="33" customHeight="1">
      <c r="B24" s="41" t="s">
        <v>21</v>
      </c>
      <c r="C24" s="36"/>
      <c r="D24" s="73">
        <f>SUM(D25:D26)</f>
        <v>786</v>
      </c>
      <c r="E24" s="74">
        <v>10.83</v>
      </c>
      <c r="F24" s="11">
        <f>SUM(F25:F26)</f>
        <v>535</v>
      </c>
      <c r="G24" s="74">
        <v>7.37</v>
      </c>
      <c r="H24" s="11">
        <f aca="true" t="shared" si="3" ref="H24:O24">SUM(H25:H26)</f>
        <v>372</v>
      </c>
      <c r="I24" s="11">
        <f t="shared" si="3"/>
        <v>143</v>
      </c>
      <c r="J24" s="11">
        <f t="shared" si="3"/>
        <v>34008</v>
      </c>
      <c r="K24" s="11">
        <f t="shared" si="3"/>
        <v>994</v>
      </c>
      <c r="L24" s="11">
        <f t="shared" si="3"/>
        <v>7034</v>
      </c>
      <c r="M24" s="11">
        <f t="shared" si="3"/>
        <v>24990</v>
      </c>
      <c r="N24" s="11">
        <f t="shared" si="3"/>
        <v>2483</v>
      </c>
      <c r="O24" s="11">
        <f t="shared" si="3"/>
        <v>24150</v>
      </c>
      <c r="P24" s="11">
        <v>825</v>
      </c>
      <c r="Q24" s="42" t="s">
        <v>124</v>
      </c>
      <c r="R24" s="11">
        <v>575</v>
      </c>
      <c r="S24" s="11">
        <v>1026</v>
      </c>
      <c r="T24" s="11">
        <v>66025</v>
      </c>
    </row>
    <row r="25" spans="2:20" ht="33" customHeight="1">
      <c r="B25" s="42" t="s">
        <v>22</v>
      </c>
      <c r="C25" s="36"/>
      <c r="D25" s="73">
        <v>427</v>
      </c>
      <c r="E25" s="74">
        <v>10</v>
      </c>
      <c r="F25" s="11">
        <v>301</v>
      </c>
      <c r="G25" s="74">
        <v>7.1</v>
      </c>
      <c r="H25" s="7">
        <v>217</v>
      </c>
      <c r="I25" s="5">
        <v>76</v>
      </c>
      <c r="J25" s="7">
        <v>19581</v>
      </c>
      <c r="K25" s="7">
        <v>653</v>
      </c>
      <c r="L25" s="7">
        <v>3851</v>
      </c>
      <c r="M25" s="7">
        <v>14754</v>
      </c>
      <c r="N25" s="7">
        <v>1102</v>
      </c>
      <c r="O25" s="7">
        <v>9193</v>
      </c>
      <c r="P25" s="7">
        <v>479</v>
      </c>
      <c r="Q25" s="42" t="s">
        <v>124</v>
      </c>
      <c r="R25" s="7">
        <v>390</v>
      </c>
      <c r="S25" s="7">
        <v>708</v>
      </c>
      <c r="T25" s="7">
        <v>50479</v>
      </c>
    </row>
    <row r="26" spans="2:20" ht="18" customHeight="1">
      <c r="B26" s="42" t="s">
        <v>23</v>
      </c>
      <c r="C26" s="36"/>
      <c r="D26" s="73">
        <v>359</v>
      </c>
      <c r="E26" s="74">
        <v>12</v>
      </c>
      <c r="F26" s="11">
        <v>234</v>
      </c>
      <c r="G26" s="74">
        <v>7.8</v>
      </c>
      <c r="H26" s="7">
        <v>155</v>
      </c>
      <c r="I26" s="5">
        <v>67</v>
      </c>
      <c r="J26" s="7">
        <v>14427</v>
      </c>
      <c r="K26" s="7">
        <v>341</v>
      </c>
      <c r="L26" s="7">
        <v>3183</v>
      </c>
      <c r="M26" s="7">
        <v>10236</v>
      </c>
      <c r="N26" s="7">
        <v>1381</v>
      </c>
      <c r="O26" s="7">
        <v>14957</v>
      </c>
      <c r="P26" s="7">
        <v>346</v>
      </c>
      <c r="Q26" s="42" t="s">
        <v>124</v>
      </c>
      <c r="R26" s="7">
        <v>185</v>
      </c>
      <c r="S26" s="7">
        <v>318</v>
      </c>
      <c r="T26" s="7">
        <v>15546</v>
      </c>
    </row>
    <row r="27" spans="2:20" ht="33" customHeight="1">
      <c r="B27" s="41" t="s">
        <v>24</v>
      </c>
      <c r="C27" s="36"/>
      <c r="D27" s="73">
        <f>SUM(D28:D30)</f>
        <v>286</v>
      </c>
      <c r="E27" s="74">
        <v>7.42</v>
      </c>
      <c r="F27" s="11">
        <f>SUM(F28:F30)</f>
        <v>410</v>
      </c>
      <c r="G27" s="74">
        <v>10.64</v>
      </c>
      <c r="H27" s="11">
        <f aca="true" t="shared" si="4" ref="H27:O27">SUM(H28:H30)</f>
        <v>155</v>
      </c>
      <c r="I27" s="11">
        <f t="shared" si="4"/>
        <v>55</v>
      </c>
      <c r="J27" s="11">
        <f t="shared" si="4"/>
        <v>19209</v>
      </c>
      <c r="K27" s="11">
        <f t="shared" si="4"/>
        <v>1594</v>
      </c>
      <c r="L27" s="11">
        <f t="shared" si="4"/>
        <v>6015</v>
      </c>
      <c r="M27" s="11">
        <f t="shared" si="4"/>
        <v>11406</v>
      </c>
      <c r="N27" s="11">
        <f t="shared" si="4"/>
        <v>1876</v>
      </c>
      <c r="O27" s="11">
        <f t="shared" si="4"/>
        <v>14322</v>
      </c>
      <c r="P27" s="11">
        <v>1971</v>
      </c>
      <c r="Q27" s="42" t="s">
        <v>124</v>
      </c>
      <c r="R27" s="11">
        <v>1359</v>
      </c>
      <c r="S27" s="11">
        <v>1932</v>
      </c>
      <c r="T27" s="11">
        <v>157956</v>
      </c>
    </row>
    <row r="28" spans="2:20" ht="33" customHeight="1">
      <c r="B28" s="18" t="s">
        <v>25</v>
      </c>
      <c r="C28" s="36"/>
      <c r="D28" s="73">
        <v>46</v>
      </c>
      <c r="E28" s="74">
        <v>5.2</v>
      </c>
      <c r="F28" s="11">
        <v>105</v>
      </c>
      <c r="G28" s="74">
        <v>11.9</v>
      </c>
      <c r="H28" s="7">
        <v>28</v>
      </c>
      <c r="I28" s="5">
        <v>11</v>
      </c>
      <c r="J28" s="7">
        <v>4443</v>
      </c>
      <c r="K28" s="7">
        <v>822</v>
      </c>
      <c r="L28" s="7">
        <v>1078</v>
      </c>
      <c r="M28" s="7">
        <v>2532</v>
      </c>
      <c r="N28" s="7">
        <v>296</v>
      </c>
      <c r="O28" s="7">
        <v>2713</v>
      </c>
      <c r="P28" s="7">
        <v>821</v>
      </c>
      <c r="Q28" s="42" t="s">
        <v>124</v>
      </c>
      <c r="R28" s="7">
        <v>574</v>
      </c>
      <c r="S28" s="7">
        <v>914</v>
      </c>
      <c r="T28" s="7">
        <v>81709</v>
      </c>
    </row>
    <row r="29" spans="2:20" ht="18" customHeight="1">
      <c r="B29" s="18" t="s">
        <v>26</v>
      </c>
      <c r="C29" s="36"/>
      <c r="D29" s="73">
        <v>115</v>
      </c>
      <c r="E29" s="74">
        <v>7.9</v>
      </c>
      <c r="F29" s="11">
        <v>152</v>
      </c>
      <c r="G29" s="74">
        <v>10.5</v>
      </c>
      <c r="H29" s="7">
        <v>69</v>
      </c>
      <c r="I29" s="5">
        <v>30</v>
      </c>
      <c r="J29" s="7">
        <v>6898</v>
      </c>
      <c r="K29" s="7">
        <v>381</v>
      </c>
      <c r="L29" s="7">
        <v>1948</v>
      </c>
      <c r="M29" s="7">
        <v>4485</v>
      </c>
      <c r="N29" s="7">
        <v>603</v>
      </c>
      <c r="O29" s="7">
        <v>4709</v>
      </c>
      <c r="P29" s="7">
        <v>414</v>
      </c>
      <c r="Q29" s="42" t="s">
        <v>124</v>
      </c>
      <c r="R29" s="7">
        <v>278</v>
      </c>
      <c r="S29" s="7">
        <v>379</v>
      </c>
      <c r="T29" s="7">
        <v>26563</v>
      </c>
    </row>
    <row r="30" spans="2:20" ht="18" customHeight="1">
      <c r="B30" s="18" t="s">
        <v>27</v>
      </c>
      <c r="C30" s="36"/>
      <c r="D30" s="73">
        <v>125</v>
      </c>
      <c r="E30" s="74">
        <v>8.3</v>
      </c>
      <c r="F30" s="11">
        <v>153</v>
      </c>
      <c r="G30" s="74">
        <v>10.1</v>
      </c>
      <c r="H30" s="7">
        <v>58</v>
      </c>
      <c r="I30" s="5">
        <v>14</v>
      </c>
      <c r="J30" s="7">
        <v>7868</v>
      </c>
      <c r="K30" s="7">
        <v>391</v>
      </c>
      <c r="L30" s="7">
        <v>2989</v>
      </c>
      <c r="M30" s="7">
        <v>4389</v>
      </c>
      <c r="N30" s="7">
        <v>977</v>
      </c>
      <c r="O30" s="7">
        <v>6900</v>
      </c>
      <c r="P30" s="7">
        <v>736</v>
      </c>
      <c r="Q30" s="42" t="s">
        <v>124</v>
      </c>
      <c r="R30" s="7">
        <v>507</v>
      </c>
      <c r="S30" s="7">
        <v>639</v>
      </c>
      <c r="T30" s="7">
        <v>49684</v>
      </c>
    </row>
    <row r="31" spans="2:20" ht="33" customHeight="1">
      <c r="B31" s="41" t="s">
        <v>28</v>
      </c>
      <c r="C31" s="36"/>
      <c r="D31" s="7">
        <f>SUM(D32:D35)</f>
        <v>159</v>
      </c>
      <c r="E31" s="34">
        <v>9.69</v>
      </c>
      <c r="F31" s="7">
        <f>SUM(F32:F35)</f>
        <v>183</v>
      </c>
      <c r="G31" s="34">
        <v>11.16</v>
      </c>
      <c r="H31" s="7">
        <f aca="true" t="shared" si="5" ref="H31:P31">SUM(H32:H35)</f>
        <v>59</v>
      </c>
      <c r="I31" s="7">
        <f t="shared" si="5"/>
        <v>41</v>
      </c>
      <c r="J31" s="7">
        <f t="shared" si="5"/>
        <v>7748</v>
      </c>
      <c r="K31" s="7">
        <f t="shared" si="5"/>
        <v>788</v>
      </c>
      <c r="L31" s="7">
        <f t="shared" si="5"/>
        <v>1722</v>
      </c>
      <c r="M31" s="7">
        <f t="shared" si="5"/>
        <v>5155</v>
      </c>
      <c r="N31" s="7">
        <f t="shared" si="5"/>
        <v>831</v>
      </c>
      <c r="O31" s="7">
        <f t="shared" si="5"/>
        <v>5840</v>
      </c>
      <c r="P31" s="7">
        <f t="shared" si="5"/>
        <v>1173</v>
      </c>
      <c r="Q31" s="42" t="s">
        <v>124</v>
      </c>
      <c r="R31" s="7">
        <v>866</v>
      </c>
      <c r="S31" s="7">
        <v>1259</v>
      </c>
      <c r="T31" s="7">
        <v>108773</v>
      </c>
    </row>
    <row r="32" spans="2:20" ht="33" customHeight="1">
      <c r="B32" s="18" t="s">
        <v>29</v>
      </c>
      <c r="C32" s="36"/>
      <c r="D32" s="42">
        <v>16</v>
      </c>
      <c r="E32" s="34">
        <v>5.7</v>
      </c>
      <c r="F32" s="7">
        <v>50</v>
      </c>
      <c r="G32" s="34">
        <v>17.8</v>
      </c>
      <c r="H32" s="18">
        <v>9</v>
      </c>
      <c r="I32" s="10">
        <v>2</v>
      </c>
      <c r="J32" s="7">
        <v>1283</v>
      </c>
      <c r="K32" s="7">
        <v>455</v>
      </c>
      <c r="L32" s="7">
        <v>121</v>
      </c>
      <c r="M32" s="7">
        <v>707</v>
      </c>
      <c r="N32" s="7">
        <v>157</v>
      </c>
      <c r="O32" s="7">
        <v>643</v>
      </c>
      <c r="P32" s="7">
        <v>325</v>
      </c>
      <c r="Q32" s="42" t="s">
        <v>124</v>
      </c>
      <c r="R32" s="7">
        <v>213</v>
      </c>
      <c r="S32" s="7">
        <v>368</v>
      </c>
      <c r="T32" s="7">
        <v>31632</v>
      </c>
    </row>
    <row r="33" spans="2:20" ht="18.75" customHeight="1">
      <c r="B33" s="18" t="s">
        <v>100</v>
      </c>
      <c r="C33" s="36"/>
      <c r="D33" s="42" t="s">
        <v>125</v>
      </c>
      <c r="E33" s="42" t="s">
        <v>125</v>
      </c>
      <c r="F33" s="42" t="s">
        <v>125</v>
      </c>
      <c r="G33" s="42" t="s">
        <v>125</v>
      </c>
      <c r="H33" s="42" t="s">
        <v>125</v>
      </c>
      <c r="I33" s="42" t="s">
        <v>125</v>
      </c>
      <c r="J33" s="42" t="s">
        <v>125</v>
      </c>
      <c r="K33" s="42" t="s">
        <v>125</v>
      </c>
      <c r="L33" s="42" t="s">
        <v>125</v>
      </c>
      <c r="M33" s="42" t="s">
        <v>125</v>
      </c>
      <c r="N33" s="42" t="s">
        <v>125</v>
      </c>
      <c r="O33" s="42" t="s">
        <v>125</v>
      </c>
      <c r="P33" s="7">
        <v>307</v>
      </c>
      <c r="Q33" s="42" t="s">
        <v>125</v>
      </c>
      <c r="R33" s="7">
        <v>240</v>
      </c>
      <c r="S33" s="7">
        <v>313</v>
      </c>
      <c r="T33" s="7">
        <v>29693</v>
      </c>
    </row>
    <row r="34" spans="2:20" ht="17.25" customHeight="1">
      <c r="B34" s="18" t="s">
        <v>101</v>
      </c>
      <c r="C34" s="36"/>
      <c r="D34" s="42" t="s">
        <v>125</v>
      </c>
      <c r="E34" s="42" t="s">
        <v>125</v>
      </c>
      <c r="F34" s="42" t="s">
        <v>125</v>
      </c>
      <c r="G34" s="42" t="s">
        <v>125</v>
      </c>
      <c r="H34" s="42" t="s">
        <v>125</v>
      </c>
      <c r="I34" s="42" t="s">
        <v>125</v>
      </c>
      <c r="J34" s="42" t="s">
        <v>125</v>
      </c>
      <c r="K34" s="42" t="s">
        <v>125</v>
      </c>
      <c r="L34" s="42" t="s">
        <v>125</v>
      </c>
      <c r="M34" s="42" t="s">
        <v>125</v>
      </c>
      <c r="N34" s="42" t="s">
        <v>125</v>
      </c>
      <c r="O34" s="42" t="s">
        <v>125</v>
      </c>
      <c r="P34" s="7">
        <v>200</v>
      </c>
      <c r="Q34" s="42" t="s">
        <v>125</v>
      </c>
      <c r="R34" s="7">
        <v>143</v>
      </c>
      <c r="S34" s="7">
        <v>194</v>
      </c>
      <c r="T34" s="7">
        <v>13045</v>
      </c>
    </row>
    <row r="35" spans="1:20" s="77" customFormat="1" ht="16.5" customHeight="1">
      <c r="A35" s="7"/>
      <c r="B35" s="18" t="s">
        <v>30</v>
      </c>
      <c r="C35" s="36"/>
      <c r="D35" s="7">
        <v>143</v>
      </c>
      <c r="E35" s="34">
        <v>10.5</v>
      </c>
      <c r="F35" s="7">
        <v>133</v>
      </c>
      <c r="G35" s="34">
        <v>9.8</v>
      </c>
      <c r="H35" s="42">
        <v>50</v>
      </c>
      <c r="I35" s="10">
        <v>39</v>
      </c>
      <c r="J35" s="7">
        <v>6465</v>
      </c>
      <c r="K35" s="7">
        <v>333</v>
      </c>
      <c r="L35" s="7">
        <v>1601</v>
      </c>
      <c r="M35" s="7">
        <v>4448</v>
      </c>
      <c r="N35" s="7">
        <v>674</v>
      </c>
      <c r="O35" s="7">
        <v>5197</v>
      </c>
      <c r="P35" s="7">
        <v>341</v>
      </c>
      <c r="Q35" s="42" t="s">
        <v>125</v>
      </c>
      <c r="R35" s="7">
        <v>270</v>
      </c>
      <c r="S35" s="7">
        <v>384</v>
      </c>
      <c r="T35" s="7">
        <v>34403</v>
      </c>
    </row>
    <row r="36" spans="1:20" ht="33" customHeight="1">
      <c r="A36" s="11"/>
      <c r="B36" s="41" t="s">
        <v>31</v>
      </c>
      <c r="C36" s="11"/>
      <c r="D36" s="78">
        <v>118</v>
      </c>
      <c r="E36" s="79">
        <v>5.45</v>
      </c>
      <c r="F36" s="10">
        <f>F37</f>
        <v>326</v>
      </c>
      <c r="G36" s="80">
        <v>15.08</v>
      </c>
      <c r="H36" s="10">
        <f aca="true" t="shared" si="6" ref="H36:P36">H37</f>
        <v>59</v>
      </c>
      <c r="I36" s="10">
        <f t="shared" si="6"/>
        <v>22</v>
      </c>
      <c r="J36" s="10">
        <f t="shared" si="6"/>
        <v>8651</v>
      </c>
      <c r="K36" s="10">
        <f t="shared" si="6"/>
        <v>982</v>
      </c>
      <c r="L36" s="10">
        <f t="shared" si="6"/>
        <v>1381</v>
      </c>
      <c r="M36" s="10">
        <f t="shared" si="6"/>
        <v>6277</v>
      </c>
      <c r="N36" s="10">
        <f t="shared" si="6"/>
        <v>1245</v>
      </c>
      <c r="O36" s="10">
        <f t="shared" si="6"/>
        <v>6541</v>
      </c>
      <c r="P36" s="10">
        <f t="shared" si="6"/>
        <v>434</v>
      </c>
      <c r="Q36" s="42" t="s">
        <v>125</v>
      </c>
      <c r="R36" s="10">
        <f>R37</f>
        <v>59</v>
      </c>
      <c r="S36" s="10">
        <f>S37</f>
        <v>81</v>
      </c>
      <c r="T36" s="10">
        <f>T37</f>
        <v>3337</v>
      </c>
    </row>
    <row r="37" spans="1:20" ht="33" customHeight="1">
      <c r="A37" s="53"/>
      <c r="B37" s="18" t="s">
        <v>47</v>
      </c>
      <c r="C37" s="36"/>
      <c r="D37" s="18">
        <v>118</v>
      </c>
      <c r="E37" s="80">
        <v>5.45</v>
      </c>
      <c r="F37" s="81">
        <v>326</v>
      </c>
      <c r="G37" s="80">
        <v>15.08</v>
      </c>
      <c r="H37" s="81">
        <v>59</v>
      </c>
      <c r="I37" s="81">
        <v>22</v>
      </c>
      <c r="J37" s="10">
        <v>8651</v>
      </c>
      <c r="K37" s="10">
        <v>982</v>
      </c>
      <c r="L37" s="10">
        <v>1381</v>
      </c>
      <c r="M37" s="10">
        <v>6277</v>
      </c>
      <c r="N37" s="10">
        <v>1245</v>
      </c>
      <c r="O37" s="10">
        <v>6541</v>
      </c>
      <c r="P37" s="18">
        <v>434</v>
      </c>
      <c r="Q37" s="42" t="s">
        <v>123</v>
      </c>
      <c r="R37" s="18">
        <v>59</v>
      </c>
      <c r="S37" s="18">
        <v>81</v>
      </c>
      <c r="T37" s="18">
        <v>3337</v>
      </c>
    </row>
    <row r="38" spans="1:25" ht="9" customHeight="1">
      <c r="A38" s="55"/>
      <c r="B38" s="18"/>
      <c r="C38" s="36"/>
      <c r="D38" s="18"/>
      <c r="E38" s="80"/>
      <c r="F38" s="81"/>
      <c r="G38" s="80"/>
      <c r="H38" s="81"/>
      <c r="I38" s="81"/>
      <c r="J38" s="10"/>
      <c r="K38" s="10"/>
      <c r="L38" s="10"/>
      <c r="M38" s="10"/>
      <c r="N38" s="10"/>
      <c r="O38" s="10"/>
      <c r="P38" s="18"/>
      <c r="Q38" s="42"/>
      <c r="R38" s="18"/>
      <c r="S38" s="18"/>
      <c r="T38" s="18"/>
      <c r="U38" s="11"/>
      <c r="W38" s="11"/>
      <c r="X38" s="11"/>
      <c r="Y38" s="11"/>
    </row>
    <row r="39" spans="1:25" s="86" customFormat="1" ht="48" customHeight="1" thickBot="1">
      <c r="A39" s="82"/>
      <c r="B39" s="19" t="s">
        <v>38</v>
      </c>
      <c r="C39" s="19"/>
      <c r="D39" s="17"/>
      <c r="E39" s="169" t="s">
        <v>102</v>
      </c>
      <c r="F39" s="169"/>
      <c r="G39" s="169"/>
      <c r="H39" s="169"/>
      <c r="I39" s="32"/>
      <c r="J39" s="167" t="s">
        <v>103</v>
      </c>
      <c r="K39" s="168"/>
      <c r="L39" s="168" t="s">
        <v>103</v>
      </c>
      <c r="M39" s="168"/>
      <c r="N39" s="167" t="s">
        <v>104</v>
      </c>
      <c r="O39" s="185"/>
      <c r="P39" s="167" t="s">
        <v>105</v>
      </c>
      <c r="Q39" s="168"/>
      <c r="R39" s="168"/>
      <c r="S39" s="168"/>
      <c r="T39" s="168"/>
      <c r="U39" s="85"/>
      <c r="W39" s="85"/>
      <c r="X39" s="85"/>
      <c r="Y39" s="85"/>
    </row>
    <row r="40" spans="1:2" ht="16.5" customHeight="1">
      <c r="A40" s="53"/>
      <c r="B40" s="7" t="s">
        <v>126</v>
      </c>
    </row>
    <row r="41" spans="1:2" ht="16.5" customHeight="1">
      <c r="A41" s="53"/>
      <c r="B41" s="7" t="s">
        <v>106</v>
      </c>
    </row>
    <row r="42" ht="16.5" customHeight="1"/>
    <row r="43" ht="16.5" customHeight="1"/>
    <row r="44" spans="1:25" ht="16.5" customHeight="1">
      <c r="A44" s="53"/>
      <c r="U44" s="11"/>
      <c r="V44" s="11"/>
      <c r="W44" s="11"/>
      <c r="X44" s="11"/>
      <c r="Y44" s="11"/>
    </row>
    <row r="46" ht="16.5" customHeight="1"/>
    <row r="47" ht="16.5" customHeight="1"/>
    <row r="48" ht="16.5" customHeight="1"/>
    <row r="50" ht="24" customHeight="1">
      <c r="B50" s="46"/>
    </row>
    <row r="52" ht="26.25" customHeight="1">
      <c r="B52" s="46"/>
    </row>
  </sheetData>
  <mergeCells count="32">
    <mergeCell ref="P6:T6"/>
    <mergeCell ref="Q4:Q5"/>
    <mergeCell ref="N39:O39"/>
    <mergeCell ref="P39:T39"/>
    <mergeCell ref="R4:T4"/>
    <mergeCell ref="N4:N5"/>
    <mergeCell ref="N6:O6"/>
    <mergeCell ref="L39:M39"/>
    <mergeCell ref="J3:K3"/>
    <mergeCell ref="M4:M5"/>
    <mergeCell ref="J4:J5"/>
    <mergeCell ref="J6:K6"/>
    <mergeCell ref="L6:M6"/>
    <mergeCell ref="K4:K5"/>
    <mergeCell ref="L7:M7"/>
    <mergeCell ref="P3:T3"/>
    <mergeCell ref="P4:P5"/>
    <mergeCell ref="L3:M3"/>
    <mergeCell ref="N3:O3"/>
    <mergeCell ref="O4:O5"/>
    <mergeCell ref="L4:L5"/>
    <mergeCell ref="D6:I6"/>
    <mergeCell ref="B3:B5"/>
    <mergeCell ref="H4:H5"/>
    <mergeCell ref="I4:I5"/>
    <mergeCell ref="D3:I3"/>
    <mergeCell ref="D4:E4"/>
    <mergeCell ref="F4:G4"/>
    <mergeCell ref="H7:I7"/>
    <mergeCell ref="J7:K7"/>
    <mergeCell ref="J39:K39"/>
    <mergeCell ref="E39:H3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4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55"/>
  <sheetViews>
    <sheetView showGridLines="0" view="pageBreakPreview" zoomScale="75" zoomScaleNormal="75" zoomScaleSheetLayoutView="75" workbookViewId="0" topLeftCell="A1">
      <pane xSplit="4" ySplit="8" topLeftCell="E3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40" sqref="J40:L40"/>
    </sheetView>
  </sheetViews>
  <sheetFormatPr defaultColWidth="8.625" defaultRowHeight="12.75"/>
  <cols>
    <col min="1" max="1" width="1.75390625" style="7" customWidth="1"/>
    <col min="2" max="2" width="1.25" style="7" customWidth="1"/>
    <col min="3" max="3" width="17.25390625" style="7" customWidth="1"/>
    <col min="4" max="4" width="0.875" style="7" customWidth="1"/>
    <col min="5" max="5" width="10.625" style="7" customWidth="1"/>
    <col min="6" max="6" width="9.875" style="7" customWidth="1"/>
    <col min="7" max="7" width="10.00390625" style="7" customWidth="1"/>
    <col min="8" max="8" width="16.875" style="7" customWidth="1"/>
    <col min="9" max="9" width="15.125" style="7" customWidth="1"/>
    <col min="10" max="10" width="14.125" style="7" customWidth="1"/>
    <col min="11" max="11" width="12.875" style="7" customWidth="1"/>
    <col min="12" max="12" width="13.00390625" style="7" customWidth="1"/>
    <col min="13" max="13" width="17.00390625" style="34" customWidth="1"/>
    <col min="14" max="15" width="14.125" style="7" customWidth="1"/>
    <col min="16" max="16" width="18.125" style="7" customWidth="1"/>
    <col min="17" max="19" width="14.00390625" style="7" customWidth="1"/>
    <col min="20" max="20" width="16.875" style="7" customWidth="1"/>
    <col min="21" max="22" width="13.25390625" style="7" customWidth="1"/>
    <col min="23" max="23" width="13.25390625" style="26" customWidth="1"/>
    <col min="24" max="24" width="9.125" style="7" bestFit="1" customWidth="1"/>
    <col min="25" max="16384" width="8.625" style="7" customWidth="1"/>
  </cols>
  <sheetData>
    <row r="1" spans="3:19" ht="24">
      <c r="C1" s="31" t="s">
        <v>179</v>
      </c>
      <c r="M1" s="87"/>
      <c r="N1" s="87" t="s">
        <v>180</v>
      </c>
      <c r="S1" s="54"/>
    </row>
    <row r="2" spans="1:23" ht="16.5" customHeight="1" thickBot="1">
      <c r="A2" s="15"/>
      <c r="B2" s="15"/>
      <c r="C2" s="15"/>
      <c r="D2" s="15"/>
      <c r="E2" s="15"/>
      <c r="F2" s="15"/>
      <c r="G2" s="15"/>
      <c r="H2" s="15"/>
      <c r="I2" s="15"/>
      <c r="J2" s="14"/>
      <c r="K2" s="15"/>
      <c r="L2" s="15"/>
      <c r="M2" s="88"/>
      <c r="N2" s="14"/>
      <c r="O2" s="15"/>
      <c r="P2" s="15"/>
      <c r="Q2" s="15"/>
      <c r="R2" s="15"/>
      <c r="S2" s="15"/>
      <c r="T2" s="15"/>
      <c r="U2" s="15"/>
      <c r="V2" s="15"/>
      <c r="W2" s="89"/>
    </row>
    <row r="3" spans="2:23" ht="16.5" customHeight="1">
      <c r="B3" s="90"/>
      <c r="C3" s="153" t="s">
        <v>109</v>
      </c>
      <c r="D3" s="90"/>
      <c r="E3" s="175" t="s">
        <v>127</v>
      </c>
      <c r="F3" s="158"/>
      <c r="G3" s="159"/>
      <c r="H3" s="91"/>
      <c r="I3" s="195" t="s">
        <v>128</v>
      </c>
      <c r="J3" s="182" t="s">
        <v>129</v>
      </c>
      <c r="K3" s="178"/>
      <c r="L3" s="178"/>
      <c r="M3" s="210" t="s">
        <v>130</v>
      </c>
      <c r="N3" s="198" t="s">
        <v>181</v>
      </c>
      <c r="O3" s="219" t="s">
        <v>131</v>
      </c>
      <c r="P3" s="219" t="s">
        <v>132</v>
      </c>
      <c r="Q3" s="215" t="s">
        <v>133</v>
      </c>
      <c r="R3" s="216"/>
      <c r="S3" s="216"/>
      <c r="T3" s="216"/>
      <c r="U3" s="224" t="s">
        <v>182</v>
      </c>
      <c r="V3" s="225"/>
      <c r="W3" s="225"/>
    </row>
    <row r="4" spans="2:23" ht="13.5" customHeight="1">
      <c r="B4" s="11"/>
      <c r="C4" s="154"/>
      <c r="D4" s="11"/>
      <c r="E4" s="189" t="s">
        <v>134</v>
      </c>
      <c r="F4" s="143" t="s">
        <v>135</v>
      </c>
      <c r="G4" s="183" t="s">
        <v>136</v>
      </c>
      <c r="H4" s="92" t="s">
        <v>183</v>
      </c>
      <c r="I4" s="196"/>
      <c r="J4" s="143" t="s">
        <v>81</v>
      </c>
      <c r="K4" s="143" t="s">
        <v>82</v>
      </c>
      <c r="L4" s="186" t="s">
        <v>184</v>
      </c>
      <c r="M4" s="211"/>
      <c r="N4" s="199"/>
      <c r="O4" s="220"/>
      <c r="P4" s="222"/>
      <c r="Q4" s="217"/>
      <c r="R4" s="218"/>
      <c r="S4" s="218"/>
      <c r="T4" s="218"/>
      <c r="U4" s="93" t="s">
        <v>185</v>
      </c>
      <c r="V4" s="93" t="s">
        <v>185</v>
      </c>
      <c r="W4" s="94" t="s">
        <v>137</v>
      </c>
    </row>
    <row r="5" spans="2:23" ht="15.75" customHeight="1">
      <c r="B5" s="11"/>
      <c r="C5" s="154"/>
      <c r="D5" s="11"/>
      <c r="E5" s="190"/>
      <c r="F5" s="204"/>
      <c r="G5" s="204"/>
      <c r="H5" s="205" t="s">
        <v>138</v>
      </c>
      <c r="I5" s="196"/>
      <c r="J5" s="193"/>
      <c r="K5" s="193"/>
      <c r="L5" s="187"/>
      <c r="M5" s="211"/>
      <c r="N5" s="199"/>
      <c r="O5" s="220"/>
      <c r="P5" s="222"/>
      <c r="Q5" s="176" t="s">
        <v>139</v>
      </c>
      <c r="R5" s="233"/>
      <c r="S5" s="177"/>
      <c r="T5" s="160" t="s">
        <v>140</v>
      </c>
      <c r="U5" s="213" t="s">
        <v>141</v>
      </c>
      <c r="V5" s="213" t="s">
        <v>142</v>
      </c>
      <c r="W5" s="229" t="s">
        <v>143</v>
      </c>
    </row>
    <row r="6" spans="1:23" ht="31.5" customHeight="1" thickBot="1">
      <c r="A6" s="15"/>
      <c r="B6" s="15"/>
      <c r="C6" s="155"/>
      <c r="D6" s="15"/>
      <c r="E6" s="191"/>
      <c r="F6" s="144"/>
      <c r="G6" s="144"/>
      <c r="H6" s="206"/>
      <c r="I6" s="197"/>
      <c r="J6" s="194"/>
      <c r="K6" s="194"/>
      <c r="L6" s="188"/>
      <c r="M6" s="212"/>
      <c r="N6" s="200"/>
      <c r="O6" s="221"/>
      <c r="P6" s="223"/>
      <c r="Q6" s="16" t="s">
        <v>144</v>
      </c>
      <c r="R6" s="16" t="s">
        <v>145</v>
      </c>
      <c r="S6" s="16" t="s">
        <v>146</v>
      </c>
      <c r="T6" s="184"/>
      <c r="U6" s="214"/>
      <c r="V6" s="214"/>
      <c r="W6" s="230"/>
    </row>
    <row r="7" spans="1:23" ht="17.25" customHeight="1" thickBot="1">
      <c r="A7" s="96"/>
      <c r="B7" s="15"/>
      <c r="C7" s="37" t="s">
        <v>8</v>
      </c>
      <c r="D7" s="38"/>
      <c r="E7" s="192" t="s">
        <v>147</v>
      </c>
      <c r="F7" s="151"/>
      <c r="G7" s="152"/>
      <c r="H7" s="98" t="s">
        <v>148</v>
      </c>
      <c r="I7" s="99" t="s">
        <v>149</v>
      </c>
      <c r="J7" s="148" t="s">
        <v>150</v>
      </c>
      <c r="K7" s="152"/>
      <c r="L7" s="97" t="s">
        <v>151</v>
      </c>
      <c r="M7" s="100" t="s">
        <v>152</v>
      </c>
      <c r="N7" s="171" t="s">
        <v>153</v>
      </c>
      <c r="O7" s="171"/>
      <c r="P7" s="101" t="s">
        <v>154</v>
      </c>
      <c r="Q7" s="148" t="s">
        <v>155</v>
      </c>
      <c r="R7" s="151"/>
      <c r="S7" s="152"/>
      <c r="T7" s="97" t="s">
        <v>156</v>
      </c>
      <c r="U7" s="227" t="s">
        <v>157</v>
      </c>
      <c r="V7" s="228"/>
      <c r="W7" s="228"/>
    </row>
    <row r="8" spans="2:23" ht="17.25" customHeight="1">
      <c r="B8" s="35"/>
      <c r="C8" s="39" t="s">
        <v>186</v>
      </c>
      <c r="D8" s="35"/>
      <c r="E8" s="137" t="s">
        <v>158</v>
      </c>
      <c r="F8" s="138"/>
      <c r="G8" s="139"/>
      <c r="H8" s="28" t="s">
        <v>159</v>
      </c>
      <c r="I8" s="66" t="s">
        <v>158</v>
      </c>
      <c r="J8" s="51" t="s">
        <v>160</v>
      </c>
      <c r="K8" s="51" t="s">
        <v>9</v>
      </c>
      <c r="L8" s="47" t="s">
        <v>161</v>
      </c>
      <c r="M8" s="102" t="s">
        <v>187</v>
      </c>
      <c r="N8" s="142" t="s">
        <v>162</v>
      </c>
      <c r="O8" s="203"/>
      <c r="P8" s="103" t="s">
        <v>188</v>
      </c>
      <c r="Q8" s="137" t="s">
        <v>163</v>
      </c>
      <c r="R8" s="231"/>
      <c r="S8" s="232"/>
      <c r="T8" s="28" t="s">
        <v>164</v>
      </c>
      <c r="U8" s="104" t="s">
        <v>10</v>
      </c>
      <c r="V8" s="50" t="s">
        <v>9</v>
      </c>
      <c r="W8" s="105" t="s">
        <v>189</v>
      </c>
    </row>
    <row r="9" spans="2:29" ht="36" customHeight="1">
      <c r="B9" s="234" t="s">
        <v>11</v>
      </c>
      <c r="C9" s="235"/>
      <c r="D9" s="36"/>
      <c r="E9" s="11">
        <v>66600</v>
      </c>
      <c r="F9" s="18" t="s">
        <v>190</v>
      </c>
      <c r="G9" s="11">
        <v>572</v>
      </c>
      <c r="H9" s="11">
        <v>8849</v>
      </c>
      <c r="I9" s="11">
        <v>267851</v>
      </c>
      <c r="J9" s="72">
        <f>SUM(J10:J11)</f>
        <v>2006</v>
      </c>
      <c r="K9" s="72">
        <f>SUM(K10:K11)</f>
        <v>58349</v>
      </c>
      <c r="L9" s="72">
        <v>1740081</v>
      </c>
      <c r="M9" s="34">
        <v>98.5</v>
      </c>
      <c r="N9" s="11">
        <v>424606</v>
      </c>
      <c r="O9" s="11">
        <f>SUM(O10:O11)</f>
        <v>41088</v>
      </c>
      <c r="P9" s="11">
        <f>SUM(P10:P11)</f>
        <v>492287</v>
      </c>
      <c r="Q9" s="11">
        <v>20413</v>
      </c>
      <c r="R9" s="11">
        <v>3707</v>
      </c>
      <c r="S9" s="11">
        <v>16706</v>
      </c>
      <c r="T9" s="11">
        <v>3024321</v>
      </c>
      <c r="U9" s="72">
        <v>20793</v>
      </c>
      <c r="V9" s="72">
        <v>29827</v>
      </c>
      <c r="W9" s="106">
        <v>21.05</v>
      </c>
      <c r="AC9" s="11"/>
    </row>
    <row r="10" spans="2:23" ht="36" customHeight="1">
      <c r="B10" s="236" t="s">
        <v>12</v>
      </c>
      <c r="C10" s="237"/>
      <c r="D10" s="36"/>
      <c r="E10" s="18" t="s">
        <v>190</v>
      </c>
      <c r="F10" s="18" t="s">
        <v>190</v>
      </c>
      <c r="G10" s="18" t="s">
        <v>190</v>
      </c>
      <c r="H10" s="11">
        <f>SUM(H12:H24)</f>
        <v>7739</v>
      </c>
      <c r="I10" s="18" t="s">
        <v>190</v>
      </c>
      <c r="J10" s="11">
        <f>SUM(J12:J24)</f>
        <v>1701</v>
      </c>
      <c r="K10" s="11">
        <f>SUM(K12:K24)</f>
        <v>49569</v>
      </c>
      <c r="L10" s="11">
        <v>1547103</v>
      </c>
      <c r="M10" s="34">
        <v>98.4</v>
      </c>
      <c r="N10" s="11">
        <v>383728</v>
      </c>
      <c r="O10" s="11">
        <f>SUM(O12:O24)</f>
        <v>37378</v>
      </c>
      <c r="P10" s="11">
        <f>SUM(P12:P24)</f>
        <v>442960</v>
      </c>
      <c r="Q10" s="11">
        <v>18246</v>
      </c>
      <c r="R10" s="11">
        <v>3352</v>
      </c>
      <c r="S10" s="11">
        <v>14894</v>
      </c>
      <c r="T10" s="11">
        <v>2776086</v>
      </c>
      <c r="U10" s="11">
        <v>19731</v>
      </c>
      <c r="V10" s="11">
        <v>28191</v>
      </c>
      <c r="W10" s="20">
        <v>22.23</v>
      </c>
    </row>
    <row r="11" spans="2:23" ht="36" customHeight="1">
      <c r="B11" s="236" t="s">
        <v>13</v>
      </c>
      <c r="C11" s="237"/>
      <c r="D11" s="36"/>
      <c r="E11" s="18" t="s">
        <v>190</v>
      </c>
      <c r="F11" s="18" t="s">
        <v>190</v>
      </c>
      <c r="G11" s="18" t="s">
        <v>190</v>
      </c>
      <c r="H11" s="42">
        <f>SUM(H25,H28,H32,H37)</f>
        <v>1110</v>
      </c>
      <c r="I11" s="18" t="s">
        <v>190</v>
      </c>
      <c r="J11" s="42">
        <f>SUM(J25,J28,J32,J37)</f>
        <v>305</v>
      </c>
      <c r="K11" s="42">
        <f>SUM(K25,K28,K32,K37)</f>
        <v>8780</v>
      </c>
      <c r="L11" s="42">
        <v>192979</v>
      </c>
      <c r="M11" s="34">
        <v>99.4</v>
      </c>
      <c r="N11" s="42">
        <v>40878</v>
      </c>
      <c r="O11" s="42">
        <f>SUM(O25,O28,O32,O37)</f>
        <v>3710</v>
      </c>
      <c r="P11" s="42">
        <f>SUM(P25,P28,P32,P37)</f>
        <v>49327</v>
      </c>
      <c r="Q11" s="11">
        <v>2167</v>
      </c>
      <c r="R11" s="11">
        <v>355</v>
      </c>
      <c r="S11" s="11">
        <v>1812</v>
      </c>
      <c r="T11" s="11">
        <v>248234</v>
      </c>
      <c r="U11" s="11">
        <v>1062</v>
      </c>
      <c r="V11" s="11">
        <v>1636</v>
      </c>
      <c r="W11" s="20">
        <v>10.97</v>
      </c>
    </row>
    <row r="12" spans="2:23" ht="36" customHeight="1">
      <c r="B12" s="236" t="s">
        <v>14</v>
      </c>
      <c r="C12" s="237"/>
      <c r="D12" s="36"/>
      <c r="E12" s="7">
        <v>855</v>
      </c>
      <c r="F12" s="42">
        <v>0</v>
      </c>
      <c r="G12" s="7">
        <v>1</v>
      </c>
      <c r="H12" s="7">
        <v>714</v>
      </c>
      <c r="I12" s="7">
        <v>38431</v>
      </c>
      <c r="J12" s="11">
        <v>347</v>
      </c>
      <c r="K12" s="11">
        <v>14025</v>
      </c>
      <c r="L12" s="11">
        <v>602466</v>
      </c>
      <c r="M12" s="34">
        <v>98.1</v>
      </c>
      <c r="N12" s="7">
        <v>130027</v>
      </c>
      <c r="O12" s="7">
        <v>13470</v>
      </c>
      <c r="P12" s="7">
        <v>161454</v>
      </c>
      <c r="Q12" s="11">
        <f aca="true" t="shared" si="0" ref="Q12:Q24">SUM(R12:S12)</f>
        <v>5966</v>
      </c>
      <c r="R12" s="7">
        <v>1189</v>
      </c>
      <c r="S12" s="7">
        <v>4777</v>
      </c>
      <c r="T12" s="7">
        <v>1147133</v>
      </c>
      <c r="U12" s="11">
        <v>8994</v>
      </c>
      <c r="V12" s="11">
        <v>13149</v>
      </c>
      <c r="W12" s="20">
        <v>29.8</v>
      </c>
    </row>
    <row r="13" spans="2:23" ht="23.25" customHeight="1">
      <c r="B13" s="236" t="s">
        <v>15</v>
      </c>
      <c r="C13" s="237"/>
      <c r="D13" s="36"/>
      <c r="E13" s="7">
        <v>7870</v>
      </c>
      <c r="F13" s="42" t="s">
        <v>191</v>
      </c>
      <c r="G13" s="7">
        <v>12</v>
      </c>
      <c r="H13" s="7">
        <v>625</v>
      </c>
      <c r="I13" s="7">
        <v>47499</v>
      </c>
      <c r="J13" s="11">
        <v>312</v>
      </c>
      <c r="K13" s="11">
        <v>7776</v>
      </c>
      <c r="L13" s="11">
        <v>189465</v>
      </c>
      <c r="M13" s="34">
        <v>100</v>
      </c>
      <c r="N13" s="7">
        <v>68980</v>
      </c>
      <c r="O13" s="7">
        <v>6567</v>
      </c>
      <c r="P13" s="7">
        <v>87736</v>
      </c>
      <c r="Q13" s="11">
        <f t="shared" si="0"/>
        <v>3360</v>
      </c>
      <c r="R13" s="7">
        <v>702</v>
      </c>
      <c r="S13" s="7">
        <v>2658</v>
      </c>
      <c r="T13" s="7">
        <v>637126</v>
      </c>
      <c r="U13" s="11">
        <v>4119</v>
      </c>
      <c r="V13" s="11">
        <v>5705</v>
      </c>
      <c r="W13" s="20">
        <v>21.96</v>
      </c>
    </row>
    <row r="14" spans="2:23" ht="23.25" customHeight="1">
      <c r="B14" s="236" t="s">
        <v>16</v>
      </c>
      <c r="C14" s="237"/>
      <c r="D14" s="36"/>
      <c r="E14" s="7">
        <v>1350</v>
      </c>
      <c r="F14" s="42" t="s">
        <v>191</v>
      </c>
      <c r="G14" s="18">
        <v>0</v>
      </c>
      <c r="H14" s="7">
        <v>257</v>
      </c>
      <c r="I14" s="7">
        <v>673</v>
      </c>
      <c r="J14" s="11">
        <v>86</v>
      </c>
      <c r="K14" s="11">
        <v>2344</v>
      </c>
      <c r="L14" s="11">
        <v>30397</v>
      </c>
      <c r="M14" s="34">
        <v>99.8</v>
      </c>
      <c r="N14" s="7">
        <v>15008</v>
      </c>
      <c r="O14" s="7">
        <v>1378</v>
      </c>
      <c r="P14" s="7">
        <v>15050</v>
      </c>
      <c r="Q14" s="11">
        <f t="shared" si="0"/>
        <v>904</v>
      </c>
      <c r="R14" s="7">
        <v>170</v>
      </c>
      <c r="S14" s="7">
        <v>734</v>
      </c>
      <c r="T14" s="7">
        <v>107449</v>
      </c>
      <c r="U14" s="11">
        <v>378</v>
      </c>
      <c r="V14" s="11">
        <v>513</v>
      </c>
      <c r="W14" s="20">
        <v>10.9</v>
      </c>
    </row>
    <row r="15" spans="2:23" ht="23.25" customHeight="1">
      <c r="B15" s="236" t="s">
        <v>17</v>
      </c>
      <c r="C15" s="237"/>
      <c r="D15" s="36"/>
      <c r="E15" s="7">
        <v>12000</v>
      </c>
      <c r="F15" s="11">
        <v>2797</v>
      </c>
      <c r="G15" s="7">
        <v>246</v>
      </c>
      <c r="H15" s="18">
        <v>271</v>
      </c>
      <c r="I15" s="18">
        <v>1733</v>
      </c>
      <c r="J15" s="11">
        <v>196</v>
      </c>
      <c r="K15" s="11">
        <v>9699</v>
      </c>
      <c r="L15" s="11">
        <v>368581</v>
      </c>
      <c r="M15" s="34">
        <v>98.1</v>
      </c>
      <c r="N15" s="7">
        <v>36997</v>
      </c>
      <c r="O15" s="7">
        <v>4198</v>
      </c>
      <c r="P15" s="7">
        <v>45256</v>
      </c>
      <c r="Q15" s="11">
        <f t="shared" si="0"/>
        <v>1815</v>
      </c>
      <c r="R15" s="7">
        <v>445</v>
      </c>
      <c r="S15" s="7">
        <v>1370</v>
      </c>
      <c r="T15" s="7">
        <v>330384</v>
      </c>
      <c r="U15" s="11">
        <v>1399</v>
      </c>
      <c r="V15" s="11">
        <v>2047</v>
      </c>
      <c r="W15" s="20">
        <v>14.59</v>
      </c>
    </row>
    <row r="16" spans="2:23" ht="23.25" customHeight="1">
      <c r="B16" s="236" t="s">
        <v>18</v>
      </c>
      <c r="C16" s="237"/>
      <c r="D16" s="36"/>
      <c r="E16" s="7">
        <v>2830</v>
      </c>
      <c r="F16" s="11">
        <v>46</v>
      </c>
      <c r="G16" s="7">
        <v>6</v>
      </c>
      <c r="H16" s="7">
        <v>135</v>
      </c>
      <c r="I16" s="7">
        <v>219</v>
      </c>
      <c r="J16" s="11">
        <v>118</v>
      </c>
      <c r="K16" s="11">
        <v>4682</v>
      </c>
      <c r="L16" s="11">
        <v>87455</v>
      </c>
      <c r="M16" s="34">
        <v>98.5</v>
      </c>
      <c r="N16" s="7">
        <v>21732</v>
      </c>
      <c r="O16" s="7">
        <v>2132</v>
      </c>
      <c r="P16" s="7">
        <v>28818</v>
      </c>
      <c r="Q16" s="11">
        <f t="shared" si="0"/>
        <v>971</v>
      </c>
      <c r="R16" s="7">
        <v>177</v>
      </c>
      <c r="S16" s="7">
        <v>794</v>
      </c>
      <c r="T16" s="7">
        <v>166517</v>
      </c>
      <c r="U16" s="11">
        <v>1177</v>
      </c>
      <c r="V16" s="11">
        <v>1656</v>
      </c>
      <c r="W16" s="20">
        <v>18.18</v>
      </c>
    </row>
    <row r="17" spans="2:23" ht="36" customHeight="1">
      <c r="B17" s="236" t="s">
        <v>19</v>
      </c>
      <c r="C17" s="237"/>
      <c r="D17" s="36"/>
      <c r="E17" s="7">
        <v>6270</v>
      </c>
      <c r="F17" s="42" t="s">
        <v>191</v>
      </c>
      <c r="G17" s="7">
        <v>7</v>
      </c>
      <c r="H17" s="7">
        <v>786</v>
      </c>
      <c r="I17" s="7">
        <v>43167</v>
      </c>
      <c r="J17" s="11">
        <v>83</v>
      </c>
      <c r="K17" s="11">
        <v>1056</v>
      </c>
      <c r="L17" s="11">
        <v>7938</v>
      </c>
      <c r="M17" s="34">
        <v>98.5</v>
      </c>
      <c r="N17" s="7">
        <v>13574</v>
      </c>
      <c r="O17" s="7">
        <v>1056</v>
      </c>
      <c r="P17" s="7">
        <v>12592</v>
      </c>
      <c r="Q17" s="11">
        <f t="shared" si="0"/>
        <v>618</v>
      </c>
      <c r="R17" s="7">
        <v>55</v>
      </c>
      <c r="S17" s="7">
        <v>563</v>
      </c>
      <c r="T17" s="7">
        <v>36955</v>
      </c>
      <c r="U17" s="11">
        <v>319</v>
      </c>
      <c r="V17" s="11">
        <v>399</v>
      </c>
      <c r="W17" s="20">
        <v>11.63</v>
      </c>
    </row>
    <row r="18" spans="2:23" ht="23.25" customHeight="1">
      <c r="B18" s="236" t="s">
        <v>20</v>
      </c>
      <c r="C18" s="237"/>
      <c r="D18" s="36"/>
      <c r="E18" s="7">
        <v>4290</v>
      </c>
      <c r="F18" s="42" t="s">
        <v>191</v>
      </c>
      <c r="G18" s="7">
        <v>5</v>
      </c>
      <c r="H18" s="7">
        <v>267</v>
      </c>
      <c r="I18" s="7">
        <v>2927</v>
      </c>
      <c r="J18" s="11">
        <v>41</v>
      </c>
      <c r="K18" s="11">
        <v>1788</v>
      </c>
      <c r="L18" s="11">
        <v>37772</v>
      </c>
      <c r="M18" s="34">
        <v>100</v>
      </c>
      <c r="N18" s="7">
        <v>8483</v>
      </c>
      <c r="O18" s="7">
        <v>647</v>
      </c>
      <c r="P18" s="7">
        <v>8650</v>
      </c>
      <c r="Q18" s="11">
        <f t="shared" si="0"/>
        <v>428</v>
      </c>
      <c r="R18" s="7">
        <v>51</v>
      </c>
      <c r="S18" s="7">
        <v>377</v>
      </c>
      <c r="T18" s="7">
        <v>55320</v>
      </c>
      <c r="U18" s="11">
        <v>543</v>
      </c>
      <c r="V18" s="11">
        <v>851</v>
      </c>
      <c r="W18" s="20">
        <v>34.24</v>
      </c>
    </row>
    <row r="19" spans="2:23" ht="23.25" customHeight="1">
      <c r="B19" s="236" t="s">
        <v>39</v>
      </c>
      <c r="C19" s="237"/>
      <c r="D19" s="36"/>
      <c r="E19" s="42">
        <v>1240</v>
      </c>
      <c r="F19" s="42" t="s">
        <v>192</v>
      </c>
      <c r="G19" s="42">
        <v>4</v>
      </c>
      <c r="H19" s="18">
        <v>1704</v>
      </c>
      <c r="I19" s="18">
        <v>19140</v>
      </c>
      <c r="J19" s="42">
        <v>48</v>
      </c>
      <c r="K19" s="42">
        <v>417</v>
      </c>
      <c r="L19" s="42">
        <v>3754</v>
      </c>
      <c r="M19" s="79">
        <v>99.7</v>
      </c>
      <c r="N19" s="42">
        <v>14489</v>
      </c>
      <c r="O19" s="42">
        <v>1482</v>
      </c>
      <c r="P19" s="42">
        <v>14790</v>
      </c>
      <c r="Q19" s="11">
        <f t="shared" si="0"/>
        <v>670</v>
      </c>
      <c r="R19" s="18">
        <v>97</v>
      </c>
      <c r="S19" s="18">
        <v>573</v>
      </c>
      <c r="T19" s="18">
        <v>52176</v>
      </c>
      <c r="U19" s="11">
        <v>801</v>
      </c>
      <c r="V19" s="11">
        <v>1122</v>
      </c>
      <c r="W19" s="20">
        <v>33.35</v>
      </c>
    </row>
    <row r="20" spans="2:23" ht="23.25" customHeight="1">
      <c r="B20" s="236" t="s">
        <v>40</v>
      </c>
      <c r="C20" s="237"/>
      <c r="D20" s="36"/>
      <c r="E20" s="42">
        <v>6280</v>
      </c>
      <c r="F20" s="42">
        <v>414</v>
      </c>
      <c r="G20" s="42">
        <v>76</v>
      </c>
      <c r="H20" s="18">
        <v>919</v>
      </c>
      <c r="I20" s="18">
        <v>7929</v>
      </c>
      <c r="J20" s="42">
        <v>49</v>
      </c>
      <c r="K20" s="42">
        <v>687</v>
      </c>
      <c r="L20" s="42">
        <v>7405</v>
      </c>
      <c r="M20" s="79">
        <v>99.3</v>
      </c>
      <c r="N20" s="42">
        <v>11297</v>
      </c>
      <c r="O20" s="42">
        <v>1243</v>
      </c>
      <c r="P20" s="42">
        <v>9258</v>
      </c>
      <c r="Q20" s="11">
        <f t="shared" si="0"/>
        <v>641</v>
      </c>
      <c r="R20" s="18">
        <v>85</v>
      </c>
      <c r="S20" s="18">
        <v>556</v>
      </c>
      <c r="T20" s="18">
        <v>45950</v>
      </c>
      <c r="U20" s="11">
        <v>387</v>
      </c>
      <c r="V20" s="11">
        <v>583</v>
      </c>
      <c r="W20" s="20">
        <v>20.19</v>
      </c>
    </row>
    <row r="21" spans="2:23" ht="36" customHeight="1">
      <c r="B21" s="236" t="s">
        <v>45</v>
      </c>
      <c r="C21" s="237"/>
      <c r="D21" s="36"/>
      <c r="E21" s="42">
        <v>2920</v>
      </c>
      <c r="F21" s="42">
        <v>1477</v>
      </c>
      <c r="G21" s="42">
        <v>39</v>
      </c>
      <c r="H21" s="18">
        <v>860</v>
      </c>
      <c r="I21" s="18">
        <v>17077</v>
      </c>
      <c r="J21" s="42">
        <v>47</v>
      </c>
      <c r="K21" s="42">
        <v>616</v>
      </c>
      <c r="L21" s="42">
        <v>5848</v>
      </c>
      <c r="M21" s="81">
        <v>97.4</v>
      </c>
      <c r="N21" s="18">
        <v>17254</v>
      </c>
      <c r="O21" s="18">
        <v>1270</v>
      </c>
      <c r="P21" s="18">
        <v>16847</v>
      </c>
      <c r="Q21" s="11">
        <f t="shared" si="0"/>
        <v>895</v>
      </c>
      <c r="R21" s="18">
        <v>130</v>
      </c>
      <c r="S21" s="18">
        <v>765</v>
      </c>
      <c r="T21" s="18">
        <v>65063</v>
      </c>
      <c r="U21" s="11">
        <v>589</v>
      </c>
      <c r="V21" s="11">
        <v>777</v>
      </c>
      <c r="W21" s="20">
        <v>19.46</v>
      </c>
    </row>
    <row r="22" spans="2:23" ht="23.25" customHeight="1">
      <c r="B22" s="236" t="s">
        <v>46</v>
      </c>
      <c r="C22" s="237"/>
      <c r="D22" s="36"/>
      <c r="E22" s="42">
        <v>2090</v>
      </c>
      <c r="F22" s="42" t="s">
        <v>165</v>
      </c>
      <c r="G22" s="42">
        <v>4</v>
      </c>
      <c r="H22" s="18">
        <v>554</v>
      </c>
      <c r="I22" s="18">
        <v>2284</v>
      </c>
      <c r="J22" s="42">
        <v>43</v>
      </c>
      <c r="K22" s="42">
        <v>2315</v>
      </c>
      <c r="L22" s="42">
        <v>166654</v>
      </c>
      <c r="M22" s="80">
        <v>99.6</v>
      </c>
      <c r="N22" s="18">
        <v>11399</v>
      </c>
      <c r="O22" s="18">
        <v>805</v>
      </c>
      <c r="P22" s="18">
        <v>11311</v>
      </c>
      <c r="Q22" s="11">
        <f t="shared" si="0"/>
        <v>417</v>
      </c>
      <c r="R22" s="18">
        <v>35</v>
      </c>
      <c r="S22" s="18">
        <v>382</v>
      </c>
      <c r="T22" s="18">
        <v>20900</v>
      </c>
      <c r="U22" s="11">
        <v>291</v>
      </c>
      <c r="V22" s="11">
        <v>411</v>
      </c>
      <c r="W22" s="20">
        <v>13.39</v>
      </c>
    </row>
    <row r="23" spans="2:23" ht="23.25" customHeight="1">
      <c r="B23" s="236" t="s">
        <v>48</v>
      </c>
      <c r="C23" s="237"/>
      <c r="D23" s="36"/>
      <c r="E23" s="42">
        <v>7250</v>
      </c>
      <c r="F23" s="42">
        <v>234</v>
      </c>
      <c r="G23" s="42">
        <v>4</v>
      </c>
      <c r="H23" s="18">
        <v>231</v>
      </c>
      <c r="I23" s="18">
        <v>6953</v>
      </c>
      <c r="J23" s="42">
        <v>81</v>
      </c>
      <c r="K23" s="42">
        <v>2159</v>
      </c>
      <c r="L23" s="42">
        <v>22250</v>
      </c>
      <c r="M23" s="80">
        <v>93.6</v>
      </c>
      <c r="N23" s="18">
        <v>16990</v>
      </c>
      <c r="O23" s="18">
        <v>1651</v>
      </c>
      <c r="P23" s="18">
        <v>15785</v>
      </c>
      <c r="Q23" s="11">
        <f t="shared" si="0"/>
        <v>685</v>
      </c>
      <c r="R23" s="18">
        <v>92</v>
      </c>
      <c r="S23" s="18">
        <v>593</v>
      </c>
      <c r="T23" s="18">
        <v>47083</v>
      </c>
      <c r="U23" s="11">
        <v>416</v>
      </c>
      <c r="V23" s="11">
        <v>576</v>
      </c>
      <c r="W23" s="9">
        <v>12.34</v>
      </c>
    </row>
    <row r="24" spans="2:23" ht="23.25" customHeight="1">
      <c r="B24" s="236" t="s">
        <v>49</v>
      </c>
      <c r="C24" s="237"/>
      <c r="D24" s="36"/>
      <c r="E24" s="18">
        <v>5240</v>
      </c>
      <c r="F24" s="18">
        <v>3</v>
      </c>
      <c r="G24" s="18">
        <v>5</v>
      </c>
      <c r="H24" s="18">
        <v>416</v>
      </c>
      <c r="I24" s="18">
        <v>2001</v>
      </c>
      <c r="J24" s="42">
        <v>250</v>
      </c>
      <c r="K24" s="42">
        <v>2005</v>
      </c>
      <c r="L24" s="42">
        <v>17118</v>
      </c>
      <c r="M24" s="80">
        <v>94.8</v>
      </c>
      <c r="N24" s="18">
        <v>17498</v>
      </c>
      <c r="O24" s="18">
        <v>1479</v>
      </c>
      <c r="P24" s="18">
        <v>15413</v>
      </c>
      <c r="Q24" s="11">
        <f t="shared" si="0"/>
        <v>876</v>
      </c>
      <c r="R24" s="18">
        <v>124</v>
      </c>
      <c r="S24" s="18">
        <v>752</v>
      </c>
      <c r="T24" s="18">
        <v>64029</v>
      </c>
      <c r="U24" s="11">
        <v>318</v>
      </c>
      <c r="V24" s="11">
        <v>402</v>
      </c>
      <c r="W24" s="20">
        <v>8.09</v>
      </c>
    </row>
    <row r="25" spans="2:23" ht="36" customHeight="1">
      <c r="B25" s="236" t="s">
        <v>21</v>
      </c>
      <c r="C25" s="237"/>
      <c r="D25" s="36"/>
      <c r="E25" s="18" t="s">
        <v>124</v>
      </c>
      <c r="F25" s="18" t="s">
        <v>124</v>
      </c>
      <c r="G25" s="18" t="s">
        <v>124</v>
      </c>
      <c r="H25" s="11">
        <f>SUM(H26:H27)</f>
        <v>75</v>
      </c>
      <c r="I25" s="18" t="s">
        <v>124</v>
      </c>
      <c r="J25" s="11">
        <f>SUM(J26:J27)</f>
        <v>97</v>
      </c>
      <c r="K25" s="11">
        <f>SUM(K26:K27)</f>
        <v>3494</v>
      </c>
      <c r="L25" s="11">
        <v>71687</v>
      </c>
      <c r="M25" s="34">
        <v>99.6</v>
      </c>
      <c r="N25" s="11">
        <v>15907</v>
      </c>
      <c r="O25" s="11">
        <v>1558</v>
      </c>
      <c r="P25" s="11">
        <f>SUM(P26:P27)</f>
        <v>22163</v>
      </c>
      <c r="Q25" s="11">
        <f>SUM(Q26:Q27)</f>
        <v>705</v>
      </c>
      <c r="R25" s="11">
        <f>SUM(R26:R27)</f>
        <v>153</v>
      </c>
      <c r="S25" s="11">
        <f>SUM(S26:S27)</f>
        <v>552</v>
      </c>
      <c r="T25" s="11">
        <f>SUM(T26:T27)</f>
        <v>147003</v>
      </c>
      <c r="U25" s="11">
        <v>395</v>
      </c>
      <c r="V25" s="11">
        <v>654</v>
      </c>
      <c r="W25" s="20">
        <v>9.01</v>
      </c>
    </row>
    <row r="26" spans="3:23" ht="36" customHeight="1">
      <c r="C26" s="42" t="s">
        <v>193</v>
      </c>
      <c r="D26" s="36"/>
      <c r="E26" s="7">
        <v>218</v>
      </c>
      <c r="F26" s="18" t="s">
        <v>75</v>
      </c>
      <c r="G26" s="18">
        <v>0</v>
      </c>
      <c r="H26" s="7">
        <v>32</v>
      </c>
      <c r="I26" s="7">
        <v>10</v>
      </c>
      <c r="J26" s="11">
        <v>28</v>
      </c>
      <c r="K26" s="11">
        <v>559</v>
      </c>
      <c r="L26" s="11">
        <v>5004</v>
      </c>
      <c r="M26" s="34">
        <v>99.6</v>
      </c>
      <c r="N26" s="7">
        <v>8469</v>
      </c>
      <c r="O26" s="7">
        <v>599</v>
      </c>
      <c r="P26" s="7">
        <v>13009</v>
      </c>
      <c r="Q26" s="11">
        <f>SUM(R26:S26)</f>
        <v>325</v>
      </c>
      <c r="R26" s="18">
        <v>66</v>
      </c>
      <c r="S26" s="18">
        <v>259</v>
      </c>
      <c r="T26" s="18">
        <v>47112</v>
      </c>
      <c r="U26" s="11">
        <v>181</v>
      </c>
      <c r="V26" s="11">
        <v>326</v>
      </c>
      <c r="W26" s="20">
        <v>7.65</v>
      </c>
    </row>
    <row r="27" spans="3:23" ht="23.25" customHeight="1">
      <c r="C27" s="42" t="s">
        <v>194</v>
      </c>
      <c r="D27" s="36"/>
      <c r="E27" s="7">
        <v>82</v>
      </c>
      <c r="F27" s="18" t="s">
        <v>75</v>
      </c>
      <c r="G27" s="18">
        <v>0</v>
      </c>
      <c r="H27" s="7">
        <v>43</v>
      </c>
      <c r="I27" s="7">
        <v>41</v>
      </c>
      <c r="J27" s="11">
        <v>69</v>
      </c>
      <c r="K27" s="11">
        <v>2935</v>
      </c>
      <c r="L27" s="11">
        <v>66684</v>
      </c>
      <c r="M27" s="34">
        <v>99.5</v>
      </c>
      <c r="N27" s="7">
        <v>7438</v>
      </c>
      <c r="O27" s="7">
        <v>959</v>
      </c>
      <c r="P27" s="7">
        <v>9154</v>
      </c>
      <c r="Q27" s="11">
        <f>SUM(R27:S27)</f>
        <v>380</v>
      </c>
      <c r="R27" s="18">
        <v>87</v>
      </c>
      <c r="S27" s="18">
        <v>293</v>
      </c>
      <c r="T27" s="18">
        <v>99891</v>
      </c>
      <c r="U27" s="11">
        <v>214</v>
      </c>
      <c r="V27" s="11">
        <v>328</v>
      </c>
      <c r="W27" s="20">
        <v>10.96</v>
      </c>
    </row>
    <row r="28" spans="2:23" ht="36" customHeight="1">
      <c r="B28" s="236" t="s">
        <v>24</v>
      </c>
      <c r="C28" s="237"/>
      <c r="D28" s="36"/>
      <c r="E28" s="18" t="s">
        <v>124</v>
      </c>
      <c r="F28" s="18" t="s">
        <v>124</v>
      </c>
      <c r="G28" s="18" t="s">
        <v>124</v>
      </c>
      <c r="H28" s="11">
        <f>SUM(H29:H31)</f>
        <v>93</v>
      </c>
      <c r="I28" s="18" t="s">
        <v>124</v>
      </c>
      <c r="J28" s="11">
        <f>SUM(J29:J31)</f>
        <v>150</v>
      </c>
      <c r="K28" s="11">
        <f>SUM(K29:K31)</f>
        <v>4147</v>
      </c>
      <c r="L28" s="11">
        <v>94434</v>
      </c>
      <c r="M28" s="34">
        <v>98.6</v>
      </c>
      <c r="N28" s="11">
        <v>10075</v>
      </c>
      <c r="O28" s="11">
        <v>922</v>
      </c>
      <c r="P28" s="11">
        <f>SUM(P29:P31)</f>
        <v>11882</v>
      </c>
      <c r="Q28" s="11">
        <f>SUM(Q29:Q31)</f>
        <v>514</v>
      </c>
      <c r="R28" s="11">
        <f>SUM(R29:R31)</f>
        <v>110</v>
      </c>
      <c r="S28" s="11">
        <f>SUM(S29:S31)</f>
        <v>404</v>
      </c>
      <c r="T28" s="11">
        <f>SUM(T29:T31)</f>
        <v>39616</v>
      </c>
      <c r="U28" s="11">
        <v>227</v>
      </c>
      <c r="V28" s="11">
        <v>356</v>
      </c>
      <c r="W28" s="107">
        <v>9.24</v>
      </c>
    </row>
    <row r="29" spans="3:23" ht="36" customHeight="1">
      <c r="C29" s="18" t="s">
        <v>195</v>
      </c>
      <c r="D29" s="36"/>
      <c r="E29" s="7">
        <v>1670</v>
      </c>
      <c r="F29" s="42">
        <v>1</v>
      </c>
      <c r="G29" s="7">
        <v>7</v>
      </c>
      <c r="H29" s="7">
        <v>40</v>
      </c>
      <c r="I29" s="7">
        <v>67</v>
      </c>
      <c r="J29" s="11">
        <v>20</v>
      </c>
      <c r="K29" s="11">
        <v>508</v>
      </c>
      <c r="L29" s="11">
        <v>8739</v>
      </c>
      <c r="M29" s="34">
        <v>95.5</v>
      </c>
      <c r="N29" s="7">
        <v>2938</v>
      </c>
      <c r="O29" s="7">
        <v>215</v>
      </c>
      <c r="P29" s="7">
        <v>2617</v>
      </c>
      <c r="Q29" s="11">
        <f>SUM(R29:S29)</f>
        <v>92</v>
      </c>
      <c r="R29" s="7">
        <v>13</v>
      </c>
      <c r="S29" s="7">
        <v>79</v>
      </c>
      <c r="T29" s="7">
        <v>5803</v>
      </c>
      <c r="U29" s="11">
        <v>60</v>
      </c>
      <c r="V29" s="11">
        <v>94</v>
      </c>
      <c r="W29" s="20">
        <v>10.64</v>
      </c>
    </row>
    <row r="30" spans="3:23" ht="23.25" customHeight="1">
      <c r="C30" s="18" t="s">
        <v>196</v>
      </c>
      <c r="D30" s="36"/>
      <c r="E30" s="7">
        <v>743</v>
      </c>
      <c r="F30" s="11">
        <v>26</v>
      </c>
      <c r="G30" s="7">
        <v>17</v>
      </c>
      <c r="H30" s="7">
        <v>53</v>
      </c>
      <c r="I30" s="7">
        <v>81</v>
      </c>
      <c r="J30" s="11">
        <v>29</v>
      </c>
      <c r="K30" s="11">
        <v>1342</v>
      </c>
      <c r="L30" s="11">
        <v>27777</v>
      </c>
      <c r="M30" s="34">
        <v>99.6</v>
      </c>
      <c r="N30" s="7">
        <v>3931</v>
      </c>
      <c r="O30" s="7">
        <v>326</v>
      </c>
      <c r="P30" s="7">
        <v>4817</v>
      </c>
      <c r="Q30" s="11">
        <f>SUM(R30:S30)</f>
        <v>187</v>
      </c>
      <c r="R30" s="7">
        <v>26</v>
      </c>
      <c r="S30" s="7">
        <v>161</v>
      </c>
      <c r="T30" s="7">
        <v>11482</v>
      </c>
      <c r="U30" s="11">
        <v>84</v>
      </c>
      <c r="V30" s="11">
        <v>143</v>
      </c>
      <c r="W30" s="20">
        <v>9.83</v>
      </c>
    </row>
    <row r="31" spans="3:23" ht="23.25" customHeight="1">
      <c r="C31" s="18" t="s">
        <v>197</v>
      </c>
      <c r="D31" s="36"/>
      <c r="E31" s="7">
        <v>1950</v>
      </c>
      <c r="F31" s="42">
        <v>361</v>
      </c>
      <c r="G31" s="7">
        <v>138</v>
      </c>
      <c r="H31" s="18" t="s">
        <v>75</v>
      </c>
      <c r="I31" s="18" t="s">
        <v>75</v>
      </c>
      <c r="J31" s="11">
        <v>101</v>
      </c>
      <c r="K31" s="11">
        <v>2297</v>
      </c>
      <c r="L31" s="11">
        <v>57918</v>
      </c>
      <c r="M31" s="34">
        <v>99.5</v>
      </c>
      <c r="N31" s="7">
        <v>3206</v>
      </c>
      <c r="O31" s="7">
        <v>381</v>
      </c>
      <c r="P31" s="7">
        <v>4448</v>
      </c>
      <c r="Q31" s="11">
        <f>SUM(R31:S31)</f>
        <v>235</v>
      </c>
      <c r="R31" s="7">
        <v>71</v>
      </c>
      <c r="S31" s="7">
        <v>164</v>
      </c>
      <c r="T31" s="7">
        <v>22331</v>
      </c>
      <c r="U31" s="11">
        <v>83</v>
      </c>
      <c r="V31" s="11">
        <v>119</v>
      </c>
      <c r="W31" s="20">
        <v>7.86</v>
      </c>
    </row>
    <row r="32" spans="2:23" ht="36" customHeight="1">
      <c r="B32" s="236" t="s">
        <v>28</v>
      </c>
      <c r="C32" s="237"/>
      <c r="D32" s="36"/>
      <c r="E32" s="18" t="s">
        <v>124</v>
      </c>
      <c r="F32" s="18" t="s">
        <v>124</v>
      </c>
      <c r="G32" s="18" t="s">
        <v>124</v>
      </c>
      <c r="H32" s="42">
        <f>SUM(H33:H36)</f>
        <v>265</v>
      </c>
      <c r="I32" s="18" t="s">
        <v>124</v>
      </c>
      <c r="J32" s="42">
        <v>16</v>
      </c>
      <c r="K32" s="42">
        <v>802</v>
      </c>
      <c r="L32" s="42">
        <v>24546</v>
      </c>
      <c r="M32" s="34">
        <v>99.5</v>
      </c>
      <c r="N32" s="7">
        <v>4783</v>
      </c>
      <c r="O32" s="7">
        <v>340</v>
      </c>
      <c r="P32" s="7">
        <f>SUM(P33:P36)</f>
        <v>5419</v>
      </c>
      <c r="Q32" s="7">
        <f>SUM(Q33:Q36)</f>
        <v>456</v>
      </c>
      <c r="R32" s="7">
        <f>SUM(R33:R36)</f>
        <v>45</v>
      </c>
      <c r="S32" s="7">
        <f>SUM(S33:S36)</f>
        <v>411</v>
      </c>
      <c r="T32" s="7">
        <f>SUM(T33:T36)</f>
        <v>33543</v>
      </c>
      <c r="U32" s="18">
        <v>173</v>
      </c>
      <c r="V32" s="18">
        <v>248</v>
      </c>
      <c r="W32" s="20">
        <v>15.11</v>
      </c>
    </row>
    <row r="33" spans="3:23" ht="36" customHeight="1">
      <c r="C33" s="18" t="s">
        <v>198</v>
      </c>
      <c r="D33" s="36"/>
      <c r="E33" s="7">
        <v>475</v>
      </c>
      <c r="F33" s="42" t="s">
        <v>199</v>
      </c>
      <c r="G33" s="42" t="s">
        <v>199</v>
      </c>
      <c r="H33" s="7">
        <v>198</v>
      </c>
      <c r="I33" s="7">
        <v>1216</v>
      </c>
      <c r="J33" s="18" t="s">
        <v>75</v>
      </c>
      <c r="K33" s="18" t="s">
        <v>75</v>
      </c>
      <c r="L33" s="18" t="s">
        <v>75</v>
      </c>
      <c r="M33" s="34">
        <v>99.2</v>
      </c>
      <c r="N33" s="7">
        <v>1335</v>
      </c>
      <c r="O33" s="7">
        <v>72</v>
      </c>
      <c r="P33" s="7">
        <v>1253</v>
      </c>
      <c r="Q33" s="11">
        <f>SUM(R33:S33)</f>
        <v>65</v>
      </c>
      <c r="R33" s="7">
        <v>6</v>
      </c>
      <c r="S33" s="7">
        <v>59</v>
      </c>
      <c r="T33" s="7">
        <v>1904</v>
      </c>
      <c r="U33" s="11">
        <v>27</v>
      </c>
      <c r="V33" s="11">
        <v>46</v>
      </c>
      <c r="W33" s="26">
        <v>16.38</v>
      </c>
    </row>
    <row r="34" spans="3:23" ht="23.25" customHeight="1">
      <c r="C34" s="18" t="s">
        <v>100</v>
      </c>
      <c r="D34" s="36"/>
      <c r="E34" s="18" t="s">
        <v>125</v>
      </c>
      <c r="F34" s="18" t="s">
        <v>125</v>
      </c>
      <c r="G34" s="18" t="s">
        <v>125</v>
      </c>
      <c r="H34" s="18" t="s">
        <v>200</v>
      </c>
      <c r="I34" s="18" t="s">
        <v>200</v>
      </c>
      <c r="J34" s="18" t="s">
        <v>125</v>
      </c>
      <c r="K34" s="18" t="s">
        <v>125</v>
      </c>
      <c r="L34" s="18" t="s">
        <v>125</v>
      </c>
      <c r="M34" s="18" t="s">
        <v>125</v>
      </c>
      <c r="N34" s="18" t="s">
        <v>125</v>
      </c>
      <c r="O34" s="18" t="s">
        <v>125</v>
      </c>
      <c r="P34" s="18" t="s">
        <v>125</v>
      </c>
      <c r="Q34" s="11">
        <f>SUM(R34:S34)</f>
        <v>105</v>
      </c>
      <c r="R34" s="7">
        <v>8</v>
      </c>
      <c r="S34" s="7">
        <v>97</v>
      </c>
      <c r="T34" s="7">
        <v>7161</v>
      </c>
      <c r="U34" s="18" t="s">
        <v>125</v>
      </c>
      <c r="V34" s="18" t="s">
        <v>125</v>
      </c>
      <c r="W34" s="18" t="s">
        <v>125</v>
      </c>
    </row>
    <row r="35" spans="3:23" ht="23.25" customHeight="1">
      <c r="C35" s="18" t="s">
        <v>101</v>
      </c>
      <c r="D35" s="36"/>
      <c r="E35" s="18" t="s">
        <v>125</v>
      </c>
      <c r="F35" s="18" t="s">
        <v>125</v>
      </c>
      <c r="G35" s="18" t="s">
        <v>125</v>
      </c>
      <c r="H35" s="7">
        <v>67</v>
      </c>
      <c r="I35" s="7">
        <v>6745</v>
      </c>
      <c r="J35" s="18" t="s">
        <v>125</v>
      </c>
      <c r="K35" s="18" t="s">
        <v>125</v>
      </c>
      <c r="L35" s="18" t="s">
        <v>125</v>
      </c>
      <c r="M35" s="18" t="s">
        <v>125</v>
      </c>
      <c r="N35" s="18" t="s">
        <v>125</v>
      </c>
      <c r="O35" s="18" t="s">
        <v>125</v>
      </c>
      <c r="P35" s="18" t="s">
        <v>125</v>
      </c>
      <c r="Q35" s="11">
        <f>SUM(R35:S35)</f>
        <v>64</v>
      </c>
      <c r="R35" s="7">
        <v>3</v>
      </c>
      <c r="S35" s="7">
        <v>61</v>
      </c>
      <c r="T35" s="7">
        <v>2499</v>
      </c>
      <c r="U35" s="18" t="s">
        <v>125</v>
      </c>
      <c r="V35" s="18" t="s">
        <v>125</v>
      </c>
      <c r="W35" s="18" t="s">
        <v>125</v>
      </c>
    </row>
    <row r="36" spans="3:23" ht="23.25" customHeight="1">
      <c r="C36" s="18" t="s">
        <v>201</v>
      </c>
      <c r="D36" s="36"/>
      <c r="E36" s="7">
        <v>938</v>
      </c>
      <c r="F36" s="42" t="s">
        <v>202</v>
      </c>
      <c r="G36" s="42" t="s">
        <v>202</v>
      </c>
      <c r="H36" s="18" t="s">
        <v>200</v>
      </c>
      <c r="I36" s="18" t="s">
        <v>200</v>
      </c>
      <c r="J36" s="11">
        <v>16</v>
      </c>
      <c r="K36" s="11">
        <v>802</v>
      </c>
      <c r="L36" s="11">
        <v>24546</v>
      </c>
      <c r="M36" s="80">
        <v>99.6</v>
      </c>
      <c r="N36" s="7">
        <v>3448</v>
      </c>
      <c r="O36" s="7">
        <v>268</v>
      </c>
      <c r="P36" s="7">
        <v>4166</v>
      </c>
      <c r="Q36" s="11">
        <f>SUM(R36:S36)</f>
        <v>222</v>
      </c>
      <c r="R36" s="7">
        <v>28</v>
      </c>
      <c r="S36" s="7">
        <v>194</v>
      </c>
      <c r="T36" s="7">
        <v>21979</v>
      </c>
      <c r="U36" s="18">
        <v>146</v>
      </c>
      <c r="V36" s="11">
        <v>202</v>
      </c>
      <c r="W36" s="26">
        <v>14.85</v>
      </c>
    </row>
    <row r="37" spans="2:23" ht="36" customHeight="1">
      <c r="B37" s="236" t="s">
        <v>31</v>
      </c>
      <c r="C37" s="237"/>
      <c r="D37" s="36"/>
      <c r="E37" s="18" t="s">
        <v>125</v>
      </c>
      <c r="F37" s="18" t="s">
        <v>125</v>
      </c>
      <c r="G37" s="18" t="s">
        <v>125</v>
      </c>
      <c r="H37" s="18">
        <f>SUM(H38)</f>
        <v>677</v>
      </c>
      <c r="I37" s="18" t="s">
        <v>125</v>
      </c>
      <c r="J37" s="42">
        <f>J38</f>
        <v>42</v>
      </c>
      <c r="K37" s="42">
        <f>K38</f>
        <v>337</v>
      </c>
      <c r="L37" s="42">
        <f>SUM(L38)</f>
        <v>2311</v>
      </c>
      <c r="M37" s="34">
        <v>100</v>
      </c>
      <c r="N37" s="18">
        <v>10113</v>
      </c>
      <c r="O37" s="7">
        <v>890</v>
      </c>
      <c r="P37" s="7">
        <f>SUM(P38)</f>
        <v>9863</v>
      </c>
      <c r="Q37" s="7">
        <f>SUM(Q38:Q38)</f>
        <v>492</v>
      </c>
      <c r="R37" s="7">
        <f>SUM(R38:R38)</f>
        <v>47</v>
      </c>
      <c r="S37" s="7">
        <f>SUM(S38:S38)</f>
        <v>445</v>
      </c>
      <c r="T37" s="7">
        <f>SUM(T38:T38)</f>
        <v>28073</v>
      </c>
      <c r="U37" s="11">
        <v>267</v>
      </c>
      <c r="V37" s="11">
        <v>378</v>
      </c>
      <c r="W37" s="26">
        <v>17.5</v>
      </c>
    </row>
    <row r="38" spans="3:23" ht="36" customHeight="1">
      <c r="C38" s="18" t="s">
        <v>47</v>
      </c>
      <c r="D38" s="36"/>
      <c r="E38" s="18">
        <v>39</v>
      </c>
      <c r="F38" s="18" t="s">
        <v>203</v>
      </c>
      <c r="G38" s="18" t="s">
        <v>203</v>
      </c>
      <c r="H38" s="18">
        <v>677</v>
      </c>
      <c r="I38" s="18">
        <v>69657</v>
      </c>
      <c r="J38" s="42">
        <v>42</v>
      </c>
      <c r="K38" s="42">
        <v>337</v>
      </c>
      <c r="L38" s="42">
        <v>2311</v>
      </c>
      <c r="M38" s="108">
        <v>100</v>
      </c>
      <c r="N38" s="18">
        <v>10113</v>
      </c>
      <c r="O38" s="18">
        <v>890</v>
      </c>
      <c r="P38" s="18">
        <v>9863</v>
      </c>
      <c r="Q38" s="11">
        <f>SUM(R38:S38)</f>
        <v>492</v>
      </c>
      <c r="R38" s="18">
        <v>47</v>
      </c>
      <c r="S38" s="18">
        <v>445</v>
      </c>
      <c r="T38" s="18">
        <v>28073</v>
      </c>
      <c r="U38" s="11">
        <v>267</v>
      </c>
      <c r="V38" s="11">
        <v>378</v>
      </c>
      <c r="W38" s="26">
        <v>17.5</v>
      </c>
    </row>
    <row r="39" spans="1:23" ht="15.75" customHeight="1">
      <c r="A39" s="35"/>
      <c r="B39" s="11"/>
      <c r="C39" s="42"/>
      <c r="D39" s="36"/>
      <c r="E39" s="11"/>
      <c r="F39" s="42"/>
      <c r="G39" s="11"/>
      <c r="H39" s="11"/>
      <c r="I39" s="11"/>
      <c r="J39" s="11"/>
      <c r="K39" s="11"/>
      <c r="L39" s="11"/>
      <c r="M39" s="74"/>
      <c r="N39" s="11"/>
      <c r="O39" s="11"/>
      <c r="P39" s="11"/>
      <c r="Q39" s="11"/>
      <c r="R39" s="11"/>
      <c r="S39" s="11"/>
      <c r="T39" s="11"/>
      <c r="U39" s="11"/>
      <c r="V39" s="11"/>
      <c r="W39" s="20"/>
    </row>
    <row r="40" spans="1:23" ht="48" customHeight="1" thickBot="1">
      <c r="A40" s="15"/>
      <c r="B40" s="109"/>
      <c r="C40" s="83" t="s">
        <v>38</v>
      </c>
      <c r="D40" s="110"/>
      <c r="E40" s="201" t="s">
        <v>166</v>
      </c>
      <c r="F40" s="201"/>
      <c r="G40" s="202"/>
      <c r="H40" s="111" t="s">
        <v>167</v>
      </c>
      <c r="I40" s="12" t="s">
        <v>168</v>
      </c>
      <c r="J40" s="207" t="s">
        <v>169</v>
      </c>
      <c r="K40" s="208"/>
      <c r="L40" s="209"/>
      <c r="M40" s="112" t="s">
        <v>170</v>
      </c>
      <c r="N40" s="168" t="s">
        <v>171</v>
      </c>
      <c r="O40" s="185"/>
      <c r="P40" s="84" t="s">
        <v>172</v>
      </c>
      <c r="Q40" s="167" t="s">
        <v>173</v>
      </c>
      <c r="R40" s="168"/>
      <c r="S40" s="168"/>
      <c r="T40" s="185"/>
      <c r="U40" s="226" t="s">
        <v>174</v>
      </c>
      <c r="V40" s="147"/>
      <c r="W40" s="147"/>
    </row>
    <row r="41" spans="2:23" ht="15" customHeight="1">
      <c r="B41" s="11"/>
      <c r="C41" s="113" t="s">
        <v>175</v>
      </c>
      <c r="D41" s="11"/>
      <c r="E41" s="85"/>
      <c r="F41" s="85"/>
      <c r="G41" s="85"/>
      <c r="H41" s="85"/>
      <c r="I41" s="85"/>
      <c r="J41" s="48"/>
      <c r="K41" s="48"/>
      <c r="L41" s="48"/>
      <c r="M41" s="113"/>
      <c r="N41" s="114" t="s">
        <v>176</v>
      </c>
      <c r="O41" s="115"/>
      <c r="P41" s="115"/>
      <c r="Q41" s="85"/>
      <c r="R41" s="85"/>
      <c r="S41" s="85"/>
      <c r="T41" s="85"/>
      <c r="U41" s="85"/>
      <c r="V41" s="116"/>
      <c r="W41" s="116"/>
    </row>
    <row r="42" spans="2:23" ht="15" customHeight="1">
      <c r="B42" s="11"/>
      <c r="C42" s="7" t="s">
        <v>177</v>
      </c>
      <c r="D42" s="11"/>
      <c r="E42" s="85"/>
      <c r="F42" s="85"/>
      <c r="G42" s="85"/>
      <c r="H42" s="85"/>
      <c r="I42" s="85"/>
      <c r="J42" s="48"/>
      <c r="K42" s="48"/>
      <c r="L42" s="48"/>
      <c r="M42" s="113"/>
      <c r="N42" s="114"/>
      <c r="O42" s="115"/>
      <c r="P42" s="115"/>
      <c r="Q42" s="85"/>
      <c r="R42" s="85"/>
      <c r="S42" s="85"/>
      <c r="T42" s="85"/>
      <c r="U42" s="85"/>
      <c r="V42" s="116"/>
      <c r="W42" s="116"/>
    </row>
    <row r="43" spans="2:23" ht="14.25">
      <c r="B43" s="11"/>
      <c r="C43" s="7" t="s">
        <v>178</v>
      </c>
      <c r="D43" s="11"/>
      <c r="E43" s="85"/>
      <c r="F43" s="85"/>
      <c r="G43" s="85"/>
      <c r="H43" s="85"/>
      <c r="I43" s="85"/>
      <c r="J43" s="48"/>
      <c r="K43" s="48"/>
      <c r="L43" s="48"/>
      <c r="M43" s="7"/>
      <c r="N43" s="115"/>
      <c r="O43" s="115"/>
      <c r="P43" s="115"/>
      <c r="Q43" s="85"/>
      <c r="R43" s="85"/>
      <c r="S43" s="85"/>
      <c r="T43" s="85"/>
      <c r="U43" s="85"/>
      <c r="V43" s="116"/>
      <c r="W43" s="116"/>
    </row>
    <row r="44" spans="2:23" ht="14.25">
      <c r="B44" s="11"/>
      <c r="C44" s="113"/>
      <c r="D44" s="11"/>
      <c r="E44" s="85"/>
      <c r="F44" s="85"/>
      <c r="G44" s="85"/>
      <c r="H44" s="85"/>
      <c r="I44" s="85"/>
      <c r="J44" s="48"/>
      <c r="K44" s="48"/>
      <c r="L44" s="48"/>
      <c r="M44" s="7"/>
      <c r="N44" s="115"/>
      <c r="O44" s="115"/>
      <c r="P44" s="115"/>
      <c r="Q44" s="85"/>
      <c r="R44" s="85"/>
      <c r="S44" s="85"/>
      <c r="T44" s="85"/>
      <c r="U44" s="85"/>
      <c r="V44" s="116"/>
      <c r="W44" s="116"/>
    </row>
    <row r="45" spans="5:16" ht="14.25" customHeight="1">
      <c r="E45" s="18"/>
      <c r="F45" s="18"/>
      <c r="G45" s="18"/>
      <c r="H45" s="18"/>
      <c r="I45" s="18"/>
      <c r="J45" s="18"/>
      <c r="K45" s="18"/>
      <c r="L45" s="18"/>
      <c r="M45" s="7"/>
      <c r="N45" s="18"/>
      <c r="O45" s="18"/>
      <c r="P45" s="18"/>
    </row>
    <row r="46" ht="14.25" customHeight="1"/>
    <row r="47" ht="16.5" customHeight="1">
      <c r="L47" s="18"/>
    </row>
    <row r="48" spans="2:20" ht="15.75" customHeight="1">
      <c r="B48" s="11"/>
      <c r="C48" s="42"/>
      <c r="D48" s="11"/>
      <c r="E48" s="11"/>
      <c r="F48" s="42"/>
      <c r="G48" s="11"/>
      <c r="H48" s="11"/>
      <c r="I48" s="11"/>
      <c r="J48" s="11"/>
      <c r="K48" s="11"/>
      <c r="L48" s="11"/>
      <c r="M48" s="74"/>
      <c r="N48" s="11"/>
      <c r="O48" s="11"/>
      <c r="P48" s="11"/>
      <c r="Q48" s="11"/>
      <c r="R48" s="11"/>
      <c r="S48" s="11"/>
      <c r="T48" s="11"/>
    </row>
    <row r="49" ht="14.25" hidden="1"/>
    <row r="50" ht="16.5" customHeight="1"/>
    <row r="51" ht="16.5" customHeight="1"/>
    <row r="52" ht="16.5" customHeight="1"/>
    <row r="53" ht="24.75" customHeight="1">
      <c r="C53" s="46"/>
    </row>
    <row r="54" ht="14.25" hidden="1"/>
    <row r="55" ht="20.25" customHeight="1">
      <c r="C55" s="46"/>
    </row>
  </sheetData>
  <mergeCells count="55">
    <mergeCell ref="B25:C25"/>
    <mergeCell ref="B28:C28"/>
    <mergeCell ref="B32:C32"/>
    <mergeCell ref="B37:C37"/>
    <mergeCell ref="B21:C21"/>
    <mergeCell ref="B22:C22"/>
    <mergeCell ref="B23:C23"/>
    <mergeCell ref="B24:C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U40:W40"/>
    <mergeCell ref="Q40:T40"/>
    <mergeCell ref="U7:W7"/>
    <mergeCell ref="W5:W6"/>
    <mergeCell ref="Q8:S8"/>
    <mergeCell ref="Q5:S5"/>
    <mergeCell ref="Q7:S7"/>
    <mergeCell ref="M3:M6"/>
    <mergeCell ref="K4:K6"/>
    <mergeCell ref="U5:U6"/>
    <mergeCell ref="Q3:T4"/>
    <mergeCell ref="O3:O6"/>
    <mergeCell ref="T5:T6"/>
    <mergeCell ref="P3:P6"/>
    <mergeCell ref="U3:W3"/>
    <mergeCell ref="V5:V6"/>
    <mergeCell ref="N40:O40"/>
    <mergeCell ref="N7:O7"/>
    <mergeCell ref="N3:N6"/>
    <mergeCell ref="E40:G40"/>
    <mergeCell ref="N8:O8"/>
    <mergeCell ref="E8:G8"/>
    <mergeCell ref="F4:F6"/>
    <mergeCell ref="G4:G6"/>
    <mergeCell ref="H5:H6"/>
    <mergeCell ref="J40:L40"/>
    <mergeCell ref="E7:G7"/>
    <mergeCell ref="J7:K7"/>
    <mergeCell ref="J4:J6"/>
    <mergeCell ref="I3:I6"/>
    <mergeCell ref="C3:C6"/>
    <mergeCell ref="L4:L6"/>
    <mergeCell ref="J3:L3"/>
    <mergeCell ref="E3:G3"/>
    <mergeCell ref="E4:E6"/>
  </mergeCells>
  <printOptions horizontalCentered="1"/>
  <pageMargins left="0.3937007874015748" right="0.2362204724409449" top="0.3937007874015748" bottom="0" header="0.5118110236220472" footer="0.1968503937007874"/>
  <pageSetup horizontalDpi="400" verticalDpi="400" orientation="portrait" pageOrder="overThenDown" paperSize="9" scale="67" r:id="rId1"/>
  <rowBreaks count="1" manualBreakCount="1">
    <brk id="44" min="1" max="23" man="1"/>
  </rowBreaks>
  <colBreaks count="1" manualBreakCount="1">
    <brk id="13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showGridLines="0" view="pageBreakPreview" zoomScale="75" zoomScaleNormal="85" zoomScaleSheetLayoutView="75" workbookViewId="0" topLeftCell="A1">
      <pane xSplit="4" ySplit="8" topLeftCell="E3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15" sqref="H15"/>
    </sheetView>
  </sheetViews>
  <sheetFormatPr defaultColWidth="8.625" defaultRowHeight="12.75"/>
  <cols>
    <col min="1" max="1" width="0.875" style="7" customWidth="1"/>
    <col min="2" max="2" width="3.125" style="7" customWidth="1"/>
    <col min="3" max="3" width="16.75390625" style="7" customWidth="1"/>
    <col min="4" max="4" width="0.875" style="7" customWidth="1"/>
    <col min="5" max="5" width="9.75390625" style="7" customWidth="1"/>
    <col min="6" max="7" width="11.375" style="7" customWidth="1"/>
    <col min="8" max="9" width="12.25390625" style="7" customWidth="1"/>
    <col min="10" max="11" width="12.75390625" style="7" customWidth="1"/>
    <col min="12" max="12" width="13.25390625" style="7" customWidth="1"/>
    <col min="13" max="15" width="11.75390625" style="7" customWidth="1"/>
    <col min="16" max="16" width="11.375" style="7" customWidth="1"/>
    <col min="17" max="17" width="0.875" style="7" customWidth="1"/>
    <col min="18" max="16384" width="8.625" style="7" customWidth="1"/>
  </cols>
  <sheetData>
    <row r="1" spans="2:16" ht="24" customHeight="1">
      <c r="B1" s="53"/>
      <c r="E1" s="31" t="s">
        <v>204</v>
      </c>
      <c r="K1" s="31"/>
      <c r="L1" s="117"/>
      <c r="M1" s="117"/>
      <c r="N1" s="54"/>
      <c r="O1" s="117"/>
      <c r="P1" s="117"/>
    </row>
    <row r="2" spans="1:17" ht="21" customHeight="1" thickBot="1">
      <c r="A2" s="15"/>
      <c r="B2" s="118"/>
      <c r="C2" s="15"/>
      <c r="D2" s="15"/>
      <c r="E2" s="15"/>
      <c r="F2" s="15"/>
      <c r="G2" s="15"/>
      <c r="H2" s="15"/>
      <c r="I2" s="15"/>
      <c r="J2" s="15"/>
      <c r="K2" s="15"/>
      <c r="L2" s="14"/>
      <c r="M2" s="15"/>
      <c r="N2" s="15"/>
      <c r="O2" s="15"/>
      <c r="P2" s="15"/>
      <c r="Q2" s="15"/>
    </row>
    <row r="3" spans="2:16" s="119" customFormat="1" ht="21" customHeight="1">
      <c r="B3" s="120"/>
      <c r="C3" s="153" t="s">
        <v>205</v>
      </c>
      <c r="D3" s="121"/>
      <c r="E3" s="175" t="s">
        <v>206</v>
      </c>
      <c r="F3" s="158"/>
      <c r="G3" s="158"/>
      <c r="H3" s="158"/>
      <c r="I3" s="159"/>
      <c r="J3" s="159" t="s">
        <v>207</v>
      </c>
      <c r="K3" s="242"/>
      <c r="L3" s="250" t="s">
        <v>208</v>
      </c>
      <c r="M3" s="175" t="s">
        <v>209</v>
      </c>
      <c r="N3" s="158"/>
      <c r="O3" s="159"/>
      <c r="P3" s="248" t="s">
        <v>210</v>
      </c>
    </row>
    <row r="4" spans="2:16" s="119" customFormat="1" ht="21" customHeight="1">
      <c r="B4" s="120"/>
      <c r="C4" s="255"/>
      <c r="D4" s="121"/>
      <c r="E4" s="122" t="s">
        <v>211</v>
      </c>
      <c r="F4" s="122" t="s">
        <v>211</v>
      </c>
      <c r="G4" s="122" t="s">
        <v>211</v>
      </c>
      <c r="H4" s="123" t="s">
        <v>212</v>
      </c>
      <c r="I4" s="123" t="s">
        <v>212</v>
      </c>
      <c r="J4" s="143" t="s">
        <v>213</v>
      </c>
      <c r="K4" s="143" t="s">
        <v>214</v>
      </c>
      <c r="L4" s="251"/>
      <c r="M4" s="143" t="s">
        <v>215</v>
      </c>
      <c r="N4" s="143" t="s">
        <v>216</v>
      </c>
      <c r="O4" s="143" t="s">
        <v>217</v>
      </c>
      <c r="P4" s="249"/>
    </row>
    <row r="5" spans="2:16" s="119" customFormat="1" ht="21" customHeight="1">
      <c r="B5" s="120"/>
      <c r="C5" s="255"/>
      <c r="D5" s="121"/>
      <c r="E5" s="124" t="s">
        <v>218</v>
      </c>
      <c r="F5" s="246" t="s">
        <v>219</v>
      </c>
      <c r="G5" s="246" t="s">
        <v>220</v>
      </c>
      <c r="H5" s="125" t="s">
        <v>221</v>
      </c>
      <c r="I5" s="257" t="s">
        <v>222</v>
      </c>
      <c r="J5" s="204"/>
      <c r="K5" s="204"/>
      <c r="L5" s="251"/>
      <c r="M5" s="204"/>
      <c r="N5" s="204"/>
      <c r="O5" s="204"/>
      <c r="P5" s="249"/>
    </row>
    <row r="6" spans="1:16" s="119" customFormat="1" ht="21" customHeight="1" thickBot="1">
      <c r="A6" s="37"/>
      <c r="B6" s="126"/>
      <c r="C6" s="256"/>
      <c r="D6" s="57"/>
      <c r="E6" s="127"/>
      <c r="F6" s="247"/>
      <c r="G6" s="247"/>
      <c r="H6" s="56"/>
      <c r="I6" s="258"/>
      <c r="J6" s="144"/>
      <c r="K6" s="144"/>
      <c r="L6" s="146"/>
      <c r="M6" s="144"/>
      <c r="N6" s="144"/>
      <c r="O6" s="144"/>
      <c r="P6" s="161"/>
    </row>
    <row r="7" spans="1:17" s="119" customFormat="1" ht="21" customHeight="1" thickBot="1">
      <c r="A7" s="128"/>
      <c r="B7" s="126"/>
      <c r="C7" s="37" t="s">
        <v>8</v>
      </c>
      <c r="D7" s="57"/>
      <c r="E7" s="243" t="s">
        <v>223</v>
      </c>
      <c r="F7" s="244"/>
      <c r="G7" s="245"/>
      <c r="H7" s="243" t="s">
        <v>224</v>
      </c>
      <c r="I7" s="244"/>
      <c r="J7" s="241" t="s">
        <v>225</v>
      </c>
      <c r="K7" s="241"/>
      <c r="L7" s="129" t="s">
        <v>226</v>
      </c>
      <c r="M7" s="252" t="s">
        <v>227</v>
      </c>
      <c r="N7" s="253"/>
      <c r="O7" s="254"/>
      <c r="P7" s="130" t="s">
        <v>228</v>
      </c>
      <c r="Q7" s="48"/>
    </row>
    <row r="8" spans="2:17" s="119" customFormat="1" ht="21" customHeight="1">
      <c r="B8" s="131"/>
      <c r="C8" s="39" t="s">
        <v>238</v>
      </c>
      <c r="D8" s="132"/>
      <c r="E8" s="182" t="s">
        <v>229</v>
      </c>
      <c r="F8" s="178"/>
      <c r="G8" s="179"/>
      <c r="H8" s="175" t="s">
        <v>9</v>
      </c>
      <c r="I8" s="158"/>
      <c r="J8" s="242" t="s">
        <v>9</v>
      </c>
      <c r="K8" s="242"/>
      <c r="L8" s="39" t="s">
        <v>9</v>
      </c>
      <c r="M8" s="104" t="s">
        <v>94</v>
      </c>
      <c r="N8" s="175" t="s">
        <v>9</v>
      </c>
      <c r="O8" s="159"/>
      <c r="P8" s="133" t="s">
        <v>94</v>
      </c>
      <c r="Q8" s="48"/>
    </row>
    <row r="9" spans="2:17" ht="32.25" customHeight="1">
      <c r="B9" s="234" t="s">
        <v>11</v>
      </c>
      <c r="C9" s="235"/>
      <c r="D9" s="36"/>
      <c r="E9" s="7">
        <f aca="true" t="shared" si="0" ref="E9:P9">SUM(E10:E11)</f>
        <v>160</v>
      </c>
      <c r="F9" s="7">
        <f t="shared" si="0"/>
        <v>1414</v>
      </c>
      <c r="G9" s="7">
        <f t="shared" si="0"/>
        <v>747</v>
      </c>
      <c r="H9" s="7">
        <f t="shared" si="0"/>
        <v>4062</v>
      </c>
      <c r="I9" s="7">
        <f t="shared" si="0"/>
        <v>1215</v>
      </c>
      <c r="J9" s="7">
        <f t="shared" si="0"/>
        <v>76916</v>
      </c>
      <c r="K9" s="7">
        <f t="shared" si="0"/>
        <v>42584</v>
      </c>
      <c r="L9" s="7">
        <f t="shared" si="0"/>
        <v>1166197</v>
      </c>
      <c r="M9" s="7">
        <f t="shared" si="0"/>
        <v>7032</v>
      </c>
      <c r="N9" s="7">
        <f t="shared" si="0"/>
        <v>39</v>
      </c>
      <c r="O9" s="7">
        <f t="shared" si="0"/>
        <v>9138</v>
      </c>
      <c r="P9" s="7">
        <f t="shared" si="0"/>
        <v>626</v>
      </c>
      <c r="Q9" s="11"/>
    </row>
    <row r="10" spans="2:17" ht="39" customHeight="1">
      <c r="B10" s="236" t="s">
        <v>12</v>
      </c>
      <c r="C10" s="237"/>
      <c r="D10" s="36"/>
      <c r="E10" s="11">
        <f aca="true" t="shared" si="1" ref="E10:P10">SUM(E12:E24)</f>
        <v>149</v>
      </c>
      <c r="F10" s="11">
        <f t="shared" si="1"/>
        <v>1276</v>
      </c>
      <c r="G10" s="11">
        <f t="shared" si="1"/>
        <v>678</v>
      </c>
      <c r="H10" s="11">
        <f t="shared" si="1"/>
        <v>3806</v>
      </c>
      <c r="I10" s="11">
        <f t="shared" si="1"/>
        <v>1133</v>
      </c>
      <c r="J10" s="11">
        <f t="shared" si="1"/>
        <v>68284</v>
      </c>
      <c r="K10" s="11">
        <f t="shared" si="1"/>
        <v>37467</v>
      </c>
      <c r="L10" s="11">
        <f t="shared" si="1"/>
        <v>1045799</v>
      </c>
      <c r="M10" s="11">
        <f t="shared" si="1"/>
        <v>6288</v>
      </c>
      <c r="N10" s="11">
        <f t="shared" si="1"/>
        <v>34</v>
      </c>
      <c r="O10" s="11">
        <f t="shared" si="1"/>
        <v>8160</v>
      </c>
      <c r="P10" s="11">
        <f t="shared" si="1"/>
        <v>577</v>
      </c>
      <c r="Q10" s="7">
        <v>102</v>
      </c>
    </row>
    <row r="11" spans="2:16" ht="39" customHeight="1">
      <c r="B11" s="236" t="s">
        <v>13</v>
      </c>
      <c r="C11" s="237"/>
      <c r="D11" s="36"/>
      <c r="E11" s="7">
        <f aca="true" t="shared" si="2" ref="E11:P11">SUM(E25,E28,E32,E35)</f>
        <v>11</v>
      </c>
      <c r="F11" s="7">
        <f t="shared" si="2"/>
        <v>138</v>
      </c>
      <c r="G11" s="7">
        <f t="shared" si="2"/>
        <v>69</v>
      </c>
      <c r="H11" s="7">
        <f t="shared" si="2"/>
        <v>256</v>
      </c>
      <c r="I11" s="7">
        <f t="shared" si="2"/>
        <v>82</v>
      </c>
      <c r="J11" s="7">
        <f t="shared" si="2"/>
        <v>8632</v>
      </c>
      <c r="K11" s="7">
        <f t="shared" si="2"/>
        <v>5117</v>
      </c>
      <c r="L11" s="7">
        <f t="shared" si="2"/>
        <v>120398</v>
      </c>
      <c r="M11" s="7">
        <f t="shared" si="2"/>
        <v>744</v>
      </c>
      <c r="N11" s="7">
        <f t="shared" si="2"/>
        <v>5</v>
      </c>
      <c r="O11" s="7">
        <f t="shared" si="2"/>
        <v>978</v>
      </c>
      <c r="P11" s="7">
        <f t="shared" si="2"/>
        <v>49</v>
      </c>
    </row>
    <row r="12" spans="2:16" ht="39" customHeight="1">
      <c r="B12" s="236" t="s">
        <v>14</v>
      </c>
      <c r="C12" s="237"/>
      <c r="D12" s="36"/>
      <c r="E12" s="7">
        <v>49</v>
      </c>
      <c r="F12" s="7">
        <v>578</v>
      </c>
      <c r="G12" s="7">
        <v>281</v>
      </c>
      <c r="H12" s="7">
        <v>1897</v>
      </c>
      <c r="I12" s="7">
        <v>604</v>
      </c>
      <c r="J12" s="7">
        <v>22434</v>
      </c>
      <c r="K12" s="7">
        <v>12226</v>
      </c>
      <c r="L12" s="11">
        <v>363813</v>
      </c>
      <c r="M12" s="7">
        <v>2359</v>
      </c>
      <c r="N12" s="7">
        <v>11</v>
      </c>
      <c r="O12" s="7">
        <v>2939</v>
      </c>
      <c r="P12" s="7">
        <v>141</v>
      </c>
    </row>
    <row r="13" spans="2:16" ht="25.5" customHeight="1">
      <c r="B13" s="236" t="s">
        <v>15</v>
      </c>
      <c r="C13" s="237"/>
      <c r="D13" s="36"/>
      <c r="E13" s="7">
        <v>26</v>
      </c>
      <c r="F13" s="7">
        <v>232</v>
      </c>
      <c r="G13" s="7">
        <v>135</v>
      </c>
      <c r="H13" s="7">
        <v>656</v>
      </c>
      <c r="I13" s="7">
        <v>188</v>
      </c>
      <c r="J13" s="7">
        <v>14115</v>
      </c>
      <c r="K13" s="7">
        <v>7713</v>
      </c>
      <c r="L13" s="11">
        <v>213160</v>
      </c>
      <c r="M13" s="7">
        <v>1349</v>
      </c>
      <c r="N13" s="7">
        <v>5</v>
      </c>
      <c r="O13" s="7">
        <v>1743</v>
      </c>
      <c r="P13" s="7">
        <v>91</v>
      </c>
    </row>
    <row r="14" spans="2:16" ht="25.5" customHeight="1">
      <c r="B14" s="236" t="s">
        <v>16</v>
      </c>
      <c r="C14" s="237"/>
      <c r="D14" s="36"/>
      <c r="E14" s="7">
        <v>9</v>
      </c>
      <c r="F14" s="7">
        <v>42</v>
      </c>
      <c r="G14" s="7">
        <v>27</v>
      </c>
      <c r="H14" s="7">
        <v>110</v>
      </c>
      <c r="I14" s="7">
        <v>38</v>
      </c>
      <c r="J14" s="7">
        <v>2509</v>
      </c>
      <c r="K14" s="7">
        <v>1421</v>
      </c>
      <c r="L14" s="11">
        <v>39398</v>
      </c>
      <c r="M14" s="7">
        <v>257</v>
      </c>
      <c r="N14" s="18">
        <v>3</v>
      </c>
      <c r="O14" s="7">
        <v>339</v>
      </c>
      <c r="P14" s="7">
        <v>30</v>
      </c>
    </row>
    <row r="15" spans="2:16" ht="25.5" customHeight="1">
      <c r="B15" s="236" t="s">
        <v>17</v>
      </c>
      <c r="C15" s="237"/>
      <c r="D15" s="36"/>
      <c r="E15" s="7">
        <v>20</v>
      </c>
      <c r="F15" s="7">
        <v>136</v>
      </c>
      <c r="G15" s="7">
        <v>70</v>
      </c>
      <c r="H15" s="7">
        <v>367</v>
      </c>
      <c r="I15" s="7">
        <v>100</v>
      </c>
      <c r="J15" s="7">
        <v>8030</v>
      </c>
      <c r="K15" s="7">
        <v>4601</v>
      </c>
      <c r="L15" s="11">
        <v>113867</v>
      </c>
      <c r="M15" s="7">
        <v>942</v>
      </c>
      <c r="N15" s="18">
        <v>2</v>
      </c>
      <c r="O15" s="7">
        <v>1305</v>
      </c>
      <c r="P15" s="7">
        <v>67</v>
      </c>
    </row>
    <row r="16" spans="2:16" ht="25.5" customHeight="1">
      <c r="B16" s="236" t="s">
        <v>18</v>
      </c>
      <c r="C16" s="237"/>
      <c r="D16" s="36"/>
      <c r="E16" s="7">
        <v>7</v>
      </c>
      <c r="F16" s="7">
        <v>82</v>
      </c>
      <c r="G16" s="7">
        <v>42</v>
      </c>
      <c r="H16" s="7">
        <v>343</v>
      </c>
      <c r="I16" s="7">
        <v>55</v>
      </c>
      <c r="J16" s="7">
        <v>6261</v>
      </c>
      <c r="K16" s="7">
        <v>3112</v>
      </c>
      <c r="L16" s="11">
        <v>72716</v>
      </c>
      <c r="M16" s="7">
        <v>544</v>
      </c>
      <c r="N16" s="18">
        <v>4</v>
      </c>
      <c r="O16" s="7">
        <v>685</v>
      </c>
      <c r="P16" s="7">
        <v>30</v>
      </c>
    </row>
    <row r="17" spans="2:17" ht="39" customHeight="1">
      <c r="B17" s="236" t="s">
        <v>19</v>
      </c>
      <c r="C17" s="237"/>
      <c r="D17" s="36"/>
      <c r="E17" s="7">
        <v>8</v>
      </c>
      <c r="F17" s="7">
        <v>17</v>
      </c>
      <c r="G17" s="7">
        <v>15</v>
      </c>
      <c r="H17" s="7">
        <v>54</v>
      </c>
      <c r="I17" s="7">
        <v>17</v>
      </c>
      <c r="J17" s="7">
        <v>1701</v>
      </c>
      <c r="K17" s="7">
        <v>1097</v>
      </c>
      <c r="L17" s="11">
        <v>29085</v>
      </c>
      <c r="M17" s="18">
        <v>91</v>
      </c>
      <c r="N17" s="42" t="s">
        <v>230</v>
      </c>
      <c r="O17" s="7">
        <v>122</v>
      </c>
      <c r="P17" s="7">
        <v>23</v>
      </c>
      <c r="Q17" s="11"/>
    </row>
    <row r="18" spans="2:16" ht="25.5" customHeight="1">
      <c r="B18" s="236" t="s">
        <v>20</v>
      </c>
      <c r="C18" s="237"/>
      <c r="D18" s="36"/>
      <c r="E18" s="7">
        <v>4</v>
      </c>
      <c r="F18" s="7">
        <v>18</v>
      </c>
      <c r="G18" s="7">
        <v>11</v>
      </c>
      <c r="H18" s="7">
        <v>29</v>
      </c>
      <c r="I18" s="7">
        <v>13</v>
      </c>
      <c r="J18" s="7">
        <v>1336</v>
      </c>
      <c r="K18" s="7">
        <v>713</v>
      </c>
      <c r="L18" s="11">
        <v>20501</v>
      </c>
      <c r="M18" s="7">
        <v>57</v>
      </c>
      <c r="N18" s="42">
        <v>1</v>
      </c>
      <c r="O18" s="7">
        <v>71</v>
      </c>
      <c r="P18" s="7">
        <v>15</v>
      </c>
    </row>
    <row r="19" spans="2:16" ht="25.5" customHeight="1">
      <c r="B19" s="236" t="s">
        <v>39</v>
      </c>
      <c r="C19" s="237"/>
      <c r="D19" s="36"/>
      <c r="E19" s="18">
        <v>3</v>
      </c>
      <c r="F19" s="18">
        <v>30</v>
      </c>
      <c r="G19" s="18">
        <v>15</v>
      </c>
      <c r="H19" s="7">
        <v>60</v>
      </c>
      <c r="I19" s="7">
        <v>18</v>
      </c>
      <c r="J19" s="18">
        <v>1911</v>
      </c>
      <c r="K19" s="18">
        <v>938</v>
      </c>
      <c r="L19" s="42">
        <v>28184</v>
      </c>
      <c r="M19" s="7">
        <v>48</v>
      </c>
      <c r="N19" s="18">
        <v>1</v>
      </c>
      <c r="O19" s="18">
        <v>63</v>
      </c>
      <c r="P19" s="42">
        <v>20</v>
      </c>
    </row>
    <row r="20" spans="2:16" ht="25.5" customHeight="1">
      <c r="B20" s="236" t="s">
        <v>40</v>
      </c>
      <c r="C20" s="237"/>
      <c r="D20" s="36"/>
      <c r="E20" s="18">
        <v>7</v>
      </c>
      <c r="F20" s="18">
        <v>14</v>
      </c>
      <c r="G20" s="18">
        <v>10</v>
      </c>
      <c r="H20" s="18">
        <v>43</v>
      </c>
      <c r="I20" s="18">
        <v>14</v>
      </c>
      <c r="J20" s="18">
        <v>1660</v>
      </c>
      <c r="K20" s="18">
        <v>858</v>
      </c>
      <c r="L20" s="42">
        <v>23859</v>
      </c>
      <c r="M20" s="18">
        <v>50</v>
      </c>
      <c r="N20" s="18">
        <v>1</v>
      </c>
      <c r="O20" s="18">
        <v>60</v>
      </c>
      <c r="P20" s="42">
        <v>39</v>
      </c>
    </row>
    <row r="21" spans="2:16" ht="26.25" customHeight="1">
      <c r="B21" s="236" t="s">
        <v>45</v>
      </c>
      <c r="C21" s="237"/>
      <c r="D21" s="36"/>
      <c r="E21" s="42">
        <v>5</v>
      </c>
      <c r="F21" s="42">
        <v>41</v>
      </c>
      <c r="G21" s="42">
        <v>17</v>
      </c>
      <c r="H21" s="18">
        <v>77</v>
      </c>
      <c r="I21" s="18">
        <v>17</v>
      </c>
      <c r="J21" s="42">
        <v>1891</v>
      </c>
      <c r="K21" s="42">
        <v>1075</v>
      </c>
      <c r="L21" s="42">
        <v>34391</v>
      </c>
      <c r="M21" s="18">
        <v>69</v>
      </c>
      <c r="N21" s="18">
        <v>3</v>
      </c>
      <c r="O21" s="18">
        <v>72</v>
      </c>
      <c r="P21" s="42">
        <v>43</v>
      </c>
    </row>
    <row r="22" spans="2:16" ht="36.75" customHeight="1">
      <c r="B22" s="236" t="s">
        <v>46</v>
      </c>
      <c r="C22" s="237"/>
      <c r="D22" s="36"/>
      <c r="E22" s="18">
        <v>3</v>
      </c>
      <c r="F22" s="18">
        <v>22</v>
      </c>
      <c r="G22" s="18">
        <v>10</v>
      </c>
      <c r="H22" s="18">
        <v>34</v>
      </c>
      <c r="I22" s="18">
        <v>13</v>
      </c>
      <c r="J22" s="42">
        <v>1441</v>
      </c>
      <c r="K22" s="42">
        <v>825</v>
      </c>
      <c r="L22" s="42">
        <v>25609</v>
      </c>
      <c r="M22" s="18">
        <v>103</v>
      </c>
      <c r="N22" s="18" t="s">
        <v>93</v>
      </c>
      <c r="O22" s="18">
        <v>140</v>
      </c>
      <c r="P22" s="42">
        <v>22</v>
      </c>
    </row>
    <row r="23" spans="2:16" ht="25.5" customHeight="1">
      <c r="B23" s="236" t="s">
        <v>48</v>
      </c>
      <c r="C23" s="237"/>
      <c r="D23" s="36"/>
      <c r="E23" s="18">
        <v>4</v>
      </c>
      <c r="F23" s="18">
        <v>32</v>
      </c>
      <c r="G23" s="18">
        <v>19</v>
      </c>
      <c r="H23" s="18">
        <v>79</v>
      </c>
      <c r="I23" s="18">
        <v>23</v>
      </c>
      <c r="J23" s="18">
        <v>2445</v>
      </c>
      <c r="K23" s="18">
        <v>1450</v>
      </c>
      <c r="L23" s="18">
        <v>38880</v>
      </c>
      <c r="M23" s="18">
        <v>266</v>
      </c>
      <c r="N23" s="18">
        <v>1</v>
      </c>
      <c r="O23" s="18">
        <v>412</v>
      </c>
      <c r="P23" s="42">
        <v>24</v>
      </c>
    </row>
    <row r="24" spans="2:16" ht="25.5" customHeight="1">
      <c r="B24" s="236" t="s">
        <v>49</v>
      </c>
      <c r="C24" s="237"/>
      <c r="D24" s="36"/>
      <c r="E24" s="18">
        <v>4</v>
      </c>
      <c r="F24" s="18">
        <v>32</v>
      </c>
      <c r="G24" s="18">
        <v>26</v>
      </c>
      <c r="H24" s="18">
        <v>57</v>
      </c>
      <c r="I24" s="18">
        <v>33</v>
      </c>
      <c r="J24" s="18">
        <v>2550</v>
      </c>
      <c r="K24" s="18">
        <v>1438</v>
      </c>
      <c r="L24" s="18">
        <v>42336</v>
      </c>
      <c r="M24" s="18">
        <v>153</v>
      </c>
      <c r="N24" s="18">
        <v>2</v>
      </c>
      <c r="O24" s="18">
        <v>209</v>
      </c>
      <c r="P24" s="42">
        <v>32</v>
      </c>
    </row>
    <row r="25" spans="2:17" ht="39" customHeight="1">
      <c r="B25" s="236" t="s">
        <v>21</v>
      </c>
      <c r="C25" s="237"/>
      <c r="D25" s="36"/>
      <c r="E25" s="11">
        <f aca="true" t="shared" si="3" ref="E25:M25">SUM(E26:E27)</f>
        <v>5</v>
      </c>
      <c r="F25" s="11">
        <f t="shared" si="3"/>
        <v>68</v>
      </c>
      <c r="G25" s="11">
        <f t="shared" si="3"/>
        <v>32</v>
      </c>
      <c r="H25" s="11">
        <f t="shared" si="3"/>
        <v>131</v>
      </c>
      <c r="I25" s="11">
        <f t="shared" si="3"/>
        <v>41</v>
      </c>
      <c r="J25" s="11">
        <f t="shared" si="3"/>
        <v>4437</v>
      </c>
      <c r="K25" s="11">
        <f t="shared" si="3"/>
        <v>2807</v>
      </c>
      <c r="L25" s="11">
        <f t="shared" si="3"/>
        <v>56918</v>
      </c>
      <c r="M25" s="11">
        <f t="shared" si="3"/>
        <v>398</v>
      </c>
      <c r="N25" s="18" t="s">
        <v>75</v>
      </c>
      <c r="O25" s="11">
        <f>SUM(O26:O27)</f>
        <v>501</v>
      </c>
      <c r="P25" s="11">
        <f>SUM(P26:P27)</f>
        <v>18</v>
      </c>
      <c r="Q25" s="18"/>
    </row>
    <row r="26" spans="3:16" ht="39" customHeight="1">
      <c r="C26" s="42" t="s">
        <v>193</v>
      </c>
      <c r="D26" s="36"/>
      <c r="E26" s="7">
        <v>2</v>
      </c>
      <c r="F26" s="7">
        <v>34</v>
      </c>
      <c r="G26" s="7">
        <v>17</v>
      </c>
      <c r="H26" s="7">
        <v>55</v>
      </c>
      <c r="I26" s="7">
        <v>20</v>
      </c>
      <c r="J26" s="7">
        <v>2596</v>
      </c>
      <c r="K26" s="7">
        <v>1327</v>
      </c>
      <c r="L26" s="11">
        <v>33506</v>
      </c>
      <c r="M26" s="7">
        <v>148</v>
      </c>
      <c r="N26" s="18" t="s">
        <v>75</v>
      </c>
      <c r="O26" s="7">
        <v>178</v>
      </c>
      <c r="P26" s="7">
        <v>10</v>
      </c>
    </row>
    <row r="27" spans="3:16" ht="26.25" customHeight="1">
      <c r="C27" s="42" t="s">
        <v>194</v>
      </c>
      <c r="D27" s="36"/>
      <c r="E27" s="7">
        <v>3</v>
      </c>
      <c r="F27" s="7">
        <v>34</v>
      </c>
      <c r="G27" s="7">
        <v>15</v>
      </c>
      <c r="H27" s="7">
        <v>76</v>
      </c>
      <c r="I27" s="7">
        <v>21</v>
      </c>
      <c r="J27" s="7">
        <v>1841</v>
      </c>
      <c r="K27" s="7">
        <v>1480</v>
      </c>
      <c r="L27" s="11">
        <v>23412</v>
      </c>
      <c r="M27" s="7">
        <v>250</v>
      </c>
      <c r="N27" s="18" t="s">
        <v>75</v>
      </c>
      <c r="O27" s="7">
        <v>323</v>
      </c>
      <c r="P27" s="7">
        <v>8</v>
      </c>
    </row>
    <row r="28" spans="2:16" ht="39" customHeight="1">
      <c r="B28" s="236" t="s">
        <v>24</v>
      </c>
      <c r="C28" s="237"/>
      <c r="D28" s="36"/>
      <c r="E28" s="11">
        <f aca="true" t="shared" si="4" ref="E28:P28">SUM(E29:E31)</f>
        <v>4</v>
      </c>
      <c r="F28" s="11">
        <f t="shared" si="4"/>
        <v>34</v>
      </c>
      <c r="G28" s="11">
        <f t="shared" si="4"/>
        <v>17</v>
      </c>
      <c r="H28" s="11">
        <f t="shared" si="4"/>
        <v>75</v>
      </c>
      <c r="I28" s="11">
        <f t="shared" si="4"/>
        <v>19</v>
      </c>
      <c r="J28" s="11">
        <f t="shared" si="4"/>
        <v>2159</v>
      </c>
      <c r="K28" s="11">
        <f t="shared" si="4"/>
        <v>1133</v>
      </c>
      <c r="L28" s="11">
        <f t="shared" si="4"/>
        <v>31601</v>
      </c>
      <c r="M28" s="11">
        <f t="shared" si="4"/>
        <v>217</v>
      </c>
      <c r="N28" s="18">
        <f t="shared" si="4"/>
        <v>4</v>
      </c>
      <c r="O28" s="11">
        <f t="shared" si="4"/>
        <v>302</v>
      </c>
      <c r="P28" s="11">
        <f t="shared" si="4"/>
        <v>13</v>
      </c>
    </row>
    <row r="29" spans="3:16" ht="39" customHeight="1">
      <c r="C29" s="18" t="s">
        <v>195</v>
      </c>
      <c r="D29" s="36"/>
      <c r="E29" s="7">
        <v>1</v>
      </c>
      <c r="F29" s="7">
        <v>8</v>
      </c>
      <c r="G29" s="7">
        <v>4</v>
      </c>
      <c r="H29" s="7">
        <v>14</v>
      </c>
      <c r="I29" s="7">
        <v>5</v>
      </c>
      <c r="J29" s="7">
        <v>438</v>
      </c>
      <c r="K29" s="7">
        <v>229</v>
      </c>
      <c r="L29" s="11">
        <v>7341</v>
      </c>
      <c r="M29" s="7">
        <v>56</v>
      </c>
      <c r="N29" s="18" t="s">
        <v>75</v>
      </c>
      <c r="O29" s="7">
        <v>81</v>
      </c>
      <c r="P29" s="7">
        <v>3</v>
      </c>
    </row>
    <row r="30" spans="3:17" ht="25.5" customHeight="1">
      <c r="C30" s="18" t="s">
        <v>196</v>
      </c>
      <c r="D30" s="36"/>
      <c r="E30" s="7">
        <v>1</v>
      </c>
      <c r="F30" s="7">
        <v>12</v>
      </c>
      <c r="G30" s="7">
        <v>6</v>
      </c>
      <c r="H30" s="7">
        <v>40</v>
      </c>
      <c r="I30" s="7">
        <v>6</v>
      </c>
      <c r="J30" s="7">
        <v>860</v>
      </c>
      <c r="K30" s="7">
        <v>478</v>
      </c>
      <c r="L30" s="11">
        <v>11888</v>
      </c>
      <c r="M30" s="7">
        <v>112</v>
      </c>
      <c r="N30" s="42">
        <v>4</v>
      </c>
      <c r="O30" s="7">
        <v>153</v>
      </c>
      <c r="P30" s="7">
        <v>3</v>
      </c>
      <c r="Q30" s="11"/>
    </row>
    <row r="31" spans="3:16" ht="25.5" customHeight="1">
      <c r="C31" s="18" t="s">
        <v>197</v>
      </c>
      <c r="D31" s="36"/>
      <c r="E31" s="7">
        <v>2</v>
      </c>
      <c r="F31" s="7">
        <v>14</v>
      </c>
      <c r="G31" s="7">
        <v>7</v>
      </c>
      <c r="H31" s="7">
        <v>21</v>
      </c>
      <c r="I31" s="7">
        <v>8</v>
      </c>
      <c r="J31" s="7">
        <v>861</v>
      </c>
      <c r="K31" s="7">
        <v>426</v>
      </c>
      <c r="L31" s="11">
        <v>12372</v>
      </c>
      <c r="M31" s="7">
        <v>49</v>
      </c>
      <c r="N31" s="18" t="s">
        <v>75</v>
      </c>
      <c r="O31" s="7">
        <v>68</v>
      </c>
      <c r="P31" s="7">
        <v>7</v>
      </c>
    </row>
    <row r="32" spans="2:16" ht="39" customHeight="1">
      <c r="B32" s="236" t="s">
        <v>28</v>
      </c>
      <c r="C32" s="237"/>
      <c r="D32" s="36"/>
      <c r="E32" s="42">
        <f aca="true" t="shared" si="5" ref="E32:M32">SUM(E33:E34)</f>
        <v>1</v>
      </c>
      <c r="F32" s="42">
        <f t="shared" si="5"/>
        <v>15</v>
      </c>
      <c r="G32" s="42">
        <f t="shared" si="5"/>
        <v>8</v>
      </c>
      <c r="H32" s="42">
        <f t="shared" si="5"/>
        <v>18</v>
      </c>
      <c r="I32" s="42">
        <f t="shared" si="5"/>
        <v>10</v>
      </c>
      <c r="J32" s="42">
        <f t="shared" si="5"/>
        <v>959</v>
      </c>
      <c r="K32" s="42">
        <f t="shared" si="5"/>
        <v>508</v>
      </c>
      <c r="L32" s="42">
        <f t="shared" si="5"/>
        <v>13314</v>
      </c>
      <c r="M32" s="42">
        <f t="shared" si="5"/>
        <v>123</v>
      </c>
      <c r="N32" s="18" t="s">
        <v>75</v>
      </c>
      <c r="O32" s="42">
        <f>SUM(O33:O34)</f>
        <v>170</v>
      </c>
      <c r="P32" s="42">
        <f>SUM(P33:P34)</f>
        <v>9</v>
      </c>
    </row>
    <row r="33" spans="2:17" ht="39" customHeight="1">
      <c r="B33" s="53"/>
      <c r="C33" s="18" t="s">
        <v>29</v>
      </c>
      <c r="D33" s="36"/>
      <c r="E33" s="42" t="s">
        <v>75</v>
      </c>
      <c r="F33" s="42">
        <v>2</v>
      </c>
      <c r="G33" s="42">
        <v>1</v>
      </c>
      <c r="H33" s="7">
        <v>2</v>
      </c>
      <c r="I33" s="7">
        <v>2</v>
      </c>
      <c r="J33" s="7">
        <v>90</v>
      </c>
      <c r="K33" s="7">
        <v>51</v>
      </c>
      <c r="L33" s="11">
        <v>2479</v>
      </c>
      <c r="M33" s="18">
        <v>20</v>
      </c>
      <c r="N33" s="18" t="s">
        <v>75</v>
      </c>
      <c r="O33" s="7">
        <v>25</v>
      </c>
      <c r="P33" s="18">
        <v>2</v>
      </c>
      <c r="Q33" s="18"/>
    </row>
    <row r="34" spans="2:17" ht="26.25" customHeight="1">
      <c r="B34" s="53"/>
      <c r="C34" s="18" t="s">
        <v>30</v>
      </c>
      <c r="D34" s="36"/>
      <c r="E34" s="7">
        <v>1</v>
      </c>
      <c r="F34" s="7">
        <v>13</v>
      </c>
      <c r="G34" s="7">
        <v>7</v>
      </c>
      <c r="H34" s="7">
        <v>16</v>
      </c>
      <c r="I34" s="7">
        <v>8</v>
      </c>
      <c r="J34" s="7">
        <v>869</v>
      </c>
      <c r="K34" s="7">
        <v>457</v>
      </c>
      <c r="L34" s="11">
        <v>10835</v>
      </c>
      <c r="M34" s="7">
        <v>103</v>
      </c>
      <c r="N34" s="18" t="s">
        <v>75</v>
      </c>
      <c r="O34" s="7">
        <v>145</v>
      </c>
      <c r="P34" s="7">
        <v>7</v>
      </c>
      <c r="Q34" s="18"/>
    </row>
    <row r="35" spans="2:18" ht="39" customHeight="1">
      <c r="B35" s="236" t="s">
        <v>31</v>
      </c>
      <c r="C35" s="237"/>
      <c r="D35" s="36"/>
      <c r="E35" s="11">
        <f aca="true" t="shared" si="6" ref="E35:P35">E36</f>
        <v>1</v>
      </c>
      <c r="F35" s="11">
        <f t="shared" si="6"/>
        <v>21</v>
      </c>
      <c r="G35" s="11">
        <f t="shared" si="6"/>
        <v>12</v>
      </c>
      <c r="H35" s="11">
        <f t="shared" si="6"/>
        <v>32</v>
      </c>
      <c r="I35" s="11">
        <f t="shared" si="6"/>
        <v>12</v>
      </c>
      <c r="J35" s="11">
        <f t="shared" si="6"/>
        <v>1077</v>
      </c>
      <c r="K35" s="11">
        <f t="shared" si="6"/>
        <v>669</v>
      </c>
      <c r="L35" s="11">
        <f t="shared" si="6"/>
        <v>18565</v>
      </c>
      <c r="M35" s="11">
        <f t="shared" si="6"/>
        <v>6</v>
      </c>
      <c r="N35" s="42">
        <f t="shared" si="6"/>
        <v>1</v>
      </c>
      <c r="O35" s="11">
        <f t="shared" si="6"/>
        <v>5</v>
      </c>
      <c r="P35" s="11">
        <f t="shared" si="6"/>
        <v>9</v>
      </c>
      <c r="Q35" s="11"/>
      <c r="R35" s="11"/>
    </row>
    <row r="36" spans="2:17" ht="39" customHeight="1">
      <c r="B36" s="55"/>
      <c r="C36" s="18" t="s">
        <v>47</v>
      </c>
      <c r="D36" s="36"/>
      <c r="E36" s="42">
        <v>1</v>
      </c>
      <c r="F36" s="42">
        <v>21</v>
      </c>
      <c r="G36" s="42">
        <v>12</v>
      </c>
      <c r="H36" s="42">
        <v>32</v>
      </c>
      <c r="I36" s="42">
        <v>12</v>
      </c>
      <c r="J36" s="42">
        <v>1077</v>
      </c>
      <c r="K36" s="42">
        <v>669</v>
      </c>
      <c r="L36" s="11">
        <v>18565</v>
      </c>
      <c r="M36" s="7">
        <v>6</v>
      </c>
      <c r="N36" s="18">
        <v>1</v>
      </c>
      <c r="O36" s="7">
        <v>5</v>
      </c>
      <c r="P36" s="42">
        <v>9</v>
      </c>
      <c r="Q36" s="11"/>
    </row>
    <row r="37" spans="1:16" ht="9.75" customHeight="1">
      <c r="A37" s="35"/>
      <c r="B37" s="65"/>
      <c r="C37" s="35"/>
      <c r="D37" s="40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7" ht="48" customHeight="1" thickBot="1">
      <c r="A38" s="15"/>
      <c r="B38" s="109"/>
      <c r="C38" s="83" t="s">
        <v>38</v>
      </c>
      <c r="D38" s="109"/>
      <c r="E38" s="167" t="s">
        <v>231</v>
      </c>
      <c r="F38" s="238"/>
      <c r="G38" s="238"/>
      <c r="H38" s="239" t="s">
        <v>232</v>
      </c>
      <c r="I38" s="240"/>
      <c r="J38" s="226" t="s">
        <v>233</v>
      </c>
      <c r="K38" s="259"/>
      <c r="L38" s="134" t="s">
        <v>234</v>
      </c>
      <c r="M38" s="167" t="s">
        <v>235</v>
      </c>
      <c r="N38" s="260"/>
      <c r="O38" s="261"/>
      <c r="P38" s="135" t="s">
        <v>236</v>
      </c>
      <c r="Q38" s="109"/>
    </row>
    <row r="39" spans="2:12" ht="16.5" customHeight="1">
      <c r="B39" s="53"/>
      <c r="C39" s="7" t="s">
        <v>237</v>
      </c>
      <c r="I39" s="11"/>
      <c r="L39" s="136"/>
    </row>
    <row r="40" ht="16.5" customHeight="1">
      <c r="B40" s="53"/>
    </row>
    <row r="41" ht="16.5" customHeight="1">
      <c r="B41" s="53"/>
    </row>
    <row r="42" ht="16.5" customHeight="1">
      <c r="B42" s="53"/>
    </row>
  </sheetData>
  <mergeCells count="46">
    <mergeCell ref="C3:C6"/>
    <mergeCell ref="I5:I6"/>
    <mergeCell ref="J38:K38"/>
    <mergeCell ref="M38:O38"/>
    <mergeCell ref="E3:I3"/>
    <mergeCell ref="H7:I7"/>
    <mergeCell ref="H8:I8"/>
    <mergeCell ref="M4:M6"/>
    <mergeCell ref="N4:N6"/>
    <mergeCell ref="J3:K3"/>
    <mergeCell ref="N8:O8"/>
    <mergeCell ref="P3:P6"/>
    <mergeCell ref="L3:L6"/>
    <mergeCell ref="M7:O7"/>
    <mergeCell ref="M3:O3"/>
    <mergeCell ref="O4:O6"/>
    <mergeCell ref="K4:K6"/>
    <mergeCell ref="J7:K7"/>
    <mergeCell ref="J8:K8"/>
    <mergeCell ref="E7:G7"/>
    <mergeCell ref="F5:F6"/>
    <mergeCell ref="G5:G6"/>
    <mergeCell ref="E38:G38"/>
    <mergeCell ref="H38:I38"/>
    <mergeCell ref="E8:G8"/>
    <mergeCell ref="J4:J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8:C28"/>
    <mergeCell ref="B32:C32"/>
    <mergeCell ref="B35:C35"/>
  </mergeCells>
  <printOptions/>
  <pageMargins left="0.3937007874015748" right="0.27" top="0.53" bottom="0" header="0.55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2013-11-06T07:15:17Z</cp:lastPrinted>
  <dcterms:created xsi:type="dcterms:W3CDTF">1999-08-20T05:26:14Z</dcterms:created>
  <dcterms:modified xsi:type="dcterms:W3CDTF">2014-03-13T05:12:42Z</dcterms:modified>
  <cp:category/>
  <cp:version/>
  <cp:contentType/>
  <cp:contentStatus/>
</cp:coreProperties>
</file>