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558" firstSheet="2" activeTab="5"/>
  </bookViews>
  <sheets>
    <sheet name="年金受給者数" sheetId="1" r:id="rId1"/>
    <sheet name="旧法厚生年金" sheetId="2" r:id="rId2"/>
    <sheet name="船員保険" sheetId="3" r:id="rId3"/>
    <sheet name="旧法国民年金" sheetId="4" r:id="rId4"/>
    <sheet name="全部新法" sheetId="5" r:id="rId5"/>
    <sheet name="(1)被保険者数" sheetId="6" r:id="rId6"/>
    <sheet name="(2)年金受給権者数者数" sheetId="7" r:id="rId7"/>
  </sheets>
  <definedNames>
    <definedName name="_xlnm.Print_Area" localSheetId="5">'(1)被保険者数'!$A$1:$R$75</definedName>
    <definedName name="_xlnm.Print_Area" localSheetId="6">'(2)年金受給権者数者数'!$A$1:$P$70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<sst xmlns="http://schemas.openxmlformats.org/spreadsheetml/2006/main" count="341" uniqueCount="162">
  <si>
    <t>制度</t>
  </si>
  <si>
    <t>種別</t>
  </si>
  <si>
    <t>受給権者数</t>
  </si>
  <si>
    <t>老齢年金</t>
  </si>
  <si>
    <t>計</t>
  </si>
  <si>
    <t>退職</t>
  </si>
  <si>
    <t>在職</t>
  </si>
  <si>
    <t>通算老齢年金</t>
  </si>
  <si>
    <t>小計</t>
  </si>
  <si>
    <t>障害年金</t>
  </si>
  <si>
    <t>遺族年金</t>
  </si>
  <si>
    <t>通算遺族年金</t>
  </si>
  <si>
    <t>総計</t>
  </si>
  <si>
    <t>旧法厚生年金</t>
  </si>
  <si>
    <t>障害年金（職務上）</t>
  </si>
  <si>
    <t>遺族年金（職務上）</t>
  </si>
  <si>
    <t>船員保険</t>
  </si>
  <si>
    <t>本来</t>
  </si>
  <si>
    <t>繰上げ</t>
  </si>
  <si>
    <t>繰下げ</t>
  </si>
  <si>
    <t>５年年金</t>
  </si>
  <si>
    <t>母子・準母子年金</t>
  </si>
  <si>
    <t>寡婦年金（旧法）</t>
  </si>
  <si>
    <t>遺児年金</t>
  </si>
  <si>
    <t>障害基礎年金</t>
  </si>
  <si>
    <t>拠出</t>
  </si>
  <si>
    <t>福祉</t>
  </si>
  <si>
    <t>遺族基礎年金</t>
  </si>
  <si>
    <t>寡婦年金（新法）</t>
  </si>
  <si>
    <t>旧法国民年金（短期を含む）</t>
  </si>
  <si>
    <t>全部新法</t>
  </si>
  <si>
    <t>-</t>
  </si>
  <si>
    <t>平均年金額（基金含む）</t>
  </si>
  <si>
    <t>総年金額（基金除く）</t>
  </si>
  <si>
    <t>　　２０６　　　年　　金　　受　　給　　権　　者　　数</t>
  </si>
  <si>
    <t>-</t>
  </si>
  <si>
    <t>(1)　旧法厚生年金</t>
  </si>
  <si>
    <t>(2)　船員保険</t>
  </si>
  <si>
    <t>(3)　旧法国民年金</t>
  </si>
  <si>
    <t>(4)　全部新法</t>
  </si>
  <si>
    <t>単位：人、円</t>
  </si>
  <si>
    <t>　　２０６　　　　　年　　金　　受　　給　　権　　者　　数</t>
  </si>
  <si>
    <t>市町村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</si>
  <si>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</si>
  <si>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</si>
  <si>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</si>
  <si>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</si>
  <si>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</si>
  <si>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</si>
  <si>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</si>
  <si>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</si>
  <si>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</si>
  <si>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</si>
  <si>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</si>
  <si>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</si>
  <si>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</si>
  <si>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</si>
  <si>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</si>
  <si>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</si>
  <si>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</si>
  <si>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</si>
  <si>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</si>
  <si>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</si>
  <si>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</si>
  <si>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</si>
  <si>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</si>
  <si>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</si>
  <si>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</si>
  <si>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</si>
  <si>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</si>
  <si>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</si>
  <si>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</si>
  <si>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</si>
  <si>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</si>
  <si>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</si>
  <si>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</si>
  <si>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</si>
  <si>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</si>
  <si>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</si>
  <si>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</si>
  <si>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</si>
  <si>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</si>
  <si>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</si>
  <si>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</si>
  <si>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</si>
  <si>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</si>
  <si>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</si>
  <si>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</si>
  <si>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被保険者</t>
  </si>
  <si>
    <t>総数</t>
  </si>
  <si>
    <t>任意加入</t>
  </si>
  <si>
    <t>第３号</t>
  </si>
  <si>
    <t>-</t>
  </si>
  <si>
    <t>被保険者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</si>
  <si>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</si>
  <si>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</si>
  <si>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</si>
  <si>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</si>
  <si>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</si>
  <si>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</si>
  <si>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</si>
  <si>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</si>
  <si>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</si>
  <si>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</si>
  <si>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</si>
  <si>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</si>
  <si>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</si>
  <si>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</si>
  <si>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</si>
  <si>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</si>
  <si>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</si>
  <si>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</si>
  <si>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</si>
  <si>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</si>
  <si>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</si>
  <si>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</si>
  <si>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</si>
  <si>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</si>
  <si>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</si>
  <si>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</si>
  <si>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</si>
  <si>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</si>
  <si>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</si>
  <si>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</si>
  <si>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</si>
  <si>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</si>
  <si>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</si>
  <si>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</si>
  <si>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</si>
  <si>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</si>
  <si>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</si>
  <si>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</si>
  <si>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</si>
  <si>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</si>
  <si>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</si>
  <si>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</si>
  <si>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</si>
  <si>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</si>
  <si>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資料  長崎社会保険事務局「社会保険事業年報」</t>
  </si>
  <si>
    <t>第１号被保険者</t>
  </si>
  <si>
    <t>平成14年度</t>
  </si>
  <si>
    <t>(２)　年金受給権者数</t>
  </si>
  <si>
    <t>　　　　　２０６　　　　国　　　　民　　　　　年　　　　　金</t>
  </si>
  <si>
    <t>-</t>
  </si>
  <si>
    <t>-</t>
  </si>
  <si>
    <t>（平成１４年度）</t>
  </si>
  <si>
    <t xml:space="preserve">  ＃退職</t>
  </si>
  <si>
    <t xml:space="preserve">  ＃在職</t>
  </si>
  <si>
    <t>　＃退職</t>
  </si>
  <si>
    <t xml:space="preserve">  　小計</t>
  </si>
  <si>
    <t>　  小計</t>
  </si>
  <si>
    <t>　＃本来</t>
  </si>
  <si>
    <t>　＃繰上げ</t>
  </si>
  <si>
    <t>　＃繰下げ</t>
  </si>
  <si>
    <t>　＃拠出</t>
  </si>
  <si>
    <t>　＃福祉</t>
  </si>
  <si>
    <t>総計</t>
  </si>
  <si>
    <t>　　　計</t>
  </si>
  <si>
    <t>　　　　事　　  　業　 　 　概　　  　要</t>
  </si>
  <si>
    <t>(１)　被保険者数</t>
  </si>
  <si>
    <t xml:space="preserve">    小計</t>
  </si>
  <si>
    <t>単位：人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</si>
</sst>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_ "/>
    <numFmt numFmtId="186" formatCode="#,##0_ "/>
    <numFmt numFmtId="187" formatCode="#,##0_);\(#,##0\)"/>
    <numFmt numFmtId="188" formatCode="#,##0_);[Red]\(#,##0\)"/>
    <numFmt numFmtId="189" formatCode="#,##0.00_ "/>
  </numFmts>
  <fonts count="1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ゴシック"/>
      <family val="3"/>
    </font>
    <font>
      <sz val="1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181" fontId="6" fillId="0" borderId="0" xfId="15" applyFont="1" applyAlignment="1">
      <alignment/>
    </xf>
    <xf numFmtId="181" fontId="6" fillId="0" borderId="6" xfId="15" applyFont="1" applyBorder="1" applyAlignment="1">
      <alignment/>
    </xf>
    <xf numFmtId="181" fontId="6" fillId="0" borderId="7" xfId="15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181" fontId="6" fillId="0" borderId="6" xfId="15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181" fontId="6" fillId="0" borderId="8" xfId="15" applyFont="1" applyBorder="1" applyAlignment="1">
      <alignment horizontal="distributed" vertical="center"/>
    </xf>
    <xf numFmtId="181" fontId="6" fillId="0" borderId="8" xfId="15" applyFont="1" applyBorder="1" applyAlignment="1">
      <alignment/>
    </xf>
    <xf numFmtId="181" fontId="6" fillId="0" borderId="9" xfId="15" applyFont="1" applyBorder="1" applyAlignment="1">
      <alignment/>
    </xf>
    <xf numFmtId="181" fontId="6" fillId="0" borderId="8" xfId="15" applyFont="1" applyBorder="1" applyAlignment="1">
      <alignment horizontal="distributed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1" fontId="6" fillId="0" borderId="11" xfId="15" applyFont="1" applyBorder="1" applyAlignment="1">
      <alignment/>
    </xf>
    <xf numFmtId="181" fontId="6" fillId="0" borderId="10" xfId="15" applyFont="1" applyBorder="1" applyAlignment="1">
      <alignment/>
    </xf>
    <xf numFmtId="0" fontId="6" fillId="0" borderId="12" xfId="0" applyFont="1" applyBorder="1" applyAlignment="1">
      <alignment vertical="center"/>
    </xf>
    <xf numFmtId="181" fontId="6" fillId="0" borderId="13" xfId="15" applyFont="1" applyBorder="1" applyAlignment="1">
      <alignment/>
    </xf>
    <xf numFmtId="181" fontId="6" fillId="0" borderId="12" xfId="15" applyFont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1" fontId="6" fillId="0" borderId="15" xfId="15" applyFont="1" applyBorder="1" applyAlignment="1">
      <alignment/>
    </xf>
    <xf numFmtId="181" fontId="6" fillId="0" borderId="14" xfId="15" applyFont="1" applyBorder="1" applyAlignment="1">
      <alignment/>
    </xf>
    <xf numFmtId="181" fontId="6" fillId="0" borderId="7" xfId="15" applyFont="1" applyBorder="1" applyAlignment="1">
      <alignment horizontal="right"/>
    </xf>
    <xf numFmtId="181" fontId="6" fillId="0" borderId="9" xfId="15" applyFont="1" applyBorder="1" applyAlignment="1">
      <alignment horizontal="right"/>
    </xf>
    <xf numFmtId="181" fontId="6" fillId="0" borderId="11" xfId="15" applyFont="1" applyBorder="1" applyAlignment="1">
      <alignment horizontal="right"/>
    </xf>
    <xf numFmtId="181" fontId="6" fillId="0" borderId="10" xfId="15" applyFont="1" applyBorder="1" applyAlignment="1">
      <alignment horizontal="right"/>
    </xf>
    <xf numFmtId="181" fontId="6" fillId="0" borderId="13" xfId="15" applyFont="1" applyBorder="1" applyAlignment="1">
      <alignment horizontal="right"/>
    </xf>
    <xf numFmtId="181" fontId="6" fillId="0" borderId="12" xfId="15" applyFont="1" applyBorder="1" applyAlignment="1">
      <alignment horizontal="right"/>
    </xf>
    <xf numFmtId="0" fontId="6" fillId="0" borderId="16" xfId="0" applyFont="1" applyBorder="1" applyAlignment="1">
      <alignment vertical="center"/>
    </xf>
    <xf numFmtId="181" fontId="6" fillId="0" borderId="1" xfId="15" applyFont="1" applyBorder="1" applyAlignment="1">
      <alignment/>
    </xf>
    <xf numFmtId="181" fontId="6" fillId="0" borderId="0" xfId="15" applyFont="1" applyBorder="1" applyAlignment="1">
      <alignment/>
    </xf>
    <xf numFmtId="181" fontId="6" fillId="0" borderId="5" xfId="15" applyFont="1" applyBorder="1" applyAlignment="1">
      <alignment/>
    </xf>
    <xf numFmtId="181" fontId="6" fillId="0" borderId="17" xfId="15" applyFont="1" applyBorder="1" applyAlignment="1">
      <alignment/>
    </xf>
    <xf numFmtId="181" fontId="6" fillId="0" borderId="18" xfId="15" applyFont="1" applyBorder="1" applyAlignment="1">
      <alignment/>
    </xf>
    <xf numFmtId="181" fontId="6" fillId="0" borderId="0" xfId="15" applyFont="1" applyAlignment="1">
      <alignment horizontal="right"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20" xfId="0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21" xfId="0" applyFont="1" applyFill="1" applyBorder="1" applyAlignment="1">
      <alignment/>
    </xf>
    <xf numFmtId="181" fontId="8" fillId="0" borderId="11" xfId="15" applyFont="1" applyFill="1" applyBorder="1" applyAlignment="1">
      <alignment horizontal="right"/>
    </xf>
    <xf numFmtId="0" fontId="8" fillId="0" borderId="11" xfId="0" applyFont="1" applyFill="1" applyBorder="1" applyAlignment="1">
      <alignment horizontal="distributed"/>
    </xf>
    <xf numFmtId="0" fontId="8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181" fontId="8" fillId="0" borderId="3" xfId="15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181" fontId="8" fillId="0" borderId="3" xfId="15" applyFont="1" applyFill="1" applyBorder="1" applyAlignment="1">
      <alignment horizontal="distributed" vertical="center"/>
    </xf>
    <xf numFmtId="181" fontId="8" fillId="0" borderId="20" xfId="15" applyFont="1" applyFill="1" applyBorder="1" applyAlignment="1">
      <alignment horizontal="right" vertical="center"/>
    </xf>
    <xf numFmtId="181" fontId="14" fillId="0" borderId="3" xfId="15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181" fontId="8" fillId="0" borderId="11" xfId="15" applyFont="1" applyFill="1" applyBorder="1" applyAlignment="1">
      <alignment horizontal="distributed"/>
    </xf>
    <xf numFmtId="0" fontId="13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181" fontId="14" fillId="0" borderId="0" xfId="15" applyFont="1" applyAlignment="1">
      <alignment/>
    </xf>
    <xf numFmtId="181" fontId="14" fillId="0" borderId="0" xfId="15" applyFont="1" applyAlignment="1">
      <alignment horizontal="right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0" xfId="0" applyFont="1" applyBorder="1" applyAlignment="1">
      <alignment vertical="center"/>
    </xf>
    <xf numFmtId="181" fontId="14" fillId="0" borderId="0" xfId="15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2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5" xfId="0" applyFont="1" applyBorder="1" applyAlignment="1">
      <alignment/>
    </xf>
    <xf numFmtId="0" fontId="14" fillId="0" borderId="4" xfId="0" applyFont="1" applyBorder="1" applyAlignment="1">
      <alignment/>
    </xf>
    <xf numFmtId="181" fontId="14" fillId="0" borderId="10" xfId="15" applyFont="1" applyBorder="1" applyAlignment="1">
      <alignment vertical="center"/>
    </xf>
    <xf numFmtId="181" fontId="14" fillId="0" borderId="0" xfId="15" applyFont="1" applyBorder="1" applyAlignment="1">
      <alignment vertical="center"/>
    </xf>
    <xf numFmtId="181" fontId="14" fillId="0" borderId="12" xfId="15" applyFont="1" applyBorder="1" applyAlignment="1">
      <alignment vertical="center"/>
    </xf>
    <xf numFmtId="181" fontId="14" fillId="0" borderId="5" xfId="15" applyFont="1" applyBorder="1" applyAlignment="1">
      <alignment vertical="center"/>
    </xf>
    <xf numFmtId="181" fontId="14" fillId="0" borderId="9" xfId="15" applyFont="1" applyBorder="1" applyAlignment="1">
      <alignment vertical="center"/>
    </xf>
    <xf numFmtId="181" fontId="14" fillId="0" borderId="1" xfId="15" applyFont="1" applyBorder="1" applyAlignment="1">
      <alignment vertical="center"/>
    </xf>
    <xf numFmtId="181" fontId="14" fillId="0" borderId="9" xfId="15" applyFont="1" applyBorder="1" applyAlignment="1">
      <alignment horizontal="right" vertical="center"/>
    </xf>
    <xf numFmtId="181" fontId="14" fillId="0" borderId="1" xfId="15" applyFont="1" applyBorder="1" applyAlignment="1">
      <alignment horizontal="right" vertical="center"/>
    </xf>
    <xf numFmtId="181" fontId="14" fillId="0" borderId="10" xfId="15" applyFont="1" applyBorder="1" applyAlignment="1">
      <alignment horizontal="right" vertical="center"/>
    </xf>
    <xf numFmtId="181" fontId="14" fillId="0" borderId="0" xfId="15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2" xfId="0" applyFont="1" applyBorder="1" applyAlignment="1">
      <alignment horizontal="distributed" vertical="center"/>
    </xf>
    <xf numFmtId="0" fontId="14" fillId="0" borderId="23" xfId="0" applyFont="1" applyBorder="1" applyAlignment="1">
      <alignment vertical="center"/>
    </xf>
    <xf numFmtId="181" fontId="14" fillId="0" borderId="24" xfId="15" applyFont="1" applyBorder="1" applyAlignment="1">
      <alignment horizontal="distributed" vertical="center"/>
    </xf>
    <xf numFmtId="181" fontId="14" fillId="0" borderId="25" xfId="15" applyFont="1" applyBorder="1" applyAlignment="1">
      <alignment horizontal="distributed" vertical="center" wrapText="1"/>
    </xf>
    <xf numFmtId="181" fontId="14" fillId="0" borderId="25" xfId="15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26" xfId="0" applyFont="1" applyBorder="1" applyAlignment="1">
      <alignment/>
    </xf>
    <xf numFmtId="0" fontId="14" fillId="0" borderId="26" xfId="0" applyFont="1" applyBorder="1" applyAlignment="1">
      <alignment vertical="center"/>
    </xf>
    <xf numFmtId="181" fontId="14" fillId="0" borderId="26" xfId="15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181" fontId="14" fillId="0" borderId="27" xfId="15" applyFont="1" applyBorder="1" applyAlignment="1">
      <alignment vertical="center"/>
    </xf>
    <xf numFmtId="0" fontId="10" fillId="0" borderId="22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8" fillId="0" borderId="29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0" xfId="0" applyBorder="1" applyAlignment="1">
      <alignment/>
    </xf>
    <xf numFmtId="0" fontId="14" fillId="0" borderId="9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24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27" sqref="A27:IV27"/>
    </sheetView>
  </sheetViews>
  <sheetFormatPr defaultColWidth="9.00390625" defaultRowHeight="12.75"/>
  <cols>
    <col min="1" max="1" width="1.00390625" style="2" customWidth="1"/>
    <col min="2" max="2" width="9.125" style="2" customWidth="1"/>
    <col min="3" max="3" width="1.00390625" style="2" customWidth="1"/>
    <col min="4" max="4" width="18.875" style="2" customWidth="1"/>
    <col min="5" max="5" width="14.25390625" style="2" customWidth="1"/>
    <col min="6" max="6" width="16.25390625" style="9" customWidth="1"/>
    <col min="7" max="7" width="23.625" style="9" customWidth="1"/>
    <col min="8" max="8" width="23.625" style="9" bestFit="1" customWidth="1"/>
    <col min="9" max="16384" width="9.125" style="2" customWidth="1"/>
  </cols>
  <sheetData>
    <row r="1" ht="21">
      <c r="B1" s="1" t="s">
        <v>41</v>
      </c>
    </row>
    <row r="2" ht="21">
      <c r="B2" s="1"/>
    </row>
    <row r="3" spans="2:8" ht="12">
      <c r="B3" s="2" t="s">
        <v>141</v>
      </c>
      <c r="H3" s="44" t="s">
        <v>40</v>
      </c>
    </row>
    <row r="4" spans="1:8" s="14" customFormat="1" ht="30" customHeight="1">
      <c r="A4" s="12"/>
      <c r="B4" s="16" t="s">
        <v>0</v>
      </c>
      <c r="C4" s="13"/>
      <c r="D4" s="145" t="s">
        <v>1</v>
      </c>
      <c r="E4" s="146"/>
      <c r="F4" s="15" t="s">
        <v>2</v>
      </c>
      <c r="G4" s="20" t="s">
        <v>32</v>
      </c>
      <c r="H4" s="17" t="s">
        <v>33</v>
      </c>
    </row>
    <row r="5" spans="1:8" ht="18" customHeight="1">
      <c r="A5" s="3"/>
      <c r="B5" s="130" t="s">
        <v>13</v>
      </c>
      <c r="C5" s="4"/>
      <c r="D5" s="139" t="s">
        <v>3</v>
      </c>
      <c r="E5" s="22" t="s">
        <v>5</v>
      </c>
      <c r="F5" s="24">
        <v>24113</v>
      </c>
      <c r="G5" s="40">
        <v>1946633</v>
      </c>
      <c r="H5" s="40">
        <v>46570837400</v>
      </c>
    </row>
    <row r="6" spans="1:8" ht="18" customHeight="1">
      <c r="A6" s="7"/>
      <c r="B6" s="131"/>
      <c r="C6" s="5"/>
      <c r="D6" s="140"/>
      <c r="E6" s="22" t="s">
        <v>6</v>
      </c>
      <c r="F6" s="24">
        <v>41</v>
      </c>
      <c r="G6" s="40">
        <v>1583567</v>
      </c>
      <c r="H6" s="40">
        <v>64644100</v>
      </c>
    </row>
    <row r="7" spans="1:8" ht="18" customHeight="1">
      <c r="A7" s="7"/>
      <c r="B7" s="131"/>
      <c r="C7" s="5"/>
      <c r="D7" s="141"/>
      <c r="E7" s="25" t="s">
        <v>4</v>
      </c>
      <c r="F7" s="27">
        <f>SUM(F5:F6)</f>
        <v>24154</v>
      </c>
      <c r="G7" s="41">
        <v>1946017</v>
      </c>
      <c r="H7" s="41">
        <f>SUM(H5:H6)</f>
        <v>46635481500</v>
      </c>
    </row>
    <row r="8" spans="1:8" ht="18" customHeight="1">
      <c r="A8" s="7"/>
      <c r="B8" s="131"/>
      <c r="C8" s="5"/>
      <c r="D8" s="139" t="s">
        <v>7</v>
      </c>
      <c r="E8" s="22" t="s">
        <v>5</v>
      </c>
      <c r="F8" s="24">
        <v>19115</v>
      </c>
      <c r="G8" s="40">
        <v>386876</v>
      </c>
      <c r="H8" s="40">
        <v>7332668000</v>
      </c>
    </row>
    <row r="9" spans="1:8" ht="18" customHeight="1">
      <c r="A9" s="7"/>
      <c r="B9" s="131"/>
      <c r="C9" s="5"/>
      <c r="D9" s="140"/>
      <c r="E9" s="22" t="s">
        <v>6</v>
      </c>
      <c r="F9" s="24">
        <v>25</v>
      </c>
      <c r="G9" s="40">
        <v>442262</v>
      </c>
      <c r="H9" s="40">
        <v>10870400</v>
      </c>
    </row>
    <row r="10" spans="1:8" ht="18" customHeight="1">
      <c r="A10" s="7"/>
      <c r="B10" s="131"/>
      <c r="C10" s="5"/>
      <c r="D10" s="141"/>
      <c r="E10" s="25" t="s">
        <v>4</v>
      </c>
      <c r="F10" s="27">
        <f>SUM(F8:F9)</f>
        <v>19140</v>
      </c>
      <c r="G10" s="41">
        <v>386949</v>
      </c>
      <c r="H10" s="41">
        <f>SUM(H8:H9)</f>
        <v>7343538400</v>
      </c>
    </row>
    <row r="11" spans="1:8" ht="18" customHeight="1">
      <c r="A11" s="7"/>
      <c r="B11" s="131"/>
      <c r="C11" s="5"/>
      <c r="D11" s="142" t="s">
        <v>8</v>
      </c>
      <c r="E11" s="143"/>
      <c r="F11" s="18">
        <f>SUM(F7,F10)</f>
        <v>43294</v>
      </c>
      <c r="G11" s="42"/>
      <c r="H11" s="42">
        <f>SUM(H7,H10)</f>
        <v>53979019900</v>
      </c>
    </row>
    <row r="12" spans="1:8" ht="18" customHeight="1">
      <c r="A12" s="7"/>
      <c r="B12" s="131"/>
      <c r="C12" s="5"/>
      <c r="D12" s="21" t="s">
        <v>9</v>
      </c>
      <c r="E12" s="13"/>
      <c r="F12" s="19">
        <v>1872</v>
      </c>
      <c r="G12" s="39">
        <v>1235333</v>
      </c>
      <c r="H12" s="39">
        <v>2312542700</v>
      </c>
    </row>
    <row r="13" spans="1:8" ht="18" customHeight="1">
      <c r="A13" s="7"/>
      <c r="B13" s="131"/>
      <c r="C13" s="5"/>
      <c r="D13" s="22" t="s">
        <v>10</v>
      </c>
      <c r="E13" s="28"/>
      <c r="F13" s="24">
        <v>11745</v>
      </c>
      <c r="G13" s="40">
        <v>1034561</v>
      </c>
      <c r="H13" s="40">
        <v>12150916700</v>
      </c>
    </row>
    <row r="14" spans="1:8" ht="18" customHeight="1" thickBot="1">
      <c r="A14" s="7"/>
      <c r="B14" s="131"/>
      <c r="C14" s="5"/>
      <c r="D14" s="22" t="s">
        <v>11</v>
      </c>
      <c r="E14" s="28"/>
      <c r="F14" s="24">
        <v>1372</v>
      </c>
      <c r="G14" s="40">
        <v>252252</v>
      </c>
      <c r="H14" s="40">
        <v>346090300</v>
      </c>
    </row>
    <row r="15" spans="1:8" ht="18" customHeight="1" thickTop="1">
      <c r="A15" s="8"/>
      <c r="B15" s="132"/>
      <c r="C15" s="6"/>
      <c r="D15" s="29" t="s">
        <v>12</v>
      </c>
      <c r="E15" s="38"/>
      <c r="F15" s="31">
        <f>SUM(F11:F14)</f>
        <v>58283</v>
      </c>
      <c r="G15" s="43"/>
      <c r="H15" s="43">
        <f>SUM(H11:H14)</f>
        <v>68788569600</v>
      </c>
    </row>
    <row r="16" spans="1:8" ht="18" customHeight="1">
      <c r="A16" s="3"/>
      <c r="B16" s="130" t="s">
        <v>16</v>
      </c>
      <c r="C16" s="4"/>
      <c r="D16" s="139" t="s">
        <v>3</v>
      </c>
      <c r="E16" s="21" t="s">
        <v>4</v>
      </c>
      <c r="F16" s="32">
        <v>3539</v>
      </c>
      <c r="G16" s="33">
        <v>2797288</v>
      </c>
      <c r="H16" s="33">
        <v>9899601800</v>
      </c>
    </row>
    <row r="17" spans="1:8" ht="18" customHeight="1">
      <c r="A17" s="7"/>
      <c r="B17" s="131"/>
      <c r="C17" s="5"/>
      <c r="D17" s="140"/>
      <c r="E17" s="22" t="s">
        <v>5</v>
      </c>
      <c r="F17" s="34"/>
      <c r="G17" s="35"/>
      <c r="H17" s="35"/>
    </row>
    <row r="18" spans="1:8" ht="18" customHeight="1">
      <c r="A18" s="7"/>
      <c r="B18" s="131"/>
      <c r="C18" s="5"/>
      <c r="D18" s="141"/>
      <c r="E18" s="25" t="s">
        <v>6</v>
      </c>
      <c r="F18" s="36"/>
      <c r="G18" s="37"/>
      <c r="H18" s="37"/>
    </row>
    <row r="19" spans="1:8" ht="18" customHeight="1">
      <c r="A19" s="7"/>
      <c r="B19" s="131"/>
      <c r="C19" s="5"/>
      <c r="D19" s="139" t="s">
        <v>7</v>
      </c>
      <c r="E19" s="21" t="s">
        <v>4</v>
      </c>
      <c r="F19" s="11">
        <v>564</v>
      </c>
      <c r="G19" s="19">
        <v>435752</v>
      </c>
      <c r="H19" s="19">
        <v>245764200</v>
      </c>
    </row>
    <row r="20" spans="1:8" ht="18" customHeight="1">
      <c r="A20" s="7"/>
      <c r="B20" s="131"/>
      <c r="C20" s="5"/>
      <c r="D20" s="140"/>
      <c r="E20" s="22" t="s">
        <v>5</v>
      </c>
      <c r="F20" s="23"/>
      <c r="G20" s="24"/>
      <c r="H20" s="24"/>
    </row>
    <row r="21" spans="1:8" ht="18" customHeight="1">
      <c r="A21" s="7"/>
      <c r="B21" s="131"/>
      <c r="C21" s="5"/>
      <c r="D21" s="141"/>
      <c r="E21" s="25" t="s">
        <v>6</v>
      </c>
      <c r="F21" s="26"/>
      <c r="G21" s="27"/>
      <c r="H21" s="27"/>
    </row>
    <row r="22" spans="1:8" ht="18" customHeight="1">
      <c r="A22" s="7"/>
      <c r="B22" s="131"/>
      <c r="C22" s="5"/>
      <c r="D22" s="144" t="s">
        <v>8</v>
      </c>
      <c r="E22" s="142"/>
      <c r="F22" s="10">
        <f>SUM(F16,F19)</f>
        <v>4103</v>
      </c>
      <c r="G22" s="18"/>
      <c r="H22" s="18">
        <f>SUM(H16,H19)</f>
        <v>10145366000</v>
      </c>
    </row>
    <row r="23" spans="1:8" ht="18" customHeight="1">
      <c r="A23" s="7"/>
      <c r="B23" s="131"/>
      <c r="C23" s="5"/>
      <c r="D23" s="133" t="s">
        <v>14</v>
      </c>
      <c r="E23" s="134"/>
      <c r="F23" s="11">
        <v>140</v>
      </c>
      <c r="G23" s="19">
        <v>2496264</v>
      </c>
      <c r="H23" s="19">
        <v>349477000</v>
      </c>
    </row>
    <row r="24" spans="1:8" ht="18" customHeight="1">
      <c r="A24" s="7"/>
      <c r="B24" s="131"/>
      <c r="C24" s="5"/>
      <c r="D24" s="135" t="s">
        <v>9</v>
      </c>
      <c r="E24" s="136"/>
      <c r="F24" s="23">
        <v>195</v>
      </c>
      <c r="G24" s="24">
        <v>1572972</v>
      </c>
      <c r="H24" s="24">
        <v>306729600</v>
      </c>
    </row>
    <row r="25" spans="1:8" ht="18" customHeight="1">
      <c r="A25" s="7"/>
      <c r="B25" s="131"/>
      <c r="C25" s="5"/>
      <c r="D25" s="135" t="s">
        <v>15</v>
      </c>
      <c r="E25" s="136"/>
      <c r="F25" s="23">
        <v>485</v>
      </c>
      <c r="G25" s="24">
        <v>2311318</v>
      </c>
      <c r="H25" s="24">
        <v>1120989300</v>
      </c>
    </row>
    <row r="26" spans="1:8" ht="18" customHeight="1">
      <c r="A26" s="7"/>
      <c r="B26" s="131"/>
      <c r="C26" s="5"/>
      <c r="D26" s="135" t="s">
        <v>10</v>
      </c>
      <c r="E26" s="136"/>
      <c r="F26" s="23">
        <v>1424</v>
      </c>
      <c r="G26" s="24">
        <v>1160380</v>
      </c>
      <c r="H26" s="24">
        <v>1652380700</v>
      </c>
    </row>
    <row r="27" spans="1:8" ht="18" customHeight="1" thickBot="1">
      <c r="A27" s="7"/>
      <c r="B27" s="131"/>
      <c r="C27" s="5"/>
      <c r="D27" s="135" t="s">
        <v>11</v>
      </c>
      <c r="E27" s="136"/>
      <c r="F27" s="23">
        <v>128</v>
      </c>
      <c r="G27" s="24">
        <v>253423</v>
      </c>
      <c r="H27" s="24">
        <v>32438200</v>
      </c>
    </row>
    <row r="28" spans="1:8" ht="18" customHeight="1" thickTop="1">
      <c r="A28" s="8"/>
      <c r="B28" s="132"/>
      <c r="C28" s="6"/>
      <c r="D28" s="128" t="s">
        <v>12</v>
      </c>
      <c r="E28" s="129"/>
      <c r="F28" s="30">
        <f>SUM(F22:F27)</f>
        <v>6475</v>
      </c>
      <c r="G28" s="31"/>
      <c r="H28" s="31">
        <f>SUM(H22:H27)</f>
        <v>13607380800</v>
      </c>
    </row>
    <row r="29" spans="1:8" ht="18" customHeight="1">
      <c r="A29" s="3"/>
      <c r="B29" s="130" t="s">
        <v>29</v>
      </c>
      <c r="C29" s="4"/>
      <c r="D29" s="139" t="s">
        <v>3</v>
      </c>
      <c r="E29" s="21" t="s">
        <v>4</v>
      </c>
      <c r="F29" s="11">
        <f>SUM(F30:F32)</f>
        <v>58650</v>
      </c>
      <c r="G29" s="19">
        <v>466079</v>
      </c>
      <c r="H29" s="19">
        <f>SUM(H30:H32)</f>
        <v>27335514300</v>
      </c>
    </row>
    <row r="30" spans="1:8" ht="18" customHeight="1">
      <c r="A30" s="7"/>
      <c r="B30" s="131"/>
      <c r="C30" s="5"/>
      <c r="D30" s="140"/>
      <c r="E30" s="22" t="s">
        <v>17</v>
      </c>
      <c r="F30" s="23">
        <v>17582</v>
      </c>
      <c r="G30" s="24">
        <v>587299</v>
      </c>
      <c r="H30" s="24">
        <v>10325892700</v>
      </c>
    </row>
    <row r="31" spans="1:8" ht="18" customHeight="1">
      <c r="A31" s="7"/>
      <c r="B31" s="131"/>
      <c r="C31" s="5"/>
      <c r="D31" s="140"/>
      <c r="E31" s="22" t="s">
        <v>18</v>
      </c>
      <c r="F31" s="23">
        <v>40999</v>
      </c>
      <c r="G31" s="24">
        <v>413241</v>
      </c>
      <c r="H31" s="24">
        <v>16942459300</v>
      </c>
    </row>
    <row r="32" spans="1:8" ht="18" customHeight="1">
      <c r="A32" s="7"/>
      <c r="B32" s="131"/>
      <c r="C32" s="5"/>
      <c r="D32" s="141"/>
      <c r="E32" s="25" t="s">
        <v>19</v>
      </c>
      <c r="F32" s="26">
        <v>69</v>
      </c>
      <c r="G32" s="27">
        <v>973367</v>
      </c>
      <c r="H32" s="27">
        <v>67162300</v>
      </c>
    </row>
    <row r="33" spans="1:8" ht="18" customHeight="1">
      <c r="A33" s="7"/>
      <c r="B33" s="131"/>
      <c r="C33" s="5"/>
      <c r="D33" s="142" t="s">
        <v>20</v>
      </c>
      <c r="E33" s="143"/>
      <c r="F33" s="10">
        <v>3015</v>
      </c>
      <c r="G33" s="18">
        <v>415800</v>
      </c>
      <c r="H33" s="18">
        <v>1253637000</v>
      </c>
    </row>
    <row r="34" spans="1:8" ht="18" customHeight="1">
      <c r="A34" s="7"/>
      <c r="B34" s="131"/>
      <c r="C34" s="5"/>
      <c r="D34" s="139" t="s">
        <v>7</v>
      </c>
      <c r="E34" s="21" t="s">
        <v>4</v>
      </c>
      <c r="F34" s="11">
        <f>SUM(F35:F36)</f>
        <v>23274</v>
      </c>
      <c r="G34" s="19">
        <v>215633</v>
      </c>
      <c r="H34" s="19">
        <f>SUM(H35:H36)</f>
        <v>5018631800</v>
      </c>
    </row>
    <row r="35" spans="1:8" ht="18" customHeight="1">
      <c r="A35" s="7"/>
      <c r="B35" s="131"/>
      <c r="C35" s="5"/>
      <c r="D35" s="140"/>
      <c r="E35" s="22" t="s">
        <v>17</v>
      </c>
      <c r="F35" s="23">
        <v>11455</v>
      </c>
      <c r="G35" s="24">
        <v>225515</v>
      </c>
      <c r="H35" s="24">
        <v>2583273700</v>
      </c>
    </row>
    <row r="36" spans="1:8" ht="18" customHeight="1">
      <c r="A36" s="7"/>
      <c r="B36" s="131"/>
      <c r="C36" s="5"/>
      <c r="D36" s="141"/>
      <c r="E36" s="25" t="s">
        <v>18</v>
      </c>
      <c r="F36" s="26">
        <v>11819</v>
      </c>
      <c r="G36" s="27">
        <v>206054</v>
      </c>
      <c r="H36" s="27">
        <v>2435358100</v>
      </c>
    </row>
    <row r="37" spans="1:8" ht="18" customHeight="1">
      <c r="A37" s="7"/>
      <c r="B37" s="131"/>
      <c r="C37" s="5"/>
      <c r="D37" s="144" t="s">
        <v>8</v>
      </c>
      <c r="E37" s="142"/>
      <c r="F37" s="10">
        <f>SUM(F29,F33,F34)</f>
        <v>84939</v>
      </c>
      <c r="G37" s="18"/>
      <c r="H37" s="18">
        <f>SUM(H29,H33,H34)</f>
        <v>33607783100</v>
      </c>
    </row>
    <row r="38" spans="1:8" ht="18" customHeight="1">
      <c r="A38" s="7"/>
      <c r="B38" s="131"/>
      <c r="C38" s="5"/>
      <c r="D38" s="133" t="s">
        <v>9</v>
      </c>
      <c r="E38" s="134"/>
      <c r="F38" s="11">
        <v>2683</v>
      </c>
      <c r="G38" s="19">
        <v>922619</v>
      </c>
      <c r="H38" s="19">
        <v>2475387300</v>
      </c>
    </row>
    <row r="39" spans="1:8" ht="18" customHeight="1">
      <c r="A39" s="7"/>
      <c r="B39" s="131"/>
      <c r="C39" s="5"/>
      <c r="D39" s="135" t="s">
        <v>21</v>
      </c>
      <c r="E39" s="136"/>
      <c r="F39" s="23">
        <v>13</v>
      </c>
      <c r="G39" s="24">
        <v>970331</v>
      </c>
      <c r="H39" s="24">
        <v>12614300</v>
      </c>
    </row>
    <row r="40" spans="1:8" ht="18" customHeight="1">
      <c r="A40" s="7"/>
      <c r="B40" s="131"/>
      <c r="C40" s="5"/>
      <c r="D40" s="135" t="s">
        <v>22</v>
      </c>
      <c r="E40" s="136"/>
      <c r="F40" s="23">
        <v>2</v>
      </c>
      <c r="G40" s="24">
        <v>532300</v>
      </c>
      <c r="H40" s="24">
        <v>1064600</v>
      </c>
    </row>
    <row r="41" spans="1:8" ht="18" customHeight="1">
      <c r="A41" s="7"/>
      <c r="B41" s="131"/>
      <c r="C41" s="5"/>
      <c r="D41" s="137" t="s">
        <v>23</v>
      </c>
      <c r="E41" s="138"/>
      <c r="F41" s="36" t="s">
        <v>31</v>
      </c>
      <c r="G41" s="37" t="s">
        <v>31</v>
      </c>
      <c r="H41" s="37" t="s">
        <v>31</v>
      </c>
    </row>
    <row r="42" spans="1:8" ht="18" customHeight="1">
      <c r="A42" s="7"/>
      <c r="B42" s="131"/>
      <c r="C42" s="5"/>
      <c r="D42" s="139" t="s">
        <v>24</v>
      </c>
      <c r="E42" s="21"/>
      <c r="F42" s="11">
        <f>SUM(F43:F44)</f>
        <v>21576</v>
      </c>
      <c r="G42" s="19">
        <v>926561</v>
      </c>
      <c r="H42" s="19">
        <f>SUM(H43:H44)</f>
        <v>19991482400</v>
      </c>
    </row>
    <row r="43" spans="1:8" ht="18" customHeight="1">
      <c r="A43" s="7"/>
      <c r="B43" s="131"/>
      <c r="C43" s="5"/>
      <c r="D43" s="140"/>
      <c r="E43" s="22" t="s">
        <v>25</v>
      </c>
      <c r="F43" s="23">
        <v>5358</v>
      </c>
      <c r="G43" s="24">
        <v>901295</v>
      </c>
      <c r="H43" s="24">
        <v>4829138000</v>
      </c>
    </row>
    <row r="44" spans="1:8" ht="18" customHeight="1">
      <c r="A44" s="7"/>
      <c r="B44" s="131"/>
      <c r="C44" s="5"/>
      <c r="D44" s="141"/>
      <c r="E44" s="25" t="s">
        <v>26</v>
      </c>
      <c r="F44" s="26">
        <v>16218</v>
      </c>
      <c r="G44" s="27">
        <v>934908</v>
      </c>
      <c r="H44" s="27">
        <v>15162344400</v>
      </c>
    </row>
    <row r="45" spans="1:8" ht="18" customHeight="1">
      <c r="A45" s="7"/>
      <c r="B45" s="131"/>
      <c r="C45" s="5"/>
      <c r="D45" s="139" t="s">
        <v>27</v>
      </c>
      <c r="E45" s="21"/>
      <c r="F45" s="11">
        <f>SUM(F46:F47)</f>
        <v>1289</v>
      </c>
      <c r="G45" s="19">
        <v>756823</v>
      </c>
      <c r="H45" s="19">
        <f>SUM(H46:H47)</f>
        <v>975544500</v>
      </c>
    </row>
    <row r="46" spans="1:8" ht="18" customHeight="1">
      <c r="A46" s="7"/>
      <c r="B46" s="131"/>
      <c r="C46" s="5"/>
      <c r="D46" s="140"/>
      <c r="E46" s="22" t="s">
        <v>25</v>
      </c>
      <c r="F46" s="23">
        <v>1289</v>
      </c>
      <c r="G46" s="24">
        <v>756823</v>
      </c>
      <c r="H46" s="24">
        <v>975544500</v>
      </c>
    </row>
    <row r="47" spans="1:8" ht="18" customHeight="1">
      <c r="A47" s="7"/>
      <c r="B47" s="131"/>
      <c r="C47" s="5"/>
      <c r="D47" s="141"/>
      <c r="E47" s="25" t="s">
        <v>26</v>
      </c>
      <c r="F47" s="36" t="s">
        <v>35</v>
      </c>
      <c r="G47" s="37" t="s">
        <v>35</v>
      </c>
      <c r="H47" s="37" t="s">
        <v>35</v>
      </c>
    </row>
    <row r="48" spans="1:8" ht="18" customHeight="1" thickBot="1">
      <c r="A48" s="7"/>
      <c r="B48" s="131"/>
      <c r="C48" s="5"/>
      <c r="D48" s="133" t="s">
        <v>28</v>
      </c>
      <c r="E48" s="134"/>
      <c r="F48" s="11">
        <v>855</v>
      </c>
      <c r="G48" s="19">
        <v>472555</v>
      </c>
      <c r="H48" s="19">
        <v>404034100</v>
      </c>
    </row>
    <row r="49" spans="1:8" ht="18" customHeight="1" thickTop="1">
      <c r="A49" s="8"/>
      <c r="B49" s="132"/>
      <c r="C49" s="6"/>
      <c r="D49" s="128" t="s">
        <v>12</v>
      </c>
      <c r="E49" s="129"/>
      <c r="F49" s="30">
        <f>SUM(F37,F38:F41,F42,F45,F48)</f>
        <v>111357</v>
      </c>
      <c r="G49" s="31"/>
      <c r="H49" s="31">
        <f>SUM(H37,H38:H41,H42,H45,H48)</f>
        <v>57467910300</v>
      </c>
    </row>
    <row r="50" spans="1:8" ht="18" customHeight="1">
      <c r="A50" s="3"/>
      <c r="B50" s="130" t="s">
        <v>30</v>
      </c>
      <c r="C50" s="4"/>
      <c r="D50" s="133" t="s">
        <v>3</v>
      </c>
      <c r="E50" s="134"/>
      <c r="F50" s="11">
        <v>231389</v>
      </c>
      <c r="G50" s="19">
        <v>1052321</v>
      </c>
      <c r="H50" s="19">
        <v>243495561700</v>
      </c>
    </row>
    <row r="51" spans="1:8" ht="18" customHeight="1">
      <c r="A51" s="7"/>
      <c r="B51" s="131"/>
      <c r="C51" s="5"/>
      <c r="D51" s="135" t="s">
        <v>9</v>
      </c>
      <c r="E51" s="136"/>
      <c r="F51" s="23">
        <v>4140</v>
      </c>
      <c r="G51" s="24">
        <v>1145362</v>
      </c>
      <c r="H51" s="24">
        <v>4741800400</v>
      </c>
    </row>
    <row r="52" spans="1:8" ht="18" customHeight="1" thickBot="1">
      <c r="A52" s="7"/>
      <c r="B52" s="131"/>
      <c r="C52" s="5"/>
      <c r="D52" s="135" t="s">
        <v>10</v>
      </c>
      <c r="E52" s="136"/>
      <c r="F52" s="23">
        <v>38550</v>
      </c>
      <c r="G52" s="24">
        <v>991988</v>
      </c>
      <c r="H52" s="24">
        <v>38241121100</v>
      </c>
    </row>
    <row r="53" spans="1:8" ht="18" customHeight="1" thickTop="1">
      <c r="A53" s="8"/>
      <c r="B53" s="132"/>
      <c r="C53" s="6"/>
      <c r="D53" s="128" t="s">
        <v>12</v>
      </c>
      <c r="E53" s="129"/>
      <c r="F53" s="30">
        <f>SUM(F50:F52)</f>
        <v>274079</v>
      </c>
      <c r="G53" s="31"/>
      <c r="H53" s="31">
        <f>SUM(H50:H52)</f>
        <v>286478483200</v>
      </c>
    </row>
  </sheetData>
  <mergeCells count="33">
    <mergeCell ref="B5:B15"/>
    <mergeCell ref="D5:D7"/>
    <mergeCell ref="D8:D10"/>
    <mergeCell ref="D4:E4"/>
    <mergeCell ref="D11:E11"/>
    <mergeCell ref="D24:E24"/>
    <mergeCell ref="D25:E25"/>
    <mergeCell ref="D26:E26"/>
    <mergeCell ref="D27:E27"/>
    <mergeCell ref="D16:D18"/>
    <mergeCell ref="D19:D21"/>
    <mergeCell ref="D22:E22"/>
    <mergeCell ref="D23:E23"/>
    <mergeCell ref="D28:E28"/>
    <mergeCell ref="B29:B49"/>
    <mergeCell ref="D29:D32"/>
    <mergeCell ref="D33:E33"/>
    <mergeCell ref="D34:D36"/>
    <mergeCell ref="D37:E37"/>
    <mergeCell ref="D38:E38"/>
    <mergeCell ref="D39:E39"/>
    <mergeCell ref="D40:E40"/>
    <mergeCell ref="B16:B28"/>
    <mergeCell ref="D41:E41"/>
    <mergeCell ref="D42:D44"/>
    <mergeCell ref="D45:D47"/>
    <mergeCell ref="D48:E48"/>
    <mergeCell ref="D49:E49"/>
    <mergeCell ref="B50:B53"/>
    <mergeCell ref="D50:E50"/>
    <mergeCell ref="D51:E51"/>
    <mergeCell ref="D52:E52"/>
    <mergeCell ref="D53:E53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B3" sqref="B3:H15"/>
    </sheetView>
  </sheetViews>
  <sheetFormatPr defaultColWidth="9.00390625" defaultRowHeight="12.75"/>
  <cols>
    <col min="1" max="1" width="1.00390625" style="2" customWidth="1"/>
    <col min="2" max="2" width="9.125" style="2" customWidth="1"/>
    <col min="3" max="3" width="1.00390625" style="2" customWidth="1"/>
    <col min="4" max="4" width="18.875" style="2" customWidth="1"/>
    <col min="5" max="5" width="14.25390625" style="2" customWidth="1"/>
    <col min="6" max="6" width="16.25390625" style="9" customWidth="1"/>
    <col min="7" max="7" width="23.625" style="9" customWidth="1"/>
    <col min="8" max="8" width="23.625" style="9" bestFit="1" customWidth="1"/>
    <col min="9" max="16384" width="9.125" style="2" customWidth="1"/>
  </cols>
  <sheetData>
    <row r="1" ht="21">
      <c r="B1" s="1" t="s">
        <v>41</v>
      </c>
    </row>
    <row r="2" ht="21">
      <c r="B2" s="1"/>
    </row>
    <row r="3" spans="2:8" ht="12">
      <c r="B3" s="2" t="s">
        <v>36</v>
      </c>
      <c r="H3" s="44" t="s">
        <v>40</v>
      </c>
    </row>
    <row r="4" spans="1:8" s="14" customFormat="1" ht="30" customHeight="1">
      <c r="A4" s="12"/>
      <c r="B4" s="16" t="s">
        <v>0</v>
      </c>
      <c r="C4" s="13"/>
      <c r="D4" s="145" t="s">
        <v>1</v>
      </c>
      <c r="E4" s="146"/>
      <c r="F4" s="15" t="s">
        <v>2</v>
      </c>
      <c r="G4" s="20" t="s">
        <v>32</v>
      </c>
      <c r="H4" s="17" t="s">
        <v>33</v>
      </c>
    </row>
    <row r="5" spans="1:8" ht="18" customHeight="1">
      <c r="A5" s="3"/>
      <c r="B5" s="130" t="s">
        <v>13</v>
      </c>
      <c r="C5" s="4"/>
      <c r="D5" s="139" t="s">
        <v>3</v>
      </c>
      <c r="E5" s="22" t="s">
        <v>5</v>
      </c>
      <c r="F5" s="24">
        <v>24113</v>
      </c>
      <c r="G5" s="40">
        <v>1946633</v>
      </c>
      <c r="H5" s="40">
        <v>46570837400</v>
      </c>
    </row>
    <row r="6" spans="1:8" ht="18" customHeight="1">
      <c r="A6" s="7"/>
      <c r="B6" s="131"/>
      <c r="C6" s="5"/>
      <c r="D6" s="140"/>
      <c r="E6" s="22" t="s">
        <v>6</v>
      </c>
      <c r="F6" s="24">
        <v>41</v>
      </c>
      <c r="G6" s="40">
        <v>1583567</v>
      </c>
      <c r="H6" s="40">
        <v>64644100</v>
      </c>
    </row>
    <row r="7" spans="1:8" ht="18" customHeight="1">
      <c r="A7" s="7"/>
      <c r="B7" s="131"/>
      <c r="C7" s="5"/>
      <c r="D7" s="141"/>
      <c r="E7" s="25" t="s">
        <v>4</v>
      </c>
      <c r="F7" s="27">
        <f>SUM(F5:F6)</f>
        <v>24154</v>
      </c>
      <c r="G7" s="41">
        <v>1946017</v>
      </c>
      <c r="H7" s="41">
        <f>SUM(H5:H6)</f>
        <v>46635481500</v>
      </c>
    </row>
    <row r="8" spans="1:8" ht="18" customHeight="1">
      <c r="A8" s="7"/>
      <c r="B8" s="131"/>
      <c r="C8" s="5"/>
      <c r="D8" s="139" t="s">
        <v>7</v>
      </c>
      <c r="E8" s="22" t="s">
        <v>5</v>
      </c>
      <c r="F8" s="24">
        <v>19115</v>
      </c>
      <c r="G8" s="40">
        <v>386876</v>
      </c>
      <c r="H8" s="40">
        <v>7332668000</v>
      </c>
    </row>
    <row r="9" spans="1:8" ht="18" customHeight="1">
      <c r="A9" s="7"/>
      <c r="B9" s="131"/>
      <c r="C9" s="5"/>
      <c r="D9" s="140"/>
      <c r="E9" s="22" t="s">
        <v>6</v>
      </c>
      <c r="F9" s="24">
        <v>25</v>
      </c>
      <c r="G9" s="40">
        <v>442262</v>
      </c>
      <c r="H9" s="40">
        <v>10870400</v>
      </c>
    </row>
    <row r="10" spans="1:8" ht="18" customHeight="1">
      <c r="A10" s="7"/>
      <c r="B10" s="131"/>
      <c r="C10" s="5"/>
      <c r="D10" s="141"/>
      <c r="E10" s="25" t="s">
        <v>4</v>
      </c>
      <c r="F10" s="27">
        <f>SUM(F8:F9)</f>
        <v>19140</v>
      </c>
      <c r="G10" s="41">
        <v>386949</v>
      </c>
      <c r="H10" s="41">
        <f>SUM(H8:H9)</f>
        <v>7343538400</v>
      </c>
    </row>
    <row r="11" spans="1:8" ht="18" customHeight="1">
      <c r="A11" s="7"/>
      <c r="B11" s="131"/>
      <c r="C11" s="5"/>
      <c r="D11" s="142" t="s">
        <v>8</v>
      </c>
      <c r="E11" s="143"/>
      <c r="F11" s="18">
        <f>SUM(F7,F10)</f>
        <v>43294</v>
      </c>
      <c r="G11" s="42"/>
      <c r="H11" s="42">
        <f>SUM(H7,H10)</f>
        <v>53979019900</v>
      </c>
    </row>
    <row r="12" spans="1:8" ht="18" customHeight="1">
      <c r="A12" s="7"/>
      <c r="B12" s="131"/>
      <c r="C12" s="5"/>
      <c r="D12" s="21" t="s">
        <v>9</v>
      </c>
      <c r="E12" s="13"/>
      <c r="F12" s="19">
        <v>1872</v>
      </c>
      <c r="G12" s="39">
        <v>1235333</v>
      </c>
      <c r="H12" s="39">
        <v>2312542700</v>
      </c>
    </row>
    <row r="13" spans="1:8" ht="18" customHeight="1">
      <c r="A13" s="7"/>
      <c r="B13" s="131"/>
      <c r="C13" s="5"/>
      <c r="D13" s="22" t="s">
        <v>10</v>
      </c>
      <c r="E13" s="28"/>
      <c r="F13" s="24">
        <v>11745</v>
      </c>
      <c r="G13" s="40">
        <v>1034561</v>
      </c>
      <c r="H13" s="40">
        <v>12150916700</v>
      </c>
    </row>
    <row r="14" spans="1:8" ht="18" customHeight="1" thickBot="1">
      <c r="A14" s="7"/>
      <c r="B14" s="131"/>
      <c r="C14" s="5"/>
      <c r="D14" s="22" t="s">
        <v>11</v>
      </c>
      <c r="E14" s="28"/>
      <c r="F14" s="24">
        <v>1372</v>
      </c>
      <c r="G14" s="40">
        <v>252252</v>
      </c>
      <c r="H14" s="40">
        <v>346090300</v>
      </c>
    </row>
    <row r="15" spans="1:8" ht="18" customHeight="1" thickTop="1">
      <c r="A15" s="8"/>
      <c r="B15" s="132"/>
      <c r="C15" s="6"/>
      <c r="D15" s="29" t="s">
        <v>12</v>
      </c>
      <c r="E15" s="38"/>
      <c r="F15" s="31">
        <f>SUM(F11:F14)</f>
        <v>58283</v>
      </c>
      <c r="G15" s="43"/>
      <c r="H15" s="43">
        <f>SUM(H11:H14)</f>
        <v>68788569600</v>
      </c>
    </row>
  </sheetData>
  <mergeCells count="5">
    <mergeCell ref="B5:B15"/>
    <mergeCell ref="D5:D7"/>
    <mergeCell ref="D8:D10"/>
    <mergeCell ref="D4:E4"/>
    <mergeCell ref="D11:E11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2">
      <selection activeCell="D8" sqref="D8:D10"/>
    </sheetView>
  </sheetViews>
  <sheetFormatPr defaultColWidth="9.00390625" defaultRowHeight="12.75"/>
  <cols>
    <col min="1" max="1" width="1.00390625" style="2" customWidth="1"/>
    <col min="2" max="2" width="9.125" style="2" customWidth="1"/>
    <col min="3" max="3" width="1.00390625" style="2" customWidth="1"/>
    <col min="4" max="4" width="18.875" style="2" customWidth="1"/>
    <col min="5" max="5" width="14.25390625" style="2" customWidth="1"/>
    <col min="6" max="6" width="16.25390625" style="9" customWidth="1"/>
    <col min="7" max="7" width="23.625" style="9" customWidth="1"/>
    <col min="8" max="8" width="23.625" style="9" bestFit="1" customWidth="1"/>
    <col min="9" max="16384" width="9.125" style="2" customWidth="1"/>
  </cols>
  <sheetData>
    <row r="1" ht="21">
      <c r="B1" s="1" t="s">
        <v>34</v>
      </c>
    </row>
    <row r="2" ht="21">
      <c r="B2" s="1"/>
    </row>
    <row r="3" spans="2:8" ht="12">
      <c r="B3" s="2" t="s">
        <v>37</v>
      </c>
      <c r="H3" s="44" t="s">
        <v>40</v>
      </c>
    </row>
    <row r="4" spans="1:8" s="14" customFormat="1" ht="30" customHeight="1">
      <c r="A4" s="12"/>
      <c r="B4" s="16" t="s">
        <v>0</v>
      </c>
      <c r="C4" s="13"/>
      <c r="D4" s="145" t="s">
        <v>1</v>
      </c>
      <c r="E4" s="146"/>
      <c r="F4" s="15" t="s">
        <v>2</v>
      </c>
      <c r="G4" s="20" t="s">
        <v>32</v>
      </c>
      <c r="H4" s="17" t="s">
        <v>33</v>
      </c>
    </row>
    <row r="5" spans="1:8" ht="18" customHeight="1">
      <c r="A5" s="3"/>
      <c r="B5" s="130" t="s">
        <v>16</v>
      </c>
      <c r="C5" s="4"/>
      <c r="D5" s="139" t="s">
        <v>3</v>
      </c>
      <c r="E5" s="21" t="s">
        <v>4</v>
      </c>
      <c r="F5" s="32">
        <v>3539</v>
      </c>
      <c r="G5" s="33">
        <v>2797288</v>
      </c>
      <c r="H5" s="33">
        <v>9899601800</v>
      </c>
    </row>
    <row r="6" spans="1:8" ht="18" customHeight="1">
      <c r="A6" s="7"/>
      <c r="B6" s="131"/>
      <c r="C6" s="5"/>
      <c r="D6" s="140"/>
      <c r="E6" s="22" t="s">
        <v>5</v>
      </c>
      <c r="F6" s="34"/>
      <c r="G6" s="35"/>
      <c r="H6" s="35"/>
    </row>
    <row r="7" spans="1:8" ht="18" customHeight="1">
      <c r="A7" s="7"/>
      <c r="B7" s="131"/>
      <c r="C7" s="5"/>
      <c r="D7" s="141"/>
      <c r="E7" s="25" t="s">
        <v>6</v>
      </c>
      <c r="F7" s="36"/>
      <c r="G7" s="37"/>
      <c r="H7" s="37"/>
    </row>
    <row r="8" spans="1:8" ht="18" customHeight="1">
      <c r="A8" s="7"/>
      <c r="B8" s="131"/>
      <c r="C8" s="5"/>
      <c r="D8" s="139" t="s">
        <v>7</v>
      </c>
      <c r="E8" s="21" t="s">
        <v>4</v>
      </c>
      <c r="F8" s="11">
        <v>564</v>
      </c>
      <c r="G8" s="19">
        <v>435752</v>
      </c>
      <c r="H8" s="19">
        <v>245764200</v>
      </c>
    </row>
    <row r="9" spans="1:8" ht="18" customHeight="1">
      <c r="A9" s="7"/>
      <c r="B9" s="131"/>
      <c r="C9" s="5"/>
      <c r="D9" s="140"/>
      <c r="E9" s="22" t="s">
        <v>5</v>
      </c>
      <c r="F9" s="23"/>
      <c r="G9" s="24"/>
      <c r="H9" s="24"/>
    </row>
    <row r="10" spans="1:8" ht="18" customHeight="1">
      <c r="A10" s="7"/>
      <c r="B10" s="131"/>
      <c r="C10" s="5"/>
      <c r="D10" s="141"/>
      <c r="E10" s="25" t="s">
        <v>6</v>
      </c>
      <c r="F10" s="26"/>
      <c r="G10" s="27"/>
      <c r="H10" s="27"/>
    </row>
    <row r="11" spans="1:8" ht="18" customHeight="1">
      <c r="A11" s="7"/>
      <c r="B11" s="131"/>
      <c r="C11" s="5"/>
      <c r="D11" s="144" t="s">
        <v>8</v>
      </c>
      <c r="E11" s="142"/>
      <c r="F11" s="10">
        <f>SUM(F5,F8)</f>
        <v>4103</v>
      </c>
      <c r="G11" s="18"/>
      <c r="H11" s="18">
        <f>SUM(H5,H8)</f>
        <v>10145366000</v>
      </c>
    </row>
    <row r="12" spans="1:8" ht="18" customHeight="1">
      <c r="A12" s="7"/>
      <c r="B12" s="131"/>
      <c r="C12" s="5"/>
      <c r="D12" s="133" t="s">
        <v>14</v>
      </c>
      <c r="E12" s="134"/>
      <c r="F12" s="11">
        <v>140</v>
      </c>
      <c r="G12" s="19">
        <v>2496264</v>
      </c>
      <c r="H12" s="19">
        <v>349477000</v>
      </c>
    </row>
    <row r="13" spans="1:8" ht="18" customHeight="1">
      <c r="A13" s="7"/>
      <c r="B13" s="131"/>
      <c r="C13" s="5"/>
      <c r="D13" s="135" t="s">
        <v>9</v>
      </c>
      <c r="E13" s="136"/>
      <c r="F13" s="23">
        <v>195</v>
      </c>
      <c r="G13" s="24">
        <v>1572972</v>
      </c>
      <c r="H13" s="24">
        <v>306729600</v>
      </c>
    </row>
    <row r="14" spans="1:8" ht="18" customHeight="1">
      <c r="A14" s="7"/>
      <c r="B14" s="131"/>
      <c r="C14" s="5"/>
      <c r="D14" s="135" t="s">
        <v>15</v>
      </c>
      <c r="E14" s="136"/>
      <c r="F14" s="23">
        <v>485</v>
      </c>
      <c r="G14" s="24">
        <v>2311318</v>
      </c>
      <c r="H14" s="24">
        <v>1120989300</v>
      </c>
    </row>
    <row r="15" spans="1:8" ht="18" customHeight="1">
      <c r="A15" s="7"/>
      <c r="B15" s="131"/>
      <c r="C15" s="5"/>
      <c r="D15" s="135" t="s">
        <v>10</v>
      </c>
      <c r="E15" s="136"/>
      <c r="F15" s="23">
        <v>1424</v>
      </c>
      <c r="G15" s="24">
        <v>1160380</v>
      </c>
      <c r="H15" s="24">
        <v>1652380700</v>
      </c>
    </row>
    <row r="16" spans="1:8" ht="18" customHeight="1" thickBot="1">
      <c r="A16" s="7"/>
      <c r="B16" s="131"/>
      <c r="C16" s="5"/>
      <c r="D16" s="135" t="s">
        <v>11</v>
      </c>
      <c r="E16" s="136"/>
      <c r="F16" s="23">
        <v>128</v>
      </c>
      <c r="G16" s="24">
        <v>253423</v>
      </c>
      <c r="H16" s="24">
        <v>32438200</v>
      </c>
    </row>
    <row r="17" spans="1:8" ht="18" customHeight="1" thickTop="1">
      <c r="A17" s="8"/>
      <c r="B17" s="132"/>
      <c r="C17" s="6"/>
      <c r="D17" s="128" t="s">
        <v>12</v>
      </c>
      <c r="E17" s="129"/>
      <c r="F17" s="30">
        <f>SUM(F11:F16)</f>
        <v>6475</v>
      </c>
      <c r="G17" s="31"/>
      <c r="H17" s="31">
        <f>SUM(H11:H16)</f>
        <v>13607380800</v>
      </c>
    </row>
  </sheetData>
  <mergeCells count="11">
    <mergeCell ref="B5:B17"/>
    <mergeCell ref="D17:E17"/>
    <mergeCell ref="D5:D7"/>
    <mergeCell ref="D8:D10"/>
    <mergeCell ref="D4:E4"/>
    <mergeCell ref="D16:E16"/>
    <mergeCell ref="D15:E15"/>
    <mergeCell ref="D13:E13"/>
    <mergeCell ref="D14:E14"/>
    <mergeCell ref="D12:E12"/>
    <mergeCell ref="D11:E11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4" sqref="A4:IV25"/>
    </sheetView>
  </sheetViews>
  <sheetFormatPr defaultColWidth="9.00390625" defaultRowHeight="12.75"/>
  <cols>
    <col min="1" max="1" width="1.00390625" style="2" customWidth="1"/>
    <col min="2" max="2" width="9.125" style="2" customWidth="1"/>
    <col min="3" max="3" width="1.00390625" style="2" customWidth="1"/>
    <col min="4" max="4" width="18.875" style="2" customWidth="1"/>
    <col min="5" max="5" width="14.25390625" style="2" customWidth="1"/>
    <col min="6" max="6" width="16.25390625" style="9" customWidth="1"/>
    <col min="7" max="7" width="23.625" style="9" customWidth="1"/>
    <col min="8" max="8" width="23.625" style="9" bestFit="1" customWidth="1"/>
    <col min="9" max="16384" width="9.125" style="2" customWidth="1"/>
  </cols>
  <sheetData>
    <row r="1" ht="21">
      <c r="B1" s="1" t="s">
        <v>34</v>
      </c>
    </row>
    <row r="2" ht="21">
      <c r="B2" s="1"/>
    </row>
    <row r="3" spans="2:8" ht="12">
      <c r="B3" s="2" t="s">
        <v>38</v>
      </c>
      <c r="H3" s="44" t="s">
        <v>40</v>
      </c>
    </row>
    <row r="4" spans="1:8" s="14" customFormat="1" ht="30" customHeight="1">
      <c r="A4" s="12"/>
      <c r="B4" s="16" t="s">
        <v>0</v>
      </c>
      <c r="C4" s="13"/>
      <c r="D4" s="145" t="s">
        <v>1</v>
      </c>
      <c r="E4" s="146"/>
      <c r="F4" s="15" t="s">
        <v>2</v>
      </c>
      <c r="G4" s="20" t="s">
        <v>32</v>
      </c>
      <c r="H4" s="17" t="s">
        <v>33</v>
      </c>
    </row>
    <row r="5" spans="1:8" ht="18" customHeight="1">
      <c r="A5" s="3"/>
      <c r="B5" s="130" t="s">
        <v>29</v>
      </c>
      <c r="C5" s="4"/>
      <c r="D5" s="139" t="s">
        <v>3</v>
      </c>
      <c r="E5" s="21" t="s">
        <v>4</v>
      </c>
      <c r="F5" s="11">
        <f>SUM(F6:F8)</f>
        <v>58650</v>
      </c>
      <c r="G5" s="19">
        <v>466079</v>
      </c>
      <c r="H5" s="19">
        <f>SUM(H6:H8)</f>
        <v>27335514300</v>
      </c>
    </row>
    <row r="6" spans="1:8" ht="18" customHeight="1">
      <c r="A6" s="7"/>
      <c r="B6" s="131"/>
      <c r="C6" s="5"/>
      <c r="D6" s="140"/>
      <c r="E6" s="22" t="s">
        <v>17</v>
      </c>
      <c r="F6" s="23">
        <v>17582</v>
      </c>
      <c r="G6" s="24">
        <v>587299</v>
      </c>
      <c r="H6" s="24">
        <v>10325892700</v>
      </c>
    </row>
    <row r="7" spans="1:8" ht="18" customHeight="1">
      <c r="A7" s="7"/>
      <c r="B7" s="131"/>
      <c r="C7" s="5"/>
      <c r="D7" s="140"/>
      <c r="E7" s="22" t="s">
        <v>18</v>
      </c>
      <c r="F7" s="23">
        <v>40999</v>
      </c>
      <c r="G7" s="24">
        <v>413241</v>
      </c>
      <c r="H7" s="24">
        <v>16942459300</v>
      </c>
    </row>
    <row r="8" spans="1:8" ht="18" customHeight="1">
      <c r="A8" s="7"/>
      <c r="B8" s="131"/>
      <c r="C8" s="5"/>
      <c r="D8" s="141"/>
      <c r="E8" s="25" t="s">
        <v>19</v>
      </c>
      <c r="F8" s="26">
        <v>69</v>
      </c>
      <c r="G8" s="27">
        <v>973367</v>
      </c>
      <c r="H8" s="27">
        <v>67162300</v>
      </c>
    </row>
    <row r="9" spans="1:8" ht="18" customHeight="1">
      <c r="A9" s="7"/>
      <c r="B9" s="131"/>
      <c r="C9" s="5"/>
      <c r="D9" s="142" t="s">
        <v>20</v>
      </c>
      <c r="E9" s="143"/>
      <c r="F9" s="10">
        <v>3015</v>
      </c>
      <c r="G9" s="18">
        <v>415800</v>
      </c>
      <c r="H9" s="18">
        <v>1253637000</v>
      </c>
    </row>
    <row r="10" spans="1:8" ht="18" customHeight="1">
      <c r="A10" s="7"/>
      <c r="B10" s="131"/>
      <c r="C10" s="5"/>
      <c r="D10" s="139" t="s">
        <v>7</v>
      </c>
      <c r="E10" s="21" t="s">
        <v>4</v>
      </c>
      <c r="F10" s="11">
        <f>SUM(F11:F12)</f>
        <v>23274</v>
      </c>
      <c r="G10" s="19">
        <v>215633</v>
      </c>
      <c r="H10" s="19">
        <f>SUM(H11:H12)</f>
        <v>5018631800</v>
      </c>
    </row>
    <row r="11" spans="1:8" ht="18" customHeight="1">
      <c r="A11" s="7"/>
      <c r="B11" s="131"/>
      <c r="C11" s="5"/>
      <c r="D11" s="140"/>
      <c r="E11" s="22" t="s">
        <v>17</v>
      </c>
      <c r="F11" s="23">
        <v>11455</v>
      </c>
      <c r="G11" s="24">
        <v>225515</v>
      </c>
      <c r="H11" s="24">
        <v>2583273700</v>
      </c>
    </row>
    <row r="12" spans="1:8" ht="18" customHeight="1">
      <c r="A12" s="7"/>
      <c r="B12" s="131"/>
      <c r="C12" s="5"/>
      <c r="D12" s="141"/>
      <c r="E12" s="25" t="s">
        <v>18</v>
      </c>
      <c r="F12" s="26">
        <v>11819</v>
      </c>
      <c r="G12" s="27">
        <v>206054</v>
      </c>
      <c r="H12" s="27">
        <v>2435358100</v>
      </c>
    </row>
    <row r="13" spans="1:8" ht="18" customHeight="1">
      <c r="A13" s="7"/>
      <c r="B13" s="131"/>
      <c r="C13" s="5"/>
      <c r="D13" s="144" t="s">
        <v>8</v>
      </c>
      <c r="E13" s="142"/>
      <c r="F13" s="10">
        <f>SUM(F5,F9,F10)</f>
        <v>84939</v>
      </c>
      <c r="G13" s="18"/>
      <c r="H13" s="18">
        <f>SUM(H5,H9,H10)</f>
        <v>33607783100</v>
      </c>
    </row>
    <row r="14" spans="1:8" ht="18" customHeight="1">
      <c r="A14" s="7"/>
      <c r="B14" s="131"/>
      <c r="C14" s="5"/>
      <c r="D14" s="133" t="s">
        <v>9</v>
      </c>
      <c r="E14" s="134"/>
      <c r="F14" s="11">
        <v>2683</v>
      </c>
      <c r="G14" s="19">
        <v>922619</v>
      </c>
      <c r="H14" s="19">
        <v>2475387300</v>
      </c>
    </row>
    <row r="15" spans="1:8" ht="18" customHeight="1">
      <c r="A15" s="7"/>
      <c r="B15" s="131"/>
      <c r="C15" s="5"/>
      <c r="D15" s="135" t="s">
        <v>21</v>
      </c>
      <c r="E15" s="136"/>
      <c r="F15" s="23">
        <v>13</v>
      </c>
      <c r="G15" s="24">
        <v>970331</v>
      </c>
      <c r="H15" s="24">
        <v>12614300</v>
      </c>
    </row>
    <row r="16" spans="1:8" ht="18" customHeight="1">
      <c r="A16" s="7"/>
      <c r="B16" s="131"/>
      <c r="C16" s="5"/>
      <c r="D16" s="135" t="s">
        <v>22</v>
      </c>
      <c r="E16" s="136"/>
      <c r="F16" s="23">
        <v>2</v>
      </c>
      <c r="G16" s="24">
        <v>532300</v>
      </c>
      <c r="H16" s="24">
        <v>1064600</v>
      </c>
    </row>
    <row r="17" spans="1:8" ht="18" customHeight="1">
      <c r="A17" s="7"/>
      <c r="B17" s="131"/>
      <c r="C17" s="5"/>
      <c r="D17" s="137" t="s">
        <v>23</v>
      </c>
      <c r="E17" s="138"/>
      <c r="F17" s="36" t="s">
        <v>31</v>
      </c>
      <c r="G17" s="37" t="s">
        <v>31</v>
      </c>
      <c r="H17" s="37" t="s">
        <v>31</v>
      </c>
    </row>
    <row r="18" spans="1:8" ht="18" customHeight="1">
      <c r="A18" s="7"/>
      <c r="B18" s="131"/>
      <c r="C18" s="5"/>
      <c r="D18" s="139" t="s">
        <v>24</v>
      </c>
      <c r="E18" s="21"/>
      <c r="F18" s="11">
        <f>SUM(F19:F20)</f>
        <v>21576</v>
      </c>
      <c r="G18" s="19">
        <v>926561</v>
      </c>
      <c r="H18" s="19">
        <f>SUM(H19:H20)</f>
        <v>19991482400</v>
      </c>
    </row>
    <row r="19" spans="1:8" ht="18" customHeight="1">
      <c r="A19" s="7"/>
      <c r="B19" s="131"/>
      <c r="C19" s="5"/>
      <c r="D19" s="140"/>
      <c r="E19" s="22" t="s">
        <v>25</v>
      </c>
      <c r="F19" s="23">
        <v>5358</v>
      </c>
      <c r="G19" s="24">
        <v>901295</v>
      </c>
      <c r="H19" s="24">
        <v>4829138000</v>
      </c>
    </row>
    <row r="20" spans="1:8" ht="18" customHeight="1">
      <c r="A20" s="7"/>
      <c r="B20" s="131"/>
      <c r="C20" s="5"/>
      <c r="D20" s="141"/>
      <c r="E20" s="25" t="s">
        <v>26</v>
      </c>
      <c r="F20" s="26">
        <v>16218</v>
      </c>
      <c r="G20" s="27">
        <v>934908</v>
      </c>
      <c r="H20" s="27">
        <v>15162344400</v>
      </c>
    </row>
    <row r="21" spans="1:8" ht="18" customHeight="1">
      <c r="A21" s="7"/>
      <c r="B21" s="131"/>
      <c r="C21" s="5"/>
      <c r="D21" s="139" t="s">
        <v>27</v>
      </c>
      <c r="E21" s="21"/>
      <c r="F21" s="11">
        <f>SUM(F22:F23)</f>
        <v>1289</v>
      </c>
      <c r="G21" s="19">
        <v>756823</v>
      </c>
      <c r="H21" s="19">
        <f>SUM(H22:H23)</f>
        <v>975544500</v>
      </c>
    </row>
    <row r="22" spans="1:8" ht="18" customHeight="1">
      <c r="A22" s="7"/>
      <c r="B22" s="131"/>
      <c r="C22" s="5"/>
      <c r="D22" s="140"/>
      <c r="E22" s="22" t="s">
        <v>25</v>
      </c>
      <c r="F22" s="23">
        <v>1289</v>
      </c>
      <c r="G22" s="24">
        <v>756823</v>
      </c>
      <c r="H22" s="24">
        <v>975544500</v>
      </c>
    </row>
    <row r="23" spans="1:8" ht="18" customHeight="1">
      <c r="A23" s="7"/>
      <c r="B23" s="131"/>
      <c r="C23" s="5"/>
      <c r="D23" s="141"/>
      <c r="E23" s="25" t="s">
        <v>26</v>
      </c>
      <c r="F23" s="36" t="s">
        <v>35</v>
      </c>
      <c r="G23" s="37" t="s">
        <v>35</v>
      </c>
      <c r="H23" s="37" t="s">
        <v>35</v>
      </c>
    </row>
    <row r="24" spans="1:8" ht="18" customHeight="1" thickBot="1">
      <c r="A24" s="7"/>
      <c r="B24" s="131"/>
      <c r="C24" s="5"/>
      <c r="D24" s="133" t="s">
        <v>28</v>
      </c>
      <c r="E24" s="134"/>
      <c r="F24" s="11">
        <v>855</v>
      </c>
      <c r="G24" s="19">
        <v>472555</v>
      </c>
      <c r="H24" s="19">
        <v>404034100</v>
      </c>
    </row>
    <row r="25" spans="1:8" ht="18" customHeight="1" thickTop="1">
      <c r="A25" s="8"/>
      <c r="B25" s="132"/>
      <c r="C25" s="6"/>
      <c r="D25" s="128" t="s">
        <v>12</v>
      </c>
      <c r="E25" s="129"/>
      <c r="F25" s="30">
        <f>SUM(F13,F14:F17,F18,F21,F24)</f>
        <v>111357</v>
      </c>
      <c r="G25" s="31"/>
      <c r="H25" s="31">
        <f>SUM(H13,H14:H17,H18,H21,H24)</f>
        <v>57467910300</v>
      </c>
    </row>
  </sheetData>
  <mergeCells count="14">
    <mergeCell ref="D4:E4"/>
    <mergeCell ref="D24:E24"/>
    <mergeCell ref="D17:E17"/>
    <mergeCell ref="D16:E16"/>
    <mergeCell ref="D5:D8"/>
    <mergeCell ref="D10:D12"/>
    <mergeCell ref="D18:D20"/>
    <mergeCell ref="D21:D23"/>
    <mergeCell ref="D9:E9"/>
    <mergeCell ref="B5:B25"/>
    <mergeCell ref="D25:E25"/>
    <mergeCell ref="D13:E13"/>
    <mergeCell ref="D15:E15"/>
    <mergeCell ref="D14:E14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4" sqref="A4:IV8"/>
    </sheetView>
  </sheetViews>
  <sheetFormatPr defaultColWidth="9.00390625" defaultRowHeight="12.75"/>
  <cols>
    <col min="1" max="1" width="1.00390625" style="2" customWidth="1"/>
    <col min="2" max="2" width="9.125" style="2" customWidth="1"/>
    <col min="3" max="3" width="1.00390625" style="2" customWidth="1"/>
    <col min="4" max="4" width="18.875" style="2" customWidth="1"/>
    <col min="5" max="5" width="14.25390625" style="2" customWidth="1"/>
    <col min="6" max="6" width="16.25390625" style="9" customWidth="1"/>
    <col min="7" max="7" width="23.625" style="9" customWidth="1"/>
    <col min="8" max="8" width="23.625" style="9" bestFit="1" customWidth="1"/>
    <col min="9" max="16384" width="9.125" style="2" customWidth="1"/>
  </cols>
  <sheetData>
    <row r="1" ht="21">
      <c r="B1" s="1" t="s">
        <v>34</v>
      </c>
    </row>
    <row r="2" ht="21">
      <c r="B2" s="1"/>
    </row>
    <row r="3" spans="2:8" ht="12">
      <c r="B3" s="2" t="s">
        <v>39</v>
      </c>
      <c r="H3" s="44" t="s">
        <v>40</v>
      </c>
    </row>
    <row r="4" spans="1:8" s="14" customFormat="1" ht="30" customHeight="1">
      <c r="A4" s="12"/>
      <c r="B4" s="16" t="s">
        <v>0</v>
      </c>
      <c r="C4" s="13"/>
      <c r="D4" s="145" t="s">
        <v>1</v>
      </c>
      <c r="E4" s="146"/>
      <c r="F4" s="15" t="s">
        <v>2</v>
      </c>
      <c r="G4" s="20" t="s">
        <v>32</v>
      </c>
      <c r="H4" s="17" t="s">
        <v>33</v>
      </c>
    </row>
    <row r="5" spans="1:8" ht="18" customHeight="1">
      <c r="A5" s="3"/>
      <c r="B5" s="130" t="s">
        <v>30</v>
      </c>
      <c r="C5" s="4"/>
      <c r="D5" s="133" t="s">
        <v>3</v>
      </c>
      <c r="E5" s="134"/>
      <c r="F5" s="11">
        <v>231389</v>
      </c>
      <c r="G5" s="19">
        <v>1052321</v>
      </c>
      <c r="H5" s="19">
        <v>243495561700</v>
      </c>
    </row>
    <row r="6" spans="1:8" ht="18" customHeight="1">
      <c r="A6" s="7"/>
      <c r="B6" s="131"/>
      <c r="C6" s="5"/>
      <c r="D6" s="135" t="s">
        <v>9</v>
      </c>
      <c r="E6" s="136"/>
      <c r="F6" s="23">
        <v>4140</v>
      </c>
      <c r="G6" s="24">
        <v>1145362</v>
      </c>
      <c r="H6" s="24">
        <v>4741800400</v>
      </c>
    </row>
    <row r="7" spans="1:8" ht="18" customHeight="1" thickBot="1">
      <c r="A7" s="7"/>
      <c r="B7" s="131"/>
      <c r="C7" s="5"/>
      <c r="D7" s="135" t="s">
        <v>10</v>
      </c>
      <c r="E7" s="136"/>
      <c r="F7" s="23">
        <v>38550</v>
      </c>
      <c r="G7" s="24">
        <v>991988</v>
      </c>
      <c r="H7" s="24">
        <v>38241121100</v>
      </c>
    </row>
    <row r="8" spans="1:8" ht="18" customHeight="1" thickTop="1">
      <c r="A8" s="8"/>
      <c r="B8" s="132"/>
      <c r="C8" s="6"/>
      <c r="D8" s="128" t="s">
        <v>12</v>
      </c>
      <c r="E8" s="129"/>
      <c r="F8" s="30">
        <f>SUM(F5:F7)</f>
        <v>274079</v>
      </c>
      <c r="G8" s="31"/>
      <c r="H8" s="31">
        <f>SUM(H5:H7)</f>
        <v>286478483200</v>
      </c>
    </row>
  </sheetData>
  <mergeCells count="6">
    <mergeCell ref="D8:E8"/>
    <mergeCell ref="B5:B8"/>
    <mergeCell ref="D4:E4"/>
    <mergeCell ref="D5:E5"/>
    <mergeCell ref="D6:E6"/>
    <mergeCell ref="D7:E7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="75" zoomScaleNormal="75" zoomScaleSheetLayoutView="75" workbookViewId="0" topLeftCell="A2">
      <selection activeCell="K9" sqref="K9"/>
    </sheetView>
  </sheetViews>
  <sheetFormatPr defaultColWidth="8.625" defaultRowHeight="12.75"/>
  <cols>
    <col min="1" max="1" width="19.75390625" style="50" customWidth="1"/>
    <col min="2" max="5" width="14.125" style="50" customWidth="1"/>
    <col min="6" max="6" width="19.75390625" style="50" customWidth="1"/>
    <col min="7" max="12" width="14.125" style="45" customWidth="1"/>
    <col min="13" max="16384" width="8.625" style="45" customWidth="1"/>
  </cols>
  <sheetData>
    <row r="1" spans="1:9" ht="16.5" customHeight="1">
      <c r="A1" s="147"/>
      <c r="B1" s="147"/>
      <c r="C1" s="147"/>
      <c r="D1" s="63"/>
      <c r="E1" s="62"/>
      <c r="F1" s="62"/>
      <c r="G1" s="62"/>
      <c r="H1" s="62"/>
      <c r="I1" s="62"/>
    </row>
    <row r="2" spans="1:13" ht="47.25" customHeight="1">
      <c r="A2" s="75" t="s">
        <v>142</v>
      </c>
      <c r="B2" s="75"/>
      <c r="C2" s="75"/>
      <c r="D2" s="75"/>
      <c r="E2" s="75"/>
      <c r="F2" s="75"/>
      <c r="G2" s="75"/>
      <c r="H2" s="75"/>
      <c r="I2" s="75"/>
      <c r="J2" s="75"/>
      <c r="K2" s="148"/>
      <c r="L2" s="148"/>
      <c r="M2" s="148"/>
    </row>
    <row r="3" spans="1:13" ht="21" customHeight="1" thickBot="1">
      <c r="A3" s="114" t="s">
        <v>159</v>
      </c>
      <c r="B3" s="75"/>
      <c r="C3" s="75"/>
      <c r="D3" s="75"/>
      <c r="E3" s="75"/>
      <c r="F3" s="75"/>
      <c r="G3" s="75"/>
      <c r="H3" s="75"/>
      <c r="I3" s="75"/>
      <c r="J3" s="114" t="s">
        <v>161</v>
      </c>
      <c r="K3" s="74"/>
      <c r="L3" s="74"/>
      <c r="M3" s="74"/>
    </row>
    <row r="4" spans="1:10" ht="17.25" customHeight="1">
      <c r="A4" s="165"/>
      <c r="B4" s="167" t="s">
        <v>88</v>
      </c>
      <c r="C4" s="120"/>
      <c r="D4" s="120"/>
      <c r="E4" s="168"/>
      <c r="F4" s="124" t="s">
        <v>42</v>
      </c>
      <c r="G4" s="127" t="s">
        <v>93</v>
      </c>
      <c r="H4" s="120"/>
      <c r="I4" s="120"/>
      <c r="J4" s="120"/>
    </row>
    <row r="5" spans="1:10" ht="15" customHeight="1">
      <c r="A5" s="166"/>
      <c r="B5" s="155"/>
      <c r="C5" s="155"/>
      <c r="D5" s="155"/>
      <c r="E5" s="169"/>
      <c r="F5" s="125"/>
      <c r="G5" s="154"/>
      <c r="H5" s="155"/>
      <c r="I5" s="155"/>
      <c r="J5" s="155"/>
    </row>
    <row r="6" spans="1:10" ht="15" customHeight="1">
      <c r="A6" s="166"/>
      <c r="B6" s="170" t="s">
        <v>89</v>
      </c>
      <c r="C6" s="159" t="s">
        <v>139</v>
      </c>
      <c r="D6" s="156" t="s">
        <v>90</v>
      </c>
      <c r="E6" s="156" t="s">
        <v>91</v>
      </c>
      <c r="F6" s="125"/>
      <c r="G6" s="156" t="s">
        <v>89</v>
      </c>
      <c r="H6" s="159" t="s">
        <v>139</v>
      </c>
      <c r="I6" s="156" t="s">
        <v>90</v>
      </c>
      <c r="J6" s="162" t="s">
        <v>91</v>
      </c>
    </row>
    <row r="7" spans="1:10" ht="15" customHeight="1">
      <c r="A7" s="166"/>
      <c r="B7" s="171"/>
      <c r="C7" s="160"/>
      <c r="D7" s="157"/>
      <c r="E7" s="157"/>
      <c r="F7" s="125"/>
      <c r="G7" s="157"/>
      <c r="H7" s="160"/>
      <c r="I7" s="157"/>
      <c r="J7" s="163"/>
    </row>
    <row r="8" spans="1:10" ht="15" customHeight="1">
      <c r="A8" s="166"/>
      <c r="B8" s="172"/>
      <c r="C8" s="161"/>
      <c r="D8" s="158"/>
      <c r="E8" s="158"/>
      <c r="F8" s="126"/>
      <c r="G8" s="158"/>
      <c r="H8" s="161"/>
      <c r="I8" s="158"/>
      <c r="J8" s="164"/>
    </row>
    <row r="9" spans="1:10" ht="15.75" customHeight="1">
      <c r="A9" s="149" t="s">
        <v>140</v>
      </c>
      <c r="B9" s="151">
        <f>SUM(B12:B14,)</f>
        <v>385297</v>
      </c>
      <c r="C9" s="153">
        <f>SUM(C12:C14,)</f>
        <v>265308</v>
      </c>
      <c r="D9" s="153">
        <f>SUM(D12:D14,)</f>
        <v>3036</v>
      </c>
      <c r="E9" s="122">
        <f>SUM(E12:E14,)</f>
        <v>116953</v>
      </c>
      <c r="F9" s="57" t="s">
        <v>94</v>
      </c>
      <c r="G9" s="48">
        <f>SUM(H9:J9)</f>
        <v>1650</v>
      </c>
      <c r="H9" s="49">
        <v>1212</v>
      </c>
      <c r="I9" s="45">
        <v>17</v>
      </c>
      <c r="J9" s="45">
        <v>421</v>
      </c>
    </row>
    <row r="10" spans="1:10" ht="15.75" customHeight="1">
      <c r="A10" s="150"/>
      <c r="B10" s="152"/>
      <c r="C10" s="121"/>
      <c r="D10" s="121"/>
      <c r="E10" s="123"/>
      <c r="F10" s="57" t="s">
        <v>95</v>
      </c>
      <c r="G10" s="48">
        <f>SUM(H10:J10)</f>
        <v>1839</v>
      </c>
      <c r="H10" s="49">
        <v>1501</v>
      </c>
      <c r="I10" s="45">
        <v>9</v>
      </c>
      <c r="J10" s="45">
        <v>329</v>
      </c>
    </row>
    <row r="11" spans="1:10" ht="15.75" customHeight="1">
      <c r="A11" s="150"/>
      <c r="B11" s="152"/>
      <c r="C11" s="121"/>
      <c r="D11" s="121"/>
      <c r="E11" s="123"/>
      <c r="F11" s="57" t="s">
        <v>96</v>
      </c>
      <c r="G11" s="48">
        <f>SUM(H11:J11)</f>
        <v>1254</v>
      </c>
      <c r="H11" s="49">
        <v>1080</v>
      </c>
      <c r="I11" s="45">
        <v>8</v>
      </c>
      <c r="J11" s="45">
        <v>166</v>
      </c>
    </row>
    <row r="12" spans="1:10" ht="15.75" customHeight="1">
      <c r="A12" s="64" t="s">
        <v>43</v>
      </c>
      <c r="B12" s="48">
        <f>SUM(B16:B24)</f>
        <v>240271</v>
      </c>
      <c r="C12" s="48">
        <f>SUM(C16:C24)</f>
        <v>157552</v>
      </c>
      <c r="D12" s="48">
        <f>SUM(D16:D24)</f>
        <v>2172</v>
      </c>
      <c r="E12" s="61">
        <f>SUM(E16:E24)</f>
        <v>80547</v>
      </c>
      <c r="F12" s="57" t="s">
        <v>97</v>
      </c>
      <c r="G12" s="48">
        <f>SUM(H12:J12)</f>
        <v>2649</v>
      </c>
      <c r="H12" s="49">
        <v>2292</v>
      </c>
      <c r="I12" s="45">
        <v>8</v>
      </c>
      <c r="J12" s="45">
        <v>349</v>
      </c>
    </row>
    <row r="13" spans="1:10" ht="15.75" customHeight="1">
      <c r="A13" s="66"/>
      <c r="B13" s="48"/>
      <c r="C13" s="48"/>
      <c r="D13" s="48"/>
      <c r="E13" s="61"/>
      <c r="F13" s="57" t="s">
        <v>98</v>
      </c>
      <c r="G13" s="48">
        <f>SUM(H13:J13)</f>
        <v>2771</v>
      </c>
      <c r="H13" s="49">
        <v>2402</v>
      </c>
      <c r="I13" s="45">
        <v>18</v>
      </c>
      <c r="J13" s="45">
        <v>351</v>
      </c>
    </row>
    <row r="14" spans="1:6" ht="15.75" customHeight="1">
      <c r="A14" s="64" t="s">
        <v>44</v>
      </c>
      <c r="B14" s="48">
        <f>SUM(B26,B46,B52,B59,,G18,G36,G50,G57)</f>
        <v>145026</v>
      </c>
      <c r="C14" s="48">
        <f>SUM(C26,C46,C52,C59,,H18,H36,H50,H57)</f>
        <v>107756</v>
      </c>
      <c r="D14" s="48">
        <f>SUM(D26,D46,D52,D59,,I18,I36,I50,I57)</f>
        <v>864</v>
      </c>
      <c r="E14" s="48">
        <f>SUM(E26,E46,E52,E59,,J18,J36,J50,J57)</f>
        <v>36406</v>
      </c>
      <c r="F14" s="59"/>
    </row>
    <row r="15" spans="1:10" ht="15.75" customHeight="1">
      <c r="A15" s="66"/>
      <c r="B15" s="48"/>
      <c r="C15" s="48"/>
      <c r="D15" s="48"/>
      <c r="E15" s="61"/>
      <c r="F15" s="57" t="s">
        <v>99</v>
      </c>
      <c r="G15" s="48">
        <f>SUM(H15:J15)</f>
        <v>1412</v>
      </c>
      <c r="H15" s="49">
        <v>1242</v>
      </c>
      <c r="I15" s="45">
        <v>10</v>
      </c>
      <c r="J15" s="45">
        <v>160</v>
      </c>
    </row>
    <row r="16" spans="1:10" ht="15.75" customHeight="1">
      <c r="A16" s="64" t="s">
        <v>45</v>
      </c>
      <c r="B16" s="48">
        <f>SUM(C16:E16)</f>
        <v>111238</v>
      </c>
      <c r="C16" s="48">
        <v>72833</v>
      </c>
      <c r="D16" s="48">
        <v>1106</v>
      </c>
      <c r="E16" s="61">
        <v>37299</v>
      </c>
      <c r="F16" s="57" t="s">
        <v>100</v>
      </c>
      <c r="G16" s="48">
        <f>SUM(H16:J16)</f>
        <v>2290</v>
      </c>
      <c r="H16" s="49">
        <v>1877</v>
      </c>
      <c r="I16" s="45">
        <v>8</v>
      </c>
      <c r="J16" s="45">
        <v>405</v>
      </c>
    </row>
    <row r="17" spans="1:6" ht="15.75" customHeight="1">
      <c r="A17" s="64" t="s">
        <v>46</v>
      </c>
      <c r="B17" s="48">
        <f aca="true" t="shared" si="0" ref="B17:B24">SUM(C17:E17)</f>
        <v>54719</v>
      </c>
      <c r="C17" s="48">
        <v>33727</v>
      </c>
      <c r="D17" s="50">
        <v>603</v>
      </c>
      <c r="E17" s="61">
        <v>20389</v>
      </c>
      <c r="F17" s="59"/>
    </row>
    <row r="18" spans="1:10" ht="15.75" customHeight="1">
      <c r="A18" s="64" t="s">
        <v>47</v>
      </c>
      <c r="B18" s="48">
        <f t="shared" si="0"/>
        <v>10103</v>
      </c>
      <c r="C18" s="48">
        <v>7705</v>
      </c>
      <c r="D18" s="50">
        <v>72</v>
      </c>
      <c r="E18" s="61">
        <v>2326</v>
      </c>
      <c r="F18" s="73" t="s">
        <v>101</v>
      </c>
      <c r="G18" s="49">
        <f>SUM(G19:G34)</f>
        <v>18022</v>
      </c>
      <c r="H18" s="49">
        <f>SUM(H19:H34)</f>
        <v>13377</v>
      </c>
      <c r="I18" s="49">
        <f>SUM(I19:I34)</f>
        <v>138</v>
      </c>
      <c r="J18" s="49">
        <f>SUM(J19:J34)</f>
        <v>4507</v>
      </c>
    </row>
    <row r="19" spans="1:8" ht="15.75" customHeight="1">
      <c r="A19" s="64" t="s">
        <v>48</v>
      </c>
      <c r="B19" s="48">
        <f t="shared" si="0"/>
        <v>23450</v>
      </c>
      <c r="C19" s="48">
        <v>15179</v>
      </c>
      <c r="D19" s="50">
        <v>142</v>
      </c>
      <c r="E19" s="61">
        <v>8129</v>
      </c>
      <c r="F19" s="57"/>
      <c r="G19" s="48"/>
      <c r="H19" s="49"/>
    </row>
    <row r="20" spans="1:10" ht="15.75" customHeight="1">
      <c r="A20" s="64" t="s">
        <v>49</v>
      </c>
      <c r="B20" s="48">
        <f t="shared" si="0"/>
        <v>21969</v>
      </c>
      <c r="C20" s="48">
        <v>13542</v>
      </c>
      <c r="D20" s="50">
        <v>77</v>
      </c>
      <c r="E20" s="61">
        <v>8350</v>
      </c>
      <c r="F20" s="57" t="s">
        <v>102</v>
      </c>
      <c r="G20" s="48">
        <f>SUM(H20:J20)</f>
        <v>427</v>
      </c>
      <c r="H20" s="45">
        <v>361</v>
      </c>
      <c r="I20" s="51">
        <v>2</v>
      </c>
      <c r="J20" s="45">
        <v>64</v>
      </c>
    </row>
    <row r="21" spans="1:10" ht="15.75" customHeight="1">
      <c r="A21" s="64"/>
      <c r="B21" s="48"/>
      <c r="C21" s="48"/>
      <c r="E21" s="61"/>
      <c r="F21" s="57" t="s">
        <v>103</v>
      </c>
      <c r="G21" s="48">
        <f>SUM(H21:J21)</f>
        <v>1745</v>
      </c>
      <c r="H21" s="49">
        <v>1144</v>
      </c>
      <c r="I21" s="45">
        <v>9</v>
      </c>
      <c r="J21" s="45">
        <v>592</v>
      </c>
    </row>
    <row r="22" spans="1:10" ht="15.75" customHeight="1">
      <c r="A22" s="64" t="s">
        <v>50</v>
      </c>
      <c r="B22" s="48">
        <f t="shared" si="0"/>
        <v>7501</v>
      </c>
      <c r="C22" s="48">
        <v>5662</v>
      </c>
      <c r="D22" s="50">
        <v>64</v>
      </c>
      <c r="E22" s="61">
        <v>1775</v>
      </c>
      <c r="F22" s="57" t="s">
        <v>104</v>
      </c>
      <c r="G22" s="48">
        <f>SUM(H22:J22)</f>
        <v>922</v>
      </c>
      <c r="H22" s="49">
        <v>730</v>
      </c>
      <c r="I22" s="45">
        <v>6</v>
      </c>
      <c r="J22" s="45">
        <v>186</v>
      </c>
    </row>
    <row r="23" spans="1:10" ht="15.75" customHeight="1">
      <c r="A23" s="64" t="s">
        <v>51</v>
      </c>
      <c r="B23" s="48">
        <f t="shared" si="0"/>
        <v>6058</v>
      </c>
      <c r="C23" s="48">
        <v>4945</v>
      </c>
      <c r="D23" s="50">
        <v>51</v>
      </c>
      <c r="E23" s="61">
        <v>1062</v>
      </c>
      <c r="F23" s="57" t="s">
        <v>105</v>
      </c>
      <c r="G23" s="48">
        <f>SUM(H23:J23)</f>
        <v>892</v>
      </c>
      <c r="H23" s="45">
        <v>633</v>
      </c>
      <c r="I23" s="45">
        <v>7</v>
      </c>
      <c r="J23" s="45">
        <v>252</v>
      </c>
    </row>
    <row r="24" spans="1:10" ht="15.75" customHeight="1">
      <c r="A24" s="64" t="s">
        <v>52</v>
      </c>
      <c r="B24" s="48">
        <f t="shared" si="0"/>
        <v>5233</v>
      </c>
      <c r="C24" s="48">
        <v>3959</v>
      </c>
      <c r="D24" s="50">
        <v>57</v>
      </c>
      <c r="E24" s="61">
        <v>1217</v>
      </c>
      <c r="F24" s="57" t="s">
        <v>106</v>
      </c>
      <c r="G24" s="48">
        <f>SUM(H24:J24)</f>
        <v>1856</v>
      </c>
      <c r="H24" s="49">
        <v>1451</v>
      </c>
      <c r="I24" s="45">
        <v>14</v>
      </c>
      <c r="J24" s="45">
        <v>391</v>
      </c>
    </row>
    <row r="25" spans="1:8" ht="15.75" customHeight="1">
      <c r="A25" s="64"/>
      <c r="B25" s="48"/>
      <c r="C25" s="48"/>
      <c r="E25" s="61"/>
      <c r="F25" s="57"/>
      <c r="G25" s="48"/>
      <c r="H25" s="49"/>
    </row>
    <row r="26" spans="1:10" ht="15.75" customHeight="1">
      <c r="A26" s="64" t="s">
        <v>53</v>
      </c>
      <c r="B26" s="48">
        <f>SUM(B28:B44)</f>
        <v>43349</v>
      </c>
      <c r="C26" s="48">
        <f>SUM(C28:C44)</f>
        <v>28013</v>
      </c>
      <c r="D26" s="48">
        <f>SUM(D28:D44)</f>
        <v>266</v>
      </c>
      <c r="E26" s="61">
        <f>SUM(E28:E44)</f>
        <v>15070</v>
      </c>
      <c r="F26" s="57" t="s">
        <v>107</v>
      </c>
      <c r="G26" s="48">
        <f>SUM(H26:J26)</f>
        <v>670</v>
      </c>
      <c r="H26" s="45">
        <v>503</v>
      </c>
      <c r="I26" s="45">
        <v>5</v>
      </c>
      <c r="J26" s="45">
        <v>162</v>
      </c>
    </row>
    <row r="27" spans="1:10" ht="15.75" customHeight="1">
      <c r="A27" s="66"/>
      <c r="B27" s="48"/>
      <c r="C27" s="48"/>
      <c r="D27" s="48"/>
      <c r="E27" s="61"/>
      <c r="F27" s="57" t="s">
        <v>108</v>
      </c>
      <c r="G27" s="48">
        <f>SUM(H27:J27)</f>
        <v>858</v>
      </c>
      <c r="H27" s="45">
        <v>767</v>
      </c>
      <c r="I27" s="45">
        <v>3</v>
      </c>
      <c r="J27" s="45">
        <v>88</v>
      </c>
    </row>
    <row r="28" spans="1:10" ht="15.75" customHeight="1">
      <c r="A28" s="65" t="s">
        <v>54</v>
      </c>
      <c r="B28" s="48">
        <f aca="true" t="shared" si="1" ref="B28:B44">SUM(C28:E28)</f>
        <v>1210</v>
      </c>
      <c r="C28" s="50">
        <v>888</v>
      </c>
      <c r="D28" s="50">
        <v>5</v>
      </c>
      <c r="E28" s="47">
        <v>317</v>
      </c>
      <c r="F28" s="57" t="s">
        <v>109</v>
      </c>
      <c r="G28" s="48">
        <f>SUM(H28:J28)</f>
        <v>1456</v>
      </c>
      <c r="H28" s="49">
        <v>1072</v>
      </c>
      <c r="I28" s="45">
        <v>15</v>
      </c>
      <c r="J28" s="45">
        <v>369</v>
      </c>
    </row>
    <row r="29" spans="1:10" ht="15.75" customHeight="1">
      <c r="A29" s="65" t="s">
        <v>55</v>
      </c>
      <c r="B29" s="48">
        <f t="shared" si="1"/>
        <v>185</v>
      </c>
      <c r="C29" s="50">
        <v>137</v>
      </c>
      <c r="D29" s="50">
        <v>4</v>
      </c>
      <c r="E29" s="47">
        <v>44</v>
      </c>
      <c r="F29" s="57" t="s">
        <v>110</v>
      </c>
      <c r="G29" s="48">
        <f>SUM(H29:J29)</f>
        <v>1273</v>
      </c>
      <c r="H29" s="45">
        <v>980</v>
      </c>
      <c r="I29" s="45">
        <v>5</v>
      </c>
      <c r="J29" s="45">
        <v>288</v>
      </c>
    </row>
    <row r="30" spans="1:10" ht="15.75" customHeight="1">
      <c r="A30" s="65" t="s">
        <v>56</v>
      </c>
      <c r="B30" s="48">
        <f t="shared" si="1"/>
        <v>187</v>
      </c>
      <c r="C30" s="50">
        <v>150</v>
      </c>
      <c r="D30" s="50">
        <v>1</v>
      </c>
      <c r="E30" s="47">
        <v>36</v>
      </c>
      <c r="F30" s="57" t="s">
        <v>111</v>
      </c>
      <c r="G30" s="48">
        <f>SUM(H30:J30)</f>
        <v>2078</v>
      </c>
      <c r="H30" s="49">
        <v>1680</v>
      </c>
      <c r="I30" s="45">
        <v>19</v>
      </c>
      <c r="J30" s="45">
        <v>379</v>
      </c>
    </row>
    <row r="31" spans="1:8" ht="15.75" customHeight="1">
      <c r="A31" s="65" t="s">
        <v>57</v>
      </c>
      <c r="B31" s="48">
        <f t="shared" si="1"/>
        <v>1786</v>
      </c>
      <c r="C31" s="48">
        <v>1360</v>
      </c>
      <c r="D31" s="50">
        <v>12</v>
      </c>
      <c r="E31" s="47">
        <v>414</v>
      </c>
      <c r="F31" s="57"/>
      <c r="G31" s="48"/>
      <c r="H31" s="49"/>
    </row>
    <row r="32" spans="1:10" ht="15.75" customHeight="1">
      <c r="A32" s="65" t="s">
        <v>58</v>
      </c>
      <c r="B32" s="48">
        <f t="shared" si="1"/>
        <v>3382</v>
      </c>
      <c r="C32" s="48">
        <v>2250</v>
      </c>
      <c r="D32" s="50">
        <v>27</v>
      </c>
      <c r="E32" s="61">
        <v>1105</v>
      </c>
      <c r="F32" s="57" t="s">
        <v>112</v>
      </c>
      <c r="G32" s="48">
        <f>SUM(H32:J32)</f>
        <v>3421</v>
      </c>
      <c r="H32" s="49">
        <v>2257</v>
      </c>
      <c r="I32" s="45">
        <v>26</v>
      </c>
      <c r="J32" s="49">
        <v>1138</v>
      </c>
    </row>
    <row r="33" spans="1:10" ht="15.75" customHeight="1">
      <c r="A33" s="65"/>
      <c r="B33" s="48"/>
      <c r="C33" s="48"/>
      <c r="E33" s="61"/>
      <c r="F33" s="57" t="s">
        <v>113</v>
      </c>
      <c r="G33" s="48">
        <f>SUM(H33:J33)</f>
        <v>1499</v>
      </c>
      <c r="H33" s="49">
        <v>1101</v>
      </c>
      <c r="I33" s="45">
        <v>13</v>
      </c>
      <c r="J33" s="45">
        <v>385</v>
      </c>
    </row>
    <row r="34" spans="1:10" ht="15.75" customHeight="1">
      <c r="A34" s="65" t="s">
        <v>59</v>
      </c>
      <c r="B34" s="48">
        <f t="shared" si="1"/>
        <v>4537</v>
      </c>
      <c r="C34" s="48">
        <v>2709</v>
      </c>
      <c r="D34" s="50">
        <v>23</v>
      </c>
      <c r="E34" s="61">
        <v>1805</v>
      </c>
      <c r="F34" s="57" t="s">
        <v>114</v>
      </c>
      <c r="G34" s="48">
        <f>SUM(H34:J34)</f>
        <v>925</v>
      </c>
      <c r="H34" s="45">
        <v>698</v>
      </c>
      <c r="I34" s="45">
        <v>14</v>
      </c>
      <c r="J34" s="45">
        <v>213</v>
      </c>
    </row>
    <row r="35" spans="1:10" ht="15.75" customHeight="1">
      <c r="A35" s="65" t="s">
        <v>60</v>
      </c>
      <c r="B35" s="48">
        <f t="shared" si="1"/>
        <v>10895</v>
      </c>
      <c r="C35" s="48">
        <v>5571</v>
      </c>
      <c r="D35" s="50">
        <v>74</v>
      </c>
      <c r="E35" s="61">
        <v>5250</v>
      </c>
      <c r="F35" s="57"/>
      <c r="G35" s="48"/>
      <c r="H35" s="49"/>
      <c r="J35" s="49"/>
    </row>
    <row r="36" spans="1:10" ht="15.75" customHeight="1">
      <c r="A36" s="65" t="s">
        <v>61</v>
      </c>
      <c r="B36" s="48">
        <f t="shared" si="1"/>
        <v>7896</v>
      </c>
      <c r="C36" s="48">
        <v>4925</v>
      </c>
      <c r="D36" s="50">
        <v>46</v>
      </c>
      <c r="E36" s="61">
        <v>2925</v>
      </c>
      <c r="F36" s="73" t="s">
        <v>115</v>
      </c>
      <c r="G36" s="49">
        <f>SUM(G37:G48)</f>
        <v>11927</v>
      </c>
      <c r="H36" s="49">
        <f>SUM(H37:H48)</f>
        <v>8772</v>
      </c>
      <c r="I36" s="49">
        <f>SUM(I37:I48)</f>
        <v>73</v>
      </c>
      <c r="J36" s="49">
        <f>SUM(J37:J48)</f>
        <v>3082</v>
      </c>
    </row>
    <row r="37" spans="1:7" ht="15.75" customHeight="1">
      <c r="A37" s="65" t="s">
        <v>62</v>
      </c>
      <c r="B37" s="48">
        <f t="shared" si="1"/>
        <v>3567</v>
      </c>
      <c r="C37" s="48">
        <v>2588</v>
      </c>
      <c r="D37" s="50">
        <v>23</v>
      </c>
      <c r="E37" s="61">
        <v>956</v>
      </c>
      <c r="F37" s="57"/>
      <c r="G37" s="48"/>
    </row>
    <row r="38" spans="1:10" ht="15.75" customHeight="1">
      <c r="A38" s="65" t="s">
        <v>63</v>
      </c>
      <c r="B38" s="48">
        <f t="shared" si="1"/>
        <v>2532</v>
      </c>
      <c r="C38" s="48">
        <v>1998</v>
      </c>
      <c r="D38" s="50">
        <v>12</v>
      </c>
      <c r="E38" s="47">
        <v>522</v>
      </c>
      <c r="F38" s="57" t="s">
        <v>116</v>
      </c>
      <c r="G38" s="48">
        <f>SUM(H38:J38)</f>
        <v>1756</v>
      </c>
      <c r="H38" s="49">
        <v>1408</v>
      </c>
      <c r="I38" s="45">
        <v>12</v>
      </c>
      <c r="J38" s="45">
        <v>336</v>
      </c>
    </row>
    <row r="39" spans="1:10" ht="15.75" customHeight="1">
      <c r="A39" s="65"/>
      <c r="B39" s="48"/>
      <c r="C39" s="48"/>
      <c r="E39" s="47"/>
      <c r="F39" s="57" t="s">
        <v>117</v>
      </c>
      <c r="G39" s="48">
        <f>SUM(H39:J39)</f>
        <v>524</v>
      </c>
      <c r="H39" s="45">
        <v>426</v>
      </c>
      <c r="I39" s="45">
        <v>7</v>
      </c>
      <c r="J39" s="45">
        <v>91</v>
      </c>
    </row>
    <row r="40" spans="1:10" ht="15.75" customHeight="1">
      <c r="A40" s="65" t="s">
        <v>64</v>
      </c>
      <c r="B40" s="48">
        <f t="shared" si="1"/>
        <v>2198</v>
      </c>
      <c r="C40" s="48">
        <v>1756</v>
      </c>
      <c r="D40" s="50">
        <v>5</v>
      </c>
      <c r="E40" s="47">
        <v>437</v>
      </c>
      <c r="F40" s="57" t="s">
        <v>118</v>
      </c>
      <c r="G40" s="48">
        <f>SUM(H40:J40)</f>
        <v>970</v>
      </c>
      <c r="H40" s="45">
        <v>749</v>
      </c>
      <c r="I40" s="45">
        <v>8</v>
      </c>
      <c r="J40" s="45">
        <v>213</v>
      </c>
    </row>
    <row r="41" spans="1:10" ht="15.75" customHeight="1">
      <c r="A41" s="65" t="s">
        <v>65</v>
      </c>
      <c r="B41" s="48">
        <f t="shared" si="1"/>
        <v>1272</v>
      </c>
      <c r="C41" s="50">
        <v>798</v>
      </c>
      <c r="D41" s="50">
        <v>10</v>
      </c>
      <c r="E41" s="47">
        <v>464</v>
      </c>
      <c r="F41" s="57" t="s">
        <v>119</v>
      </c>
      <c r="G41" s="48">
        <f>SUM(H41:J41)</f>
        <v>1060</v>
      </c>
      <c r="H41" s="45">
        <v>820</v>
      </c>
      <c r="I41" s="45">
        <v>7</v>
      </c>
      <c r="J41" s="45">
        <v>233</v>
      </c>
    </row>
    <row r="42" spans="1:10" ht="15.75" customHeight="1">
      <c r="A42" s="65" t="s">
        <v>66</v>
      </c>
      <c r="B42" s="48">
        <f t="shared" si="1"/>
        <v>438</v>
      </c>
      <c r="C42" s="50">
        <v>325</v>
      </c>
      <c r="D42" s="50">
        <v>10</v>
      </c>
      <c r="E42" s="47">
        <v>103</v>
      </c>
      <c r="F42" s="57" t="s">
        <v>120</v>
      </c>
      <c r="G42" s="48">
        <f>SUM(H42:J42)</f>
        <v>950</v>
      </c>
      <c r="H42" s="45">
        <v>725</v>
      </c>
      <c r="I42" s="45">
        <v>2</v>
      </c>
      <c r="J42" s="45">
        <v>223</v>
      </c>
    </row>
    <row r="43" spans="1:7" ht="15.75" customHeight="1">
      <c r="A43" s="69" t="s">
        <v>67</v>
      </c>
      <c r="B43" s="70">
        <f t="shared" si="1"/>
        <v>1914</v>
      </c>
      <c r="C43" s="70">
        <v>1459</v>
      </c>
      <c r="D43" s="71">
        <v>6</v>
      </c>
      <c r="E43" s="72">
        <v>449</v>
      </c>
      <c r="F43" s="57"/>
      <c r="G43" s="48"/>
    </row>
    <row r="44" spans="1:10" ht="15.75" customHeight="1">
      <c r="A44" s="69" t="s">
        <v>68</v>
      </c>
      <c r="B44" s="70">
        <f t="shared" si="1"/>
        <v>1350</v>
      </c>
      <c r="C44" s="70">
        <v>1099</v>
      </c>
      <c r="D44" s="71">
        <v>8</v>
      </c>
      <c r="E44" s="72">
        <v>243</v>
      </c>
      <c r="F44" s="57" t="s">
        <v>121</v>
      </c>
      <c r="G44" s="48">
        <f>SUM(H44:J44)</f>
        <v>1143</v>
      </c>
      <c r="H44" s="49">
        <v>938</v>
      </c>
      <c r="I44" s="45">
        <v>5</v>
      </c>
      <c r="J44" s="45">
        <v>200</v>
      </c>
    </row>
    <row r="45" spans="1:10" ht="15.75" customHeight="1">
      <c r="A45" s="65"/>
      <c r="B45" s="48"/>
      <c r="C45" s="48"/>
      <c r="E45" s="47"/>
      <c r="F45" s="57" t="s">
        <v>122</v>
      </c>
      <c r="G45" s="48">
        <f>SUM(H45:J45)</f>
        <v>1761</v>
      </c>
      <c r="H45" s="49">
        <v>1130</v>
      </c>
      <c r="I45" s="45">
        <v>9</v>
      </c>
      <c r="J45" s="45">
        <v>622</v>
      </c>
    </row>
    <row r="46" spans="1:10" ht="15.75" customHeight="1">
      <c r="A46" s="67" t="s">
        <v>69</v>
      </c>
      <c r="B46" s="48">
        <f>SUM(B48:B50)</f>
        <v>9435</v>
      </c>
      <c r="C46" s="48">
        <f>SUM(C48:C50)</f>
        <v>7015</v>
      </c>
      <c r="D46" s="48">
        <f>SUM(D48:D50)</f>
        <v>44</v>
      </c>
      <c r="E46" s="61">
        <f>SUM(E48:E50)</f>
        <v>2376</v>
      </c>
      <c r="F46" s="57" t="s">
        <v>123</v>
      </c>
      <c r="G46" s="48">
        <f>SUM(H46:J46)</f>
        <v>1156</v>
      </c>
      <c r="H46" s="45">
        <v>774</v>
      </c>
      <c r="I46" s="45">
        <v>7</v>
      </c>
      <c r="J46" s="45">
        <v>375</v>
      </c>
    </row>
    <row r="47" spans="1:10" ht="15.75" customHeight="1">
      <c r="A47" s="65"/>
      <c r="B47" s="48"/>
      <c r="C47" s="48"/>
      <c r="D47" s="48"/>
      <c r="E47" s="61"/>
      <c r="F47" s="57" t="s">
        <v>124</v>
      </c>
      <c r="G47" s="48">
        <f>SUM(H47:J47)</f>
        <v>1771</v>
      </c>
      <c r="H47" s="49">
        <v>1189</v>
      </c>
      <c r="I47" s="45">
        <v>11</v>
      </c>
      <c r="J47" s="45">
        <v>571</v>
      </c>
    </row>
    <row r="48" spans="1:10" ht="15.75" customHeight="1">
      <c r="A48" s="65" t="s">
        <v>70</v>
      </c>
      <c r="B48" s="48">
        <f>SUM(C48:E48)</f>
        <v>2280</v>
      </c>
      <c r="C48" s="48">
        <v>1775</v>
      </c>
      <c r="D48" s="50">
        <v>7</v>
      </c>
      <c r="E48" s="47">
        <v>498</v>
      </c>
      <c r="F48" s="57" t="s">
        <v>125</v>
      </c>
      <c r="G48" s="48">
        <f>SUM(H48:J48)</f>
        <v>836</v>
      </c>
      <c r="H48" s="45">
        <v>613</v>
      </c>
      <c r="I48" s="45">
        <v>5</v>
      </c>
      <c r="J48" s="45">
        <v>218</v>
      </c>
    </row>
    <row r="49" spans="1:8" ht="15.75" customHeight="1">
      <c r="A49" s="65" t="s">
        <v>71</v>
      </c>
      <c r="B49" s="48">
        <f>SUM(C49:E49)</f>
        <v>3687</v>
      </c>
      <c r="C49" s="48">
        <v>2623</v>
      </c>
      <c r="D49" s="50">
        <v>22</v>
      </c>
      <c r="E49" s="61">
        <v>1042</v>
      </c>
      <c r="F49" s="57"/>
      <c r="G49" s="48"/>
      <c r="H49" s="49"/>
    </row>
    <row r="50" spans="1:10" ht="15.75" customHeight="1">
      <c r="A50" s="65" t="s">
        <v>72</v>
      </c>
      <c r="B50" s="48">
        <f>SUM(C50:E50)</f>
        <v>3468</v>
      </c>
      <c r="C50" s="48">
        <v>2617</v>
      </c>
      <c r="D50" s="50">
        <v>15</v>
      </c>
      <c r="E50" s="47">
        <v>836</v>
      </c>
      <c r="F50" s="73" t="s">
        <v>126</v>
      </c>
      <c r="G50" s="49">
        <f>SUM(G51:G55)</f>
        <v>8666</v>
      </c>
      <c r="H50" s="49">
        <f>SUM(H51:H55)</f>
        <v>7124</v>
      </c>
      <c r="I50" s="49">
        <f>SUM(I51:I55)</f>
        <v>49</v>
      </c>
      <c r="J50" s="49">
        <f>SUM(J51:J55)</f>
        <v>1493</v>
      </c>
    </row>
    <row r="51" spans="1:7" ht="15.75" customHeight="1">
      <c r="A51" s="65"/>
      <c r="B51" s="48"/>
      <c r="C51" s="48"/>
      <c r="E51" s="47"/>
      <c r="F51" s="57"/>
      <c r="G51" s="48"/>
    </row>
    <row r="52" spans="1:10" ht="15.75" customHeight="1">
      <c r="A52" s="67" t="s">
        <v>73</v>
      </c>
      <c r="B52" s="48">
        <f>SUM(B54:B57)</f>
        <v>8269</v>
      </c>
      <c r="C52" s="48">
        <f>SUM(C54:C57)</f>
        <v>6424</v>
      </c>
      <c r="D52" s="48">
        <f>SUM(D54:D57)</f>
        <v>24</v>
      </c>
      <c r="E52" s="61">
        <f>SUM(E54:E57)</f>
        <v>1821</v>
      </c>
      <c r="F52" s="57" t="s">
        <v>127</v>
      </c>
      <c r="G52" s="48">
        <f>SUM(H52:J52)</f>
        <v>3201</v>
      </c>
      <c r="H52" s="49">
        <v>2590</v>
      </c>
      <c r="I52" s="45">
        <v>22</v>
      </c>
      <c r="J52" s="45">
        <v>589</v>
      </c>
    </row>
    <row r="53" spans="1:10" ht="15.75" customHeight="1">
      <c r="A53" s="67"/>
      <c r="B53" s="48"/>
      <c r="C53" s="48"/>
      <c r="D53" s="48"/>
      <c r="E53" s="61"/>
      <c r="F53" s="57" t="s">
        <v>128</v>
      </c>
      <c r="G53" s="48">
        <f>SUM(H53:J53)</f>
        <v>1869</v>
      </c>
      <c r="H53" s="49">
        <v>1621</v>
      </c>
      <c r="I53" s="45">
        <v>7</v>
      </c>
      <c r="J53" s="45">
        <v>241</v>
      </c>
    </row>
    <row r="54" spans="1:10" ht="15.75" customHeight="1">
      <c r="A54" s="65" t="s">
        <v>74</v>
      </c>
      <c r="B54" s="48">
        <f>SUM(C54:E54)</f>
        <v>1457</v>
      </c>
      <c r="C54" s="48">
        <v>1063</v>
      </c>
      <c r="D54" s="50">
        <v>2</v>
      </c>
      <c r="E54" s="47">
        <v>392</v>
      </c>
      <c r="F54" s="57" t="s">
        <v>129</v>
      </c>
      <c r="G54" s="48">
        <f>SUM(H54:J54)</f>
        <v>2380</v>
      </c>
      <c r="H54" s="49">
        <v>1947</v>
      </c>
      <c r="I54" s="45">
        <v>15</v>
      </c>
      <c r="J54" s="45">
        <v>418</v>
      </c>
    </row>
    <row r="55" spans="1:10" ht="15.75" customHeight="1">
      <c r="A55" s="65" t="s">
        <v>75</v>
      </c>
      <c r="B55" s="48">
        <f>SUM(C55:E55)</f>
        <v>2227</v>
      </c>
      <c r="C55" s="48">
        <v>1711</v>
      </c>
      <c r="D55" s="50">
        <v>4</v>
      </c>
      <c r="E55" s="47">
        <v>512</v>
      </c>
      <c r="F55" s="57" t="s">
        <v>130</v>
      </c>
      <c r="G55" s="48">
        <f>SUM(H55:J55)</f>
        <v>1216</v>
      </c>
      <c r="H55" s="49">
        <v>966</v>
      </c>
      <c r="I55" s="45">
        <v>5</v>
      </c>
      <c r="J55" s="45">
        <v>245</v>
      </c>
    </row>
    <row r="56" spans="1:8" ht="15.75" customHeight="1">
      <c r="A56" s="65" t="s">
        <v>76</v>
      </c>
      <c r="B56" s="48">
        <f>SUM(C56:E56)</f>
        <v>2732</v>
      </c>
      <c r="C56" s="48">
        <v>2097</v>
      </c>
      <c r="D56" s="50">
        <v>8</v>
      </c>
      <c r="E56" s="47">
        <v>627</v>
      </c>
      <c r="F56" s="57"/>
      <c r="G56" s="48"/>
      <c r="H56" s="49"/>
    </row>
    <row r="57" spans="1:10" ht="15.75" customHeight="1">
      <c r="A57" s="65" t="s">
        <v>77</v>
      </c>
      <c r="B57" s="48">
        <f>SUM(C57:E57)</f>
        <v>1853</v>
      </c>
      <c r="C57" s="48">
        <v>1553</v>
      </c>
      <c r="D57" s="50">
        <v>10</v>
      </c>
      <c r="E57" s="47">
        <v>290</v>
      </c>
      <c r="F57" s="73" t="s">
        <v>131</v>
      </c>
      <c r="G57" s="49">
        <f>SUM(G59:G65)</f>
        <v>11505</v>
      </c>
      <c r="H57" s="49">
        <f>SUM(H59:H65)</f>
        <v>8934</v>
      </c>
      <c r="I57" s="49">
        <f>SUM(I59:I65)</f>
        <v>146</v>
      </c>
      <c r="J57" s="49">
        <f>SUM(J59:J65)</f>
        <v>2425</v>
      </c>
    </row>
    <row r="58" spans="1:8" ht="15.75" customHeight="1">
      <c r="A58" s="65"/>
      <c r="B58" s="48"/>
      <c r="C58" s="48"/>
      <c r="E58" s="47"/>
      <c r="F58" s="57"/>
      <c r="G58" s="48"/>
      <c r="H58" s="49"/>
    </row>
    <row r="59" spans="1:10" ht="15.75" customHeight="1">
      <c r="A59" s="67" t="s">
        <v>78</v>
      </c>
      <c r="B59" s="48">
        <f>SUM(B61:B70,G9:G16)</f>
        <v>33853</v>
      </c>
      <c r="C59" s="48">
        <f>SUM(C61:C70,H9:H16)</f>
        <v>28097</v>
      </c>
      <c r="D59" s="48">
        <f>SUM(D61:D70,I9:I16)</f>
        <v>124</v>
      </c>
      <c r="E59" s="48">
        <f>SUM(E61:E70,J9:J16)</f>
        <v>5632</v>
      </c>
      <c r="F59" s="57" t="s">
        <v>132</v>
      </c>
      <c r="G59" s="48">
        <f>SUM(H59:J59)</f>
        <v>4004</v>
      </c>
      <c r="H59" s="49">
        <v>2899</v>
      </c>
      <c r="I59" s="45">
        <v>46</v>
      </c>
      <c r="J59" s="49">
        <v>1059</v>
      </c>
    </row>
    <row r="60" spans="1:10" ht="15.75" customHeight="1">
      <c r="A60" s="67"/>
      <c r="B60" s="48"/>
      <c r="C60" s="48"/>
      <c r="D60" s="48"/>
      <c r="E60" s="61"/>
      <c r="F60" s="57" t="s">
        <v>133</v>
      </c>
      <c r="G60" s="48">
        <f>SUM(H60:J60)</f>
        <v>2542</v>
      </c>
      <c r="H60" s="49">
        <v>2028</v>
      </c>
      <c r="I60" s="45">
        <v>32</v>
      </c>
      <c r="J60" s="45">
        <v>482</v>
      </c>
    </row>
    <row r="61" spans="1:10" ht="15.75" customHeight="1">
      <c r="A61" s="65" t="s">
        <v>79</v>
      </c>
      <c r="B61" s="48">
        <f aca="true" t="shared" si="2" ref="B61:B70">SUM(C61:E61)</f>
        <v>3330</v>
      </c>
      <c r="C61" s="48">
        <v>2778</v>
      </c>
      <c r="D61" s="50">
        <v>6</v>
      </c>
      <c r="E61" s="47">
        <v>546</v>
      </c>
      <c r="F61" s="57" t="s">
        <v>134</v>
      </c>
      <c r="G61" s="48">
        <f>SUM(H61:J61)</f>
        <v>1470</v>
      </c>
      <c r="H61" s="49">
        <v>1247</v>
      </c>
      <c r="I61" s="45">
        <v>5</v>
      </c>
      <c r="J61" s="45">
        <v>218</v>
      </c>
    </row>
    <row r="62" spans="1:10" ht="15.75" customHeight="1">
      <c r="A62" s="65" t="s">
        <v>80</v>
      </c>
      <c r="B62" s="48">
        <f t="shared" si="2"/>
        <v>3138</v>
      </c>
      <c r="C62" s="48">
        <v>2569</v>
      </c>
      <c r="D62" s="50">
        <v>9</v>
      </c>
      <c r="E62" s="47">
        <v>560</v>
      </c>
      <c r="F62" s="57" t="s">
        <v>135</v>
      </c>
      <c r="G62" s="48">
        <f>SUM(H62:J62)</f>
        <v>844</v>
      </c>
      <c r="H62" s="45">
        <v>698</v>
      </c>
      <c r="I62" s="45">
        <v>13</v>
      </c>
      <c r="J62" s="45">
        <v>133</v>
      </c>
    </row>
    <row r="63" spans="1:10" ht="15.75" customHeight="1">
      <c r="A63" s="65" t="s">
        <v>81</v>
      </c>
      <c r="B63" s="48">
        <f t="shared" si="2"/>
        <v>1635</v>
      </c>
      <c r="C63" s="48">
        <v>1415</v>
      </c>
      <c r="D63" s="50">
        <v>1</v>
      </c>
      <c r="E63" s="47">
        <v>219</v>
      </c>
      <c r="F63" s="57" t="s">
        <v>136</v>
      </c>
      <c r="G63" s="48">
        <f>SUM(H63:J63)</f>
        <v>1285</v>
      </c>
      <c r="H63" s="49">
        <v>1036</v>
      </c>
      <c r="I63" s="45">
        <v>23</v>
      </c>
      <c r="J63" s="45">
        <v>226</v>
      </c>
    </row>
    <row r="64" spans="1:8" ht="15.75" customHeight="1">
      <c r="A64" s="65" t="s">
        <v>82</v>
      </c>
      <c r="B64" s="48">
        <f t="shared" si="2"/>
        <v>1910</v>
      </c>
      <c r="C64" s="48">
        <v>1527</v>
      </c>
      <c r="D64" s="50">
        <v>3</v>
      </c>
      <c r="E64" s="47">
        <v>380</v>
      </c>
      <c r="F64" s="57"/>
      <c r="G64" s="48"/>
      <c r="H64" s="49"/>
    </row>
    <row r="65" spans="1:10" ht="15.75" customHeight="1">
      <c r="A65" s="65" t="s">
        <v>83</v>
      </c>
      <c r="B65" s="48">
        <f t="shared" si="2"/>
        <v>1181</v>
      </c>
      <c r="C65" s="50">
        <v>848</v>
      </c>
      <c r="D65" s="52">
        <v>2</v>
      </c>
      <c r="E65" s="47">
        <v>331</v>
      </c>
      <c r="F65" s="57" t="s">
        <v>137</v>
      </c>
      <c r="G65" s="48">
        <f>SUM(H65:J65)</f>
        <v>1360</v>
      </c>
      <c r="H65" s="49">
        <v>1026</v>
      </c>
      <c r="I65" s="45">
        <v>27</v>
      </c>
      <c r="J65" s="45">
        <v>307</v>
      </c>
    </row>
    <row r="66" spans="1:10" ht="15.75" customHeight="1">
      <c r="A66" s="65"/>
      <c r="B66" s="48"/>
      <c r="D66" s="52"/>
      <c r="E66" s="47"/>
      <c r="F66" s="58"/>
      <c r="G66" s="52"/>
      <c r="H66" s="52"/>
      <c r="I66" s="52"/>
      <c r="J66" s="52"/>
    </row>
    <row r="67" spans="1:8" ht="15.75" customHeight="1">
      <c r="A67" s="65" t="s">
        <v>84</v>
      </c>
      <c r="B67" s="48">
        <f t="shared" si="2"/>
        <v>1615</v>
      </c>
      <c r="C67" s="48">
        <v>1338</v>
      </c>
      <c r="D67" s="50">
        <v>4</v>
      </c>
      <c r="E67" s="47">
        <v>273</v>
      </c>
      <c r="F67" s="57"/>
      <c r="G67" s="48"/>
      <c r="H67" s="49"/>
    </row>
    <row r="68" spans="1:10" ht="15.75" customHeight="1">
      <c r="A68" s="65" t="s">
        <v>85</v>
      </c>
      <c r="B68" s="48">
        <f t="shared" si="2"/>
        <v>2975</v>
      </c>
      <c r="C68" s="48">
        <v>2402</v>
      </c>
      <c r="D68" s="50">
        <v>12</v>
      </c>
      <c r="E68" s="47">
        <v>561</v>
      </c>
      <c r="F68" s="58"/>
      <c r="G68" s="52"/>
      <c r="H68" s="52"/>
      <c r="I68" s="52"/>
      <c r="J68" s="52"/>
    </row>
    <row r="69" spans="1:10" ht="15.75" customHeight="1">
      <c r="A69" s="65" t="s">
        <v>86</v>
      </c>
      <c r="B69" s="48">
        <f t="shared" si="2"/>
        <v>1643</v>
      </c>
      <c r="C69" s="48">
        <v>1493</v>
      </c>
      <c r="D69" s="52" t="s">
        <v>92</v>
      </c>
      <c r="E69" s="47">
        <v>150</v>
      </c>
      <c r="F69" s="58"/>
      <c r="G69" s="52"/>
      <c r="H69" s="52"/>
      <c r="I69" s="52"/>
      <c r="J69" s="52"/>
    </row>
    <row r="70" spans="1:10" ht="15.75" customHeight="1" thickBot="1">
      <c r="A70" s="68" t="s">
        <v>87</v>
      </c>
      <c r="B70" s="54">
        <f t="shared" si="2"/>
        <v>2561</v>
      </c>
      <c r="C70" s="54">
        <v>2121</v>
      </c>
      <c r="D70" s="46">
        <v>9</v>
      </c>
      <c r="E70" s="53">
        <v>431</v>
      </c>
      <c r="F70" s="56"/>
      <c r="G70" s="46"/>
      <c r="H70" s="46"/>
      <c r="I70" s="46"/>
      <c r="J70" s="46"/>
    </row>
    <row r="71" ht="15" customHeight="1"/>
    <row r="72" ht="15" customHeight="1">
      <c r="A72" s="50" t="s">
        <v>138</v>
      </c>
    </row>
    <row r="73" ht="15" customHeight="1"/>
    <row r="74" spans="7:10" ht="14.25">
      <c r="G74" s="50"/>
      <c r="H74" s="50"/>
      <c r="I74" s="50"/>
      <c r="J74" s="50"/>
    </row>
    <row r="77" spans="7:10" ht="14.25">
      <c r="G77" s="55"/>
      <c r="H77" s="55"/>
      <c r="I77" s="55"/>
      <c r="J77" s="55"/>
    </row>
    <row r="78" spans="7:10" ht="14.25">
      <c r="G78" s="55"/>
      <c r="H78" s="55"/>
      <c r="I78" s="55"/>
      <c r="J78" s="55"/>
    </row>
    <row r="79" spans="6:10" ht="14.25">
      <c r="F79" s="60"/>
      <c r="G79" s="55"/>
      <c r="H79" s="55"/>
      <c r="I79" s="55"/>
      <c r="J79" s="55"/>
    </row>
  </sheetData>
  <mergeCells count="19">
    <mergeCell ref="H6:H8"/>
    <mergeCell ref="I6:I8"/>
    <mergeCell ref="J6:J8"/>
    <mergeCell ref="A4:A8"/>
    <mergeCell ref="E6:E8"/>
    <mergeCell ref="C6:C8"/>
    <mergeCell ref="D6:D8"/>
    <mergeCell ref="B4:E5"/>
    <mergeCell ref="B6:B8"/>
    <mergeCell ref="A1:C1"/>
    <mergeCell ref="K2:M2"/>
    <mergeCell ref="A9:A11"/>
    <mergeCell ref="B9:B11"/>
    <mergeCell ref="C9:C11"/>
    <mergeCell ref="D9:D11"/>
    <mergeCell ref="E9:E11"/>
    <mergeCell ref="F4:F8"/>
    <mergeCell ref="G4:J5"/>
    <mergeCell ref="G6:G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22:B24 B40:B44 B56:B57 B70 B16:B20 B28:B32 B34:B38" formulaRange="1"/>
    <ignoredError sqref="B26 B46 B54:B55 B67:B69 B48:B50 B52 B61:B65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="75" zoomScaleNormal="75" zoomScaleSheetLayoutView="75" workbookViewId="0" topLeftCell="A1">
      <selection activeCell="F33" sqref="F33"/>
    </sheetView>
  </sheetViews>
  <sheetFormatPr defaultColWidth="8.625" defaultRowHeight="12.75"/>
  <cols>
    <col min="1" max="1" width="1.00390625" style="76" customWidth="1"/>
    <col min="2" max="2" width="29.25390625" style="76" customWidth="1"/>
    <col min="3" max="3" width="1.00390625" style="76" customWidth="1"/>
    <col min="4" max="4" width="21.875" style="76" customWidth="1"/>
    <col min="5" max="5" width="13.625" style="76" customWidth="1"/>
    <col min="6" max="8" width="29.00390625" style="80" customWidth="1"/>
    <col min="9" max="10" width="14.125" style="45" customWidth="1"/>
    <col min="11" max="16384" width="8.625" style="45" customWidth="1"/>
  </cols>
  <sheetData>
    <row r="1" spans="2:8" ht="16.5" customHeight="1">
      <c r="B1" s="77"/>
      <c r="C1" s="78"/>
      <c r="D1" s="78"/>
      <c r="E1" s="78"/>
      <c r="F1" s="78"/>
      <c r="G1" s="78"/>
      <c r="H1" s="78"/>
    </row>
    <row r="2" spans="1:11" ht="30" customHeight="1">
      <c r="A2" s="79"/>
      <c r="B2" s="183" t="s">
        <v>158</v>
      </c>
      <c r="C2" s="184"/>
      <c r="D2" s="184"/>
      <c r="E2" s="184"/>
      <c r="F2" s="184"/>
      <c r="G2" s="184"/>
      <c r="H2" s="105" t="s">
        <v>145</v>
      </c>
      <c r="I2" s="148"/>
      <c r="J2" s="148"/>
      <c r="K2" s="148"/>
    </row>
    <row r="3" spans="2:8" ht="44.25" customHeight="1" thickBot="1">
      <c r="B3" s="76" t="s">
        <v>141</v>
      </c>
      <c r="H3" s="81" t="s">
        <v>40</v>
      </c>
    </row>
    <row r="4" spans="1:8" ht="30" customHeight="1">
      <c r="A4" s="108"/>
      <c r="B4" s="109" t="s">
        <v>0</v>
      </c>
      <c r="C4" s="110"/>
      <c r="D4" s="185" t="s">
        <v>1</v>
      </c>
      <c r="E4" s="186"/>
      <c r="F4" s="111" t="s">
        <v>2</v>
      </c>
      <c r="G4" s="112" t="s">
        <v>32</v>
      </c>
      <c r="H4" s="113" t="s">
        <v>33</v>
      </c>
    </row>
    <row r="5" spans="1:8" ht="19.5" customHeight="1">
      <c r="A5" s="84"/>
      <c r="B5" s="177" t="s">
        <v>13</v>
      </c>
      <c r="C5" s="85"/>
      <c r="D5" s="91" t="s">
        <v>3</v>
      </c>
      <c r="E5" s="83"/>
      <c r="F5" s="99">
        <f>SUM(F6:F7)</f>
        <v>24154</v>
      </c>
      <c r="G5" s="100">
        <v>1946017</v>
      </c>
      <c r="H5" s="100">
        <f>SUM(H6:H7)</f>
        <v>46635481500</v>
      </c>
    </row>
    <row r="6" spans="1:8" ht="19.5" customHeight="1">
      <c r="A6" s="88"/>
      <c r="B6" s="174"/>
      <c r="C6" s="89"/>
      <c r="D6" s="86"/>
      <c r="E6" s="92" t="s">
        <v>146</v>
      </c>
      <c r="F6" s="95">
        <v>24113</v>
      </c>
      <c r="G6" s="96">
        <v>1946633</v>
      </c>
      <c r="H6" s="96">
        <v>46570837400</v>
      </c>
    </row>
    <row r="7" spans="1:12" ht="19.5" customHeight="1">
      <c r="A7" s="88"/>
      <c r="B7" s="174"/>
      <c r="C7" s="89"/>
      <c r="D7" s="86"/>
      <c r="E7" s="92" t="s">
        <v>147</v>
      </c>
      <c r="F7" s="95">
        <v>41</v>
      </c>
      <c r="G7" s="96">
        <v>1583567</v>
      </c>
      <c r="H7" s="96">
        <v>64644100</v>
      </c>
      <c r="I7" s="106"/>
      <c r="J7" s="96"/>
      <c r="K7" s="96"/>
      <c r="L7" s="96"/>
    </row>
    <row r="8" spans="1:8" ht="19.5" customHeight="1">
      <c r="A8" s="88"/>
      <c r="B8" s="174"/>
      <c r="C8" s="89"/>
      <c r="D8" s="86" t="s">
        <v>7</v>
      </c>
      <c r="E8" s="92"/>
      <c r="F8" s="95">
        <f>SUM(F9:F10)</f>
        <v>19140</v>
      </c>
      <c r="G8" s="96">
        <v>386949</v>
      </c>
      <c r="H8" s="96">
        <f>SUM(H9:H10)</f>
        <v>7343538400</v>
      </c>
    </row>
    <row r="9" spans="1:8" ht="19.5" customHeight="1">
      <c r="A9" s="88"/>
      <c r="B9" s="174"/>
      <c r="C9" s="89"/>
      <c r="D9" s="86"/>
      <c r="E9" s="92" t="s">
        <v>148</v>
      </c>
      <c r="F9" s="95">
        <v>19115</v>
      </c>
      <c r="G9" s="96">
        <v>386876</v>
      </c>
      <c r="H9" s="96">
        <v>7332668000</v>
      </c>
    </row>
    <row r="10" spans="1:12" ht="19.5" customHeight="1">
      <c r="A10" s="88"/>
      <c r="B10" s="174"/>
      <c r="C10" s="89"/>
      <c r="D10" s="86"/>
      <c r="E10" s="92" t="s">
        <v>147</v>
      </c>
      <c r="F10" s="95">
        <v>25</v>
      </c>
      <c r="G10" s="96">
        <v>442262</v>
      </c>
      <c r="H10" s="96">
        <v>10870400</v>
      </c>
      <c r="I10" s="106"/>
      <c r="J10" s="96"/>
      <c r="K10" s="96"/>
      <c r="L10" s="96"/>
    </row>
    <row r="11" spans="1:8" ht="30" customHeight="1">
      <c r="A11" s="88"/>
      <c r="B11" s="174"/>
      <c r="C11" s="89"/>
      <c r="D11" s="173" t="s">
        <v>149</v>
      </c>
      <c r="E11" s="181"/>
      <c r="F11" s="95">
        <f>SUM(F5,F8)</f>
        <v>43294</v>
      </c>
      <c r="G11" s="96"/>
      <c r="H11" s="96">
        <f>SUM(H5,H8)</f>
        <v>53979019900</v>
      </c>
    </row>
    <row r="12" spans="1:8" ht="19.5" customHeight="1">
      <c r="A12" s="88"/>
      <c r="B12" s="174"/>
      <c r="C12" s="89"/>
      <c r="D12" s="86" t="s">
        <v>9</v>
      </c>
      <c r="E12" s="92"/>
      <c r="F12" s="95">
        <v>1872</v>
      </c>
      <c r="G12" s="96">
        <v>1235333</v>
      </c>
      <c r="H12" s="96">
        <v>2312542700</v>
      </c>
    </row>
    <row r="13" spans="1:8" ht="19.5" customHeight="1">
      <c r="A13" s="88"/>
      <c r="B13" s="174"/>
      <c r="C13" s="89"/>
      <c r="D13" s="86" t="s">
        <v>10</v>
      </c>
      <c r="E13" s="92"/>
      <c r="F13" s="95">
        <v>11745</v>
      </c>
      <c r="G13" s="96">
        <v>1034561</v>
      </c>
      <c r="H13" s="96">
        <v>12150916700</v>
      </c>
    </row>
    <row r="14" spans="1:8" ht="19.5" customHeight="1">
      <c r="A14" s="88"/>
      <c r="B14" s="174"/>
      <c r="C14" s="89"/>
      <c r="D14" s="86" t="s">
        <v>11</v>
      </c>
      <c r="E14" s="92"/>
      <c r="F14" s="95">
        <v>1372</v>
      </c>
      <c r="G14" s="96">
        <v>252252</v>
      </c>
      <c r="H14" s="96">
        <v>346090300</v>
      </c>
    </row>
    <row r="15" spans="1:8" ht="30" customHeight="1">
      <c r="A15" s="93"/>
      <c r="B15" s="176"/>
      <c r="C15" s="94"/>
      <c r="D15" s="90" t="s">
        <v>157</v>
      </c>
      <c r="E15" s="107"/>
      <c r="F15" s="97">
        <f>SUM(F11:F14)</f>
        <v>58283</v>
      </c>
      <c r="G15" s="98"/>
      <c r="H15" s="98">
        <f>SUM(H11:H14)</f>
        <v>68788569600</v>
      </c>
    </row>
    <row r="16" spans="1:8" ht="19.5" customHeight="1">
      <c r="A16" s="84"/>
      <c r="B16" s="177" t="s">
        <v>16</v>
      </c>
      <c r="C16" s="85"/>
      <c r="D16" s="91" t="s">
        <v>3</v>
      </c>
      <c r="E16" s="82"/>
      <c r="F16" s="101">
        <v>3539</v>
      </c>
      <c r="G16" s="102">
        <v>2797288</v>
      </c>
      <c r="H16" s="102">
        <v>9899601800</v>
      </c>
    </row>
    <row r="17" spans="1:8" ht="19.5" customHeight="1">
      <c r="A17" s="88"/>
      <c r="B17" s="174"/>
      <c r="C17" s="89"/>
      <c r="D17" s="86" t="s">
        <v>7</v>
      </c>
      <c r="E17" s="106"/>
      <c r="F17" s="95">
        <v>564</v>
      </c>
      <c r="G17" s="96">
        <v>435752</v>
      </c>
      <c r="H17" s="96">
        <v>245764200</v>
      </c>
    </row>
    <row r="18" spans="1:8" ht="30" customHeight="1">
      <c r="A18" s="88"/>
      <c r="B18" s="174"/>
      <c r="C18" s="89"/>
      <c r="D18" s="173" t="s">
        <v>150</v>
      </c>
      <c r="E18" s="174"/>
      <c r="F18" s="95">
        <f>SUM(F16,F17)</f>
        <v>4103</v>
      </c>
      <c r="G18" s="96"/>
      <c r="H18" s="96">
        <f>SUM(H16,H17)</f>
        <v>10145366000</v>
      </c>
    </row>
    <row r="19" spans="1:8" ht="19.5" customHeight="1">
      <c r="A19" s="88"/>
      <c r="B19" s="174"/>
      <c r="C19" s="89"/>
      <c r="D19" s="173" t="s">
        <v>14</v>
      </c>
      <c r="E19" s="174"/>
      <c r="F19" s="95">
        <v>140</v>
      </c>
      <c r="G19" s="96">
        <v>2496264</v>
      </c>
      <c r="H19" s="96">
        <v>349477000</v>
      </c>
    </row>
    <row r="20" spans="1:8" ht="19.5" customHeight="1">
      <c r="A20" s="88"/>
      <c r="B20" s="174"/>
      <c r="C20" s="89"/>
      <c r="D20" s="173" t="s">
        <v>9</v>
      </c>
      <c r="E20" s="174"/>
      <c r="F20" s="95">
        <v>195</v>
      </c>
      <c r="G20" s="96">
        <v>1572972</v>
      </c>
      <c r="H20" s="96">
        <v>306729600</v>
      </c>
    </row>
    <row r="21" spans="1:8" ht="19.5" customHeight="1">
      <c r="A21" s="88"/>
      <c r="B21" s="174"/>
      <c r="C21" s="89"/>
      <c r="D21" s="173" t="s">
        <v>15</v>
      </c>
      <c r="E21" s="174"/>
      <c r="F21" s="95">
        <v>485</v>
      </c>
      <c r="G21" s="96">
        <v>2311318</v>
      </c>
      <c r="H21" s="96">
        <v>1120989300</v>
      </c>
    </row>
    <row r="22" spans="1:8" ht="19.5" customHeight="1">
      <c r="A22" s="88"/>
      <c r="B22" s="174"/>
      <c r="C22" s="89"/>
      <c r="D22" s="173" t="s">
        <v>10</v>
      </c>
      <c r="E22" s="174"/>
      <c r="F22" s="95">
        <v>1424</v>
      </c>
      <c r="G22" s="96">
        <v>1160380</v>
      </c>
      <c r="H22" s="96">
        <v>1652380700</v>
      </c>
    </row>
    <row r="23" spans="1:8" ht="19.5" customHeight="1">
      <c r="A23" s="88"/>
      <c r="B23" s="174"/>
      <c r="C23" s="89"/>
      <c r="D23" s="173" t="s">
        <v>11</v>
      </c>
      <c r="E23" s="174"/>
      <c r="F23" s="95">
        <v>128</v>
      </c>
      <c r="G23" s="96">
        <v>253423</v>
      </c>
      <c r="H23" s="96">
        <v>32438200</v>
      </c>
    </row>
    <row r="24" spans="1:8" ht="30" customHeight="1">
      <c r="A24" s="93"/>
      <c r="B24" s="176"/>
      <c r="C24" s="94"/>
      <c r="D24" s="175" t="s">
        <v>157</v>
      </c>
      <c r="E24" s="176"/>
      <c r="F24" s="97">
        <f>SUM(F18:F23)</f>
        <v>6475</v>
      </c>
      <c r="G24" s="98"/>
      <c r="H24" s="98">
        <f>SUM(H18:H23)</f>
        <v>13607380800</v>
      </c>
    </row>
    <row r="25" spans="1:8" ht="19.5" customHeight="1">
      <c r="A25" s="84"/>
      <c r="B25" s="177" t="s">
        <v>29</v>
      </c>
      <c r="C25" s="85"/>
      <c r="D25" s="91" t="s">
        <v>3</v>
      </c>
      <c r="E25" s="82"/>
      <c r="F25" s="99">
        <f>SUM(F26:F28)</f>
        <v>58650</v>
      </c>
      <c r="G25" s="100">
        <v>466079</v>
      </c>
      <c r="H25" s="100">
        <f>SUM(H26:H28)</f>
        <v>27335514300</v>
      </c>
    </row>
    <row r="26" spans="1:8" ht="19.5" customHeight="1">
      <c r="A26" s="88"/>
      <c r="B26" s="174"/>
      <c r="C26" s="89"/>
      <c r="D26" s="86"/>
      <c r="E26" s="106" t="s">
        <v>151</v>
      </c>
      <c r="F26" s="95">
        <v>17582</v>
      </c>
      <c r="G26" s="96">
        <v>587299</v>
      </c>
      <c r="H26" s="96">
        <v>10325892700</v>
      </c>
    </row>
    <row r="27" spans="1:8" ht="19.5" customHeight="1">
      <c r="A27" s="88"/>
      <c r="B27" s="174"/>
      <c r="C27" s="89"/>
      <c r="D27" s="86"/>
      <c r="E27" s="106" t="s">
        <v>152</v>
      </c>
      <c r="F27" s="95">
        <v>40999</v>
      </c>
      <c r="G27" s="96">
        <v>413241</v>
      </c>
      <c r="H27" s="96">
        <v>16942459300</v>
      </c>
    </row>
    <row r="28" spans="1:8" ht="19.5" customHeight="1">
      <c r="A28" s="88"/>
      <c r="B28" s="174"/>
      <c r="C28" s="89"/>
      <c r="D28" s="86"/>
      <c r="E28" s="106" t="s">
        <v>153</v>
      </c>
      <c r="F28" s="95">
        <v>69</v>
      </c>
      <c r="G28" s="96">
        <v>973367</v>
      </c>
      <c r="H28" s="96">
        <v>67162300</v>
      </c>
    </row>
    <row r="29" spans="1:8" ht="30" customHeight="1">
      <c r="A29" s="88"/>
      <c r="B29" s="174"/>
      <c r="C29" s="89"/>
      <c r="D29" s="173" t="s">
        <v>20</v>
      </c>
      <c r="E29" s="174"/>
      <c r="F29" s="95">
        <v>3015</v>
      </c>
      <c r="G29" s="96">
        <v>415800</v>
      </c>
      <c r="H29" s="96">
        <v>1253637000</v>
      </c>
    </row>
    <row r="30" spans="1:8" ht="19.5" customHeight="1">
      <c r="A30" s="88"/>
      <c r="B30" s="174"/>
      <c r="C30" s="89"/>
      <c r="D30" s="86" t="s">
        <v>7</v>
      </c>
      <c r="E30" s="106"/>
      <c r="F30" s="95">
        <f>SUM(F31:F32)</f>
        <v>23274</v>
      </c>
      <c r="G30" s="96">
        <v>215633</v>
      </c>
      <c r="H30" s="96">
        <f>SUM(H31:H32)</f>
        <v>5018631800</v>
      </c>
    </row>
    <row r="31" spans="1:8" ht="19.5" customHeight="1">
      <c r="A31" s="88"/>
      <c r="B31" s="174"/>
      <c r="C31" s="89"/>
      <c r="D31" s="86"/>
      <c r="E31" s="106" t="s">
        <v>151</v>
      </c>
      <c r="F31" s="95">
        <v>11455</v>
      </c>
      <c r="G31" s="96">
        <v>225515</v>
      </c>
      <c r="H31" s="96">
        <v>2583273700</v>
      </c>
    </row>
    <row r="32" spans="1:8" ht="19.5" customHeight="1">
      <c r="A32" s="88"/>
      <c r="B32" s="174"/>
      <c r="C32" s="89"/>
      <c r="D32" s="86"/>
      <c r="E32" s="106" t="s">
        <v>152</v>
      </c>
      <c r="F32" s="95">
        <v>11819</v>
      </c>
      <c r="G32" s="96">
        <v>206054</v>
      </c>
      <c r="H32" s="96">
        <v>2435358100</v>
      </c>
    </row>
    <row r="33" spans="1:8" ht="30" customHeight="1">
      <c r="A33" s="88"/>
      <c r="B33" s="174"/>
      <c r="C33" s="89"/>
      <c r="D33" s="173" t="s">
        <v>160</v>
      </c>
      <c r="E33" s="174"/>
      <c r="F33" s="95">
        <f>SUM(F25,F29,F30)</f>
        <v>84939</v>
      </c>
      <c r="G33" s="96"/>
      <c r="H33" s="96">
        <f>SUM(H25,H29,H30)</f>
        <v>33607783100</v>
      </c>
    </row>
    <row r="34" spans="1:8" ht="19.5" customHeight="1">
      <c r="A34" s="88"/>
      <c r="B34" s="174"/>
      <c r="C34" s="89"/>
      <c r="D34" s="173" t="s">
        <v>9</v>
      </c>
      <c r="E34" s="174"/>
      <c r="F34" s="95">
        <v>2683</v>
      </c>
      <c r="G34" s="96">
        <v>922619</v>
      </c>
      <c r="H34" s="96">
        <v>2475387300</v>
      </c>
    </row>
    <row r="35" spans="1:8" ht="19.5" customHeight="1">
      <c r="A35" s="88"/>
      <c r="B35" s="174"/>
      <c r="C35" s="89"/>
      <c r="D35" s="173" t="s">
        <v>21</v>
      </c>
      <c r="E35" s="174"/>
      <c r="F35" s="95">
        <v>13</v>
      </c>
      <c r="G35" s="96">
        <v>970331</v>
      </c>
      <c r="H35" s="96">
        <v>12614300</v>
      </c>
    </row>
    <row r="36" spans="1:8" ht="19.5" customHeight="1">
      <c r="A36" s="88"/>
      <c r="B36" s="174"/>
      <c r="C36" s="89"/>
      <c r="D36" s="173" t="s">
        <v>22</v>
      </c>
      <c r="E36" s="174"/>
      <c r="F36" s="95">
        <v>2</v>
      </c>
      <c r="G36" s="96">
        <v>532300</v>
      </c>
      <c r="H36" s="96">
        <v>1064600</v>
      </c>
    </row>
    <row r="37" spans="1:8" ht="19.5" customHeight="1">
      <c r="A37" s="88"/>
      <c r="B37" s="174"/>
      <c r="C37" s="89"/>
      <c r="D37" s="173" t="s">
        <v>23</v>
      </c>
      <c r="E37" s="174"/>
      <c r="F37" s="103" t="s">
        <v>143</v>
      </c>
      <c r="G37" s="104" t="s">
        <v>143</v>
      </c>
      <c r="H37" s="104" t="s">
        <v>143</v>
      </c>
    </row>
    <row r="38" spans="1:8" ht="15.75" customHeight="1">
      <c r="A38" s="88"/>
      <c r="B38" s="174"/>
      <c r="C38" s="89"/>
      <c r="D38" s="86" t="s">
        <v>24</v>
      </c>
      <c r="E38" s="106"/>
      <c r="F38" s="95">
        <f>SUM(F39:F40)</f>
        <v>21576</v>
      </c>
      <c r="G38" s="96">
        <v>926561</v>
      </c>
      <c r="H38" s="96">
        <f>SUM(H39:H40)</f>
        <v>19991482400</v>
      </c>
    </row>
    <row r="39" spans="1:8" ht="15.75" customHeight="1">
      <c r="A39" s="88"/>
      <c r="B39" s="174"/>
      <c r="C39" s="89"/>
      <c r="D39" s="86"/>
      <c r="E39" s="106" t="s">
        <v>154</v>
      </c>
      <c r="F39" s="95">
        <v>5358</v>
      </c>
      <c r="G39" s="96">
        <v>901295</v>
      </c>
      <c r="H39" s="96">
        <v>4829138000</v>
      </c>
    </row>
    <row r="40" spans="1:8" ht="15.75" customHeight="1">
      <c r="A40" s="88"/>
      <c r="B40" s="174"/>
      <c r="C40" s="89"/>
      <c r="D40" s="86"/>
      <c r="E40" s="106" t="s">
        <v>155</v>
      </c>
      <c r="F40" s="95">
        <v>16218</v>
      </c>
      <c r="G40" s="96">
        <v>934908</v>
      </c>
      <c r="H40" s="96">
        <v>15162344400</v>
      </c>
    </row>
    <row r="41" spans="1:8" ht="15.75" customHeight="1">
      <c r="A41" s="88"/>
      <c r="B41" s="174"/>
      <c r="C41" s="89"/>
      <c r="D41" s="86" t="s">
        <v>27</v>
      </c>
      <c r="E41" s="106"/>
      <c r="F41" s="95">
        <f>SUM(F42:F43)</f>
        <v>1289</v>
      </c>
      <c r="G41" s="96">
        <v>756823</v>
      </c>
      <c r="H41" s="96">
        <f>SUM(H42:H43)</f>
        <v>975544500</v>
      </c>
    </row>
    <row r="42" spans="1:8" ht="15.75" customHeight="1">
      <c r="A42" s="88"/>
      <c r="B42" s="174"/>
      <c r="C42" s="89"/>
      <c r="D42" s="86"/>
      <c r="E42" s="106" t="s">
        <v>154</v>
      </c>
      <c r="F42" s="95">
        <v>1289</v>
      </c>
      <c r="G42" s="96">
        <v>756823</v>
      </c>
      <c r="H42" s="96">
        <v>975544500</v>
      </c>
    </row>
    <row r="43" spans="1:8" ht="15.75" customHeight="1">
      <c r="A43" s="88"/>
      <c r="B43" s="174"/>
      <c r="C43" s="89"/>
      <c r="D43" s="86"/>
      <c r="E43" s="106" t="s">
        <v>155</v>
      </c>
      <c r="F43" s="103" t="s">
        <v>144</v>
      </c>
      <c r="G43" s="104" t="s">
        <v>144</v>
      </c>
      <c r="H43" s="104" t="s">
        <v>144</v>
      </c>
    </row>
    <row r="44" spans="1:8" ht="30" customHeight="1">
      <c r="A44" s="88"/>
      <c r="B44" s="174"/>
      <c r="C44" s="89"/>
      <c r="D44" s="173" t="s">
        <v>28</v>
      </c>
      <c r="E44" s="174"/>
      <c r="F44" s="95">
        <v>855</v>
      </c>
      <c r="G44" s="96">
        <v>472555</v>
      </c>
      <c r="H44" s="96">
        <v>404034100</v>
      </c>
    </row>
    <row r="45" spans="1:8" ht="30" customHeight="1">
      <c r="A45" s="93"/>
      <c r="B45" s="176"/>
      <c r="C45" s="94"/>
      <c r="D45" s="175" t="s">
        <v>157</v>
      </c>
      <c r="E45" s="176"/>
      <c r="F45" s="97">
        <f>SUM(F33,F34:F37,F38,F41,F44)</f>
        <v>111357</v>
      </c>
      <c r="G45" s="98"/>
      <c r="H45" s="98">
        <f>SUM(H33,H34:H37,H38,H41,H44)</f>
        <v>57467910300</v>
      </c>
    </row>
    <row r="46" spans="1:8" ht="19.5" customHeight="1">
      <c r="A46" s="84"/>
      <c r="B46" s="177" t="s">
        <v>30</v>
      </c>
      <c r="C46" s="85"/>
      <c r="D46" s="179" t="s">
        <v>3</v>
      </c>
      <c r="E46" s="180"/>
      <c r="F46" s="99">
        <v>231389</v>
      </c>
      <c r="G46" s="100">
        <v>1052321</v>
      </c>
      <c r="H46" s="100">
        <v>243495561700</v>
      </c>
    </row>
    <row r="47" spans="1:8" ht="19.5" customHeight="1">
      <c r="A47" s="88"/>
      <c r="B47" s="178"/>
      <c r="C47" s="89"/>
      <c r="D47" s="173" t="s">
        <v>9</v>
      </c>
      <c r="E47" s="181"/>
      <c r="F47" s="95">
        <v>4140</v>
      </c>
      <c r="G47" s="96">
        <v>1145362</v>
      </c>
      <c r="H47" s="96">
        <v>4741800400</v>
      </c>
    </row>
    <row r="48" spans="1:8" ht="19.5" customHeight="1">
      <c r="A48" s="88"/>
      <c r="B48" s="178"/>
      <c r="C48" s="89"/>
      <c r="D48" s="173" t="s">
        <v>10</v>
      </c>
      <c r="E48" s="181"/>
      <c r="F48" s="95">
        <v>38550</v>
      </c>
      <c r="G48" s="96">
        <v>991988</v>
      </c>
      <c r="H48" s="96">
        <v>38241121100</v>
      </c>
    </row>
    <row r="49" spans="1:8" ht="30" customHeight="1">
      <c r="A49" s="88"/>
      <c r="B49" s="178"/>
      <c r="C49" s="89"/>
      <c r="D49" s="182" t="s">
        <v>157</v>
      </c>
      <c r="E49" s="173"/>
      <c r="F49" s="95">
        <f>SUM(F46:F48)</f>
        <v>274079</v>
      </c>
      <c r="G49" s="96"/>
      <c r="H49" s="96">
        <f>SUM(H46:H48)</f>
        <v>286478483200</v>
      </c>
    </row>
    <row r="50" spans="1:8" ht="30" customHeight="1" thickBot="1">
      <c r="A50" s="115"/>
      <c r="B50" s="116" t="s">
        <v>156</v>
      </c>
      <c r="C50" s="116"/>
      <c r="D50" s="118"/>
      <c r="E50" s="116"/>
      <c r="F50" s="119">
        <f>SUM(F15,F24,F45,F49)</f>
        <v>450194</v>
      </c>
      <c r="G50" s="117"/>
      <c r="H50" s="117">
        <f>SUM(H15,H24,H45,H49)</f>
        <v>426342343900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>
      <c r="H61" s="87"/>
    </row>
    <row r="62" ht="15.75" customHeight="1"/>
    <row r="63" ht="15.75" customHeight="1"/>
    <row r="64" ht="15.75" customHeight="1"/>
    <row r="65" ht="15.75" customHeight="1"/>
    <row r="66" ht="15" customHeight="1"/>
    <row r="67" ht="15" customHeight="1"/>
    <row r="68" ht="15" customHeight="1"/>
  </sheetData>
  <mergeCells count="27">
    <mergeCell ref="I2:K2"/>
    <mergeCell ref="B2:G2"/>
    <mergeCell ref="D4:E4"/>
    <mergeCell ref="B5:B15"/>
    <mergeCell ref="D11:E11"/>
    <mergeCell ref="B16:B24"/>
    <mergeCell ref="D18:E18"/>
    <mergeCell ref="D19:E19"/>
    <mergeCell ref="D20:E20"/>
    <mergeCell ref="D21:E21"/>
    <mergeCell ref="D22:E22"/>
    <mergeCell ref="D23:E23"/>
    <mergeCell ref="D24:E24"/>
    <mergeCell ref="D37:E37"/>
    <mergeCell ref="D29:E29"/>
    <mergeCell ref="D33:E33"/>
    <mergeCell ref="D34:E34"/>
    <mergeCell ref="D44:E44"/>
    <mergeCell ref="D45:E45"/>
    <mergeCell ref="B46:B49"/>
    <mergeCell ref="D46:E46"/>
    <mergeCell ref="D47:E47"/>
    <mergeCell ref="D48:E48"/>
    <mergeCell ref="D49:E49"/>
    <mergeCell ref="B25:B45"/>
    <mergeCell ref="D35:E35"/>
    <mergeCell ref="D36:E3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2004-11-26T00:18:13Z</cp:lastPrinted>
  <dcterms:modified xsi:type="dcterms:W3CDTF">2004-12-07T07:09:43Z</dcterms:modified>
  <cp:category/>
  <cp:version/>
  <cp:contentType/>
  <cp:contentStatus/>
</cp:coreProperties>
</file>