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50" activeTab="0"/>
  </bookViews>
  <sheets>
    <sheet name="長崎市～小浜町" sheetId="1" r:id="rId1"/>
    <sheet name="南串山町～上対馬町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<sst xmlns="http://schemas.openxmlformats.org/spreadsheetml/2006/main" count="230" uniqueCount="131">
  <si>
    <t>一                            般                             世</t>
  </si>
  <si>
    <t xml:space="preserve">          帯</t>
  </si>
  <si>
    <t>市町村</t>
  </si>
  <si>
    <t>世                              帯                              数</t>
  </si>
  <si>
    <t>計</t>
  </si>
  <si>
    <t>１人</t>
  </si>
  <si>
    <t>２人</t>
  </si>
  <si>
    <t>３人</t>
  </si>
  <si>
    <t>４人</t>
  </si>
  <si>
    <t>５人</t>
  </si>
  <si>
    <t>６人</t>
  </si>
  <si>
    <t>７人</t>
  </si>
  <si>
    <t>８人</t>
  </si>
  <si>
    <t>９人</t>
  </si>
  <si>
    <t>10人以上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</si>
  <si>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</si>
  <si>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</si>
  <si>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</si>
  <si>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</si>
  <si>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</si>
  <si>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</si>
  <si>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</si>
  <si>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</si>
  <si>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</si>
  <si>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</si>
  <si>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</si>
  <si>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香    焼    町</t>
  </si>
  <si>
    <t>伊  王  島  町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</si>
  <si>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</si>
  <si>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</si>
  <si>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</si>
  <si>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</si>
  <si>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</si>
  <si>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</si>
  <si>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</si>
  <si>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</si>
  <si>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</si>
  <si>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</si>
  <si>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</si>
  <si>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</si>
  <si>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</si>
  <si>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</si>
  <si>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</si>
  <si>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</si>
  <si>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</si>
  <si>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</si>
  <si>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</si>
  <si>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</si>
  <si>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</si>
  <si>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</si>
  <si>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</si>
  <si>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</si>
  <si>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</si>
  <si>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</si>
  <si>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</si>
  <si>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</si>
  <si>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</si>
  <si>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</si>
  <si>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</si>
  <si>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</si>
  <si>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</si>
  <si>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</si>
  <si>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</si>
  <si>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</si>
  <si>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</si>
  <si>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</si>
  <si>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</si>
  <si>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</si>
  <si>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</si>
  <si>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</si>
  <si>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</si>
  <si>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</si>
  <si>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</si>
  <si>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</si>
  <si>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</si>
  <si>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</si>
  <si>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</si>
  <si>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</si>
  <si>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</si>
  <si>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</si>
  <si>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</si>
  <si>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</si>
  <si>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</si>
  <si>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</si>
  <si>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</si>
  <si>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</si>
  <si>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</si>
  <si>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</si>
  <si>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</si>
  <si>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</si>
  <si>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</si>
  <si>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</si>
  <si>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</si>
  <si>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</si>
  <si>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</si>
  <si>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</si>
  <si>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</si>
  <si>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</si>
  <si>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</si>
  <si>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</si>
  <si>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</si>
  <si>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</si>
  <si>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</si>
  <si>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</si>
  <si>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>一般世帯人員</t>
  </si>
  <si>
    <t>１世帯当たり
人        員</t>
  </si>
  <si>
    <t>１世帯当たり
延べ面積
（㎡）</t>
  </si>
  <si>
    <t>１人当たり
延べ面積
（㎡）</t>
  </si>
  <si>
    <t>（再掲）
間借り・下宿
な   ど   の
単   身   者</t>
  </si>
  <si>
    <t>（再掲）
会社などの
独 身 寮 の
単   身   者</t>
  </si>
  <si>
    <t>世帯数</t>
  </si>
  <si>
    <t>世帯人員</t>
  </si>
  <si>
    <t>住宅に住む一般世帯</t>
  </si>
  <si>
    <t>（平成12年） （続）</t>
  </si>
  <si>
    <t>（平成12年）</t>
  </si>
  <si>
    <t>資料  総務省統計局「国勢調査報告」</t>
  </si>
  <si>
    <t xml:space="preserve">       -</t>
  </si>
  <si>
    <t xml:space="preserve">          -</t>
  </si>
  <si>
    <t>平成 2年</t>
  </si>
  <si>
    <t xml:space="preserve">         -</t>
  </si>
  <si>
    <t xml:space="preserve">       単位：世帯、人</t>
  </si>
  <si>
    <t xml:space="preserve">                                       ２１      一   般   世   帯   数</t>
  </si>
  <si>
    <t xml:space="preserve">  お   よ   び   一   般   世   帯   人   員</t>
  </si>
  <si>
    <t xml:space="preserve">     単位：世帯、人</t>
  </si>
  <si>
    <t xml:space="preserve">          -</t>
  </si>
  <si>
    <t xml:space="preserve">         12</t>
  </si>
  <si>
    <t xml:space="preserve">          7</t>
  </si>
  <si>
    <t xml:space="preserve">  お   よ   び   一   般   世   帯   人   員</t>
  </si>
  <si>
    <t xml:space="preserve">                                      ２１      一   般   世   帯   数</t>
  </si>
  <si>
    <t>国勢調査（各年10月 1日現在）による。</t>
  </si>
  <si>
    <t>１世帯当たり人員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</si>
</sst>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.00_ ;[Red]\-#,##0.00\ "/>
    <numFmt numFmtId="183" formatCode="#,##0.0_ ;[Red]\-#,##0.0\ "/>
    <numFmt numFmtId="184" formatCode="0_ ;[Red]\-0\ "/>
    <numFmt numFmtId="185" formatCode="0.00_);[Red]\(0.00\)"/>
    <numFmt numFmtId="186" formatCode="#,##0_);[Red]\(#,##0\)"/>
    <numFmt numFmtId="187" formatCode="#,##0_ "/>
  </numFmts>
  <fonts count="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182" fontId="5" fillId="0" borderId="0" xfId="15" applyNumberFormat="1" applyFont="1" applyFill="1" applyAlignment="1">
      <alignment/>
    </xf>
    <xf numFmtId="181" fontId="5" fillId="0" borderId="0" xfId="15" applyFont="1" applyFill="1" applyAlignment="1">
      <alignment/>
    </xf>
    <xf numFmtId="181" fontId="4" fillId="0" borderId="0" xfId="15" applyFont="1" applyFill="1" applyAlignment="1">
      <alignment/>
    </xf>
    <xf numFmtId="0" fontId="0" fillId="0" borderId="0" xfId="0" applyFont="1" applyFill="1" applyAlignment="1">
      <alignment/>
    </xf>
    <xf numFmtId="181" fontId="5" fillId="0" borderId="1" xfId="15" applyFont="1" applyFill="1" applyBorder="1" applyAlignment="1">
      <alignment/>
    </xf>
    <xf numFmtId="182" fontId="5" fillId="0" borderId="1" xfId="15" applyNumberFormat="1" applyFont="1" applyFill="1" applyBorder="1" applyAlignment="1">
      <alignment/>
    </xf>
    <xf numFmtId="181" fontId="5" fillId="0" borderId="1" xfId="15" applyFont="1" applyFill="1" applyBorder="1" applyAlignment="1">
      <alignment horizontal="centerContinuous"/>
    </xf>
    <xf numFmtId="0" fontId="0" fillId="0" borderId="1" xfId="0" applyFont="1" applyFill="1" applyBorder="1" applyAlignment="1">
      <alignment horizontal="centerContinuous"/>
    </xf>
    <xf numFmtId="181" fontId="5" fillId="0" borderId="2" xfId="15" applyFont="1" applyFill="1" applyBorder="1" applyAlignment="1">
      <alignment/>
    </xf>
    <xf numFmtId="181" fontId="5" fillId="0" borderId="3" xfId="15" applyFont="1" applyFill="1" applyBorder="1" applyAlignment="1">
      <alignment horizontal="centerContinuous"/>
    </xf>
    <xf numFmtId="181" fontId="5" fillId="0" borderId="3" xfId="15" applyFont="1" applyFill="1" applyBorder="1" applyAlignment="1">
      <alignment/>
    </xf>
    <xf numFmtId="182" fontId="5" fillId="0" borderId="3" xfId="15" applyNumberFormat="1" applyFont="1" applyFill="1" applyBorder="1" applyAlignment="1">
      <alignment/>
    </xf>
    <xf numFmtId="181" fontId="5" fillId="0" borderId="0" xfId="15" applyFont="1" applyFill="1" applyBorder="1" applyAlignment="1">
      <alignment/>
    </xf>
    <xf numFmtId="181" fontId="5" fillId="0" borderId="0" xfId="15" applyFont="1" applyFill="1" applyBorder="1" applyAlignment="1">
      <alignment horizontal="distributed"/>
    </xf>
    <xf numFmtId="181" fontId="5" fillId="0" borderId="4" xfId="15" applyFont="1" applyFill="1" applyBorder="1" applyAlignment="1">
      <alignment horizontal="centerContinuous"/>
    </xf>
    <xf numFmtId="181" fontId="5" fillId="0" borderId="4" xfId="15" applyFont="1" applyFill="1" applyBorder="1" applyAlignment="1">
      <alignment horizontal="distributed"/>
    </xf>
    <xf numFmtId="181" fontId="5" fillId="0" borderId="4" xfId="15" applyFont="1" applyFill="1" applyBorder="1" applyAlignment="1">
      <alignment/>
    </xf>
    <xf numFmtId="0" fontId="5" fillId="0" borderId="4" xfId="0" applyFont="1" applyFill="1" applyBorder="1" applyAlignment="1">
      <alignment/>
    </xf>
    <xf numFmtId="181" fontId="5" fillId="0" borderId="5" xfId="15" applyFont="1" applyFill="1" applyBorder="1" applyAlignment="1">
      <alignment horizontal="distributed" vertical="center"/>
    </xf>
    <xf numFmtId="181" fontId="5" fillId="0" borderId="5" xfId="15" applyFont="1" applyFill="1" applyBorder="1" applyAlignment="1">
      <alignment horizontal="distributed" vertical="distributed"/>
    </xf>
    <xf numFmtId="181" fontId="5" fillId="0" borderId="6" xfId="15" applyFont="1" applyFill="1" applyBorder="1" applyAlignment="1">
      <alignment horizontal="distributed" vertical="center"/>
    </xf>
    <xf numFmtId="181" fontId="5" fillId="0" borderId="0" xfId="15" applyFont="1" applyFill="1" applyAlignment="1">
      <alignment horizontal="distributed"/>
    </xf>
    <xf numFmtId="181" fontId="5" fillId="0" borderId="7" xfId="15" applyFont="1" applyFill="1" applyBorder="1" applyAlignment="1">
      <alignment/>
    </xf>
    <xf numFmtId="181" fontId="5" fillId="0" borderId="0" xfId="15" applyFont="1" applyFill="1" applyBorder="1" applyAlignment="1">
      <alignment/>
    </xf>
    <xf numFmtId="0" fontId="5" fillId="0" borderId="0" xfId="15" applyNumberFormat="1" applyFont="1" applyFill="1" applyAlignment="1" quotePrefix="1">
      <alignment/>
    </xf>
    <xf numFmtId="181" fontId="5" fillId="0" borderId="0" xfId="15" applyNumberFormat="1" applyFont="1" applyFill="1" applyAlignment="1">
      <alignment/>
    </xf>
    <xf numFmtId="0" fontId="5" fillId="0" borderId="0" xfId="0" applyFont="1" applyFill="1" applyBorder="1" applyAlignment="1">
      <alignment horizontal="right"/>
    </xf>
    <xf numFmtId="181" fontId="5" fillId="0" borderId="0" xfId="15" applyFont="1" applyFill="1" applyAlignment="1">
      <alignment horizontal="right"/>
    </xf>
    <xf numFmtId="181" fontId="5" fillId="0" borderId="0" xfId="15" applyFont="1" applyFill="1" applyAlignment="1" quotePrefix="1">
      <alignment horizontal="right"/>
    </xf>
    <xf numFmtId="181" fontId="5" fillId="0" borderId="0" xfId="15" applyNumberFormat="1" applyFont="1" applyFill="1" applyAlignment="1" quotePrefix="1">
      <alignment horizontal="right"/>
    </xf>
    <xf numFmtId="181" fontId="5" fillId="0" borderId="0" xfId="15" applyFont="1" applyFill="1" applyBorder="1" applyAlignment="1">
      <alignment horizontal="right"/>
    </xf>
    <xf numFmtId="181" fontId="5" fillId="0" borderId="1" xfId="15" applyFont="1" applyFill="1" applyBorder="1" applyAlignment="1">
      <alignment horizontal="right"/>
    </xf>
    <xf numFmtId="181" fontId="5" fillId="0" borderId="8" xfId="15" applyFont="1" applyFill="1" applyBorder="1" applyAlignment="1">
      <alignment/>
    </xf>
    <xf numFmtId="181" fontId="5" fillId="0" borderId="1" xfId="15" applyNumberFormat="1" applyFont="1" applyFill="1" applyBorder="1" applyAlignment="1">
      <alignment/>
    </xf>
    <xf numFmtId="181" fontId="5" fillId="0" borderId="9" xfId="15" applyFont="1" applyFill="1" applyBorder="1" applyAlignment="1">
      <alignment horizontal="distributed" vertical="center"/>
    </xf>
    <xf numFmtId="181" fontId="5" fillId="0" borderId="10" xfId="15" applyFont="1" applyFill="1" applyBorder="1" applyAlignment="1">
      <alignment horizontal="centerContinuous" vertical="center"/>
    </xf>
    <xf numFmtId="181" fontId="5" fillId="0" borderId="3" xfId="15" applyFont="1" applyFill="1" applyBorder="1" applyAlignment="1">
      <alignment vertical="center"/>
    </xf>
    <xf numFmtId="181" fontId="5" fillId="0" borderId="11" xfId="15" applyFont="1" applyFill="1" applyBorder="1" applyAlignment="1">
      <alignment horizontal="centerContinuous" vertical="center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" xfId="0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181" fontId="5" fillId="0" borderId="12" xfId="15" applyFont="1" applyFill="1" applyBorder="1" applyAlignment="1">
      <alignment horizontal="distributed" vertical="center"/>
    </xf>
    <xf numFmtId="181" fontId="5" fillId="0" borderId="0" xfId="15" applyFont="1" applyFill="1" applyAlignment="1">
      <alignment horizontal="center"/>
    </xf>
    <xf numFmtId="183" fontId="5" fillId="0" borderId="0" xfId="15" applyNumberFormat="1" applyFont="1" applyFill="1" applyAlignment="1">
      <alignment/>
    </xf>
    <xf numFmtId="183" fontId="5" fillId="0" borderId="1" xfId="15" applyNumberFormat="1" applyFont="1" applyFill="1" applyBorder="1" applyAlignment="1">
      <alignment/>
    </xf>
    <xf numFmtId="181" fontId="5" fillId="0" borderId="0" xfId="15" applyFont="1" applyFill="1" applyAlignment="1">
      <alignment/>
    </xf>
    <xf numFmtId="183" fontId="5" fillId="0" borderId="0" xfId="15" applyNumberFormat="1" applyFont="1" applyFill="1" applyBorder="1" applyAlignment="1">
      <alignment/>
    </xf>
    <xf numFmtId="181" fontId="5" fillId="0" borderId="0" xfId="15" applyNumberFormat="1" applyFont="1" applyFill="1" applyAlignment="1" quotePrefix="1">
      <alignment horizontal="center"/>
    </xf>
    <xf numFmtId="185" fontId="5" fillId="0" borderId="0" xfId="15" applyNumberFormat="1" applyFont="1" applyFill="1" applyAlignment="1">
      <alignment/>
    </xf>
    <xf numFmtId="185" fontId="5" fillId="0" borderId="1" xfId="15" applyNumberFormat="1" applyFont="1" applyFill="1" applyBorder="1" applyAlignment="1">
      <alignment/>
    </xf>
    <xf numFmtId="181" fontId="5" fillId="0" borderId="0" xfId="15" applyFont="1" applyFill="1" applyAlignment="1" quotePrefix="1">
      <alignment horizontal="center"/>
    </xf>
    <xf numFmtId="182" fontId="5" fillId="0" borderId="0" xfId="15" applyNumberFormat="1" applyFont="1" applyFill="1" applyAlignment="1" quotePrefix="1">
      <alignment horizontal="center"/>
    </xf>
    <xf numFmtId="187" fontId="5" fillId="0" borderId="0" xfId="15" applyNumberFormat="1" applyFont="1" applyFill="1" applyAlignment="1">
      <alignment/>
    </xf>
    <xf numFmtId="187" fontId="5" fillId="0" borderId="1" xfId="15" applyNumberFormat="1" applyFont="1" applyFill="1" applyBorder="1" applyAlignment="1">
      <alignment/>
    </xf>
    <xf numFmtId="187" fontId="5" fillId="0" borderId="0" xfId="15" applyNumberFormat="1" applyFont="1" applyFill="1" applyBorder="1" applyAlignment="1">
      <alignment/>
    </xf>
    <xf numFmtId="38" fontId="5" fillId="0" borderId="0" xfId="15" applyNumberFormat="1" applyFont="1" applyFill="1" applyBorder="1" applyAlignment="1" quotePrefix="1">
      <alignment horizontal="center"/>
    </xf>
    <xf numFmtId="187" fontId="5" fillId="0" borderId="0" xfId="15" applyNumberFormat="1" applyFont="1" applyFill="1" applyBorder="1" applyAlignment="1">
      <alignment/>
    </xf>
    <xf numFmtId="185" fontId="5" fillId="0" borderId="0" xfId="15" applyNumberFormat="1" applyFont="1" applyFill="1" applyBorder="1" applyAlignment="1">
      <alignment/>
    </xf>
    <xf numFmtId="182" fontId="5" fillId="0" borderId="13" xfId="15" applyNumberFormat="1" applyFont="1" applyFill="1" applyBorder="1" applyAlignment="1">
      <alignment horizontal="distributed" vertical="center" wrapText="1"/>
    </xf>
    <xf numFmtId="182" fontId="5" fillId="0" borderId="14" xfId="15" applyNumberFormat="1" applyFont="1" applyFill="1" applyBorder="1" applyAlignment="1">
      <alignment horizontal="distributed" vertical="center" wrapText="1"/>
    </xf>
    <xf numFmtId="181" fontId="5" fillId="0" borderId="15" xfId="15" applyFont="1" applyFill="1" applyBorder="1" applyAlignment="1">
      <alignment horizontal="distributed" vertical="center" wrapText="1"/>
    </xf>
    <xf numFmtId="181" fontId="5" fillId="0" borderId="16" xfId="15" applyFont="1" applyFill="1" applyBorder="1" applyAlignment="1">
      <alignment horizontal="distributed" vertical="center" wrapText="1"/>
    </xf>
    <xf numFmtId="181" fontId="5" fillId="0" borderId="14" xfId="15" applyFont="1" applyFill="1" applyBorder="1" applyAlignment="1">
      <alignment horizontal="distributed" vertical="center" wrapText="1"/>
    </xf>
    <xf numFmtId="181" fontId="5" fillId="0" borderId="17" xfId="15" applyFont="1" applyFill="1" applyBorder="1" applyAlignment="1">
      <alignment horizontal="distributed" vertical="center" wrapText="1"/>
    </xf>
    <xf numFmtId="181" fontId="5" fillId="0" borderId="7" xfId="15" applyFont="1" applyFill="1" applyBorder="1" applyAlignment="1">
      <alignment horizontal="distributed" vertical="center" wrapText="1"/>
    </xf>
    <xf numFmtId="181" fontId="5" fillId="0" borderId="11" xfId="15" applyFont="1" applyFill="1" applyBorder="1" applyAlignment="1">
      <alignment horizontal="distributed" vertical="center" wrapText="1"/>
    </xf>
    <xf numFmtId="181" fontId="5" fillId="0" borderId="13" xfId="15" applyFont="1" applyFill="1" applyBorder="1" applyAlignment="1">
      <alignment horizontal="distributed" vertical="center"/>
    </xf>
    <xf numFmtId="181" fontId="5" fillId="0" borderId="14" xfId="15" applyFont="1" applyFill="1" applyBorder="1" applyAlignment="1">
      <alignment horizontal="distributed" vertical="center"/>
    </xf>
    <xf numFmtId="181" fontId="5" fillId="0" borderId="2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distributed" vertical="center"/>
    </xf>
    <xf numFmtId="181" fontId="5" fillId="0" borderId="4" xfId="15" applyFont="1" applyFill="1" applyBorder="1" applyAlignment="1">
      <alignment horizontal="distributed" vertical="center"/>
    </xf>
    <xf numFmtId="182" fontId="5" fillId="0" borderId="10" xfId="15" applyNumberFormat="1" applyFont="1" applyFill="1" applyBorder="1" applyAlignment="1">
      <alignment horizontal="distributed" vertical="center"/>
    </xf>
    <xf numFmtId="182" fontId="5" fillId="0" borderId="3" xfId="15" applyNumberFormat="1" applyFont="1" applyFill="1" applyBorder="1" applyAlignment="1">
      <alignment horizontal="distributed" vertical="center"/>
    </xf>
    <xf numFmtId="182" fontId="5" fillId="0" borderId="18" xfId="15" applyNumberFormat="1" applyFont="1" applyFill="1" applyBorder="1" applyAlignment="1">
      <alignment horizontal="distributed" vertical="center"/>
    </xf>
    <xf numFmtId="182" fontId="5" fillId="0" borderId="13" xfId="15" applyNumberFormat="1" applyFont="1" applyFill="1" applyBorder="1" applyAlignment="1">
      <alignment horizontal="distributed" vertical="center" wrapText="1"/>
    </xf>
    <xf numFmtId="182" fontId="5" fillId="0" borderId="14" xfId="15" applyNumberFormat="1" applyFont="1" applyFill="1" applyBorder="1" applyAlignment="1">
      <alignment horizontal="distributed" vertical="center"/>
    </xf>
    <xf numFmtId="187" fontId="5" fillId="0" borderId="13" xfId="15" applyNumberFormat="1" applyFont="1" applyFill="1" applyBorder="1" applyAlignment="1">
      <alignment horizontal="distributed" vertical="center" wrapText="1"/>
    </xf>
    <xf numFmtId="187" fontId="5" fillId="0" borderId="14" xfId="15" applyNumberFormat="1" applyFont="1" applyFill="1" applyBorder="1" applyAlignment="1">
      <alignment horizontal="distributed" vertical="center"/>
    </xf>
    <xf numFmtId="181" fontId="5" fillId="0" borderId="13" xfId="15" applyFont="1" applyFill="1" applyBorder="1" applyAlignment="1">
      <alignment horizontal="distributed" wrapText="1"/>
    </xf>
    <xf numFmtId="181" fontId="5" fillId="0" borderId="14" xfId="15" applyFont="1" applyFill="1" applyBorder="1" applyAlignment="1">
      <alignment horizontal="distributed" wrapText="1"/>
    </xf>
    <xf numFmtId="182" fontId="5" fillId="0" borderId="10" xfId="15" applyNumberFormat="1" applyFont="1" applyFill="1" applyBorder="1" applyAlignment="1">
      <alignment horizontal="distributed" vertical="top"/>
    </xf>
    <xf numFmtId="182" fontId="5" fillId="0" borderId="3" xfId="15" applyNumberFormat="1" applyFont="1" applyFill="1" applyBorder="1" applyAlignment="1">
      <alignment horizontal="distributed" vertical="top"/>
    </xf>
    <xf numFmtId="182" fontId="5" fillId="0" borderId="18" xfId="15" applyNumberFormat="1" applyFont="1" applyFill="1" applyBorder="1" applyAlignment="1">
      <alignment horizontal="distributed" vertical="top"/>
    </xf>
    <xf numFmtId="181" fontId="5" fillId="0" borderId="19" xfId="15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1"/>
  <sheetViews>
    <sheetView showGridLines="0" tabSelected="1" zoomScale="75" zoomScaleNormal="75" workbookViewId="0" topLeftCell="A1">
      <selection activeCell="B1" sqref="B1"/>
    </sheetView>
  </sheetViews>
  <sheetFormatPr defaultColWidth="8.625" defaultRowHeight="12.75"/>
  <cols>
    <col min="1" max="1" width="0.875" style="2" customWidth="1"/>
    <col min="2" max="2" width="19.25390625" style="2" customWidth="1"/>
    <col min="3" max="3" width="0.875" style="2" customWidth="1"/>
    <col min="4" max="5" width="12.875" style="2" customWidth="1"/>
    <col min="6" max="13" width="12.625" style="2" customWidth="1"/>
    <col min="14" max="14" width="12.75390625" style="2" customWidth="1"/>
    <col min="15" max="15" width="15.875" style="2" customWidth="1"/>
    <col min="16" max="16" width="15.625" style="1" customWidth="1"/>
    <col min="17" max="18" width="14.25390625" style="54" customWidth="1"/>
    <col min="19" max="19" width="15.25390625" style="1" customWidth="1"/>
    <col min="20" max="20" width="15.125" style="2" customWidth="1"/>
    <col min="21" max="21" width="15.25390625" style="2" customWidth="1"/>
    <col min="22" max="23" width="16.125" style="2" customWidth="1"/>
    <col min="24" max="24" width="4.00390625" style="2" customWidth="1"/>
    <col min="25" max="16384" width="8.625" style="2" customWidth="1"/>
  </cols>
  <sheetData>
    <row r="1" spans="2:22" ht="24">
      <c r="B1" s="3" t="s">
        <v>121</v>
      </c>
      <c r="C1" s="3"/>
      <c r="N1" s="3" t="s">
        <v>122</v>
      </c>
      <c r="U1" s="47" t="s">
        <v>114</v>
      </c>
      <c r="V1" s="4"/>
    </row>
    <row r="2" spans="1:23" ht="15" customHeight="1" thickBot="1">
      <c r="A2" s="5"/>
      <c r="B2" s="5" t="s">
        <v>129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6"/>
      <c r="Q2" s="55"/>
      <c r="R2" s="55"/>
      <c r="S2" s="6"/>
      <c r="T2" s="5"/>
      <c r="U2" s="5"/>
      <c r="V2" s="7" t="s">
        <v>120</v>
      </c>
      <c r="W2" s="8"/>
    </row>
    <row r="3" spans="1:23" ht="16.5" customHeight="1">
      <c r="A3" s="9"/>
      <c r="B3" s="70" t="s">
        <v>2</v>
      </c>
      <c r="C3" s="9"/>
      <c r="D3" s="36" t="s">
        <v>0</v>
      </c>
      <c r="E3" s="10"/>
      <c r="F3" s="10"/>
      <c r="G3" s="10"/>
      <c r="H3" s="10"/>
      <c r="I3" s="10"/>
      <c r="J3" s="10"/>
      <c r="K3" s="10"/>
      <c r="L3" s="10"/>
      <c r="M3" s="10"/>
      <c r="N3" s="37" t="s">
        <v>1</v>
      </c>
      <c r="O3" s="11"/>
      <c r="P3" s="12"/>
      <c r="Q3" s="73" t="s">
        <v>112</v>
      </c>
      <c r="R3" s="74"/>
      <c r="S3" s="74"/>
      <c r="T3" s="74"/>
      <c r="U3" s="75"/>
      <c r="V3" s="62" t="s">
        <v>108</v>
      </c>
      <c r="W3" s="65" t="s">
        <v>109</v>
      </c>
    </row>
    <row r="4" spans="1:23" ht="16.5" customHeight="1">
      <c r="A4" s="13"/>
      <c r="B4" s="71"/>
      <c r="C4" s="14"/>
      <c r="D4" s="38" t="s">
        <v>3</v>
      </c>
      <c r="E4" s="15"/>
      <c r="F4" s="15"/>
      <c r="G4" s="15"/>
      <c r="H4" s="15"/>
      <c r="I4" s="15"/>
      <c r="J4" s="15"/>
      <c r="K4" s="15"/>
      <c r="L4" s="15"/>
      <c r="M4" s="15"/>
      <c r="N4" s="16"/>
      <c r="O4" s="68" t="s">
        <v>104</v>
      </c>
      <c r="P4" s="76" t="s">
        <v>105</v>
      </c>
      <c r="Q4" s="78" t="s">
        <v>110</v>
      </c>
      <c r="R4" s="78" t="s">
        <v>111</v>
      </c>
      <c r="S4" s="60" t="s">
        <v>130</v>
      </c>
      <c r="T4" s="80" t="s">
        <v>106</v>
      </c>
      <c r="U4" s="80" t="s">
        <v>107</v>
      </c>
      <c r="V4" s="63"/>
      <c r="W4" s="66"/>
    </row>
    <row r="5" spans="1:23" ht="30" customHeight="1">
      <c r="A5" s="17"/>
      <c r="B5" s="72"/>
      <c r="C5" s="18"/>
      <c r="D5" s="19" t="s">
        <v>4</v>
      </c>
      <c r="E5" s="19" t="s">
        <v>5</v>
      </c>
      <c r="F5" s="19" t="s">
        <v>6</v>
      </c>
      <c r="G5" s="19" t="s">
        <v>7</v>
      </c>
      <c r="H5" s="19" t="s">
        <v>8</v>
      </c>
      <c r="I5" s="20" t="s">
        <v>9</v>
      </c>
      <c r="J5" s="19" t="s">
        <v>10</v>
      </c>
      <c r="K5" s="19" t="s">
        <v>11</v>
      </c>
      <c r="L5" s="19" t="s">
        <v>12</v>
      </c>
      <c r="M5" s="35" t="s">
        <v>13</v>
      </c>
      <c r="N5" s="21" t="s">
        <v>14</v>
      </c>
      <c r="O5" s="69"/>
      <c r="P5" s="77"/>
      <c r="Q5" s="79"/>
      <c r="R5" s="79"/>
      <c r="S5" s="61"/>
      <c r="T5" s="81"/>
      <c r="U5" s="81"/>
      <c r="V5" s="64"/>
      <c r="W5" s="67"/>
    </row>
    <row r="6" spans="1:23" ht="15" customHeight="1">
      <c r="A6" s="13"/>
      <c r="B6" s="22" t="s">
        <v>118</v>
      </c>
      <c r="C6" s="13"/>
      <c r="D6" s="23">
        <v>501901</v>
      </c>
      <c r="E6" s="24">
        <v>102351</v>
      </c>
      <c r="F6" s="24">
        <v>120448</v>
      </c>
      <c r="G6" s="24">
        <v>93027</v>
      </c>
      <c r="H6" s="24">
        <v>95457</v>
      </c>
      <c r="I6" s="24">
        <v>49285</v>
      </c>
      <c r="J6" s="24">
        <v>24151</v>
      </c>
      <c r="K6" s="24">
        <v>12249</v>
      </c>
      <c r="L6" s="24">
        <v>3798</v>
      </c>
      <c r="M6" s="24">
        <v>839</v>
      </c>
      <c r="N6" s="24">
        <v>296</v>
      </c>
      <c r="O6" s="24">
        <v>1522268</v>
      </c>
      <c r="P6" s="1">
        <v>3.033004516827024</v>
      </c>
      <c r="Q6" s="58">
        <v>492394</v>
      </c>
      <c r="R6" s="58">
        <v>1511913</v>
      </c>
      <c r="S6" s="59">
        <v>3.07</v>
      </c>
      <c r="T6" s="48">
        <v>86.4</v>
      </c>
      <c r="U6" s="48">
        <v>28.1</v>
      </c>
      <c r="V6" s="24">
        <v>4288</v>
      </c>
      <c r="W6" s="24">
        <v>7266</v>
      </c>
    </row>
    <row r="7" spans="1:23" ht="15" customHeight="1">
      <c r="A7" s="13"/>
      <c r="B7" s="25" t="s">
        <v>126</v>
      </c>
      <c r="C7" s="13"/>
      <c r="D7" s="23">
        <v>528156</v>
      </c>
      <c r="E7" s="24">
        <v>123916</v>
      </c>
      <c r="F7" s="24">
        <v>137244</v>
      </c>
      <c r="G7" s="24">
        <v>97764</v>
      </c>
      <c r="H7" s="24">
        <v>88688</v>
      </c>
      <c r="I7" s="24">
        <v>44700</v>
      </c>
      <c r="J7" s="24">
        <v>21149</v>
      </c>
      <c r="K7" s="24">
        <v>10705</v>
      </c>
      <c r="L7" s="24">
        <v>3116</v>
      </c>
      <c r="M7" s="24">
        <v>654</v>
      </c>
      <c r="N7" s="24">
        <v>220</v>
      </c>
      <c r="O7" s="24">
        <v>1504912</v>
      </c>
      <c r="P7" s="1">
        <v>2.8493702618165844</v>
      </c>
      <c r="Q7" s="58">
        <v>517980</v>
      </c>
      <c r="R7" s="58">
        <v>1493994</v>
      </c>
      <c r="S7" s="59">
        <v>2.88</v>
      </c>
      <c r="T7" s="48">
        <v>88.6</v>
      </c>
      <c r="U7" s="48">
        <v>30.7</v>
      </c>
      <c r="V7" s="24">
        <v>3903</v>
      </c>
      <c r="W7" s="24">
        <v>8301</v>
      </c>
    </row>
    <row r="8" spans="2:23" ht="30" customHeight="1">
      <c r="B8" s="25" t="s">
        <v>125</v>
      </c>
      <c r="C8" s="22"/>
      <c r="D8" s="23">
        <f>SUM(E8:M8,N8)</f>
        <v>542985</v>
      </c>
      <c r="E8" s="2">
        <f>SUM(E9:E10)</f>
        <v>137369</v>
      </c>
      <c r="F8" s="2">
        <f aca="true" t="shared" si="0" ref="F8:O8">SUM(F9:F10)</f>
        <v>149749</v>
      </c>
      <c r="G8" s="2">
        <f t="shared" si="0"/>
        <v>102088</v>
      </c>
      <c r="H8" s="2">
        <f t="shared" si="0"/>
        <v>84802</v>
      </c>
      <c r="I8" s="2">
        <f t="shared" si="0"/>
        <v>39301</v>
      </c>
      <c r="J8" s="2">
        <f t="shared" si="0"/>
        <v>17830</v>
      </c>
      <c r="K8" s="2">
        <f t="shared" si="0"/>
        <v>8698</v>
      </c>
      <c r="L8" s="2">
        <f t="shared" si="0"/>
        <v>2459</v>
      </c>
      <c r="M8" s="2">
        <f t="shared" si="0"/>
        <v>506</v>
      </c>
      <c r="N8" s="2">
        <f t="shared" si="0"/>
        <v>183</v>
      </c>
      <c r="O8" s="2">
        <f t="shared" si="0"/>
        <v>1472855</v>
      </c>
      <c r="P8" s="1">
        <f aca="true" t="shared" si="1" ref="P8:P51">O8/D8</f>
        <v>2.712515078685415</v>
      </c>
      <c r="Q8" s="54">
        <f>SUM(Q9:Q10)</f>
        <v>532452</v>
      </c>
      <c r="R8" s="54">
        <f>SUM(R9:R10)</f>
        <v>1460621</v>
      </c>
      <c r="S8" s="50">
        <f>R8/Q8</f>
        <v>2.74319750888343</v>
      </c>
      <c r="T8" s="45">
        <v>95.1</v>
      </c>
      <c r="U8" s="45">
        <v>34.7</v>
      </c>
      <c r="V8" s="26">
        <f>SUM(V9:V10)</f>
        <v>4193</v>
      </c>
      <c r="W8" s="26">
        <f>SUM(W9:W10)</f>
        <v>8231</v>
      </c>
    </row>
    <row r="9" spans="2:23" ht="30" customHeight="1">
      <c r="B9" s="22" t="s">
        <v>15</v>
      </c>
      <c r="C9" s="22"/>
      <c r="D9" s="23">
        <f aca="true" t="shared" si="2" ref="D9:O9">SUM(D11:D15,D16:D18)</f>
        <v>357830</v>
      </c>
      <c r="E9" s="13">
        <f t="shared" si="2"/>
        <v>98738</v>
      </c>
      <c r="F9" s="13">
        <f t="shared" si="2"/>
        <v>98296</v>
      </c>
      <c r="G9" s="13">
        <f t="shared" si="2"/>
        <v>67874</v>
      </c>
      <c r="H9" s="13">
        <f t="shared" si="2"/>
        <v>56160</v>
      </c>
      <c r="I9" s="13">
        <f t="shared" si="2"/>
        <v>23198</v>
      </c>
      <c r="J9" s="13">
        <f t="shared" si="2"/>
        <v>8748</v>
      </c>
      <c r="K9" s="13">
        <f t="shared" si="2"/>
        <v>3555</v>
      </c>
      <c r="L9" s="13">
        <f t="shared" si="2"/>
        <v>990</v>
      </c>
      <c r="M9" s="13">
        <f t="shared" si="2"/>
        <v>201</v>
      </c>
      <c r="N9" s="13">
        <f t="shared" si="2"/>
        <v>70</v>
      </c>
      <c r="O9" s="13">
        <f t="shared" si="2"/>
        <v>927407</v>
      </c>
      <c r="P9" s="1">
        <f t="shared" si="1"/>
        <v>2.5917530670989017</v>
      </c>
      <c r="Q9" s="56">
        <f aca="true" t="shared" si="3" ref="Q9:W9">SUM(Q11:Q15,Q16:Q18)</f>
        <v>350327</v>
      </c>
      <c r="R9" s="56">
        <f t="shared" si="3"/>
        <v>918779</v>
      </c>
      <c r="S9" s="50">
        <f aca="true" t="shared" si="4" ref="S9:S51">R9/Q9</f>
        <v>2.62263256899982</v>
      </c>
      <c r="T9" s="57" t="s">
        <v>119</v>
      </c>
      <c r="U9" s="57" t="s">
        <v>119</v>
      </c>
      <c r="V9" s="13">
        <f t="shared" si="3"/>
        <v>3208</v>
      </c>
      <c r="W9" s="13">
        <f t="shared" si="3"/>
        <v>5766</v>
      </c>
    </row>
    <row r="10" spans="2:23" ht="30" customHeight="1">
      <c r="B10" s="22" t="s">
        <v>16</v>
      </c>
      <c r="C10" s="22"/>
      <c r="D10" s="23">
        <f>SUM(D19,D35,D39,D44,'南串山町～上対馬町'!D15,'南串山町～上対馬町'!D29,'南串山町～上対馬町'!D40,'南串山町～上対馬町'!D45)</f>
        <v>185155</v>
      </c>
      <c r="E10" s="13">
        <f>SUM(E19,E35,E39,E44,'南串山町～上対馬町'!E15,'南串山町～上対馬町'!E29,'南串山町～上対馬町'!E40,'南串山町～上対馬町'!E45)</f>
        <v>38631</v>
      </c>
      <c r="F10" s="13">
        <f>SUM(F19,F35,F39,F44,'南串山町～上対馬町'!F15,'南串山町～上対馬町'!F29,'南串山町～上対馬町'!F40,'南串山町～上対馬町'!F45)</f>
        <v>51453</v>
      </c>
      <c r="G10" s="13">
        <f>SUM(G19,G35,G39,G44,'南串山町～上対馬町'!G15,'南串山町～上対馬町'!G29,'南串山町～上対馬町'!G40,'南串山町～上対馬町'!G45)</f>
        <v>34214</v>
      </c>
      <c r="H10" s="13">
        <f>SUM(H19,H35,H39,H44,'南串山町～上対馬町'!H15,'南串山町～上対馬町'!H29,'南串山町～上対馬町'!H40,'南串山町～上対馬町'!H45)</f>
        <v>28642</v>
      </c>
      <c r="I10" s="13">
        <f>SUM(I19,I35,I39,I44,'南串山町～上対馬町'!I15,'南串山町～上対馬町'!I29,'南串山町～上対馬町'!I40,'南串山町～上対馬町'!I45)</f>
        <v>16103</v>
      </c>
      <c r="J10" s="13">
        <f>SUM(J19,J35,J39,J44,'南串山町～上対馬町'!J15,'南串山町～上対馬町'!J29,'南串山町～上対馬町'!J40,'南串山町～上対馬町'!J45)</f>
        <v>9082</v>
      </c>
      <c r="K10" s="13">
        <f>SUM(K19,K35,K39,K44,'南串山町～上対馬町'!K15,'南串山町～上対馬町'!K29,'南串山町～上対馬町'!K40,'南串山町～上対馬町'!K45)</f>
        <v>5143</v>
      </c>
      <c r="L10" s="13">
        <f>SUM(L19,L35,L39,L44,'南串山町～上対馬町'!L15,'南串山町～上対馬町'!L29,'南串山町～上対馬町'!L40,'南串山町～上対馬町'!L45)</f>
        <v>1469</v>
      </c>
      <c r="M10" s="13">
        <f>SUM(M19,M35,M39,M44,'南串山町～上対馬町'!M15,'南串山町～上対馬町'!M29,'南串山町～上対馬町'!M40,'南串山町～上対馬町'!M45)</f>
        <v>305</v>
      </c>
      <c r="N10" s="13">
        <f>SUM(N19,N35,N39,N44,'南串山町～上対馬町'!N15,'南串山町～上対馬町'!N29,'南串山町～上対馬町'!N40,'南串山町～上対馬町'!N45)</f>
        <v>113</v>
      </c>
      <c r="O10" s="13">
        <f>SUM(O19,O35,O39,O44,'南串山町～上対馬町'!O15,'南串山町～上対馬町'!O29,'南串山町～上対馬町'!O40,'南串山町～上対馬町'!O45)</f>
        <v>545448</v>
      </c>
      <c r="P10" s="1">
        <f t="shared" si="1"/>
        <v>2.9458993815992005</v>
      </c>
      <c r="Q10" s="56">
        <f>SUM(Q19,Q35,Q39,Q44,'南串山町～上対馬町'!Q15,'南串山町～上対馬町'!Q29,'南串山町～上対馬町'!Q40,'南串山町～上対馬町'!Q45)</f>
        <v>182125</v>
      </c>
      <c r="R10" s="56">
        <f>SUM(R19,R35,R39,R44,'南串山町～上対馬町'!R15,'南串山町～上対馬町'!R29,'南串山町～上対馬町'!R40,'南串山町～上対馬町'!R45)</f>
        <v>541842</v>
      </c>
      <c r="S10" s="50">
        <f t="shared" si="4"/>
        <v>2.975110501029513</v>
      </c>
      <c r="T10" s="57" t="s">
        <v>119</v>
      </c>
      <c r="U10" s="57" t="s">
        <v>119</v>
      </c>
      <c r="V10" s="13">
        <f>SUM(V19,V35,V39,V44,'南串山町～上対馬町'!V15,'南串山町～上対馬町'!V29,'南串山町～上対馬町'!V40,'南串山町～上対馬町'!V45)</f>
        <v>985</v>
      </c>
      <c r="W10" s="13">
        <f>SUM(W19,W35,W39,W44,'南串山町～上対馬町'!W15,'南串山町～上対馬町'!W29,'南串山町～上対馬町'!W40,'南串山町～上対馬町'!W45)</f>
        <v>2465</v>
      </c>
    </row>
    <row r="11" spans="2:23" ht="45" customHeight="1">
      <c r="B11" s="22" t="s">
        <v>17</v>
      </c>
      <c r="C11" s="22"/>
      <c r="D11" s="23">
        <f aca="true" t="shared" si="5" ref="D11:D18">SUM(E11:M11,N11)</f>
        <v>165975</v>
      </c>
      <c r="E11" s="2">
        <v>49518</v>
      </c>
      <c r="F11" s="2">
        <v>44898</v>
      </c>
      <c r="G11" s="2">
        <v>31361</v>
      </c>
      <c r="H11" s="2">
        <v>26388</v>
      </c>
      <c r="I11" s="2">
        <v>9733</v>
      </c>
      <c r="J11" s="2">
        <v>2911</v>
      </c>
      <c r="K11" s="2">
        <v>882</v>
      </c>
      <c r="L11" s="2">
        <v>238</v>
      </c>
      <c r="M11" s="2">
        <v>31</v>
      </c>
      <c r="N11" s="2">
        <v>15</v>
      </c>
      <c r="O11" s="2">
        <v>413590</v>
      </c>
      <c r="P11" s="1">
        <f t="shared" si="1"/>
        <v>2.491881307425817</v>
      </c>
      <c r="Q11" s="54">
        <v>162360</v>
      </c>
      <c r="R11" s="54">
        <v>409433</v>
      </c>
      <c r="S11" s="50">
        <f t="shared" si="4"/>
        <v>2.521760285784676</v>
      </c>
      <c r="T11" s="45">
        <v>79.3</v>
      </c>
      <c r="U11" s="45">
        <v>31.5</v>
      </c>
      <c r="V11" s="26">
        <v>1615</v>
      </c>
      <c r="W11" s="26">
        <v>2713</v>
      </c>
    </row>
    <row r="12" spans="2:23" ht="15" customHeight="1">
      <c r="B12" s="22" t="s">
        <v>18</v>
      </c>
      <c r="C12" s="22"/>
      <c r="D12" s="23">
        <f t="shared" si="5"/>
        <v>89495</v>
      </c>
      <c r="E12" s="2">
        <v>24253</v>
      </c>
      <c r="F12" s="2">
        <v>25646</v>
      </c>
      <c r="G12" s="2">
        <v>17214</v>
      </c>
      <c r="H12" s="2">
        <v>13363</v>
      </c>
      <c r="I12" s="2">
        <v>5615</v>
      </c>
      <c r="J12" s="2">
        <v>2229</v>
      </c>
      <c r="K12" s="2">
        <v>884</v>
      </c>
      <c r="L12" s="2">
        <v>222</v>
      </c>
      <c r="M12" s="2">
        <v>55</v>
      </c>
      <c r="N12" s="2">
        <v>14</v>
      </c>
      <c r="O12" s="2">
        <v>230695</v>
      </c>
      <c r="P12" s="1">
        <f t="shared" si="1"/>
        <v>2.5777417732834236</v>
      </c>
      <c r="Q12" s="54">
        <v>87537</v>
      </c>
      <c r="R12" s="54">
        <v>228407</v>
      </c>
      <c r="S12" s="50">
        <f t="shared" si="4"/>
        <v>2.609262369055371</v>
      </c>
      <c r="T12" s="45">
        <v>88.7</v>
      </c>
      <c r="U12" s="45">
        <v>34</v>
      </c>
      <c r="V12" s="26">
        <v>824</v>
      </c>
      <c r="W12" s="26">
        <v>1489</v>
      </c>
    </row>
    <row r="13" spans="2:23" ht="15" customHeight="1">
      <c r="B13" s="22" t="s">
        <v>19</v>
      </c>
      <c r="C13" s="22"/>
      <c r="D13" s="23">
        <f t="shared" si="5"/>
        <v>13764</v>
      </c>
      <c r="E13" s="2">
        <v>3342</v>
      </c>
      <c r="F13" s="2">
        <v>3990</v>
      </c>
      <c r="G13" s="2">
        <v>2457</v>
      </c>
      <c r="H13" s="2">
        <v>1961</v>
      </c>
      <c r="I13" s="2">
        <v>1001</v>
      </c>
      <c r="J13" s="2">
        <v>573</v>
      </c>
      <c r="K13" s="2">
        <v>318</v>
      </c>
      <c r="L13" s="2">
        <v>101</v>
      </c>
      <c r="M13" s="2">
        <v>16</v>
      </c>
      <c r="N13" s="2">
        <v>5</v>
      </c>
      <c r="O13" s="2">
        <v>38209</v>
      </c>
      <c r="P13" s="1">
        <f t="shared" si="1"/>
        <v>2.7760098808485907</v>
      </c>
      <c r="Q13" s="54">
        <v>13465</v>
      </c>
      <c r="R13" s="54">
        <v>37865</v>
      </c>
      <c r="S13" s="50">
        <f t="shared" si="4"/>
        <v>2.8121054585963607</v>
      </c>
      <c r="T13" s="45">
        <v>106.7</v>
      </c>
      <c r="U13" s="45">
        <v>37.9</v>
      </c>
      <c r="V13" s="26">
        <v>79</v>
      </c>
      <c r="W13" s="26">
        <v>250</v>
      </c>
    </row>
    <row r="14" spans="2:23" ht="15" customHeight="1">
      <c r="B14" s="22" t="s">
        <v>20</v>
      </c>
      <c r="C14" s="22"/>
      <c r="D14" s="23">
        <f t="shared" si="5"/>
        <v>33034</v>
      </c>
      <c r="E14" s="2">
        <v>7977</v>
      </c>
      <c r="F14" s="2">
        <v>8390</v>
      </c>
      <c r="G14" s="2">
        <v>6608</v>
      </c>
      <c r="H14" s="2">
        <v>5773</v>
      </c>
      <c r="I14" s="2">
        <v>2591</v>
      </c>
      <c r="J14" s="2">
        <v>1089</v>
      </c>
      <c r="K14" s="2">
        <v>452</v>
      </c>
      <c r="L14" s="2">
        <v>123</v>
      </c>
      <c r="M14" s="2">
        <v>24</v>
      </c>
      <c r="N14" s="2">
        <v>7</v>
      </c>
      <c r="O14" s="2">
        <v>91597</v>
      </c>
      <c r="P14" s="1">
        <f t="shared" si="1"/>
        <v>2.772809832294</v>
      </c>
      <c r="Q14" s="54">
        <v>32469</v>
      </c>
      <c r="R14" s="54">
        <v>90988</v>
      </c>
      <c r="S14" s="50">
        <f t="shared" si="4"/>
        <v>2.8023037358711385</v>
      </c>
      <c r="T14" s="45">
        <v>98.4</v>
      </c>
      <c r="U14" s="45">
        <v>35.1</v>
      </c>
      <c r="V14" s="26">
        <v>278</v>
      </c>
      <c r="W14" s="26">
        <v>440</v>
      </c>
    </row>
    <row r="15" spans="2:23" ht="15" customHeight="1">
      <c r="B15" s="22" t="s">
        <v>21</v>
      </c>
      <c r="C15" s="22"/>
      <c r="D15" s="23">
        <f t="shared" si="5"/>
        <v>29105</v>
      </c>
      <c r="E15" s="2">
        <v>6702</v>
      </c>
      <c r="F15" s="2">
        <v>7620</v>
      </c>
      <c r="G15" s="2">
        <v>5822</v>
      </c>
      <c r="H15" s="2">
        <v>5130</v>
      </c>
      <c r="I15" s="2">
        <v>2366</v>
      </c>
      <c r="J15" s="2">
        <v>916</v>
      </c>
      <c r="K15" s="2">
        <v>409</v>
      </c>
      <c r="L15" s="2">
        <v>107</v>
      </c>
      <c r="M15" s="2">
        <v>20</v>
      </c>
      <c r="N15" s="2">
        <v>13</v>
      </c>
      <c r="O15" s="2">
        <v>81286</v>
      </c>
      <c r="P15" s="1">
        <f t="shared" si="1"/>
        <v>2.7928534616045355</v>
      </c>
      <c r="Q15" s="54">
        <v>28563</v>
      </c>
      <c r="R15" s="54">
        <v>80681</v>
      </c>
      <c r="S15" s="50">
        <f t="shared" si="4"/>
        <v>2.8246682771417566</v>
      </c>
      <c r="T15" s="45">
        <v>100.8</v>
      </c>
      <c r="U15" s="45">
        <v>35.7</v>
      </c>
      <c r="V15" s="26">
        <v>218</v>
      </c>
      <c r="W15" s="26">
        <v>475</v>
      </c>
    </row>
    <row r="16" spans="2:23" ht="30" customHeight="1">
      <c r="B16" s="22" t="s">
        <v>22</v>
      </c>
      <c r="C16" s="22"/>
      <c r="D16" s="23">
        <f t="shared" si="5"/>
        <v>11162</v>
      </c>
      <c r="E16" s="2">
        <v>3252</v>
      </c>
      <c r="F16" s="2">
        <v>3624</v>
      </c>
      <c r="G16" s="2">
        <v>1921</v>
      </c>
      <c r="H16" s="2">
        <v>1502</v>
      </c>
      <c r="I16" s="2">
        <v>623</v>
      </c>
      <c r="J16" s="2">
        <v>170</v>
      </c>
      <c r="K16" s="2">
        <v>54</v>
      </c>
      <c r="L16" s="2">
        <v>11</v>
      </c>
      <c r="M16" s="2">
        <v>3</v>
      </c>
      <c r="N16" s="2">
        <v>2</v>
      </c>
      <c r="O16" s="2">
        <v>26919</v>
      </c>
      <c r="P16" s="1">
        <f t="shared" si="1"/>
        <v>2.411664576240817</v>
      </c>
      <c r="Q16" s="54">
        <v>11058</v>
      </c>
      <c r="R16" s="54">
        <v>26796</v>
      </c>
      <c r="S16" s="50">
        <f t="shared" si="4"/>
        <v>2.4232230059685294</v>
      </c>
      <c r="T16" s="45">
        <v>89.1</v>
      </c>
      <c r="U16" s="45">
        <v>36.8</v>
      </c>
      <c r="V16" s="26">
        <v>76</v>
      </c>
      <c r="W16" s="26">
        <v>74</v>
      </c>
    </row>
    <row r="17" spans="2:23" ht="15" customHeight="1">
      <c r="B17" s="22" t="s">
        <v>23</v>
      </c>
      <c r="C17" s="22"/>
      <c r="D17" s="23">
        <f t="shared" si="5"/>
        <v>8002</v>
      </c>
      <c r="E17" s="2">
        <v>1978</v>
      </c>
      <c r="F17" s="2">
        <v>2181</v>
      </c>
      <c r="G17" s="2">
        <v>1305</v>
      </c>
      <c r="H17" s="2">
        <v>1002</v>
      </c>
      <c r="I17" s="2">
        <v>642</v>
      </c>
      <c r="J17" s="2">
        <v>431</v>
      </c>
      <c r="K17" s="2">
        <v>306</v>
      </c>
      <c r="L17" s="2">
        <v>112</v>
      </c>
      <c r="M17" s="2">
        <v>36</v>
      </c>
      <c r="N17" s="2">
        <v>9</v>
      </c>
      <c r="O17" s="2">
        <v>23515</v>
      </c>
      <c r="P17" s="1">
        <f t="shared" si="1"/>
        <v>2.9386403399150214</v>
      </c>
      <c r="Q17" s="54">
        <v>7851</v>
      </c>
      <c r="R17" s="54">
        <v>23338</v>
      </c>
      <c r="S17" s="50">
        <f t="shared" si="4"/>
        <v>2.9726149535091073</v>
      </c>
      <c r="T17" s="45">
        <v>112.4</v>
      </c>
      <c r="U17" s="45">
        <v>37.8</v>
      </c>
      <c r="V17" s="26">
        <v>80</v>
      </c>
      <c r="W17" s="26">
        <v>88</v>
      </c>
    </row>
    <row r="18" spans="2:23" ht="15" customHeight="1">
      <c r="B18" s="22" t="s">
        <v>24</v>
      </c>
      <c r="C18" s="22"/>
      <c r="D18" s="23">
        <f t="shared" si="5"/>
        <v>7293</v>
      </c>
      <c r="E18" s="2">
        <v>1716</v>
      </c>
      <c r="F18" s="2">
        <v>1947</v>
      </c>
      <c r="G18" s="2">
        <v>1186</v>
      </c>
      <c r="H18" s="2">
        <v>1041</v>
      </c>
      <c r="I18" s="2">
        <v>627</v>
      </c>
      <c r="J18" s="2">
        <v>429</v>
      </c>
      <c r="K18" s="2">
        <v>250</v>
      </c>
      <c r="L18" s="2">
        <v>76</v>
      </c>
      <c r="M18" s="2">
        <v>16</v>
      </c>
      <c r="N18" s="2">
        <v>5</v>
      </c>
      <c r="O18" s="2">
        <v>21596</v>
      </c>
      <c r="P18" s="1">
        <f t="shared" si="1"/>
        <v>2.96119566707802</v>
      </c>
      <c r="Q18" s="54">
        <v>7024</v>
      </c>
      <c r="R18" s="54">
        <v>21271</v>
      </c>
      <c r="S18" s="50">
        <f t="shared" si="4"/>
        <v>3.0283314350797266</v>
      </c>
      <c r="T18" s="45">
        <v>106.6</v>
      </c>
      <c r="U18" s="45">
        <v>35.2</v>
      </c>
      <c r="V18" s="26">
        <v>38</v>
      </c>
      <c r="W18" s="26">
        <v>237</v>
      </c>
    </row>
    <row r="19" spans="2:23" ht="45" customHeight="1">
      <c r="B19" s="22" t="s">
        <v>25</v>
      </c>
      <c r="C19" s="22"/>
      <c r="D19" s="23">
        <f>SUM(D20:D34)</f>
        <v>57217</v>
      </c>
      <c r="E19" s="13">
        <f>SUM(E20:E34)</f>
        <v>11718</v>
      </c>
      <c r="F19" s="13">
        <f aca="true" t="shared" si="6" ref="F19:M19">SUM(F20:F34)</f>
        <v>15923</v>
      </c>
      <c r="G19" s="13">
        <f t="shared" si="6"/>
        <v>11525</v>
      </c>
      <c r="H19" s="13">
        <f t="shared" si="6"/>
        <v>10286</v>
      </c>
      <c r="I19" s="13">
        <f t="shared" si="6"/>
        <v>4694</v>
      </c>
      <c r="J19" s="13">
        <f>SUM(J20:J34)</f>
        <v>1879</v>
      </c>
      <c r="K19" s="13">
        <f t="shared" si="6"/>
        <v>903</v>
      </c>
      <c r="L19" s="13">
        <f t="shared" si="6"/>
        <v>240</v>
      </c>
      <c r="M19" s="13">
        <f t="shared" si="6"/>
        <v>37</v>
      </c>
      <c r="N19" s="13">
        <f>SUM(N20:N34)</f>
        <v>12</v>
      </c>
      <c r="O19" s="13">
        <f>SUM(O20:O34)</f>
        <v>162723</v>
      </c>
      <c r="P19" s="1">
        <f t="shared" si="1"/>
        <v>2.843962458709824</v>
      </c>
      <c r="Q19" s="56">
        <f aca="true" t="shared" si="7" ref="Q19:W19">SUM(Q20:Q34)</f>
        <v>55906</v>
      </c>
      <c r="R19" s="56">
        <f t="shared" si="7"/>
        <v>161245</v>
      </c>
      <c r="S19" s="50">
        <f t="shared" si="4"/>
        <v>2.884216363181054</v>
      </c>
      <c r="T19" s="57" t="s">
        <v>119</v>
      </c>
      <c r="U19" s="57" t="s">
        <v>119</v>
      </c>
      <c r="V19" s="13">
        <f>SUM(V20:V34)</f>
        <v>246</v>
      </c>
      <c r="W19" s="13">
        <f t="shared" si="7"/>
        <v>1176</v>
      </c>
    </row>
    <row r="20" spans="2:23" ht="30" customHeight="1">
      <c r="B20" s="27" t="s">
        <v>26</v>
      </c>
      <c r="C20" s="28"/>
      <c r="D20" s="23">
        <f aca="true" t="shared" si="8" ref="D20:D34">SUM(E20:M20,N20)</f>
        <v>1741</v>
      </c>
      <c r="E20" s="2">
        <v>421</v>
      </c>
      <c r="F20" s="2">
        <v>524</v>
      </c>
      <c r="G20" s="2">
        <v>367</v>
      </c>
      <c r="H20" s="2">
        <v>281</v>
      </c>
      <c r="I20" s="28">
        <v>117</v>
      </c>
      <c r="J20" s="28">
        <v>25</v>
      </c>
      <c r="K20" s="28">
        <v>4</v>
      </c>
      <c r="L20" s="28">
        <v>1</v>
      </c>
      <c r="M20" s="28">
        <v>1</v>
      </c>
      <c r="N20" s="49" t="s">
        <v>116</v>
      </c>
      <c r="O20" s="2">
        <v>4474</v>
      </c>
      <c r="P20" s="1">
        <f t="shared" si="1"/>
        <v>2.569787478460655</v>
      </c>
      <c r="Q20" s="54">
        <v>1728</v>
      </c>
      <c r="R20" s="54">
        <v>4458</v>
      </c>
      <c r="S20" s="50">
        <f t="shared" si="4"/>
        <v>2.579861111111111</v>
      </c>
      <c r="T20" s="45">
        <v>80.6</v>
      </c>
      <c r="U20" s="45">
        <v>31.2</v>
      </c>
      <c r="V20" s="26">
        <v>18</v>
      </c>
      <c r="W20" s="26">
        <v>9</v>
      </c>
    </row>
    <row r="21" spans="2:23" ht="15" customHeight="1">
      <c r="B21" s="27" t="s">
        <v>27</v>
      </c>
      <c r="C21" s="28"/>
      <c r="D21" s="23">
        <f t="shared" si="8"/>
        <v>499</v>
      </c>
      <c r="E21" s="2">
        <v>189</v>
      </c>
      <c r="F21" s="2">
        <v>178</v>
      </c>
      <c r="G21" s="2">
        <v>70</v>
      </c>
      <c r="H21" s="2">
        <v>38</v>
      </c>
      <c r="I21" s="28">
        <v>17</v>
      </c>
      <c r="J21" s="28">
        <v>6</v>
      </c>
      <c r="K21" s="29">
        <v>1</v>
      </c>
      <c r="L21" s="49" t="s">
        <v>116</v>
      </c>
      <c r="M21" s="49" t="s">
        <v>116</v>
      </c>
      <c r="N21" s="49" t="s">
        <v>116</v>
      </c>
      <c r="O21" s="2">
        <v>1035</v>
      </c>
      <c r="P21" s="1">
        <f t="shared" si="1"/>
        <v>2.0741482965931866</v>
      </c>
      <c r="Q21" s="54">
        <v>477</v>
      </c>
      <c r="R21" s="54">
        <v>1012</v>
      </c>
      <c r="S21" s="50">
        <f t="shared" si="4"/>
        <v>2.1215932914046123</v>
      </c>
      <c r="T21" s="45">
        <v>70.5</v>
      </c>
      <c r="U21" s="45">
        <v>33.2</v>
      </c>
      <c r="V21" s="30">
        <v>10</v>
      </c>
      <c r="W21" s="30">
        <v>14</v>
      </c>
    </row>
    <row r="22" spans="2:23" ht="15" customHeight="1">
      <c r="B22" s="31" t="s">
        <v>28</v>
      </c>
      <c r="C22" s="28"/>
      <c r="D22" s="23">
        <f t="shared" si="8"/>
        <v>498</v>
      </c>
      <c r="E22" s="2">
        <v>247</v>
      </c>
      <c r="F22" s="2">
        <v>175</v>
      </c>
      <c r="G22" s="2">
        <v>43</v>
      </c>
      <c r="H22" s="2">
        <v>24</v>
      </c>
      <c r="I22" s="28">
        <v>6</v>
      </c>
      <c r="J22" s="29">
        <v>2</v>
      </c>
      <c r="K22" s="29">
        <v>1</v>
      </c>
      <c r="L22" s="49" t="s">
        <v>116</v>
      </c>
      <c r="M22" s="49" t="s">
        <v>116</v>
      </c>
      <c r="N22" s="49" t="s">
        <v>116</v>
      </c>
      <c r="O22" s="2">
        <v>871</v>
      </c>
      <c r="P22" s="1">
        <f t="shared" si="1"/>
        <v>1.748995983935743</v>
      </c>
      <c r="Q22" s="54">
        <v>497</v>
      </c>
      <c r="R22" s="54">
        <v>869</v>
      </c>
      <c r="S22" s="50">
        <f t="shared" si="4"/>
        <v>1.7484909456740443</v>
      </c>
      <c r="T22" s="45">
        <v>53</v>
      </c>
      <c r="U22" s="45">
        <v>30.3</v>
      </c>
      <c r="V22" s="30">
        <v>1</v>
      </c>
      <c r="W22" s="49" t="s">
        <v>117</v>
      </c>
    </row>
    <row r="23" spans="2:23" ht="15" customHeight="1">
      <c r="B23" s="31" t="s">
        <v>29</v>
      </c>
      <c r="C23" s="28"/>
      <c r="D23" s="23">
        <f t="shared" si="8"/>
        <v>2877</v>
      </c>
      <c r="E23" s="2">
        <v>638</v>
      </c>
      <c r="F23" s="2">
        <v>968</v>
      </c>
      <c r="G23" s="2">
        <v>574</v>
      </c>
      <c r="H23" s="2">
        <v>398</v>
      </c>
      <c r="I23" s="28">
        <v>195</v>
      </c>
      <c r="J23" s="28">
        <v>80</v>
      </c>
      <c r="K23" s="28">
        <v>19</v>
      </c>
      <c r="L23" s="28">
        <v>4</v>
      </c>
      <c r="M23" s="49" t="s">
        <v>116</v>
      </c>
      <c r="N23" s="30">
        <v>1</v>
      </c>
      <c r="O23" s="2">
        <v>7518</v>
      </c>
      <c r="P23" s="1">
        <f t="shared" si="1"/>
        <v>2.613138686131387</v>
      </c>
      <c r="Q23" s="54">
        <v>2866</v>
      </c>
      <c r="R23" s="54">
        <v>7489</v>
      </c>
      <c r="S23" s="50">
        <f t="shared" si="4"/>
        <v>2.613049546406141</v>
      </c>
      <c r="T23" s="45">
        <v>97.4</v>
      </c>
      <c r="U23" s="45">
        <v>37.3</v>
      </c>
      <c r="V23" s="26">
        <v>9</v>
      </c>
      <c r="W23" s="26">
        <v>3</v>
      </c>
    </row>
    <row r="24" spans="2:23" ht="15" customHeight="1">
      <c r="B24" s="31" t="s">
        <v>30</v>
      </c>
      <c r="C24" s="28"/>
      <c r="D24" s="23">
        <f t="shared" si="8"/>
        <v>4093</v>
      </c>
      <c r="E24" s="2">
        <v>685</v>
      </c>
      <c r="F24" s="2">
        <v>1215</v>
      </c>
      <c r="G24" s="2">
        <v>890</v>
      </c>
      <c r="H24" s="2">
        <v>831</v>
      </c>
      <c r="I24" s="28">
        <v>345</v>
      </c>
      <c r="J24" s="28">
        <v>79</v>
      </c>
      <c r="K24" s="28">
        <v>40</v>
      </c>
      <c r="L24" s="28">
        <v>8</v>
      </c>
      <c r="M24" s="49" t="s">
        <v>116</v>
      </c>
      <c r="N24" s="49" t="s">
        <v>116</v>
      </c>
      <c r="O24" s="2">
        <v>11652</v>
      </c>
      <c r="P24" s="1">
        <f t="shared" si="1"/>
        <v>2.846811629611532</v>
      </c>
      <c r="Q24" s="54">
        <v>4024</v>
      </c>
      <c r="R24" s="54">
        <v>11581</v>
      </c>
      <c r="S24" s="50">
        <f t="shared" si="4"/>
        <v>2.877982107355865</v>
      </c>
      <c r="T24" s="45">
        <v>102.1</v>
      </c>
      <c r="U24" s="45">
        <v>35.5</v>
      </c>
      <c r="V24" s="26">
        <v>14</v>
      </c>
      <c r="W24" s="26">
        <v>65</v>
      </c>
    </row>
    <row r="25" spans="2:23" ht="30" customHeight="1">
      <c r="B25" s="31" t="s">
        <v>31</v>
      </c>
      <c r="C25" s="28"/>
      <c r="D25" s="23">
        <f t="shared" si="8"/>
        <v>5399</v>
      </c>
      <c r="E25" s="2">
        <v>814</v>
      </c>
      <c r="F25" s="2">
        <v>1390</v>
      </c>
      <c r="G25" s="2">
        <v>1168</v>
      </c>
      <c r="H25" s="2">
        <v>1116</v>
      </c>
      <c r="I25" s="2">
        <v>548</v>
      </c>
      <c r="J25" s="2">
        <v>226</v>
      </c>
      <c r="K25" s="2">
        <v>109</v>
      </c>
      <c r="L25" s="2">
        <v>28</v>
      </c>
      <c r="M25" s="49" t="s">
        <v>116</v>
      </c>
      <c r="N25" s="49" t="s">
        <v>116</v>
      </c>
      <c r="O25" s="2">
        <v>16645</v>
      </c>
      <c r="P25" s="1">
        <f t="shared" si="1"/>
        <v>3.0829783293202446</v>
      </c>
      <c r="Q25" s="54">
        <v>5373</v>
      </c>
      <c r="R25" s="54">
        <v>16616</v>
      </c>
      <c r="S25" s="50">
        <f t="shared" si="4"/>
        <v>3.09249953471059</v>
      </c>
      <c r="T25" s="45">
        <v>112.2</v>
      </c>
      <c r="U25" s="45">
        <v>36.3</v>
      </c>
      <c r="V25" s="26">
        <v>47</v>
      </c>
      <c r="W25" s="26">
        <v>14</v>
      </c>
    </row>
    <row r="26" spans="2:23" ht="15" customHeight="1">
      <c r="B26" s="31" t="s">
        <v>32</v>
      </c>
      <c r="C26" s="28"/>
      <c r="D26" s="23">
        <f t="shared" si="8"/>
        <v>13505</v>
      </c>
      <c r="E26" s="2">
        <v>2078</v>
      </c>
      <c r="F26" s="2">
        <v>3622</v>
      </c>
      <c r="G26" s="2">
        <v>3033</v>
      </c>
      <c r="H26" s="2">
        <v>3092</v>
      </c>
      <c r="I26" s="2">
        <v>1169</v>
      </c>
      <c r="J26" s="2">
        <v>342</v>
      </c>
      <c r="K26" s="2">
        <v>133</v>
      </c>
      <c r="L26" s="2">
        <v>28</v>
      </c>
      <c r="M26" s="2">
        <v>3</v>
      </c>
      <c r="N26" s="28">
        <v>5</v>
      </c>
      <c r="O26" s="2">
        <v>39918</v>
      </c>
      <c r="P26" s="1">
        <f t="shared" si="1"/>
        <v>2.955794150314698</v>
      </c>
      <c r="Q26" s="54">
        <v>13355</v>
      </c>
      <c r="R26" s="54">
        <v>39734</v>
      </c>
      <c r="S26" s="50">
        <f t="shared" si="4"/>
        <v>2.975215275177836</v>
      </c>
      <c r="T26" s="45">
        <v>99.4</v>
      </c>
      <c r="U26" s="45">
        <v>33.4</v>
      </c>
      <c r="V26" s="26">
        <v>46</v>
      </c>
      <c r="W26" s="26">
        <v>121</v>
      </c>
    </row>
    <row r="27" spans="2:23" ht="15" customHeight="1">
      <c r="B27" s="31" t="s">
        <v>33</v>
      </c>
      <c r="C27" s="28"/>
      <c r="D27" s="23">
        <f t="shared" si="8"/>
        <v>9157</v>
      </c>
      <c r="E27" s="2">
        <v>1544</v>
      </c>
      <c r="F27" s="2">
        <v>2421</v>
      </c>
      <c r="G27" s="2">
        <v>2168</v>
      </c>
      <c r="H27" s="2">
        <v>1879</v>
      </c>
      <c r="I27" s="2">
        <v>765</v>
      </c>
      <c r="J27" s="2">
        <v>246</v>
      </c>
      <c r="K27" s="2">
        <v>108</v>
      </c>
      <c r="L27" s="2">
        <v>20</v>
      </c>
      <c r="M27" s="2">
        <v>6</v>
      </c>
      <c r="N27" s="49" t="s">
        <v>116</v>
      </c>
      <c r="O27" s="2">
        <v>26677</v>
      </c>
      <c r="P27" s="1">
        <f t="shared" si="1"/>
        <v>2.9132903789450695</v>
      </c>
      <c r="Q27" s="54">
        <v>9109</v>
      </c>
      <c r="R27" s="54">
        <v>26606</v>
      </c>
      <c r="S27" s="50">
        <f t="shared" si="4"/>
        <v>2.920847513448238</v>
      </c>
      <c r="T27" s="45">
        <v>91.2</v>
      </c>
      <c r="U27" s="45">
        <v>31.2</v>
      </c>
      <c r="V27" s="26">
        <v>36</v>
      </c>
      <c r="W27" s="26">
        <v>34</v>
      </c>
    </row>
    <row r="28" spans="2:23" ht="15" customHeight="1">
      <c r="B28" s="31" t="s">
        <v>34</v>
      </c>
      <c r="C28" s="28"/>
      <c r="D28" s="23">
        <f t="shared" si="8"/>
        <v>3980</v>
      </c>
      <c r="E28" s="2">
        <v>554</v>
      </c>
      <c r="F28" s="2">
        <v>1043</v>
      </c>
      <c r="G28" s="2">
        <v>876</v>
      </c>
      <c r="H28" s="2">
        <v>756</v>
      </c>
      <c r="I28" s="2">
        <v>438</v>
      </c>
      <c r="J28" s="2">
        <v>193</v>
      </c>
      <c r="K28" s="2">
        <v>89</v>
      </c>
      <c r="L28" s="2">
        <v>26</v>
      </c>
      <c r="M28" s="2">
        <v>4</v>
      </c>
      <c r="N28" s="28">
        <v>1</v>
      </c>
      <c r="O28" s="2">
        <v>12518</v>
      </c>
      <c r="P28" s="1">
        <f t="shared" si="1"/>
        <v>3.1452261306532665</v>
      </c>
      <c r="Q28" s="54">
        <v>3945</v>
      </c>
      <c r="R28" s="54">
        <v>12479</v>
      </c>
      <c r="S28" s="50">
        <f t="shared" si="4"/>
        <v>3.1632446134347276</v>
      </c>
      <c r="T28" s="45">
        <v>110.9</v>
      </c>
      <c r="U28" s="45">
        <v>35</v>
      </c>
      <c r="V28" s="26">
        <v>17</v>
      </c>
      <c r="W28" s="26">
        <v>31</v>
      </c>
    </row>
    <row r="29" spans="2:23" ht="15" customHeight="1">
      <c r="B29" s="31" t="s">
        <v>35</v>
      </c>
      <c r="C29" s="28"/>
      <c r="D29" s="23">
        <f t="shared" si="8"/>
        <v>2688</v>
      </c>
      <c r="E29" s="2">
        <v>425</v>
      </c>
      <c r="F29" s="2">
        <v>591</v>
      </c>
      <c r="G29" s="2">
        <v>477</v>
      </c>
      <c r="H29" s="2">
        <v>433</v>
      </c>
      <c r="I29" s="2">
        <v>297</v>
      </c>
      <c r="J29" s="2">
        <v>247</v>
      </c>
      <c r="K29" s="2">
        <v>149</v>
      </c>
      <c r="L29" s="2">
        <v>58</v>
      </c>
      <c r="M29" s="2">
        <v>8</v>
      </c>
      <c r="N29" s="28">
        <v>3</v>
      </c>
      <c r="O29" s="2">
        <v>9347</v>
      </c>
      <c r="P29" s="1">
        <f t="shared" si="1"/>
        <v>3.4773065476190474</v>
      </c>
      <c r="Q29" s="54">
        <v>2621</v>
      </c>
      <c r="R29" s="54">
        <v>9256</v>
      </c>
      <c r="S29" s="50">
        <f t="shared" si="4"/>
        <v>3.531476535673407</v>
      </c>
      <c r="T29" s="45">
        <v>128.2</v>
      </c>
      <c r="U29" s="45">
        <v>36.3</v>
      </c>
      <c r="V29" s="26">
        <v>7</v>
      </c>
      <c r="W29" s="26">
        <v>54</v>
      </c>
    </row>
    <row r="30" spans="2:23" ht="30" customHeight="1">
      <c r="B30" s="31" t="s">
        <v>36</v>
      </c>
      <c r="C30" s="28"/>
      <c r="D30" s="23">
        <f t="shared" si="8"/>
        <v>2675</v>
      </c>
      <c r="E30" s="2">
        <v>439</v>
      </c>
      <c r="F30" s="2">
        <v>708</v>
      </c>
      <c r="G30" s="2">
        <v>441</v>
      </c>
      <c r="H30" s="2">
        <v>411</v>
      </c>
      <c r="I30" s="2">
        <v>264</v>
      </c>
      <c r="J30" s="2">
        <v>200</v>
      </c>
      <c r="K30" s="2">
        <v>155</v>
      </c>
      <c r="L30" s="2">
        <v>46</v>
      </c>
      <c r="M30" s="2">
        <v>10</v>
      </c>
      <c r="N30" s="2">
        <v>1</v>
      </c>
      <c r="O30" s="2">
        <v>8895</v>
      </c>
      <c r="P30" s="1">
        <f t="shared" si="1"/>
        <v>3.325233644859813</v>
      </c>
      <c r="Q30" s="54">
        <v>2628</v>
      </c>
      <c r="R30" s="54">
        <v>8829</v>
      </c>
      <c r="S30" s="50">
        <f t="shared" si="4"/>
        <v>3.3595890410958904</v>
      </c>
      <c r="T30" s="45">
        <v>127.1</v>
      </c>
      <c r="U30" s="45">
        <v>37.8</v>
      </c>
      <c r="V30" s="26">
        <v>4</v>
      </c>
      <c r="W30" s="26">
        <v>36</v>
      </c>
    </row>
    <row r="31" spans="2:23" ht="15" customHeight="1">
      <c r="B31" s="31" t="s">
        <v>37</v>
      </c>
      <c r="C31" s="28"/>
      <c r="D31" s="23">
        <f t="shared" si="8"/>
        <v>2931</v>
      </c>
      <c r="E31" s="2">
        <v>1282</v>
      </c>
      <c r="F31" s="2">
        <v>850</v>
      </c>
      <c r="G31" s="2">
        <v>388</v>
      </c>
      <c r="H31" s="2">
        <v>268</v>
      </c>
      <c r="I31" s="2">
        <v>102</v>
      </c>
      <c r="J31" s="2">
        <v>23</v>
      </c>
      <c r="K31" s="2">
        <v>13</v>
      </c>
      <c r="L31" s="2">
        <v>2</v>
      </c>
      <c r="M31" s="29">
        <v>2</v>
      </c>
      <c r="N31" s="30">
        <v>1</v>
      </c>
      <c r="O31" s="2">
        <v>6001</v>
      </c>
      <c r="P31" s="1">
        <f t="shared" si="1"/>
        <v>2.047424087342204</v>
      </c>
      <c r="Q31" s="54">
        <v>2478</v>
      </c>
      <c r="R31" s="54">
        <v>5545</v>
      </c>
      <c r="S31" s="50">
        <f t="shared" si="4"/>
        <v>2.2376916868442294</v>
      </c>
      <c r="T31" s="45">
        <v>81.3</v>
      </c>
      <c r="U31" s="45">
        <v>36.3</v>
      </c>
      <c r="V31" s="26">
        <v>5</v>
      </c>
      <c r="W31" s="26">
        <v>449</v>
      </c>
    </row>
    <row r="32" spans="2:23" ht="15" customHeight="1">
      <c r="B32" s="31" t="s">
        <v>38</v>
      </c>
      <c r="C32" s="28"/>
      <c r="D32" s="23">
        <f t="shared" si="8"/>
        <v>1113</v>
      </c>
      <c r="E32" s="2">
        <v>423</v>
      </c>
      <c r="F32" s="2">
        <v>444</v>
      </c>
      <c r="G32" s="2">
        <v>115</v>
      </c>
      <c r="H32" s="2">
        <v>73</v>
      </c>
      <c r="I32" s="2">
        <v>39</v>
      </c>
      <c r="J32" s="2">
        <v>14</v>
      </c>
      <c r="K32" s="2">
        <v>5</v>
      </c>
      <c r="L32" s="49" t="s">
        <v>116</v>
      </c>
      <c r="M32" s="49" t="s">
        <v>116</v>
      </c>
      <c r="N32" s="49" t="s">
        <v>116</v>
      </c>
      <c r="O32" s="2">
        <v>2262</v>
      </c>
      <c r="P32" s="1">
        <f t="shared" si="1"/>
        <v>2.032345013477089</v>
      </c>
      <c r="Q32" s="54">
        <v>1107</v>
      </c>
      <c r="R32" s="54">
        <v>2252</v>
      </c>
      <c r="S32" s="50">
        <f t="shared" si="4"/>
        <v>2.034327009936766</v>
      </c>
      <c r="T32" s="45">
        <v>93.7</v>
      </c>
      <c r="U32" s="45">
        <v>46.1</v>
      </c>
      <c r="V32" s="26">
        <v>7</v>
      </c>
      <c r="W32" s="26">
        <v>2</v>
      </c>
    </row>
    <row r="33" spans="2:23" ht="15" customHeight="1">
      <c r="B33" s="31" t="s">
        <v>39</v>
      </c>
      <c r="C33" s="28"/>
      <c r="D33" s="23">
        <f t="shared" si="8"/>
        <v>2893</v>
      </c>
      <c r="E33" s="2">
        <v>768</v>
      </c>
      <c r="F33" s="2">
        <v>837</v>
      </c>
      <c r="G33" s="2">
        <v>467</v>
      </c>
      <c r="H33" s="2">
        <v>367</v>
      </c>
      <c r="I33" s="2">
        <v>250</v>
      </c>
      <c r="J33" s="2">
        <v>136</v>
      </c>
      <c r="K33" s="2">
        <v>50</v>
      </c>
      <c r="L33" s="2">
        <v>15</v>
      </c>
      <c r="M33" s="2">
        <v>3</v>
      </c>
      <c r="N33" s="49" t="s">
        <v>116</v>
      </c>
      <c r="O33" s="2">
        <v>7874</v>
      </c>
      <c r="P33" s="1">
        <f t="shared" si="1"/>
        <v>2.721742136190805</v>
      </c>
      <c r="Q33" s="54">
        <v>2750</v>
      </c>
      <c r="R33" s="54">
        <v>7718</v>
      </c>
      <c r="S33" s="50">
        <f t="shared" si="4"/>
        <v>2.8065454545454545</v>
      </c>
      <c r="T33" s="45">
        <v>110</v>
      </c>
      <c r="U33" s="45">
        <v>39.2</v>
      </c>
      <c r="V33" s="26">
        <v>20</v>
      </c>
      <c r="W33" s="26">
        <v>129</v>
      </c>
    </row>
    <row r="34" spans="2:23" ht="15" customHeight="1">
      <c r="B34" s="31" t="s">
        <v>40</v>
      </c>
      <c r="C34" s="28"/>
      <c r="D34" s="23">
        <f t="shared" si="8"/>
        <v>3168</v>
      </c>
      <c r="E34" s="2">
        <v>1211</v>
      </c>
      <c r="F34" s="2">
        <v>957</v>
      </c>
      <c r="G34" s="2">
        <v>448</v>
      </c>
      <c r="H34" s="2">
        <v>319</v>
      </c>
      <c r="I34" s="2">
        <v>142</v>
      </c>
      <c r="J34" s="2">
        <v>60</v>
      </c>
      <c r="K34" s="2">
        <v>27</v>
      </c>
      <c r="L34" s="2">
        <v>4</v>
      </c>
      <c r="M34" s="49" t="s">
        <v>116</v>
      </c>
      <c r="N34" s="49" t="s">
        <v>116</v>
      </c>
      <c r="O34" s="2">
        <v>7036</v>
      </c>
      <c r="P34" s="1">
        <f t="shared" si="1"/>
        <v>2.220959595959596</v>
      </c>
      <c r="Q34" s="54">
        <v>2948</v>
      </c>
      <c r="R34" s="54">
        <v>6801</v>
      </c>
      <c r="S34" s="50">
        <f t="shared" si="4"/>
        <v>2.306987788331072</v>
      </c>
      <c r="T34" s="45">
        <v>76.5</v>
      </c>
      <c r="U34" s="45">
        <v>33.2</v>
      </c>
      <c r="V34" s="26">
        <v>5</v>
      </c>
      <c r="W34" s="26">
        <v>215</v>
      </c>
    </row>
    <row r="35" spans="2:23" ht="45" customHeight="1">
      <c r="B35" s="22" t="s">
        <v>41</v>
      </c>
      <c r="C35" s="22"/>
      <c r="D35" s="23">
        <f>SUM(D36:D38)</f>
        <v>12064</v>
      </c>
      <c r="E35" s="13">
        <f>SUM(E36:E38)</f>
        <v>1945</v>
      </c>
      <c r="F35" s="13">
        <f aca="true" t="shared" si="9" ref="F35:L35">SUM(F36:F38)</f>
        <v>2837</v>
      </c>
      <c r="G35" s="13">
        <f t="shared" si="9"/>
        <v>2377</v>
      </c>
      <c r="H35" s="13">
        <f t="shared" si="9"/>
        <v>2111</v>
      </c>
      <c r="I35" s="13">
        <f t="shared" si="9"/>
        <v>1269</v>
      </c>
      <c r="J35" s="13">
        <f>SUM(J36:J38)</f>
        <v>830</v>
      </c>
      <c r="K35" s="13">
        <f t="shared" si="9"/>
        <v>487</v>
      </c>
      <c r="L35" s="13">
        <f t="shared" si="9"/>
        <v>159</v>
      </c>
      <c r="M35" s="13">
        <f>SUM(M36:M38)</f>
        <v>38</v>
      </c>
      <c r="N35" s="13">
        <f>SUM(N36:N38)</f>
        <v>11</v>
      </c>
      <c r="O35" s="13">
        <f>SUM(O36:O38)</f>
        <v>39655</v>
      </c>
      <c r="P35" s="1">
        <f t="shared" si="1"/>
        <v>3.2870523872679045</v>
      </c>
      <c r="Q35" s="56">
        <f aca="true" t="shared" si="10" ref="Q35:W35">SUM(Q36:Q38)</f>
        <v>11999</v>
      </c>
      <c r="R35" s="56">
        <f t="shared" si="10"/>
        <v>39571</v>
      </c>
      <c r="S35" s="50">
        <f t="shared" si="4"/>
        <v>3.2978581548462373</v>
      </c>
      <c r="T35" s="57" t="s">
        <v>119</v>
      </c>
      <c r="U35" s="57" t="s">
        <v>119</v>
      </c>
      <c r="V35" s="13">
        <f t="shared" si="10"/>
        <v>57</v>
      </c>
      <c r="W35" s="13">
        <f t="shared" si="10"/>
        <v>48</v>
      </c>
    </row>
    <row r="36" spans="2:23" ht="30" customHeight="1">
      <c r="B36" s="28" t="s">
        <v>42</v>
      </c>
      <c r="C36" s="28"/>
      <c r="D36" s="23">
        <f>SUM(E36:M36,N36)</f>
        <v>2767</v>
      </c>
      <c r="E36" s="2">
        <v>384</v>
      </c>
      <c r="F36" s="2">
        <v>639</v>
      </c>
      <c r="G36" s="2">
        <v>541</v>
      </c>
      <c r="H36" s="2">
        <v>440</v>
      </c>
      <c r="I36" s="2">
        <v>330</v>
      </c>
      <c r="J36" s="2">
        <v>230</v>
      </c>
      <c r="K36" s="2">
        <v>141</v>
      </c>
      <c r="L36" s="2">
        <v>48</v>
      </c>
      <c r="M36" s="2">
        <v>13</v>
      </c>
      <c r="N36" s="2">
        <v>1</v>
      </c>
      <c r="O36" s="2">
        <v>9574</v>
      </c>
      <c r="P36" s="1">
        <f t="shared" si="1"/>
        <v>3.460065052403325</v>
      </c>
      <c r="Q36" s="54">
        <v>2762</v>
      </c>
      <c r="R36" s="54">
        <v>9565</v>
      </c>
      <c r="S36" s="50">
        <f t="shared" si="4"/>
        <v>3.463070238957277</v>
      </c>
      <c r="T36" s="45">
        <v>128.4</v>
      </c>
      <c r="U36" s="45">
        <v>37.1</v>
      </c>
      <c r="V36" s="26">
        <v>8</v>
      </c>
      <c r="W36" s="49" t="s">
        <v>117</v>
      </c>
    </row>
    <row r="37" spans="2:23" ht="15" customHeight="1">
      <c r="B37" s="28" t="s">
        <v>43</v>
      </c>
      <c r="C37" s="28"/>
      <c r="D37" s="23">
        <f>SUM(E37:M37,N37)</f>
        <v>4989</v>
      </c>
      <c r="E37" s="2">
        <v>999</v>
      </c>
      <c r="F37" s="2">
        <v>1272</v>
      </c>
      <c r="G37" s="2">
        <v>985</v>
      </c>
      <c r="H37" s="2">
        <v>885</v>
      </c>
      <c r="I37" s="2">
        <v>437</v>
      </c>
      <c r="J37" s="2">
        <v>240</v>
      </c>
      <c r="K37" s="2">
        <v>127</v>
      </c>
      <c r="L37" s="2">
        <v>28</v>
      </c>
      <c r="M37" s="2">
        <v>12</v>
      </c>
      <c r="N37" s="2">
        <v>4</v>
      </c>
      <c r="O37" s="2">
        <v>14925</v>
      </c>
      <c r="P37" s="1">
        <f t="shared" si="1"/>
        <v>2.99158147925436</v>
      </c>
      <c r="Q37" s="54">
        <v>4949</v>
      </c>
      <c r="R37" s="54">
        <v>14883</v>
      </c>
      <c r="S37" s="50">
        <f>R37/Q37</f>
        <v>3.007274196807436</v>
      </c>
      <c r="T37" s="45">
        <v>112.6</v>
      </c>
      <c r="U37" s="45">
        <v>37.4</v>
      </c>
      <c r="V37" s="26">
        <v>13</v>
      </c>
      <c r="W37" s="26">
        <v>38</v>
      </c>
    </row>
    <row r="38" spans="2:23" ht="15" customHeight="1">
      <c r="B38" s="28" t="s">
        <v>44</v>
      </c>
      <c r="C38" s="28"/>
      <c r="D38" s="23">
        <f>SUM(E38:M38,N38)</f>
        <v>4308</v>
      </c>
      <c r="E38" s="2">
        <v>562</v>
      </c>
      <c r="F38" s="2">
        <v>926</v>
      </c>
      <c r="G38" s="2">
        <v>851</v>
      </c>
      <c r="H38" s="2">
        <v>786</v>
      </c>
      <c r="I38" s="2">
        <v>502</v>
      </c>
      <c r="J38" s="2">
        <v>360</v>
      </c>
      <c r="K38" s="2">
        <v>219</v>
      </c>
      <c r="L38" s="2">
        <v>83</v>
      </c>
      <c r="M38" s="2">
        <v>13</v>
      </c>
      <c r="N38" s="2">
        <v>6</v>
      </c>
      <c r="O38" s="2">
        <v>15156</v>
      </c>
      <c r="P38" s="1">
        <f t="shared" si="1"/>
        <v>3.518105849582173</v>
      </c>
      <c r="Q38" s="54">
        <v>4288</v>
      </c>
      <c r="R38" s="54">
        <v>15123</v>
      </c>
      <c r="S38" s="50">
        <f t="shared" si="4"/>
        <v>3.5268190298507465</v>
      </c>
      <c r="T38" s="45">
        <v>135.6</v>
      </c>
      <c r="U38" s="45">
        <v>38.4</v>
      </c>
      <c r="V38" s="26">
        <v>36</v>
      </c>
      <c r="W38" s="26">
        <v>10</v>
      </c>
    </row>
    <row r="39" spans="2:23" ht="45" customHeight="1">
      <c r="B39" s="22" t="s">
        <v>45</v>
      </c>
      <c r="C39" s="22"/>
      <c r="D39" s="23">
        <f>SUM(D40:D43)</f>
        <v>9166</v>
      </c>
      <c r="E39" s="13">
        <f>SUM(E40:E43)</f>
        <v>1393</v>
      </c>
      <c r="F39" s="13">
        <f aca="true" t="shared" si="11" ref="F39:M39">SUM(F40:F43)</f>
        <v>2105</v>
      </c>
      <c r="G39" s="13">
        <f t="shared" si="11"/>
        <v>1746</v>
      </c>
      <c r="H39" s="13">
        <f t="shared" si="11"/>
        <v>1570</v>
      </c>
      <c r="I39" s="13">
        <f>SUM(I40:I43)</f>
        <v>1050</v>
      </c>
      <c r="J39" s="13">
        <f>SUM(J40:J43)</f>
        <v>755</v>
      </c>
      <c r="K39" s="13">
        <f t="shared" si="11"/>
        <v>411</v>
      </c>
      <c r="L39" s="13">
        <f t="shared" si="11"/>
        <v>120</v>
      </c>
      <c r="M39" s="13">
        <f t="shared" si="11"/>
        <v>14</v>
      </c>
      <c r="N39" s="13">
        <f>SUM(N40:N43)</f>
        <v>2</v>
      </c>
      <c r="O39" s="13">
        <f>SUM(O40:O43)</f>
        <v>30887</v>
      </c>
      <c r="P39" s="1">
        <f t="shared" si="1"/>
        <v>3.3697359807986036</v>
      </c>
      <c r="Q39" s="56">
        <f aca="true" t="shared" si="12" ref="Q39:W39">SUM(Q40:Q43)</f>
        <v>8981</v>
      </c>
      <c r="R39" s="56">
        <f t="shared" si="12"/>
        <v>30673</v>
      </c>
      <c r="S39" s="50">
        <f t="shared" si="4"/>
        <v>3.415321233715622</v>
      </c>
      <c r="T39" s="57" t="s">
        <v>119</v>
      </c>
      <c r="U39" s="57" t="s">
        <v>119</v>
      </c>
      <c r="V39" s="13">
        <f t="shared" si="12"/>
        <v>57</v>
      </c>
      <c r="W39" s="13">
        <f t="shared" si="12"/>
        <v>143</v>
      </c>
    </row>
    <row r="40" spans="2:23" ht="30" customHeight="1">
      <c r="B40" s="28" t="s">
        <v>46</v>
      </c>
      <c r="C40" s="28"/>
      <c r="D40" s="23">
        <f>SUM(E40:M40,N40)</f>
        <v>1759</v>
      </c>
      <c r="E40" s="2">
        <v>225</v>
      </c>
      <c r="F40" s="2">
        <v>417</v>
      </c>
      <c r="G40" s="2">
        <v>352</v>
      </c>
      <c r="H40" s="2">
        <v>294</v>
      </c>
      <c r="I40" s="2">
        <v>219</v>
      </c>
      <c r="J40" s="2">
        <v>134</v>
      </c>
      <c r="K40" s="2">
        <v>87</v>
      </c>
      <c r="L40" s="2">
        <v>27</v>
      </c>
      <c r="M40" s="2">
        <v>4</v>
      </c>
      <c r="N40" s="49" t="s">
        <v>116</v>
      </c>
      <c r="O40" s="2">
        <v>6051</v>
      </c>
      <c r="P40" s="1">
        <f t="shared" si="1"/>
        <v>3.4400227401932915</v>
      </c>
      <c r="Q40" s="54">
        <v>1757</v>
      </c>
      <c r="R40" s="54">
        <v>6046</v>
      </c>
      <c r="S40" s="50">
        <f t="shared" si="4"/>
        <v>3.441092771770063</v>
      </c>
      <c r="T40" s="45">
        <v>124.6</v>
      </c>
      <c r="U40" s="45">
        <v>36.2</v>
      </c>
      <c r="V40" s="30">
        <v>9</v>
      </c>
      <c r="W40" s="30">
        <v>1</v>
      </c>
    </row>
    <row r="41" spans="2:23" ht="15" customHeight="1">
      <c r="B41" s="28" t="s">
        <v>47</v>
      </c>
      <c r="C41" s="28"/>
      <c r="D41" s="23">
        <f>SUM(E41:M41,N41)</f>
        <v>2353</v>
      </c>
      <c r="E41" s="2">
        <v>308</v>
      </c>
      <c r="F41" s="2">
        <v>578</v>
      </c>
      <c r="G41" s="2">
        <v>463</v>
      </c>
      <c r="H41" s="2">
        <v>398</v>
      </c>
      <c r="I41" s="2">
        <v>283</v>
      </c>
      <c r="J41" s="2">
        <v>195</v>
      </c>
      <c r="K41" s="2">
        <v>92</v>
      </c>
      <c r="L41" s="2">
        <v>33</v>
      </c>
      <c r="M41" s="2">
        <v>2</v>
      </c>
      <c r="N41" s="30">
        <v>1</v>
      </c>
      <c r="O41" s="2">
        <v>7966</v>
      </c>
      <c r="P41" s="1">
        <f t="shared" si="1"/>
        <v>3.385465363365916</v>
      </c>
      <c r="Q41" s="54">
        <v>2350</v>
      </c>
      <c r="R41" s="54">
        <v>7958</v>
      </c>
      <c r="S41" s="50">
        <f t="shared" si="4"/>
        <v>3.3863829787234043</v>
      </c>
      <c r="T41" s="45">
        <v>126.7</v>
      </c>
      <c r="U41" s="45">
        <v>37.4</v>
      </c>
      <c r="V41" s="30">
        <v>4</v>
      </c>
      <c r="W41" s="49" t="s">
        <v>117</v>
      </c>
    </row>
    <row r="42" spans="2:23" ht="15" customHeight="1">
      <c r="B42" s="28" t="s">
        <v>48</v>
      </c>
      <c r="C42" s="28"/>
      <c r="D42" s="23">
        <f>SUM(E42:M42,N42)</f>
        <v>3204</v>
      </c>
      <c r="E42" s="2">
        <v>470</v>
      </c>
      <c r="F42" s="2">
        <v>720</v>
      </c>
      <c r="G42" s="2">
        <v>613</v>
      </c>
      <c r="H42" s="2">
        <v>598</v>
      </c>
      <c r="I42" s="2">
        <v>344</v>
      </c>
      <c r="J42" s="2">
        <v>273</v>
      </c>
      <c r="K42" s="2">
        <v>148</v>
      </c>
      <c r="L42" s="2">
        <v>31</v>
      </c>
      <c r="M42" s="2">
        <v>7</v>
      </c>
      <c r="N42" s="49" t="s">
        <v>116</v>
      </c>
      <c r="O42" s="2">
        <v>10846</v>
      </c>
      <c r="P42" s="1">
        <f t="shared" si="1"/>
        <v>3.385143570536829</v>
      </c>
      <c r="Q42" s="54">
        <v>3137</v>
      </c>
      <c r="R42" s="54">
        <v>10761</v>
      </c>
      <c r="S42" s="50">
        <f t="shared" si="4"/>
        <v>3.430347465731591</v>
      </c>
      <c r="T42" s="45">
        <v>131.9</v>
      </c>
      <c r="U42" s="45">
        <v>38.4</v>
      </c>
      <c r="V42" s="26">
        <v>28</v>
      </c>
      <c r="W42" s="26">
        <v>46</v>
      </c>
    </row>
    <row r="43" spans="2:23" ht="15" customHeight="1">
      <c r="B43" s="28" t="s">
        <v>49</v>
      </c>
      <c r="C43" s="28"/>
      <c r="D43" s="23">
        <f>SUM(E43:M43,N43)</f>
        <v>1850</v>
      </c>
      <c r="E43" s="2">
        <v>390</v>
      </c>
      <c r="F43" s="2">
        <v>390</v>
      </c>
      <c r="G43" s="2">
        <v>318</v>
      </c>
      <c r="H43" s="2">
        <v>280</v>
      </c>
      <c r="I43" s="2">
        <v>204</v>
      </c>
      <c r="J43" s="2">
        <v>153</v>
      </c>
      <c r="K43" s="2">
        <v>84</v>
      </c>
      <c r="L43" s="2">
        <v>29</v>
      </c>
      <c r="M43" s="2">
        <v>1</v>
      </c>
      <c r="N43" s="2">
        <v>1</v>
      </c>
      <c r="O43" s="2">
        <v>6024</v>
      </c>
      <c r="P43" s="1">
        <f t="shared" si="1"/>
        <v>3.2562162162162163</v>
      </c>
      <c r="Q43" s="54">
        <v>1737</v>
      </c>
      <c r="R43" s="54">
        <v>5908</v>
      </c>
      <c r="S43" s="50">
        <f t="shared" si="4"/>
        <v>3.401266551525619</v>
      </c>
      <c r="T43" s="45">
        <v>132.6</v>
      </c>
      <c r="U43" s="45">
        <v>39</v>
      </c>
      <c r="V43" s="26">
        <v>16</v>
      </c>
      <c r="W43" s="26">
        <v>96</v>
      </c>
    </row>
    <row r="44" spans="2:23" ht="45" customHeight="1">
      <c r="B44" s="22" t="s">
        <v>50</v>
      </c>
      <c r="C44" s="22"/>
      <c r="D44" s="23">
        <f>SUM(D45:D51,'南串山町～上対馬町'!D6:D14)</f>
        <v>36234</v>
      </c>
      <c r="E44" s="13">
        <f>SUM(E45:E51,'南串山町～上対馬町'!E6:E14)</f>
        <v>6464</v>
      </c>
      <c r="F44" s="13">
        <f>SUM(F45:F51,'南串山町～上対馬町'!F6:F14)</f>
        <v>9139</v>
      </c>
      <c r="G44" s="13">
        <f>SUM(G45:G51,'南串山町～上対馬町'!G6:G14)</f>
        <v>6412</v>
      </c>
      <c r="H44" s="13">
        <f>SUM(H45:H51,'南串山町～上対馬町'!H6:H14)</f>
        <v>5240</v>
      </c>
      <c r="I44" s="13">
        <f>SUM(I45:I51,'南串山町～上対馬町'!I6:I14)</f>
        <v>3662</v>
      </c>
      <c r="J44" s="13">
        <f>SUM(J45:J51,'南串山町～上対馬町'!J6:J14)</f>
        <v>2869</v>
      </c>
      <c r="K44" s="13">
        <f>SUM(K45:K51,'南串山町～上対馬町'!K6:K14)</f>
        <v>1790</v>
      </c>
      <c r="L44" s="13">
        <f>SUM(L45:L51,'南串山町～上対馬町'!L6:L14)</f>
        <v>503</v>
      </c>
      <c r="M44" s="13">
        <f>SUM(M45:M51,'南串山町～上対馬町'!M6:M14)</f>
        <v>112</v>
      </c>
      <c r="N44" s="13">
        <f>SUM(N45:N51,'南串山町～上対馬町'!N6:N14)</f>
        <v>43</v>
      </c>
      <c r="O44" s="13">
        <f>SUM(O45:O51,'南串山町～上対馬町'!O6:O14)</f>
        <v>118478</v>
      </c>
      <c r="P44" s="1">
        <f t="shared" si="1"/>
        <v>3.2698018435723353</v>
      </c>
      <c r="Q44" s="56">
        <f>SUM(Q45:Q51,'南串山町～上対馬町'!Q6:Q14)</f>
        <v>35617</v>
      </c>
      <c r="R44" s="56">
        <f>SUM(R45:R51,'南串山町～上対馬町'!R6:R14)</f>
        <v>117781</v>
      </c>
      <c r="S44" s="50">
        <f t="shared" si="4"/>
        <v>3.306875930033411</v>
      </c>
      <c r="T44" s="57" t="s">
        <v>119</v>
      </c>
      <c r="U44" s="57" t="s">
        <v>119</v>
      </c>
      <c r="V44" s="13">
        <f>SUM(V45:V51,'南串山町～上対馬町'!V6:V14)</f>
        <v>186</v>
      </c>
      <c r="W44" s="13">
        <f>SUM(W45:W51,'南串山町～上対馬町'!W6:W14)</f>
        <v>532</v>
      </c>
    </row>
    <row r="45" spans="2:23" ht="30" customHeight="1">
      <c r="B45" s="28" t="s">
        <v>51</v>
      </c>
      <c r="C45" s="28"/>
      <c r="D45" s="23">
        <f aca="true" t="shared" si="13" ref="D45:D51">SUM(E45:M45,N45)</f>
        <v>3178</v>
      </c>
      <c r="E45" s="2">
        <v>415</v>
      </c>
      <c r="F45" s="2">
        <v>684</v>
      </c>
      <c r="G45" s="2">
        <v>543</v>
      </c>
      <c r="H45" s="2">
        <v>513</v>
      </c>
      <c r="I45" s="2">
        <v>370</v>
      </c>
      <c r="J45" s="2">
        <v>341</v>
      </c>
      <c r="K45" s="2">
        <v>220</v>
      </c>
      <c r="L45" s="2">
        <v>61</v>
      </c>
      <c r="M45" s="2">
        <v>23</v>
      </c>
      <c r="N45" s="2">
        <v>8</v>
      </c>
      <c r="O45" s="2">
        <v>11678</v>
      </c>
      <c r="P45" s="1">
        <f t="shared" si="1"/>
        <v>3.6746381371932033</v>
      </c>
      <c r="Q45" s="54">
        <v>3167</v>
      </c>
      <c r="R45" s="54">
        <v>11667</v>
      </c>
      <c r="S45" s="50">
        <f t="shared" si="4"/>
        <v>3.6839280075781495</v>
      </c>
      <c r="T45" s="45">
        <v>133.9</v>
      </c>
      <c r="U45" s="45">
        <v>36.3</v>
      </c>
      <c r="V45" s="26">
        <v>25</v>
      </c>
      <c r="W45" s="26">
        <v>10</v>
      </c>
    </row>
    <row r="46" spans="2:23" ht="15" customHeight="1">
      <c r="B46" s="28" t="s">
        <v>52</v>
      </c>
      <c r="C46" s="28"/>
      <c r="D46" s="23">
        <f t="shared" si="13"/>
        <v>3295</v>
      </c>
      <c r="E46" s="2">
        <v>523</v>
      </c>
      <c r="F46" s="2">
        <v>725</v>
      </c>
      <c r="G46" s="2">
        <v>602</v>
      </c>
      <c r="H46" s="2">
        <v>537</v>
      </c>
      <c r="I46" s="2">
        <v>374</v>
      </c>
      <c r="J46" s="2">
        <v>283</v>
      </c>
      <c r="K46" s="2">
        <v>174</v>
      </c>
      <c r="L46" s="2">
        <v>62</v>
      </c>
      <c r="M46" s="2">
        <v>12</v>
      </c>
      <c r="N46" s="2">
        <v>3</v>
      </c>
      <c r="O46" s="2">
        <v>11350</v>
      </c>
      <c r="P46" s="1">
        <f t="shared" si="1"/>
        <v>3.4446130500758727</v>
      </c>
      <c r="Q46" s="54">
        <v>3277</v>
      </c>
      <c r="R46" s="54">
        <v>11325</v>
      </c>
      <c r="S46" s="50">
        <f t="shared" si="4"/>
        <v>3.4559047909673484</v>
      </c>
      <c r="T46" s="45">
        <v>131.7</v>
      </c>
      <c r="U46" s="45">
        <v>38.1</v>
      </c>
      <c r="V46" s="26">
        <v>14</v>
      </c>
      <c r="W46" s="26">
        <v>12</v>
      </c>
    </row>
    <row r="47" spans="2:23" ht="15" customHeight="1">
      <c r="B47" s="28" t="s">
        <v>53</v>
      </c>
      <c r="C47" s="28"/>
      <c r="D47" s="23">
        <f t="shared" si="13"/>
        <v>1650</v>
      </c>
      <c r="E47" s="2">
        <v>312</v>
      </c>
      <c r="F47" s="2">
        <v>346</v>
      </c>
      <c r="G47" s="2">
        <v>279</v>
      </c>
      <c r="H47" s="2">
        <v>234</v>
      </c>
      <c r="I47" s="2">
        <v>178</v>
      </c>
      <c r="J47" s="2">
        <v>154</v>
      </c>
      <c r="K47" s="2">
        <v>115</v>
      </c>
      <c r="L47" s="2">
        <v>24</v>
      </c>
      <c r="M47" s="2">
        <v>7</v>
      </c>
      <c r="N47" s="2">
        <v>1</v>
      </c>
      <c r="O47" s="2">
        <v>5661</v>
      </c>
      <c r="P47" s="1">
        <f t="shared" si="1"/>
        <v>3.430909090909091</v>
      </c>
      <c r="Q47" s="54">
        <v>1596</v>
      </c>
      <c r="R47" s="54">
        <v>5601</v>
      </c>
      <c r="S47" s="50">
        <f t="shared" si="4"/>
        <v>3.5093984962406015</v>
      </c>
      <c r="T47" s="45">
        <v>126.7</v>
      </c>
      <c r="U47" s="45">
        <v>36.1</v>
      </c>
      <c r="V47" s="26">
        <v>28</v>
      </c>
      <c r="W47" s="26">
        <v>26</v>
      </c>
    </row>
    <row r="48" spans="2:23" ht="15" customHeight="1">
      <c r="B48" s="28" t="s">
        <v>54</v>
      </c>
      <c r="C48" s="28"/>
      <c r="D48" s="23">
        <f t="shared" si="13"/>
        <v>2135</v>
      </c>
      <c r="E48" s="2">
        <v>281</v>
      </c>
      <c r="F48" s="2">
        <v>505</v>
      </c>
      <c r="G48" s="2">
        <v>356</v>
      </c>
      <c r="H48" s="2">
        <v>341</v>
      </c>
      <c r="I48" s="2">
        <v>257</v>
      </c>
      <c r="J48" s="2">
        <v>210</v>
      </c>
      <c r="K48" s="2">
        <v>140</v>
      </c>
      <c r="L48" s="2">
        <v>36</v>
      </c>
      <c r="M48" s="2">
        <v>7</v>
      </c>
      <c r="N48" s="2">
        <v>2</v>
      </c>
      <c r="O48" s="2">
        <v>7619</v>
      </c>
      <c r="P48" s="1">
        <f t="shared" si="1"/>
        <v>3.568618266978923</v>
      </c>
      <c r="Q48" s="54">
        <v>2121</v>
      </c>
      <c r="R48" s="54">
        <v>7585</v>
      </c>
      <c r="S48" s="50">
        <f t="shared" si="4"/>
        <v>3.576143328618576</v>
      </c>
      <c r="T48" s="45">
        <v>130.1</v>
      </c>
      <c r="U48" s="45">
        <v>36.4</v>
      </c>
      <c r="V48" s="26">
        <v>6</v>
      </c>
      <c r="W48" s="30">
        <v>1</v>
      </c>
    </row>
    <row r="49" spans="2:23" ht="15" customHeight="1">
      <c r="B49" s="31" t="s">
        <v>55</v>
      </c>
      <c r="C49" s="31"/>
      <c r="D49" s="23">
        <f t="shared" si="13"/>
        <v>1404</v>
      </c>
      <c r="E49" s="2">
        <v>239</v>
      </c>
      <c r="F49" s="2">
        <v>337</v>
      </c>
      <c r="G49" s="2">
        <v>266</v>
      </c>
      <c r="H49" s="2">
        <v>244</v>
      </c>
      <c r="I49" s="2">
        <v>147</v>
      </c>
      <c r="J49" s="2">
        <v>103</v>
      </c>
      <c r="K49" s="2">
        <v>47</v>
      </c>
      <c r="L49" s="2">
        <v>17</v>
      </c>
      <c r="M49" s="2">
        <v>3</v>
      </c>
      <c r="N49" s="2">
        <v>1</v>
      </c>
      <c r="O49" s="2">
        <v>4542</v>
      </c>
      <c r="P49" s="1">
        <f t="shared" si="1"/>
        <v>3.235042735042735</v>
      </c>
      <c r="Q49" s="54">
        <v>1395</v>
      </c>
      <c r="R49" s="54">
        <v>4533</v>
      </c>
      <c r="S49" s="50">
        <f t="shared" si="4"/>
        <v>3.249462365591398</v>
      </c>
      <c r="T49" s="45">
        <v>116.3</v>
      </c>
      <c r="U49" s="45">
        <v>35.8</v>
      </c>
      <c r="V49" s="26">
        <v>12</v>
      </c>
      <c r="W49" s="26">
        <v>8</v>
      </c>
    </row>
    <row r="50" spans="2:23" ht="30" customHeight="1">
      <c r="B50" s="31" t="s">
        <v>56</v>
      </c>
      <c r="C50" s="31"/>
      <c r="D50" s="23">
        <f t="shared" si="13"/>
        <v>1717</v>
      </c>
      <c r="E50" s="2">
        <v>286</v>
      </c>
      <c r="F50" s="2">
        <v>377</v>
      </c>
      <c r="G50" s="2">
        <v>319</v>
      </c>
      <c r="H50" s="2">
        <v>274</v>
      </c>
      <c r="I50" s="2">
        <v>199</v>
      </c>
      <c r="J50" s="2">
        <v>147</v>
      </c>
      <c r="K50" s="2">
        <v>87</v>
      </c>
      <c r="L50" s="2">
        <v>21</v>
      </c>
      <c r="M50" s="2">
        <v>5</v>
      </c>
      <c r="N50" s="2">
        <v>2</v>
      </c>
      <c r="O50" s="2">
        <v>5812</v>
      </c>
      <c r="P50" s="1">
        <f t="shared" si="1"/>
        <v>3.3849737914967966</v>
      </c>
      <c r="Q50" s="54">
        <v>1716</v>
      </c>
      <c r="R50" s="54">
        <v>5808</v>
      </c>
      <c r="S50" s="50">
        <f t="shared" si="4"/>
        <v>3.3846153846153846</v>
      </c>
      <c r="T50" s="45">
        <v>119.3</v>
      </c>
      <c r="U50" s="45">
        <v>35.3</v>
      </c>
      <c r="V50" s="26">
        <v>7</v>
      </c>
      <c r="W50" s="49" t="s">
        <v>117</v>
      </c>
    </row>
    <row r="51" spans="1:23" ht="15" customHeight="1" thickBot="1">
      <c r="A51" s="5"/>
      <c r="B51" s="32" t="s">
        <v>57</v>
      </c>
      <c r="C51" s="32"/>
      <c r="D51" s="33">
        <f t="shared" si="13"/>
        <v>4111</v>
      </c>
      <c r="E51" s="5">
        <v>1224</v>
      </c>
      <c r="F51" s="5">
        <v>1024</v>
      </c>
      <c r="G51" s="5">
        <v>655</v>
      </c>
      <c r="H51" s="5">
        <v>492</v>
      </c>
      <c r="I51" s="5">
        <v>315</v>
      </c>
      <c r="J51" s="5">
        <v>228</v>
      </c>
      <c r="K51" s="5">
        <v>127</v>
      </c>
      <c r="L51" s="5">
        <v>33</v>
      </c>
      <c r="M51" s="5">
        <v>7</v>
      </c>
      <c r="N51" s="5">
        <v>6</v>
      </c>
      <c r="O51" s="5">
        <v>11427</v>
      </c>
      <c r="P51" s="6">
        <f t="shared" si="1"/>
        <v>2.779615665288251</v>
      </c>
      <c r="Q51" s="55">
        <v>3722</v>
      </c>
      <c r="R51" s="55">
        <v>11030</v>
      </c>
      <c r="S51" s="51">
        <f t="shared" si="4"/>
        <v>2.9634605051047824</v>
      </c>
      <c r="T51" s="46">
        <v>102.8</v>
      </c>
      <c r="U51" s="46">
        <v>34.7</v>
      </c>
      <c r="V51" s="34">
        <v>43</v>
      </c>
      <c r="W51" s="34">
        <v>374</v>
      </c>
    </row>
    <row r="52" ht="15" customHeight="1"/>
  </sheetData>
  <mergeCells count="11">
    <mergeCell ref="B3:B5"/>
    <mergeCell ref="Q3:U3"/>
    <mergeCell ref="P4:P5"/>
    <mergeCell ref="Q4:Q5"/>
    <mergeCell ref="R4:R5"/>
    <mergeCell ref="T4:T5"/>
    <mergeCell ref="U4:U5"/>
    <mergeCell ref="S4:S5"/>
    <mergeCell ref="V3:V5"/>
    <mergeCell ref="W3:W5"/>
    <mergeCell ref="O4:O5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ignoredErrors>
    <ignoredError sqref="B9 B7:B8" numberStoredAsText="1"/>
    <ignoredError sqref="P8:S19 P35:S40 D19 D35:D4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Z53"/>
  <sheetViews>
    <sheetView showGridLines="0" zoomScale="75" zoomScaleNormal="75" workbookViewId="0" topLeftCell="L1">
      <selection activeCell="T11" sqref="T11"/>
    </sheetView>
  </sheetViews>
  <sheetFormatPr defaultColWidth="8.625" defaultRowHeight="12.75"/>
  <cols>
    <col min="1" max="1" width="0.875" style="2" customWidth="1"/>
    <col min="2" max="2" width="20.125" style="2" customWidth="1"/>
    <col min="3" max="3" width="0.875" style="2" customWidth="1"/>
    <col min="4" max="5" width="12.875" style="2" customWidth="1"/>
    <col min="6" max="13" width="12.625" style="2" customWidth="1"/>
    <col min="14" max="14" width="12.75390625" style="2" customWidth="1"/>
    <col min="15" max="15" width="15.75390625" style="2" customWidth="1"/>
    <col min="16" max="16" width="15.625" style="1" customWidth="1"/>
    <col min="17" max="18" width="14.25390625" style="54" customWidth="1"/>
    <col min="19" max="19" width="15.125" style="1" customWidth="1"/>
    <col min="20" max="21" width="16.375" style="2" customWidth="1"/>
    <col min="22" max="22" width="16.125" style="2" customWidth="1"/>
    <col min="23" max="23" width="16.25390625" style="2" customWidth="1"/>
    <col min="24" max="24" width="4.00390625" style="2" customWidth="1"/>
    <col min="25" max="16384" width="8.625" style="2" customWidth="1"/>
  </cols>
  <sheetData>
    <row r="1" spans="2:24" ht="29.25" customHeight="1">
      <c r="B1" s="3" t="s">
        <v>128</v>
      </c>
      <c r="N1" s="3" t="s">
        <v>127</v>
      </c>
      <c r="U1" s="44" t="s">
        <v>113</v>
      </c>
      <c r="V1" s="39"/>
      <c r="X1" s="40"/>
    </row>
    <row r="2" spans="1:26" ht="15" customHeight="1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6"/>
      <c r="Q2" s="55"/>
      <c r="R2" s="55"/>
      <c r="S2" s="6"/>
      <c r="T2" s="5"/>
      <c r="U2" s="5"/>
      <c r="V2" s="7" t="s">
        <v>123</v>
      </c>
      <c r="W2" s="41"/>
      <c r="X2" s="42"/>
      <c r="Y2" s="13"/>
      <c r="Z2" s="40"/>
    </row>
    <row r="3" spans="1:23" ht="16.5" customHeight="1">
      <c r="A3" s="9"/>
      <c r="B3" s="70" t="s">
        <v>2</v>
      </c>
      <c r="C3" s="9"/>
      <c r="D3" s="36" t="s">
        <v>0</v>
      </c>
      <c r="E3" s="10"/>
      <c r="F3" s="10"/>
      <c r="G3" s="10"/>
      <c r="H3" s="10"/>
      <c r="I3" s="10"/>
      <c r="J3" s="10"/>
      <c r="K3" s="10"/>
      <c r="L3" s="10"/>
      <c r="M3" s="10"/>
      <c r="N3" s="37" t="s">
        <v>1</v>
      </c>
      <c r="O3" s="11"/>
      <c r="P3" s="12"/>
      <c r="Q3" s="82" t="s">
        <v>112</v>
      </c>
      <c r="R3" s="83"/>
      <c r="S3" s="83"/>
      <c r="T3" s="83"/>
      <c r="U3" s="84"/>
      <c r="V3" s="62" t="s">
        <v>108</v>
      </c>
      <c r="W3" s="65" t="s">
        <v>109</v>
      </c>
    </row>
    <row r="4" spans="1:23" ht="16.5" customHeight="1">
      <c r="A4" s="13"/>
      <c r="B4" s="71"/>
      <c r="C4" s="14"/>
      <c r="D4" s="38" t="s">
        <v>3</v>
      </c>
      <c r="E4" s="15"/>
      <c r="F4" s="15"/>
      <c r="G4" s="15"/>
      <c r="H4" s="15"/>
      <c r="I4" s="15"/>
      <c r="J4" s="15"/>
      <c r="K4" s="15"/>
      <c r="L4" s="15"/>
      <c r="M4" s="15"/>
      <c r="N4" s="16"/>
      <c r="O4" s="68" t="s">
        <v>104</v>
      </c>
      <c r="P4" s="76" t="s">
        <v>105</v>
      </c>
      <c r="Q4" s="78" t="s">
        <v>110</v>
      </c>
      <c r="R4" s="78" t="s">
        <v>111</v>
      </c>
      <c r="S4" s="60" t="s">
        <v>130</v>
      </c>
      <c r="T4" s="80" t="s">
        <v>106</v>
      </c>
      <c r="U4" s="80" t="s">
        <v>107</v>
      </c>
      <c r="V4" s="63"/>
      <c r="W4" s="66"/>
    </row>
    <row r="5" spans="1:23" ht="30" customHeight="1">
      <c r="A5" s="17"/>
      <c r="B5" s="72"/>
      <c r="C5" s="18"/>
      <c r="D5" s="19" t="s">
        <v>4</v>
      </c>
      <c r="E5" s="19" t="s">
        <v>5</v>
      </c>
      <c r="F5" s="19" t="s">
        <v>6</v>
      </c>
      <c r="G5" s="19" t="s">
        <v>7</v>
      </c>
      <c r="H5" s="19" t="s">
        <v>8</v>
      </c>
      <c r="I5" s="20" t="s">
        <v>9</v>
      </c>
      <c r="J5" s="19" t="s">
        <v>10</v>
      </c>
      <c r="K5" s="19" t="s">
        <v>11</v>
      </c>
      <c r="L5" s="19" t="s">
        <v>12</v>
      </c>
      <c r="M5" s="35" t="s">
        <v>13</v>
      </c>
      <c r="N5" s="43" t="s">
        <v>14</v>
      </c>
      <c r="O5" s="85"/>
      <c r="P5" s="77"/>
      <c r="Q5" s="79"/>
      <c r="R5" s="79"/>
      <c r="S5" s="61"/>
      <c r="T5" s="81"/>
      <c r="U5" s="81"/>
      <c r="V5" s="64"/>
      <c r="W5" s="67"/>
    </row>
    <row r="6" spans="2:25" ht="15" customHeight="1">
      <c r="B6" s="28" t="s">
        <v>58</v>
      </c>
      <c r="C6" s="28"/>
      <c r="D6" s="23">
        <f aca="true" t="shared" si="0" ref="D6:D14">SUM(E6:M6,N6)</f>
        <v>1297</v>
      </c>
      <c r="E6" s="2">
        <v>181</v>
      </c>
      <c r="F6" s="2">
        <v>273</v>
      </c>
      <c r="G6" s="2">
        <v>239</v>
      </c>
      <c r="H6" s="2">
        <v>204</v>
      </c>
      <c r="I6" s="2">
        <v>141</v>
      </c>
      <c r="J6" s="2">
        <v>134</v>
      </c>
      <c r="K6" s="2">
        <v>90</v>
      </c>
      <c r="L6" s="2">
        <v>22</v>
      </c>
      <c r="M6" s="2">
        <v>9</v>
      </c>
      <c r="N6" s="2">
        <v>4</v>
      </c>
      <c r="O6" s="2">
        <v>4699</v>
      </c>
      <c r="P6" s="1">
        <f aca="true" t="shared" si="1" ref="P6:P51">O6/D6</f>
        <v>3.622976098689283</v>
      </c>
      <c r="Q6" s="54">
        <v>1291</v>
      </c>
      <c r="R6" s="54">
        <v>4693</v>
      </c>
      <c r="S6" s="1">
        <f>R6/Q6</f>
        <v>3.635166537567777</v>
      </c>
      <c r="T6" s="45">
        <v>128.9</v>
      </c>
      <c r="U6" s="45">
        <v>35.5</v>
      </c>
      <c r="V6" s="2">
        <v>1</v>
      </c>
      <c r="W6" s="30">
        <v>6</v>
      </c>
      <c r="X6" s="42"/>
      <c r="Y6" s="13"/>
    </row>
    <row r="7" spans="2:24" ht="15" customHeight="1">
      <c r="B7" s="28" t="s">
        <v>59</v>
      </c>
      <c r="C7" s="28"/>
      <c r="D7" s="23">
        <f t="shared" si="0"/>
        <v>2696</v>
      </c>
      <c r="E7" s="2">
        <v>516</v>
      </c>
      <c r="F7" s="2">
        <v>829</v>
      </c>
      <c r="G7" s="2">
        <v>510</v>
      </c>
      <c r="H7" s="2">
        <v>377</v>
      </c>
      <c r="I7" s="2">
        <v>206</v>
      </c>
      <c r="J7" s="2">
        <v>135</v>
      </c>
      <c r="K7" s="2">
        <v>90</v>
      </c>
      <c r="L7" s="2">
        <v>30</v>
      </c>
      <c r="M7" s="2">
        <v>3</v>
      </c>
      <c r="N7" s="52" t="s">
        <v>116</v>
      </c>
      <c r="O7" s="2">
        <v>7949</v>
      </c>
      <c r="P7" s="1">
        <f t="shared" si="1"/>
        <v>2.9484421364985165</v>
      </c>
      <c r="Q7" s="54">
        <v>2664</v>
      </c>
      <c r="R7" s="54">
        <v>7908</v>
      </c>
      <c r="S7" s="1">
        <f aca="true" t="shared" si="2" ref="S7:S51">R7/Q7</f>
        <v>2.9684684684684686</v>
      </c>
      <c r="T7" s="45">
        <v>117.2</v>
      </c>
      <c r="U7" s="45">
        <v>39.5</v>
      </c>
      <c r="V7" s="2">
        <v>7</v>
      </c>
      <c r="W7" s="2">
        <v>28</v>
      </c>
      <c r="X7" s="40"/>
    </row>
    <row r="8" spans="2:24" ht="15" customHeight="1">
      <c r="B8" s="28" t="s">
        <v>60</v>
      </c>
      <c r="C8" s="28"/>
      <c r="D8" s="23">
        <f t="shared" si="0"/>
        <v>2442</v>
      </c>
      <c r="E8" s="2">
        <v>486</v>
      </c>
      <c r="F8" s="2">
        <v>855</v>
      </c>
      <c r="G8" s="2">
        <v>496</v>
      </c>
      <c r="H8" s="2">
        <v>305</v>
      </c>
      <c r="I8" s="2">
        <v>168</v>
      </c>
      <c r="J8" s="2">
        <v>86</v>
      </c>
      <c r="K8" s="2">
        <v>37</v>
      </c>
      <c r="L8" s="2">
        <v>5</v>
      </c>
      <c r="M8" s="29">
        <v>1</v>
      </c>
      <c r="N8" s="2">
        <v>3</v>
      </c>
      <c r="O8" s="2">
        <v>6602</v>
      </c>
      <c r="P8" s="1">
        <f t="shared" si="1"/>
        <v>2.7035217035217034</v>
      </c>
      <c r="Q8" s="54">
        <v>2433</v>
      </c>
      <c r="R8" s="54">
        <v>6585</v>
      </c>
      <c r="S8" s="1">
        <f t="shared" si="2"/>
        <v>2.706535141800247</v>
      </c>
      <c r="T8" s="45">
        <v>116.8</v>
      </c>
      <c r="U8" s="45">
        <v>43.1</v>
      </c>
      <c r="V8" s="2">
        <v>7</v>
      </c>
      <c r="W8" s="30">
        <v>5</v>
      </c>
      <c r="X8" s="40"/>
    </row>
    <row r="9" spans="2:24" ht="15" customHeight="1">
      <c r="B9" s="28" t="s">
        <v>61</v>
      </c>
      <c r="C9" s="28"/>
      <c r="D9" s="23">
        <f t="shared" si="0"/>
        <v>2028</v>
      </c>
      <c r="E9" s="2">
        <v>355</v>
      </c>
      <c r="F9" s="2">
        <v>601</v>
      </c>
      <c r="G9" s="2">
        <v>353</v>
      </c>
      <c r="H9" s="2">
        <v>289</v>
      </c>
      <c r="I9" s="2">
        <v>185</v>
      </c>
      <c r="J9" s="2">
        <v>140</v>
      </c>
      <c r="K9" s="2">
        <v>81</v>
      </c>
      <c r="L9" s="2">
        <v>20</v>
      </c>
      <c r="M9" s="2">
        <v>4</v>
      </c>
      <c r="N9" s="52" t="s">
        <v>116</v>
      </c>
      <c r="O9" s="2">
        <v>6300</v>
      </c>
      <c r="P9" s="1">
        <f t="shared" si="1"/>
        <v>3.106508875739645</v>
      </c>
      <c r="Q9" s="54">
        <v>2006</v>
      </c>
      <c r="R9" s="54">
        <v>6277</v>
      </c>
      <c r="S9" s="1">
        <f t="shared" si="2"/>
        <v>3.129112662013958</v>
      </c>
      <c r="T9" s="45">
        <v>124.5</v>
      </c>
      <c r="U9" s="45">
        <v>39.8</v>
      </c>
      <c r="V9" s="2">
        <v>4</v>
      </c>
      <c r="W9" s="30">
        <v>21</v>
      </c>
      <c r="X9" s="40"/>
    </row>
    <row r="10" spans="2:24" ht="15" customHeight="1">
      <c r="B10" s="28" t="s">
        <v>62</v>
      </c>
      <c r="C10" s="28"/>
      <c r="D10" s="23">
        <f t="shared" si="0"/>
        <v>1223</v>
      </c>
      <c r="E10" s="2">
        <v>178</v>
      </c>
      <c r="F10" s="2">
        <v>303</v>
      </c>
      <c r="G10" s="2">
        <v>208</v>
      </c>
      <c r="H10" s="2">
        <v>173</v>
      </c>
      <c r="I10" s="2">
        <v>125</v>
      </c>
      <c r="J10" s="2">
        <v>120</v>
      </c>
      <c r="K10" s="2">
        <v>78</v>
      </c>
      <c r="L10" s="2">
        <v>29</v>
      </c>
      <c r="M10" s="2">
        <v>5</v>
      </c>
      <c r="N10" s="2">
        <v>4</v>
      </c>
      <c r="O10" s="2">
        <v>4311</v>
      </c>
      <c r="P10" s="1">
        <f t="shared" si="1"/>
        <v>3.5249386753883893</v>
      </c>
      <c r="Q10" s="54">
        <v>1221</v>
      </c>
      <c r="R10" s="54">
        <v>4302</v>
      </c>
      <c r="S10" s="1">
        <f t="shared" si="2"/>
        <v>3.5233415233415233</v>
      </c>
      <c r="T10" s="45">
        <v>132</v>
      </c>
      <c r="U10" s="45">
        <v>37.5</v>
      </c>
      <c r="V10" s="2">
        <v>6</v>
      </c>
      <c r="W10" s="53" t="s">
        <v>117</v>
      </c>
      <c r="X10" s="40"/>
    </row>
    <row r="11" spans="2:24" ht="30" customHeight="1">
      <c r="B11" s="28" t="s">
        <v>63</v>
      </c>
      <c r="C11" s="28"/>
      <c r="D11" s="23">
        <f t="shared" si="0"/>
        <v>2553</v>
      </c>
      <c r="E11" s="2">
        <v>427</v>
      </c>
      <c r="F11" s="2">
        <v>636</v>
      </c>
      <c r="G11" s="2">
        <v>434</v>
      </c>
      <c r="H11" s="2">
        <v>330</v>
      </c>
      <c r="I11" s="2">
        <v>312</v>
      </c>
      <c r="J11" s="2">
        <v>218</v>
      </c>
      <c r="K11" s="2">
        <v>142</v>
      </c>
      <c r="L11" s="2">
        <v>41</v>
      </c>
      <c r="M11" s="2">
        <v>12</v>
      </c>
      <c r="N11" s="29">
        <v>1</v>
      </c>
      <c r="O11" s="2">
        <v>8629</v>
      </c>
      <c r="P11" s="1">
        <f t="shared" si="1"/>
        <v>3.379945162553858</v>
      </c>
      <c r="Q11" s="54">
        <v>2553</v>
      </c>
      <c r="R11" s="54">
        <v>8629</v>
      </c>
      <c r="S11" s="1">
        <f t="shared" si="2"/>
        <v>3.379945162553858</v>
      </c>
      <c r="T11" s="45">
        <v>128.6</v>
      </c>
      <c r="U11" s="45">
        <v>38.1</v>
      </c>
      <c r="V11" s="2">
        <v>5</v>
      </c>
      <c r="W11" s="53" t="s">
        <v>124</v>
      </c>
      <c r="X11" s="40"/>
    </row>
    <row r="12" spans="2:24" ht="15" customHeight="1">
      <c r="B12" s="28" t="s">
        <v>64</v>
      </c>
      <c r="C12" s="28"/>
      <c r="D12" s="23">
        <f t="shared" si="0"/>
        <v>2737</v>
      </c>
      <c r="E12" s="2">
        <v>469</v>
      </c>
      <c r="F12" s="2">
        <v>674</v>
      </c>
      <c r="G12" s="2">
        <v>484</v>
      </c>
      <c r="H12" s="2">
        <v>386</v>
      </c>
      <c r="I12" s="2">
        <v>298</v>
      </c>
      <c r="J12" s="2">
        <v>230</v>
      </c>
      <c r="K12" s="2">
        <v>153</v>
      </c>
      <c r="L12" s="2">
        <v>35</v>
      </c>
      <c r="M12" s="2">
        <v>5</v>
      </c>
      <c r="N12" s="2">
        <v>3</v>
      </c>
      <c r="O12" s="2">
        <v>9112</v>
      </c>
      <c r="P12" s="1">
        <f t="shared" si="1"/>
        <v>3.329192546583851</v>
      </c>
      <c r="Q12" s="54">
        <v>2711</v>
      </c>
      <c r="R12" s="54">
        <v>9082</v>
      </c>
      <c r="S12" s="1">
        <f t="shared" si="2"/>
        <v>3.350055330136481</v>
      </c>
      <c r="T12" s="45">
        <v>127.4</v>
      </c>
      <c r="U12" s="45">
        <v>38</v>
      </c>
      <c r="V12" s="2">
        <v>6</v>
      </c>
      <c r="W12" s="2">
        <v>25</v>
      </c>
      <c r="X12" s="40"/>
    </row>
    <row r="13" spans="2:24" ht="15" customHeight="1">
      <c r="B13" s="28" t="s">
        <v>65</v>
      </c>
      <c r="C13" s="28"/>
      <c r="D13" s="23">
        <f t="shared" si="0"/>
        <v>1433</v>
      </c>
      <c r="E13" s="2">
        <v>228</v>
      </c>
      <c r="F13" s="2">
        <v>350</v>
      </c>
      <c r="G13" s="2">
        <v>254</v>
      </c>
      <c r="H13" s="2">
        <v>187</v>
      </c>
      <c r="I13" s="2">
        <v>161</v>
      </c>
      <c r="J13" s="2">
        <v>130</v>
      </c>
      <c r="K13" s="2">
        <v>90</v>
      </c>
      <c r="L13" s="2">
        <v>29</v>
      </c>
      <c r="M13" s="2">
        <v>2</v>
      </c>
      <c r="N13" s="2">
        <v>2</v>
      </c>
      <c r="O13" s="2">
        <v>4923</v>
      </c>
      <c r="P13" s="1">
        <f t="shared" si="1"/>
        <v>3.435450104675506</v>
      </c>
      <c r="Q13" s="54">
        <v>1427</v>
      </c>
      <c r="R13" s="54">
        <v>4917</v>
      </c>
      <c r="S13" s="1">
        <f t="shared" si="2"/>
        <v>3.4456902592852137</v>
      </c>
      <c r="T13" s="45">
        <v>129.5</v>
      </c>
      <c r="U13" s="45">
        <v>37.6</v>
      </c>
      <c r="V13" s="2">
        <v>5</v>
      </c>
      <c r="W13" s="29">
        <v>5</v>
      </c>
      <c r="X13" s="40"/>
    </row>
    <row r="14" spans="2:24" ht="15" customHeight="1">
      <c r="B14" s="28" t="s">
        <v>66</v>
      </c>
      <c r="C14" s="28"/>
      <c r="D14" s="23">
        <f t="shared" si="0"/>
        <v>2335</v>
      </c>
      <c r="E14" s="2">
        <v>344</v>
      </c>
      <c r="F14" s="2">
        <v>620</v>
      </c>
      <c r="G14" s="2">
        <v>414</v>
      </c>
      <c r="H14" s="2">
        <v>354</v>
      </c>
      <c r="I14" s="2">
        <v>226</v>
      </c>
      <c r="J14" s="2">
        <v>210</v>
      </c>
      <c r="K14" s="2">
        <v>119</v>
      </c>
      <c r="L14" s="2">
        <v>38</v>
      </c>
      <c r="M14" s="2">
        <v>7</v>
      </c>
      <c r="N14" s="2">
        <v>3</v>
      </c>
      <c r="O14" s="2">
        <v>7864</v>
      </c>
      <c r="P14" s="1">
        <f t="shared" si="1"/>
        <v>3.367880085653105</v>
      </c>
      <c r="Q14" s="54">
        <v>2317</v>
      </c>
      <c r="R14" s="54">
        <v>7839</v>
      </c>
      <c r="S14" s="1">
        <f t="shared" si="2"/>
        <v>3.383254208027622</v>
      </c>
      <c r="T14" s="45">
        <v>133.6</v>
      </c>
      <c r="U14" s="45">
        <v>39.5</v>
      </c>
      <c r="V14" s="2">
        <v>10</v>
      </c>
      <c r="W14" s="29">
        <v>11</v>
      </c>
      <c r="X14" s="40"/>
    </row>
    <row r="15" spans="2:24" ht="45" customHeight="1">
      <c r="B15" s="22" t="s">
        <v>67</v>
      </c>
      <c r="C15" s="22"/>
      <c r="D15" s="23">
        <f aca="true" t="shared" si="3" ref="D15:O15">SUM(D16:D28)</f>
        <v>25333</v>
      </c>
      <c r="E15" s="13">
        <f t="shared" si="3"/>
        <v>5550</v>
      </c>
      <c r="F15" s="13">
        <f>SUM(F16:F28)</f>
        <v>7259</v>
      </c>
      <c r="G15" s="13">
        <f t="shared" si="3"/>
        <v>4720</v>
      </c>
      <c r="H15" s="13">
        <f t="shared" si="3"/>
        <v>3593</v>
      </c>
      <c r="I15" s="13">
        <f t="shared" si="3"/>
        <v>2168</v>
      </c>
      <c r="J15" s="13">
        <f t="shared" si="3"/>
        <v>1146</v>
      </c>
      <c r="K15" s="13">
        <f t="shared" si="3"/>
        <v>658</v>
      </c>
      <c r="L15" s="13">
        <f t="shared" si="3"/>
        <v>186</v>
      </c>
      <c r="M15" s="13">
        <f t="shared" si="3"/>
        <v>39</v>
      </c>
      <c r="N15" s="13">
        <f t="shared" si="3"/>
        <v>14</v>
      </c>
      <c r="O15" s="13">
        <f t="shared" si="3"/>
        <v>72903</v>
      </c>
      <c r="P15" s="1">
        <f t="shared" si="1"/>
        <v>2.877787865629811</v>
      </c>
      <c r="Q15" s="56">
        <f aca="true" t="shared" si="4" ref="Q15:W15">SUM(Q16:Q28)</f>
        <v>25040</v>
      </c>
      <c r="R15" s="56">
        <f t="shared" si="4"/>
        <v>72507</v>
      </c>
      <c r="S15" s="1">
        <f t="shared" si="2"/>
        <v>2.89564696485623</v>
      </c>
      <c r="T15" s="57" t="s">
        <v>124</v>
      </c>
      <c r="U15" s="57" t="s">
        <v>124</v>
      </c>
      <c r="V15" s="13">
        <f t="shared" si="4"/>
        <v>150</v>
      </c>
      <c r="W15" s="13">
        <f t="shared" si="4"/>
        <v>187</v>
      </c>
      <c r="X15" s="40"/>
    </row>
    <row r="16" spans="2:24" ht="30" customHeight="1">
      <c r="B16" s="28" t="s">
        <v>68</v>
      </c>
      <c r="C16" s="28"/>
      <c r="D16" s="23">
        <f aca="true" t="shared" si="5" ref="D16:D28">SUM(E16:M16,N16)</f>
        <v>660</v>
      </c>
      <c r="E16" s="2">
        <v>195</v>
      </c>
      <c r="F16" s="2">
        <v>209</v>
      </c>
      <c r="G16" s="2">
        <v>86</v>
      </c>
      <c r="H16" s="2">
        <v>55</v>
      </c>
      <c r="I16" s="2">
        <v>45</v>
      </c>
      <c r="J16" s="2">
        <v>32</v>
      </c>
      <c r="K16" s="2">
        <v>29</v>
      </c>
      <c r="L16" s="2">
        <v>8</v>
      </c>
      <c r="M16" s="52" t="s">
        <v>116</v>
      </c>
      <c r="N16" s="30">
        <v>1</v>
      </c>
      <c r="O16" s="2">
        <v>1785</v>
      </c>
      <c r="P16" s="1">
        <f t="shared" si="1"/>
        <v>2.7045454545454546</v>
      </c>
      <c r="Q16" s="54">
        <v>650</v>
      </c>
      <c r="R16" s="54">
        <v>1766</v>
      </c>
      <c r="S16" s="1">
        <f t="shared" si="2"/>
        <v>2.7169230769230768</v>
      </c>
      <c r="T16" s="45">
        <v>120.2</v>
      </c>
      <c r="U16" s="45">
        <v>44.2</v>
      </c>
      <c r="V16" s="2">
        <v>9</v>
      </c>
      <c r="W16" s="2">
        <v>2</v>
      </c>
      <c r="X16" s="40"/>
    </row>
    <row r="17" spans="2:24" ht="15" customHeight="1">
      <c r="B17" s="28" t="s">
        <v>69</v>
      </c>
      <c r="C17" s="28"/>
      <c r="D17" s="23">
        <f t="shared" si="5"/>
        <v>2426</v>
      </c>
      <c r="E17" s="2">
        <v>380</v>
      </c>
      <c r="F17" s="2">
        <v>651</v>
      </c>
      <c r="G17" s="2">
        <v>457</v>
      </c>
      <c r="H17" s="2">
        <v>370</v>
      </c>
      <c r="I17" s="2">
        <v>228</v>
      </c>
      <c r="J17" s="2">
        <v>201</v>
      </c>
      <c r="K17" s="2">
        <v>108</v>
      </c>
      <c r="L17" s="2">
        <v>26</v>
      </c>
      <c r="M17" s="2">
        <v>5</v>
      </c>
      <c r="N17" s="52" t="s">
        <v>116</v>
      </c>
      <c r="O17" s="2">
        <v>7888</v>
      </c>
      <c r="P17" s="1">
        <f t="shared" si="1"/>
        <v>3.2514427040395715</v>
      </c>
      <c r="Q17" s="54">
        <v>2410</v>
      </c>
      <c r="R17" s="54">
        <v>7872</v>
      </c>
      <c r="S17" s="1">
        <f t="shared" si="2"/>
        <v>3.266390041493776</v>
      </c>
      <c r="T17" s="45">
        <v>128.9</v>
      </c>
      <c r="U17" s="45">
        <v>39.5</v>
      </c>
      <c r="V17" s="2">
        <v>24</v>
      </c>
      <c r="W17" s="2">
        <v>3</v>
      </c>
      <c r="X17" s="40"/>
    </row>
    <row r="18" spans="2:24" ht="15" customHeight="1">
      <c r="B18" s="28" t="s">
        <v>70</v>
      </c>
      <c r="C18" s="28"/>
      <c r="D18" s="23">
        <f t="shared" si="5"/>
        <v>1452</v>
      </c>
      <c r="E18" s="2">
        <v>396</v>
      </c>
      <c r="F18" s="2">
        <v>506</v>
      </c>
      <c r="G18" s="2">
        <v>232</v>
      </c>
      <c r="H18" s="2">
        <v>128</v>
      </c>
      <c r="I18" s="2">
        <v>92</v>
      </c>
      <c r="J18" s="2">
        <v>54</v>
      </c>
      <c r="K18" s="2">
        <v>31</v>
      </c>
      <c r="L18" s="2">
        <v>12</v>
      </c>
      <c r="M18" s="2">
        <v>1</v>
      </c>
      <c r="N18" s="52" t="s">
        <v>116</v>
      </c>
      <c r="O18" s="2">
        <v>3722</v>
      </c>
      <c r="P18" s="1">
        <f t="shared" si="1"/>
        <v>2.5633608815426996</v>
      </c>
      <c r="Q18" s="54">
        <v>1406</v>
      </c>
      <c r="R18" s="54">
        <v>3658</v>
      </c>
      <c r="S18" s="1">
        <f t="shared" si="2"/>
        <v>2.601706970128023</v>
      </c>
      <c r="T18" s="45">
        <v>108.6</v>
      </c>
      <c r="U18" s="45">
        <v>41.8</v>
      </c>
      <c r="V18" s="2">
        <v>6</v>
      </c>
      <c r="W18" s="2">
        <v>36</v>
      </c>
      <c r="X18" s="40"/>
    </row>
    <row r="19" spans="2:24" ht="15" customHeight="1">
      <c r="B19" s="28" t="s">
        <v>71</v>
      </c>
      <c r="C19" s="28"/>
      <c r="D19" s="23">
        <f t="shared" si="5"/>
        <v>1776</v>
      </c>
      <c r="E19" s="2">
        <v>613</v>
      </c>
      <c r="F19" s="2">
        <v>639</v>
      </c>
      <c r="G19" s="2">
        <v>211</v>
      </c>
      <c r="H19" s="2">
        <v>169</v>
      </c>
      <c r="I19" s="2">
        <v>104</v>
      </c>
      <c r="J19" s="2">
        <v>32</v>
      </c>
      <c r="K19" s="2">
        <v>8</v>
      </c>
      <c r="L19" s="52" t="s">
        <v>116</v>
      </c>
      <c r="M19" s="52" t="s">
        <v>116</v>
      </c>
      <c r="N19" s="52" t="s">
        <v>116</v>
      </c>
      <c r="O19" s="2">
        <v>3968</v>
      </c>
      <c r="P19" s="1">
        <f t="shared" si="1"/>
        <v>2.234234234234234</v>
      </c>
      <c r="Q19" s="54">
        <v>1747</v>
      </c>
      <c r="R19" s="54">
        <v>3934</v>
      </c>
      <c r="S19" s="1">
        <f t="shared" si="2"/>
        <v>2.2518603319977104</v>
      </c>
      <c r="T19" s="45">
        <v>101.4</v>
      </c>
      <c r="U19" s="45">
        <v>45</v>
      </c>
      <c r="V19" s="2">
        <v>8</v>
      </c>
      <c r="W19" s="2">
        <v>26</v>
      </c>
      <c r="X19" s="40"/>
    </row>
    <row r="20" spans="2:24" ht="15" customHeight="1">
      <c r="B20" s="28" t="s">
        <v>72</v>
      </c>
      <c r="C20" s="28"/>
      <c r="D20" s="23">
        <f t="shared" si="5"/>
        <v>2626</v>
      </c>
      <c r="E20" s="2">
        <v>574</v>
      </c>
      <c r="F20" s="2">
        <v>773</v>
      </c>
      <c r="G20" s="2">
        <v>479</v>
      </c>
      <c r="H20" s="2">
        <v>333</v>
      </c>
      <c r="I20" s="2">
        <v>247</v>
      </c>
      <c r="J20" s="2">
        <v>132</v>
      </c>
      <c r="K20" s="2">
        <v>62</v>
      </c>
      <c r="L20" s="2">
        <v>21</v>
      </c>
      <c r="M20" s="2">
        <v>3</v>
      </c>
      <c r="N20" s="2">
        <v>2</v>
      </c>
      <c r="O20" s="2">
        <v>7566</v>
      </c>
      <c r="P20" s="1">
        <f t="shared" si="1"/>
        <v>2.881188118811881</v>
      </c>
      <c r="Q20" s="54">
        <v>2567</v>
      </c>
      <c r="R20" s="54">
        <v>7483</v>
      </c>
      <c r="S20" s="1">
        <f t="shared" si="2"/>
        <v>2.915075964160499</v>
      </c>
      <c r="T20" s="45">
        <v>107.7</v>
      </c>
      <c r="U20" s="45">
        <v>36.9</v>
      </c>
      <c r="V20" s="2">
        <v>34</v>
      </c>
      <c r="W20" s="2">
        <v>34</v>
      </c>
      <c r="X20" s="40"/>
    </row>
    <row r="21" spans="2:24" ht="30" customHeight="1">
      <c r="B21" s="28" t="s">
        <v>73</v>
      </c>
      <c r="C21" s="28"/>
      <c r="D21" s="23">
        <f t="shared" si="5"/>
        <v>1033</v>
      </c>
      <c r="E21" s="2">
        <v>203</v>
      </c>
      <c r="F21" s="2">
        <v>268</v>
      </c>
      <c r="G21" s="2">
        <v>173</v>
      </c>
      <c r="H21" s="2">
        <v>137</v>
      </c>
      <c r="I21" s="2">
        <v>107</v>
      </c>
      <c r="J21" s="2">
        <v>64</v>
      </c>
      <c r="K21" s="2">
        <v>56</v>
      </c>
      <c r="L21" s="2">
        <v>15</v>
      </c>
      <c r="M21" s="2">
        <v>7</v>
      </c>
      <c r="N21" s="29">
        <v>3</v>
      </c>
      <c r="O21" s="2">
        <v>3330</v>
      </c>
      <c r="P21" s="1">
        <f t="shared" si="1"/>
        <v>3.223620522749274</v>
      </c>
      <c r="Q21" s="54">
        <v>1010</v>
      </c>
      <c r="R21" s="54">
        <v>3302</v>
      </c>
      <c r="S21" s="1">
        <f t="shared" si="2"/>
        <v>3.269306930693069</v>
      </c>
      <c r="T21" s="45">
        <v>123.1</v>
      </c>
      <c r="U21" s="45">
        <v>37.6</v>
      </c>
      <c r="V21" s="2">
        <v>4</v>
      </c>
      <c r="W21" s="2">
        <v>18</v>
      </c>
      <c r="X21" s="40"/>
    </row>
    <row r="22" spans="2:24" ht="15" customHeight="1">
      <c r="B22" s="28" t="s">
        <v>74</v>
      </c>
      <c r="C22" s="28"/>
      <c r="D22" s="23">
        <f t="shared" si="5"/>
        <v>1034</v>
      </c>
      <c r="E22" s="2">
        <v>258</v>
      </c>
      <c r="F22" s="2">
        <v>316</v>
      </c>
      <c r="G22" s="2">
        <v>186</v>
      </c>
      <c r="H22" s="2">
        <v>119</v>
      </c>
      <c r="I22" s="2">
        <v>61</v>
      </c>
      <c r="J22" s="2">
        <v>46</v>
      </c>
      <c r="K22" s="2">
        <v>40</v>
      </c>
      <c r="L22" s="2">
        <v>5</v>
      </c>
      <c r="M22" s="2">
        <v>2</v>
      </c>
      <c r="N22" s="29">
        <v>1</v>
      </c>
      <c r="O22" s="2">
        <v>2853</v>
      </c>
      <c r="P22" s="1">
        <f t="shared" si="1"/>
        <v>2.7591876208897483</v>
      </c>
      <c r="Q22" s="54">
        <v>1017</v>
      </c>
      <c r="R22" s="54">
        <v>2836</v>
      </c>
      <c r="S22" s="1">
        <f t="shared" si="2"/>
        <v>2.7885939036381515</v>
      </c>
      <c r="T22" s="45">
        <v>111.9</v>
      </c>
      <c r="U22" s="45">
        <v>40.1</v>
      </c>
      <c r="V22" s="2">
        <v>7</v>
      </c>
      <c r="W22" s="2">
        <v>14</v>
      </c>
      <c r="X22" s="40"/>
    </row>
    <row r="23" spans="2:24" ht="15" customHeight="1">
      <c r="B23" s="28" t="s">
        <v>75</v>
      </c>
      <c r="C23" s="28"/>
      <c r="D23" s="23">
        <f t="shared" si="5"/>
        <v>2182</v>
      </c>
      <c r="E23" s="2">
        <v>525</v>
      </c>
      <c r="F23" s="2">
        <v>619</v>
      </c>
      <c r="G23" s="2">
        <v>400</v>
      </c>
      <c r="H23" s="2">
        <v>328</v>
      </c>
      <c r="I23" s="2">
        <v>156</v>
      </c>
      <c r="J23" s="2">
        <v>89</v>
      </c>
      <c r="K23" s="2">
        <v>42</v>
      </c>
      <c r="L23" s="2">
        <v>20</v>
      </c>
      <c r="M23" s="2">
        <v>3</v>
      </c>
      <c r="N23" s="52" t="s">
        <v>116</v>
      </c>
      <c r="O23" s="2">
        <v>6070</v>
      </c>
      <c r="P23" s="1">
        <f t="shared" si="1"/>
        <v>2.7818515123739687</v>
      </c>
      <c r="Q23" s="54">
        <v>2156</v>
      </c>
      <c r="R23" s="54">
        <v>6037</v>
      </c>
      <c r="S23" s="1">
        <f t="shared" si="2"/>
        <v>2.8000927643784785</v>
      </c>
      <c r="T23" s="45">
        <v>103.2</v>
      </c>
      <c r="U23" s="45">
        <v>36.8</v>
      </c>
      <c r="V23" s="2">
        <v>17</v>
      </c>
      <c r="W23" s="2">
        <v>13</v>
      </c>
      <c r="X23" s="40"/>
    </row>
    <row r="24" spans="2:24" ht="15" customHeight="1">
      <c r="B24" s="28" t="s">
        <v>76</v>
      </c>
      <c r="C24" s="28"/>
      <c r="D24" s="23">
        <f t="shared" si="5"/>
        <v>1906</v>
      </c>
      <c r="E24" s="2">
        <v>427</v>
      </c>
      <c r="F24" s="2">
        <v>553</v>
      </c>
      <c r="G24" s="2">
        <v>366</v>
      </c>
      <c r="H24" s="2">
        <v>238</v>
      </c>
      <c r="I24" s="2">
        <v>169</v>
      </c>
      <c r="J24" s="2">
        <v>98</v>
      </c>
      <c r="K24" s="2">
        <v>43</v>
      </c>
      <c r="L24" s="2">
        <v>10</v>
      </c>
      <c r="M24" s="2">
        <v>2</v>
      </c>
      <c r="N24" s="52" t="s">
        <v>116</v>
      </c>
      <c r="O24" s="2">
        <v>5415</v>
      </c>
      <c r="P24" s="1">
        <f t="shared" si="1"/>
        <v>2.84102833158447</v>
      </c>
      <c r="Q24" s="54">
        <v>1876</v>
      </c>
      <c r="R24" s="54">
        <v>5373</v>
      </c>
      <c r="S24" s="1">
        <f t="shared" si="2"/>
        <v>2.8640724946695095</v>
      </c>
      <c r="T24" s="45">
        <v>101.8</v>
      </c>
      <c r="U24" s="45">
        <v>35.6</v>
      </c>
      <c r="V24" s="2">
        <v>7</v>
      </c>
      <c r="W24" s="2">
        <v>20</v>
      </c>
      <c r="X24" s="40"/>
    </row>
    <row r="25" spans="2:24" ht="15" customHeight="1">
      <c r="B25" s="28" t="s">
        <v>77</v>
      </c>
      <c r="C25" s="28"/>
      <c r="D25" s="23">
        <f t="shared" si="5"/>
        <v>2316</v>
      </c>
      <c r="E25" s="2">
        <v>414</v>
      </c>
      <c r="F25" s="2">
        <v>570</v>
      </c>
      <c r="G25" s="2">
        <v>457</v>
      </c>
      <c r="H25" s="2">
        <v>405</v>
      </c>
      <c r="I25" s="2">
        <v>261</v>
      </c>
      <c r="J25" s="2">
        <v>118</v>
      </c>
      <c r="K25" s="2">
        <v>67</v>
      </c>
      <c r="L25" s="2">
        <v>19</v>
      </c>
      <c r="M25" s="2">
        <v>4</v>
      </c>
      <c r="N25" s="2">
        <v>1</v>
      </c>
      <c r="O25" s="2">
        <v>7225</v>
      </c>
      <c r="P25" s="1">
        <f t="shared" si="1"/>
        <v>3.1196027633851466</v>
      </c>
      <c r="Q25" s="54">
        <v>2295</v>
      </c>
      <c r="R25" s="54">
        <v>7196</v>
      </c>
      <c r="S25" s="1">
        <f t="shared" si="2"/>
        <v>3.135511982570806</v>
      </c>
      <c r="T25" s="45">
        <v>103.4</v>
      </c>
      <c r="U25" s="45">
        <v>33</v>
      </c>
      <c r="V25" s="2">
        <v>3</v>
      </c>
      <c r="W25" s="2">
        <v>16</v>
      </c>
      <c r="X25" s="40"/>
    </row>
    <row r="26" spans="2:24" ht="30" customHeight="1">
      <c r="B26" s="28" t="s">
        <v>78</v>
      </c>
      <c r="C26" s="28"/>
      <c r="D26" s="23">
        <f t="shared" si="5"/>
        <v>4446</v>
      </c>
      <c r="E26" s="2">
        <v>847</v>
      </c>
      <c r="F26" s="2">
        <v>1170</v>
      </c>
      <c r="G26" s="2">
        <v>959</v>
      </c>
      <c r="H26" s="2">
        <v>796</v>
      </c>
      <c r="I26" s="2">
        <v>401</v>
      </c>
      <c r="J26" s="2">
        <v>156</v>
      </c>
      <c r="K26" s="2">
        <v>87</v>
      </c>
      <c r="L26" s="2">
        <v>21</v>
      </c>
      <c r="M26" s="2">
        <v>5</v>
      </c>
      <c r="N26" s="2">
        <v>4</v>
      </c>
      <c r="O26" s="2">
        <v>13051</v>
      </c>
      <c r="P26" s="1">
        <f t="shared" si="1"/>
        <v>2.9354475933423303</v>
      </c>
      <c r="Q26" s="54">
        <v>4439</v>
      </c>
      <c r="R26" s="54">
        <v>13033</v>
      </c>
      <c r="S26" s="1">
        <f t="shared" si="2"/>
        <v>2.9360216264924532</v>
      </c>
      <c r="T26" s="45">
        <v>100.5</v>
      </c>
      <c r="U26" s="45">
        <v>34.2</v>
      </c>
      <c r="V26" s="2">
        <v>13</v>
      </c>
      <c r="W26" s="29">
        <v>2</v>
      </c>
      <c r="X26" s="40"/>
    </row>
    <row r="27" spans="2:24" ht="15" customHeight="1">
      <c r="B27" s="28" t="s">
        <v>79</v>
      </c>
      <c r="C27" s="28"/>
      <c r="D27" s="23">
        <f t="shared" si="5"/>
        <v>2081</v>
      </c>
      <c r="E27" s="2">
        <v>445</v>
      </c>
      <c r="F27" s="2">
        <v>545</v>
      </c>
      <c r="G27" s="2">
        <v>433</v>
      </c>
      <c r="H27" s="2">
        <v>316</v>
      </c>
      <c r="I27" s="2">
        <v>202</v>
      </c>
      <c r="J27" s="2">
        <v>71</v>
      </c>
      <c r="K27" s="2">
        <v>47</v>
      </c>
      <c r="L27" s="2">
        <v>16</v>
      </c>
      <c r="M27" s="2">
        <v>5</v>
      </c>
      <c r="N27" s="2">
        <v>1</v>
      </c>
      <c r="O27" s="2">
        <v>6046</v>
      </c>
      <c r="P27" s="1">
        <f t="shared" si="1"/>
        <v>2.905333974050937</v>
      </c>
      <c r="Q27" s="54">
        <v>2073</v>
      </c>
      <c r="R27" s="54">
        <v>6034</v>
      </c>
      <c r="S27" s="1">
        <f t="shared" si="2"/>
        <v>2.9107573564881815</v>
      </c>
      <c r="T27" s="45">
        <v>103.5</v>
      </c>
      <c r="U27" s="45">
        <v>35.5</v>
      </c>
      <c r="V27" s="2">
        <v>12</v>
      </c>
      <c r="W27" s="2">
        <v>3</v>
      </c>
      <c r="X27" s="40"/>
    </row>
    <row r="28" spans="2:24" ht="15" customHeight="1">
      <c r="B28" s="28" t="s">
        <v>80</v>
      </c>
      <c r="C28" s="28"/>
      <c r="D28" s="23">
        <f t="shared" si="5"/>
        <v>1395</v>
      </c>
      <c r="E28" s="2">
        <v>273</v>
      </c>
      <c r="F28" s="2">
        <v>440</v>
      </c>
      <c r="G28" s="2">
        <v>281</v>
      </c>
      <c r="H28" s="2">
        <v>199</v>
      </c>
      <c r="I28" s="2">
        <v>95</v>
      </c>
      <c r="J28" s="2">
        <v>53</v>
      </c>
      <c r="K28" s="2">
        <v>38</v>
      </c>
      <c r="L28" s="2">
        <v>13</v>
      </c>
      <c r="M28" s="2">
        <v>2</v>
      </c>
      <c r="N28" s="2">
        <v>1</v>
      </c>
      <c r="O28" s="2">
        <v>3984</v>
      </c>
      <c r="P28" s="1">
        <f t="shared" si="1"/>
        <v>2.8559139784946237</v>
      </c>
      <c r="Q28" s="54">
        <v>1394</v>
      </c>
      <c r="R28" s="54">
        <v>3983</v>
      </c>
      <c r="S28" s="1">
        <f t="shared" si="2"/>
        <v>2.857245337159254</v>
      </c>
      <c r="T28" s="45">
        <v>119.5</v>
      </c>
      <c r="U28" s="45">
        <v>41.8</v>
      </c>
      <c r="V28" s="2">
        <v>6</v>
      </c>
      <c r="W28" s="53" t="s">
        <v>124</v>
      </c>
      <c r="X28" s="40"/>
    </row>
    <row r="29" spans="2:24" ht="45" customHeight="1">
      <c r="B29" s="22" t="s">
        <v>81</v>
      </c>
      <c r="C29" s="22"/>
      <c r="D29" s="23">
        <f aca="true" t="shared" si="6" ref="D29:N29">SUM(D30:D39)</f>
        <v>19513</v>
      </c>
      <c r="E29" s="13">
        <f t="shared" si="6"/>
        <v>5509</v>
      </c>
      <c r="F29" s="13">
        <f t="shared" si="6"/>
        <v>6740</v>
      </c>
      <c r="G29" s="13">
        <f t="shared" si="6"/>
        <v>3103</v>
      </c>
      <c r="H29" s="13">
        <f t="shared" si="6"/>
        <v>2412</v>
      </c>
      <c r="I29" s="13">
        <f t="shared" si="6"/>
        <v>1195</v>
      </c>
      <c r="J29" s="13">
        <f t="shared" si="6"/>
        <v>368</v>
      </c>
      <c r="K29" s="13">
        <f t="shared" si="6"/>
        <v>140</v>
      </c>
      <c r="L29" s="13">
        <f t="shared" si="6"/>
        <v>34</v>
      </c>
      <c r="M29" s="13">
        <f t="shared" si="6"/>
        <v>7</v>
      </c>
      <c r="N29" s="13">
        <f t="shared" si="6"/>
        <v>5</v>
      </c>
      <c r="O29" s="13">
        <f>SUM(O30:O39)</f>
        <v>47498</v>
      </c>
      <c r="P29" s="1">
        <f t="shared" si="1"/>
        <v>2.434172090401271</v>
      </c>
      <c r="Q29" s="56">
        <f aca="true" t="shared" si="7" ref="Q29:W29">SUM(Q30:Q39)</f>
        <v>19239</v>
      </c>
      <c r="R29" s="56">
        <f t="shared" si="7"/>
        <v>47138</v>
      </c>
      <c r="S29" s="1">
        <f t="shared" si="2"/>
        <v>2.450127345496128</v>
      </c>
      <c r="T29" s="57" t="s">
        <v>124</v>
      </c>
      <c r="U29" s="57" t="s">
        <v>124</v>
      </c>
      <c r="V29" s="13">
        <f t="shared" si="7"/>
        <v>144</v>
      </c>
      <c r="W29" s="13">
        <f t="shared" si="7"/>
        <v>150</v>
      </c>
      <c r="X29" s="40"/>
    </row>
    <row r="30" spans="2:24" ht="30" customHeight="1">
      <c r="B30" s="28" t="s">
        <v>82</v>
      </c>
      <c r="C30" s="28"/>
      <c r="D30" s="23">
        <f aca="true" t="shared" si="8" ref="D30:D39">SUM(E30:M30,N30)</f>
        <v>2716</v>
      </c>
      <c r="E30" s="2">
        <v>807</v>
      </c>
      <c r="F30" s="2">
        <v>951</v>
      </c>
      <c r="G30" s="2">
        <v>458</v>
      </c>
      <c r="H30" s="2">
        <v>305</v>
      </c>
      <c r="I30" s="28">
        <v>141</v>
      </c>
      <c r="J30" s="28">
        <v>42</v>
      </c>
      <c r="K30" s="28">
        <v>10</v>
      </c>
      <c r="L30" s="28">
        <v>1</v>
      </c>
      <c r="M30" s="52" t="s">
        <v>116</v>
      </c>
      <c r="N30" s="30">
        <v>1</v>
      </c>
      <c r="O30" s="2">
        <v>6349</v>
      </c>
      <c r="P30" s="1">
        <f t="shared" si="1"/>
        <v>2.3376288659793816</v>
      </c>
      <c r="Q30" s="54">
        <v>2698</v>
      </c>
      <c r="R30" s="54">
        <v>6313</v>
      </c>
      <c r="S30" s="1">
        <f t="shared" si="2"/>
        <v>2.3398813936249074</v>
      </c>
      <c r="T30" s="45">
        <v>86.2</v>
      </c>
      <c r="U30" s="45">
        <v>36.8</v>
      </c>
      <c r="V30" s="30">
        <v>8</v>
      </c>
      <c r="W30" s="30">
        <v>2</v>
      </c>
      <c r="X30" s="40"/>
    </row>
    <row r="31" spans="2:24" ht="15" customHeight="1">
      <c r="B31" s="28" t="s">
        <v>83</v>
      </c>
      <c r="C31" s="28"/>
      <c r="D31" s="23">
        <f t="shared" si="8"/>
        <v>967</v>
      </c>
      <c r="E31" s="2">
        <v>321</v>
      </c>
      <c r="F31" s="2">
        <v>386</v>
      </c>
      <c r="G31" s="2">
        <v>115</v>
      </c>
      <c r="H31" s="2">
        <v>81</v>
      </c>
      <c r="I31" s="28">
        <v>38</v>
      </c>
      <c r="J31" s="28">
        <v>19</v>
      </c>
      <c r="K31" s="28">
        <v>4</v>
      </c>
      <c r="L31" s="29">
        <v>2</v>
      </c>
      <c r="M31" s="52" t="s">
        <v>116</v>
      </c>
      <c r="N31" s="30">
        <v>1</v>
      </c>
      <c r="O31" s="2">
        <v>2120</v>
      </c>
      <c r="P31" s="1">
        <f t="shared" si="1"/>
        <v>2.1923474663908995</v>
      </c>
      <c r="Q31" s="54">
        <v>967</v>
      </c>
      <c r="R31" s="54">
        <v>2120</v>
      </c>
      <c r="S31" s="1">
        <f t="shared" si="2"/>
        <v>2.1923474663908995</v>
      </c>
      <c r="T31" s="45">
        <v>86.8</v>
      </c>
      <c r="U31" s="45">
        <v>39.6</v>
      </c>
      <c r="V31" s="2">
        <v>4</v>
      </c>
      <c r="W31" s="53" t="s">
        <v>124</v>
      </c>
      <c r="X31" s="40"/>
    </row>
    <row r="32" spans="2:24" ht="15" customHeight="1">
      <c r="B32" s="28" t="s">
        <v>84</v>
      </c>
      <c r="C32" s="28"/>
      <c r="D32" s="23">
        <f t="shared" si="8"/>
        <v>1625</v>
      </c>
      <c r="E32" s="2">
        <v>471</v>
      </c>
      <c r="F32" s="2">
        <v>554</v>
      </c>
      <c r="G32" s="2">
        <v>251</v>
      </c>
      <c r="H32" s="2">
        <v>203</v>
      </c>
      <c r="I32" s="28">
        <v>110</v>
      </c>
      <c r="J32" s="28">
        <v>24</v>
      </c>
      <c r="K32" s="28">
        <v>9</v>
      </c>
      <c r="L32" s="28">
        <v>2</v>
      </c>
      <c r="M32" s="52" t="s">
        <v>116</v>
      </c>
      <c r="N32" s="30">
        <v>1</v>
      </c>
      <c r="O32" s="2">
        <v>3930</v>
      </c>
      <c r="P32" s="1">
        <f t="shared" si="1"/>
        <v>2.4184615384615387</v>
      </c>
      <c r="Q32" s="54">
        <v>1614</v>
      </c>
      <c r="R32" s="54">
        <v>3919</v>
      </c>
      <c r="S32" s="1">
        <f t="shared" si="2"/>
        <v>2.4281288723667904</v>
      </c>
      <c r="T32" s="45">
        <v>86</v>
      </c>
      <c r="U32" s="45">
        <v>35.4</v>
      </c>
      <c r="V32" s="2">
        <v>15</v>
      </c>
      <c r="W32" s="53" t="s">
        <v>124</v>
      </c>
      <c r="X32" s="40"/>
    </row>
    <row r="33" spans="2:24" ht="15" customHeight="1">
      <c r="B33" s="28" t="s">
        <v>85</v>
      </c>
      <c r="C33" s="28"/>
      <c r="D33" s="23">
        <f t="shared" si="8"/>
        <v>1780</v>
      </c>
      <c r="E33" s="2">
        <v>509</v>
      </c>
      <c r="F33" s="2">
        <v>659</v>
      </c>
      <c r="G33" s="2">
        <v>252</v>
      </c>
      <c r="H33" s="2">
        <v>206</v>
      </c>
      <c r="I33" s="28">
        <v>110</v>
      </c>
      <c r="J33" s="28">
        <v>35</v>
      </c>
      <c r="K33" s="28">
        <v>7</v>
      </c>
      <c r="L33" s="28">
        <v>2</v>
      </c>
      <c r="M33" s="52" t="s">
        <v>116</v>
      </c>
      <c r="N33" s="52" t="s">
        <v>116</v>
      </c>
      <c r="O33" s="2">
        <v>4232</v>
      </c>
      <c r="P33" s="1">
        <f t="shared" si="1"/>
        <v>2.3775280898876403</v>
      </c>
      <c r="Q33" s="54">
        <v>1762</v>
      </c>
      <c r="R33" s="54">
        <v>4211</v>
      </c>
      <c r="S33" s="1">
        <f t="shared" si="2"/>
        <v>2.3898978433598184</v>
      </c>
      <c r="T33" s="45">
        <v>92.4</v>
      </c>
      <c r="U33" s="45">
        <v>38.7</v>
      </c>
      <c r="V33" s="2">
        <v>20</v>
      </c>
      <c r="W33" s="53" t="s">
        <v>124</v>
      </c>
      <c r="X33" s="40"/>
    </row>
    <row r="34" spans="2:24" ht="15" customHeight="1">
      <c r="B34" s="28" t="s">
        <v>86</v>
      </c>
      <c r="C34" s="28"/>
      <c r="D34" s="23">
        <f t="shared" si="8"/>
        <v>1664</v>
      </c>
      <c r="E34" s="2">
        <v>481</v>
      </c>
      <c r="F34" s="2">
        <v>621</v>
      </c>
      <c r="G34" s="2">
        <v>252</v>
      </c>
      <c r="H34" s="2">
        <v>184</v>
      </c>
      <c r="I34" s="2">
        <v>92</v>
      </c>
      <c r="J34" s="2">
        <v>23</v>
      </c>
      <c r="K34" s="2">
        <v>7</v>
      </c>
      <c r="L34" s="2">
        <v>3</v>
      </c>
      <c r="M34" s="29">
        <v>1</v>
      </c>
      <c r="N34" s="52" t="s">
        <v>116</v>
      </c>
      <c r="O34" s="2">
        <v>3895</v>
      </c>
      <c r="P34" s="1">
        <f t="shared" si="1"/>
        <v>2.3407451923076925</v>
      </c>
      <c r="Q34" s="54">
        <v>1659</v>
      </c>
      <c r="R34" s="54">
        <v>3889</v>
      </c>
      <c r="S34" s="1">
        <f t="shared" si="2"/>
        <v>2.34418324291742</v>
      </c>
      <c r="T34" s="45">
        <v>88.9</v>
      </c>
      <c r="U34" s="45">
        <v>37.9</v>
      </c>
      <c r="V34" s="2">
        <v>9</v>
      </c>
      <c r="W34" s="53" t="s">
        <v>124</v>
      </c>
      <c r="X34" s="40"/>
    </row>
    <row r="35" spans="2:24" ht="30" customHeight="1">
      <c r="B35" s="28" t="s">
        <v>87</v>
      </c>
      <c r="C35" s="28"/>
      <c r="D35" s="23">
        <f t="shared" si="8"/>
        <v>1745</v>
      </c>
      <c r="E35" s="2">
        <v>497</v>
      </c>
      <c r="F35" s="2">
        <v>618</v>
      </c>
      <c r="G35" s="2">
        <v>270</v>
      </c>
      <c r="H35" s="2">
        <v>185</v>
      </c>
      <c r="I35" s="2">
        <v>110</v>
      </c>
      <c r="J35" s="2">
        <v>35</v>
      </c>
      <c r="K35" s="2">
        <v>22</v>
      </c>
      <c r="L35" s="2">
        <v>5</v>
      </c>
      <c r="M35" s="2">
        <v>3</v>
      </c>
      <c r="N35" s="52" t="s">
        <v>116</v>
      </c>
      <c r="O35" s="2">
        <v>4264</v>
      </c>
      <c r="P35" s="1">
        <f t="shared" si="1"/>
        <v>2.4435530085959885</v>
      </c>
      <c r="Q35" s="54">
        <v>1728</v>
      </c>
      <c r="R35" s="54">
        <v>4247</v>
      </c>
      <c r="S35" s="1">
        <f t="shared" si="2"/>
        <v>2.4577546296296298</v>
      </c>
      <c r="T35" s="45">
        <v>94.3</v>
      </c>
      <c r="U35" s="45">
        <v>38.4</v>
      </c>
      <c r="V35" s="2">
        <v>11</v>
      </c>
      <c r="W35" s="2">
        <v>16</v>
      </c>
      <c r="X35" s="40"/>
    </row>
    <row r="36" spans="2:24" ht="15" customHeight="1">
      <c r="B36" s="28" t="s">
        <v>88</v>
      </c>
      <c r="C36" s="28"/>
      <c r="D36" s="23">
        <f t="shared" si="8"/>
        <v>2720</v>
      </c>
      <c r="E36" s="2">
        <v>615</v>
      </c>
      <c r="F36" s="2">
        <v>877</v>
      </c>
      <c r="G36" s="2">
        <v>450</v>
      </c>
      <c r="H36" s="2">
        <v>453</v>
      </c>
      <c r="I36" s="2">
        <v>219</v>
      </c>
      <c r="J36" s="2">
        <v>71</v>
      </c>
      <c r="K36" s="2">
        <v>31</v>
      </c>
      <c r="L36" s="2">
        <v>3</v>
      </c>
      <c r="M36" s="2">
        <v>1</v>
      </c>
      <c r="N36" s="52" t="s">
        <v>116</v>
      </c>
      <c r="O36" s="2">
        <v>7302</v>
      </c>
      <c r="P36" s="1">
        <f t="shared" si="1"/>
        <v>2.6845588235294118</v>
      </c>
      <c r="Q36" s="54">
        <v>2655</v>
      </c>
      <c r="R36" s="54">
        <v>7222</v>
      </c>
      <c r="S36" s="1">
        <f>R36/Q36</f>
        <v>2.72015065913371</v>
      </c>
      <c r="T36" s="45">
        <v>105.2</v>
      </c>
      <c r="U36" s="45">
        <v>38.7</v>
      </c>
      <c r="V36" s="2">
        <v>14</v>
      </c>
      <c r="W36" s="2">
        <v>51</v>
      </c>
      <c r="X36" s="40"/>
    </row>
    <row r="37" spans="2:24" ht="15" customHeight="1">
      <c r="B37" s="28" t="s">
        <v>89</v>
      </c>
      <c r="C37" s="28"/>
      <c r="D37" s="23">
        <f t="shared" si="8"/>
        <v>1918</v>
      </c>
      <c r="E37" s="2">
        <v>541</v>
      </c>
      <c r="F37" s="2">
        <v>599</v>
      </c>
      <c r="G37" s="2">
        <v>329</v>
      </c>
      <c r="H37" s="2">
        <v>250</v>
      </c>
      <c r="I37" s="2">
        <v>129</v>
      </c>
      <c r="J37" s="2">
        <v>37</v>
      </c>
      <c r="K37" s="2">
        <v>25</v>
      </c>
      <c r="L37" s="2">
        <v>6</v>
      </c>
      <c r="M37" s="2">
        <v>1</v>
      </c>
      <c r="N37" s="2">
        <v>1</v>
      </c>
      <c r="O37" s="2">
        <v>4835</v>
      </c>
      <c r="P37" s="1">
        <f t="shared" si="1"/>
        <v>2.5208550573514077</v>
      </c>
      <c r="Q37" s="54">
        <v>1898</v>
      </c>
      <c r="R37" s="54">
        <v>4815</v>
      </c>
      <c r="S37" s="1">
        <f t="shared" si="2"/>
        <v>2.5368809272918864</v>
      </c>
      <c r="T37" s="45">
        <v>98.4</v>
      </c>
      <c r="U37" s="45">
        <v>38.8</v>
      </c>
      <c r="V37" s="2">
        <v>18</v>
      </c>
      <c r="W37" s="2">
        <v>11</v>
      </c>
      <c r="X37" s="40"/>
    </row>
    <row r="38" spans="2:24" ht="15" customHeight="1">
      <c r="B38" s="28" t="s">
        <v>90</v>
      </c>
      <c r="C38" s="28"/>
      <c r="D38" s="23">
        <f t="shared" si="8"/>
        <v>2941</v>
      </c>
      <c r="E38" s="2">
        <v>832</v>
      </c>
      <c r="F38" s="2">
        <v>913</v>
      </c>
      <c r="G38" s="2">
        <v>502</v>
      </c>
      <c r="H38" s="2">
        <v>404</v>
      </c>
      <c r="I38" s="2">
        <v>193</v>
      </c>
      <c r="J38" s="2">
        <v>64</v>
      </c>
      <c r="K38" s="2">
        <v>22</v>
      </c>
      <c r="L38" s="2">
        <v>10</v>
      </c>
      <c r="M38" s="2">
        <v>1</v>
      </c>
      <c r="N38" s="52" t="s">
        <v>116</v>
      </c>
      <c r="O38" s="2">
        <v>7372</v>
      </c>
      <c r="P38" s="1">
        <f t="shared" si="1"/>
        <v>2.5066303978238693</v>
      </c>
      <c r="Q38" s="54">
        <v>2838</v>
      </c>
      <c r="R38" s="54">
        <v>7234</v>
      </c>
      <c r="S38" s="1">
        <f t="shared" si="2"/>
        <v>2.5489781536293163</v>
      </c>
      <c r="T38" s="45">
        <v>103.2</v>
      </c>
      <c r="U38" s="45">
        <v>40.5</v>
      </c>
      <c r="V38" s="2">
        <v>31</v>
      </c>
      <c r="W38" s="2">
        <v>70</v>
      </c>
      <c r="X38" s="40"/>
    </row>
    <row r="39" spans="2:24" ht="15" customHeight="1">
      <c r="B39" s="28" t="s">
        <v>91</v>
      </c>
      <c r="C39" s="28"/>
      <c r="D39" s="23">
        <f t="shared" si="8"/>
        <v>1437</v>
      </c>
      <c r="E39" s="2">
        <v>435</v>
      </c>
      <c r="F39" s="2">
        <v>562</v>
      </c>
      <c r="G39" s="2">
        <v>224</v>
      </c>
      <c r="H39" s="2">
        <v>141</v>
      </c>
      <c r="I39" s="2">
        <v>53</v>
      </c>
      <c r="J39" s="2">
        <v>18</v>
      </c>
      <c r="K39" s="2">
        <v>3</v>
      </c>
      <c r="L39" s="52" t="s">
        <v>116</v>
      </c>
      <c r="M39" s="52" t="s">
        <v>116</v>
      </c>
      <c r="N39" s="2">
        <v>1</v>
      </c>
      <c r="O39" s="2">
        <v>3199</v>
      </c>
      <c r="P39" s="1">
        <f t="shared" si="1"/>
        <v>2.2261656228253304</v>
      </c>
      <c r="Q39" s="54">
        <v>1420</v>
      </c>
      <c r="R39" s="54">
        <v>3168</v>
      </c>
      <c r="S39" s="1">
        <f t="shared" si="2"/>
        <v>2.230985915492958</v>
      </c>
      <c r="T39" s="45">
        <v>90.6</v>
      </c>
      <c r="U39" s="45">
        <v>40.6</v>
      </c>
      <c r="V39" s="2">
        <v>14</v>
      </c>
      <c r="W39" s="53" t="s">
        <v>124</v>
      </c>
      <c r="X39" s="40"/>
    </row>
    <row r="40" spans="2:24" ht="45" customHeight="1">
      <c r="B40" s="22" t="s">
        <v>92</v>
      </c>
      <c r="C40" s="22"/>
      <c r="D40" s="23">
        <f aca="true" t="shared" si="9" ref="D40:O40">SUM(D41:D44)</f>
        <v>10635</v>
      </c>
      <c r="E40" s="13">
        <f t="shared" si="9"/>
        <v>2220</v>
      </c>
      <c r="F40" s="13">
        <f t="shared" si="9"/>
        <v>2891</v>
      </c>
      <c r="G40" s="13">
        <f t="shared" si="9"/>
        <v>1817</v>
      </c>
      <c r="H40" s="13">
        <f t="shared" si="9"/>
        <v>1379</v>
      </c>
      <c r="I40" s="13">
        <f t="shared" si="9"/>
        <v>940</v>
      </c>
      <c r="J40" s="13">
        <f t="shared" si="9"/>
        <v>714</v>
      </c>
      <c r="K40" s="13">
        <f t="shared" si="9"/>
        <v>468</v>
      </c>
      <c r="L40" s="13">
        <f t="shared" si="9"/>
        <v>151</v>
      </c>
      <c r="M40" s="13">
        <f t="shared" si="9"/>
        <v>41</v>
      </c>
      <c r="N40" s="13">
        <f t="shared" si="9"/>
        <v>14</v>
      </c>
      <c r="O40" s="13">
        <f t="shared" si="9"/>
        <v>32954</v>
      </c>
      <c r="P40" s="1">
        <f t="shared" si="1"/>
        <v>3.0986365773389752</v>
      </c>
      <c r="Q40" s="56">
        <f aca="true" t="shared" si="10" ref="Q40:W40">SUM(Q41:Q44)</f>
        <v>10541</v>
      </c>
      <c r="R40" s="56">
        <f t="shared" si="10"/>
        <v>32804</v>
      </c>
      <c r="S40" s="1">
        <f t="shared" si="2"/>
        <v>3.112038706005123</v>
      </c>
      <c r="T40" s="57" t="s">
        <v>124</v>
      </c>
      <c r="U40" s="57" t="s">
        <v>124</v>
      </c>
      <c r="V40" s="13">
        <f t="shared" si="10"/>
        <v>48</v>
      </c>
      <c r="W40" s="13">
        <f t="shared" si="10"/>
        <v>66</v>
      </c>
      <c r="X40" s="40"/>
    </row>
    <row r="41" spans="2:24" ht="30" customHeight="1">
      <c r="B41" s="28" t="s">
        <v>93</v>
      </c>
      <c r="C41" s="28"/>
      <c r="D41" s="23">
        <f>SUM(E41:M41,N41)</f>
        <v>4153</v>
      </c>
      <c r="E41" s="2">
        <v>1011</v>
      </c>
      <c r="F41" s="2">
        <v>1101</v>
      </c>
      <c r="G41" s="2">
        <v>676</v>
      </c>
      <c r="H41" s="2">
        <v>539</v>
      </c>
      <c r="I41" s="2">
        <v>358</v>
      </c>
      <c r="J41" s="2">
        <v>254</v>
      </c>
      <c r="K41" s="2">
        <v>151</v>
      </c>
      <c r="L41" s="2">
        <v>45</v>
      </c>
      <c r="M41" s="2">
        <v>16</v>
      </c>
      <c r="N41" s="2">
        <v>2</v>
      </c>
      <c r="O41" s="2">
        <v>12297</v>
      </c>
      <c r="P41" s="1">
        <f t="shared" si="1"/>
        <v>2.9609920539369132</v>
      </c>
      <c r="Q41" s="54">
        <v>4088</v>
      </c>
      <c r="R41" s="54">
        <v>12192</v>
      </c>
      <c r="S41" s="1">
        <f t="shared" si="2"/>
        <v>2.9823874755381605</v>
      </c>
      <c r="T41" s="45">
        <v>108.5</v>
      </c>
      <c r="U41" s="45">
        <v>36.4</v>
      </c>
      <c r="V41" s="2">
        <v>28</v>
      </c>
      <c r="W41" s="2">
        <v>45</v>
      </c>
      <c r="X41" s="40"/>
    </row>
    <row r="42" spans="2:24" ht="15" customHeight="1">
      <c r="B42" s="28" t="s">
        <v>94</v>
      </c>
      <c r="C42" s="28"/>
      <c r="D42" s="23">
        <f>SUM(E42:M42,N42)</f>
        <v>2141</v>
      </c>
      <c r="E42" s="2">
        <v>399</v>
      </c>
      <c r="F42" s="2">
        <v>626</v>
      </c>
      <c r="G42" s="2">
        <v>392</v>
      </c>
      <c r="H42" s="2">
        <v>254</v>
      </c>
      <c r="I42" s="2">
        <v>192</v>
      </c>
      <c r="J42" s="2">
        <v>148</v>
      </c>
      <c r="K42" s="2">
        <v>92</v>
      </c>
      <c r="L42" s="2">
        <v>30</v>
      </c>
      <c r="M42" s="2">
        <v>5</v>
      </c>
      <c r="N42" s="2">
        <v>3</v>
      </c>
      <c r="O42" s="2">
        <v>6651</v>
      </c>
      <c r="P42" s="1">
        <f t="shared" si="1"/>
        <v>3.106492293320878</v>
      </c>
      <c r="Q42" s="54">
        <v>2135</v>
      </c>
      <c r="R42" s="54">
        <v>6645</v>
      </c>
      <c r="S42" s="1">
        <f t="shared" si="2"/>
        <v>3.1124121779859486</v>
      </c>
      <c r="T42" s="45">
        <v>116.4</v>
      </c>
      <c r="U42" s="45">
        <v>37.4</v>
      </c>
      <c r="V42" s="2">
        <v>9</v>
      </c>
      <c r="W42" s="28">
        <v>4</v>
      </c>
      <c r="X42" s="40"/>
    </row>
    <row r="43" spans="2:24" ht="15" customHeight="1">
      <c r="B43" s="28" t="s">
        <v>95</v>
      </c>
      <c r="C43" s="28"/>
      <c r="D43" s="23">
        <f>SUM(E43:M43,N43)</f>
        <v>2907</v>
      </c>
      <c r="E43" s="2">
        <v>557</v>
      </c>
      <c r="F43" s="2">
        <v>805</v>
      </c>
      <c r="G43" s="2">
        <v>494</v>
      </c>
      <c r="H43" s="2">
        <v>377</v>
      </c>
      <c r="I43" s="2">
        <v>246</v>
      </c>
      <c r="J43" s="2">
        <v>210</v>
      </c>
      <c r="K43" s="2">
        <v>150</v>
      </c>
      <c r="L43" s="2">
        <v>53</v>
      </c>
      <c r="M43" s="2">
        <v>12</v>
      </c>
      <c r="N43" s="2">
        <v>3</v>
      </c>
      <c r="O43" s="2">
        <v>9259</v>
      </c>
      <c r="P43" s="1">
        <f t="shared" si="1"/>
        <v>3.1850705194358446</v>
      </c>
      <c r="Q43" s="54">
        <v>2884</v>
      </c>
      <c r="R43" s="54">
        <v>9220</v>
      </c>
      <c r="S43" s="1">
        <f t="shared" si="2"/>
        <v>3.1969486823855755</v>
      </c>
      <c r="T43" s="45">
        <v>118.4</v>
      </c>
      <c r="U43" s="45">
        <v>37</v>
      </c>
      <c r="V43" s="2">
        <v>8</v>
      </c>
      <c r="W43" s="2">
        <v>17</v>
      </c>
      <c r="X43" s="40"/>
    </row>
    <row r="44" spans="2:24" ht="15" customHeight="1">
      <c r="B44" s="28" t="s">
        <v>96</v>
      </c>
      <c r="C44" s="28"/>
      <c r="D44" s="23">
        <f>SUM(E44:M44,N44)</f>
        <v>1434</v>
      </c>
      <c r="E44" s="2">
        <v>253</v>
      </c>
      <c r="F44" s="2">
        <v>359</v>
      </c>
      <c r="G44" s="2">
        <v>255</v>
      </c>
      <c r="H44" s="2">
        <v>209</v>
      </c>
      <c r="I44" s="2">
        <v>144</v>
      </c>
      <c r="J44" s="2">
        <v>102</v>
      </c>
      <c r="K44" s="2">
        <v>75</v>
      </c>
      <c r="L44" s="2">
        <v>23</v>
      </c>
      <c r="M44" s="2">
        <v>8</v>
      </c>
      <c r="N44" s="2">
        <v>6</v>
      </c>
      <c r="O44" s="2">
        <v>4747</v>
      </c>
      <c r="P44" s="1">
        <f t="shared" si="1"/>
        <v>3.310320781032078</v>
      </c>
      <c r="Q44" s="54">
        <v>1434</v>
      </c>
      <c r="R44" s="54">
        <v>4747</v>
      </c>
      <c r="S44" s="1">
        <f t="shared" si="2"/>
        <v>3.310320781032078</v>
      </c>
      <c r="T44" s="45">
        <v>127.5</v>
      </c>
      <c r="U44" s="45">
        <v>38.5</v>
      </c>
      <c r="V44" s="2">
        <v>3</v>
      </c>
      <c r="W44" s="53" t="s">
        <v>124</v>
      </c>
      <c r="X44" s="40"/>
    </row>
    <row r="45" spans="2:24" ht="45" customHeight="1">
      <c r="B45" s="22" t="s">
        <v>97</v>
      </c>
      <c r="C45" s="22"/>
      <c r="D45" s="23">
        <f aca="true" t="shared" si="11" ref="D45:O45">SUM(D46:D51)</f>
        <v>14993</v>
      </c>
      <c r="E45" s="13">
        <f t="shared" si="11"/>
        <v>3832</v>
      </c>
      <c r="F45" s="13">
        <f t="shared" si="11"/>
        <v>4559</v>
      </c>
      <c r="G45" s="13">
        <f>SUM(G46:G51)</f>
        <v>2514</v>
      </c>
      <c r="H45" s="13">
        <f t="shared" si="11"/>
        <v>2051</v>
      </c>
      <c r="I45" s="13">
        <f t="shared" si="11"/>
        <v>1125</v>
      </c>
      <c r="J45" s="13">
        <f t="shared" si="11"/>
        <v>521</v>
      </c>
      <c r="K45" s="13">
        <f t="shared" si="11"/>
        <v>286</v>
      </c>
      <c r="L45" s="13">
        <f t="shared" si="11"/>
        <v>76</v>
      </c>
      <c r="M45" s="13">
        <f t="shared" si="11"/>
        <v>17</v>
      </c>
      <c r="N45" s="13">
        <f t="shared" si="11"/>
        <v>12</v>
      </c>
      <c r="O45" s="13">
        <f t="shared" si="11"/>
        <v>40350</v>
      </c>
      <c r="P45" s="1">
        <f t="shared" si="1"/>
        <v>2.691255919429067</v>
      </c>
      <c r="Q45" s="56">
        <f aca="true" t="shared" si="12" ref="Q45:W45">SUM(Q46:Q51)</f>
        <v>14802</v>
      </c>
      <c r="R45" s="56">
        <f t="shared" si="12"/>
        <v>40123</v>
      </c>
      <c r="S45" s="1">
        <f t="shared" si="2"/>
        <v>2.7106472098365084</v>
      </c>
      <c r="T45" s="57" t="s">
        <v>124</v>
      </c>
      <c r="U45" s="57" t="s">
        <v>124</v>
      </c>
      <c r="V45" s="13">
        <f t="shared" si="12"/>
        <v>97</v>
      </c>
      <c r="W45" s="13">
        <f t="shared" si="12"/>
        <v>163</v>
      </c>
      <c r="X45" s="40"/>
    </row>
    <row r="46" spans="2:24" ht="30" customHeight="1">
      <c r="B46" s="28" t="s">
        <v>98</v>
      </c>
      <c r="C46" s="28"/>
      <c r="D46" s="23">
        <f aca="true" t="shared" si="13" ref="D46:D51">SUM(E46:M46,N46)</f>
        <v>6061</v>
      </c>
      <c r="E46" s="2">
        <v>1867</v>
      </c>
      <c r="F46" s="2">
        <v>1831</v>
      </c>
      <c r="G46" s="2">
        <v>948</v>
      </c>
      <c r="H46" s="2">
        <v>774</v>
      </c>
      <c r="I46" s="2">
        <v>397</v>
      </c>
      <c r="J46" s="2">
        <v>143</v>
      </c>
      <c r="K46" s="2">
        <v>69</v>
      </c>
      <c r="L46" s="2">
        <v>22</v>
      </c>
      <c r="M46" s="2">
        <v>6</v>
      </c>
      <c r="N46" s="2">
        <v>4</v>
      </c>
      <c r="O46" s="2">
        <v>15072</v>
      </c>
      <c r="P46" s="1">
        <f t="shared" si="1"/>
        <v>2.486718363306385</v>
      </c>
      <c r="Q46" s="54">
        <v>5963</v>
      </c>
      <c r="R46" s="54">
        <v>14970</v>
      </c>
      <c r="S46" s="1">
        <f t="shared" si="2"/>
        <v>2.5104813013583764</v>
      </c>
      <c r="T46" s="45">
        <v>87.2</v>
      </c>
      <c r="U46" s="45">
        <v>34.7</v>
      </c>
      <c r="V46" s="2">
        <v>64</v>
      </c>
      <c r="W46" s="2">
        <v>87</v>
      </c>
      <c r="X46" s="40"/>
    </row>
    <row r="47" spans="2:24" ht="15" customHeight="1">
      <c r="B47" s="28" t="s">
        <v>99</v>
      </c>
      <c r="C47" s="28"/>
      <c r="D47" s="23">
        <f t="shared" si="13"/>
        <v>2761</v>
      </c>
      <c r="E47" s="2">
        <v>553</v>
      </c>
      <c r="F47" s="2">
        <v>763</v>
      </c>
      <c r="G47" s="2">
        <v>496</v>
      </c>
      <c r="H47" s="2">
        <v>452</v>
      </c>
      <c r="I47" s="2">
        <v>255</v>
      </c>
      <c r="J47" s="2">
        <v>127</v>
      </c>
      <c r="K47" s="2">
        <v>83</v>
      </c>
      <c r="L47" s="2">
        <v>23</v>
      </c>
      <c r="M47" s="2">
        <v>3</v>
      </c>
      <c r="N47" s="2">
        <v>6</v>
      </c>
      <c r="O47" s="2">
        <v>8275</v>
      </c>
      <c r="P47" s="1">
        <f t="shared" si="1"/>
        <v>2.997102499094531</v>
      </c>
      <c r="Q47" s="54">
        <v>2732</v>
      </c>
      <c r="R47" s="54">
        <v>8224</v>
      </c>
      <c r="S47" s="1">
        <f t="shared" si="2"/>
        <v>3.0102489019033674</v>
      </c>
      <c r="T47" s="45">
        <v>107.4</v>
      </c>
      <c r="U47" s="45">
        <v>35.7</v>
      </c>
      <c r="V47" s="2">
        <v>11</v>
      </c>
      <c r="W47" s="2">
        <v>20</v>
      </c>
      <c r="X47" s="40"/>
    </row>
    <row r="48" spans="2:24" ht="15" customHeight="1">
      <c r="B48" s="28" t="s">
        <v>100</v>
      </c>
      <c r="C48" s="28"/>
      <c r="D48" s="23">
        <f t="shared" si="13"/>
        <v>1566</v>
      </c>
      <c r="E48" s="2">
        <v>326</v>
      </c>
      <c r="F48" s="2">
        <v>455</v>
      </c>
      <c r="G48" s="2">
        <v>262</v>
      </c>
      <c r="H48" s="2">
        <v>239</v>
      </c>
      <c r="I48" s="2">
        <v>138</v>
      </c>
      <c r="J48" s="2">
        <v>91</v>
      </c>
      <c r="K48" s="2">
        <v>42</v>
      </c>
      <c r="L48" s="2">
        <v>10</v>
      </c>
      <c r="M48" s="2">
        <v>3</v>
      </c>
      <c r="N48" s="52" t="s">
        <v>116</v>
      </c>
      <c r="O48" s="2">
        <v>4615</v>
      </c>
      <c r="P48" s="1">
        <f t="shared" si="1"/>
        <v>2.946998722860792</v>
      </c>
      <c r="Q48" s="54">
        <v>1536</v>
      </c>
      <c r="R48" s="54">
        <v>4584</v>
      </c>
      <c r="S48" s="1">
        <f t="shared" si="2"/>
        <v>2.984375</v>
      </c>
      <c r="T48" s="45">
        <v>113.7</v>
      </c>
      <c r="U48" s="45">
        <v>38.1</v>
      </c>
      <c r="V48" s="2">
        <v>2</v>
      </c>
      <c r="W48" s="2">
        <v>29</v>
      </c>
      <c r="X48" s="40"/>
    </row>
    <row r="49" spans="2:24" ht="15" customHeight="1">
      <c r="B49" s="28" t="s">
        <v>101</v>
      </c>
      <c r="C49" s="28"/>
      <c r="D49" s="23">
        <f t="shared" si="13"/>
        <v>1026</v>
      </c>
      <c r="E49" s="2">
        <v>203</v>
      </c>
      <c r="F49" s="2">
        <v>344</v>
      </c>
      <c r="G49" s="2">
        <v>186</v>
      </c>
      <c r="H49" s="2">
        <v>134</v>
      </c>
      <c r="I49" s="2">
        <v>83</v>
      </c>
      <c r="J49" s="2">
        <v>47</v>
      </c>
      <c r="K49" s="2">
        <v>22</v>
      </c>
      <c r="L49" s="2">
        <v>5</v>
      </c>
      <c r="M49" s="29">
        <v>1</v>
      </c>
      <c r="N49" s="2">
        <v>1</v>
      </c>
      <c r="O49" s="2">
        <v>2897</v>
      </c>
      <c r="P49" s="1">
        <f t="shared" si="1"/>
        <v>2.823586744639376</v>
      </c>
      <c r="Q49" s="54">
        <v>1024</v>
      </c>
      <c r="R49" s="54">
        <v>2895</v>
      </c>
      <c r="S49" s="1">
        <f t="shared" si="2"/>
        <v>2.8271484375</v>
      </c>
      <c r="T49" s="45">
        <v>113.3</v>
      </c>
      <c r="U49" s="45">
        <v>40.1</v>
      </c>
      <c r="V49" s="2">
        <v>8</v>
      </c>
      <c r="W49" s="2">
        <v>2</v>
      </c>
      <c r="X49" s="40"/>
    </row>
    <row r="50" spans="2:24" ht="15" customHeight="1">
      <c r="B50" s="28" t="s">
        <v>102</v>
      </c>
      <c r="C50" s="28"/>
      <c r="D50" s="23">
        <f t="shared" si="13"/>
        <v>1698</v>
      </c>
      <c r="E50" s="2">
        <v>419</v>
      </c>
      <c r="F50" s="2">
        <v>555</v>
      </c>
      <c r="G50" s="2">
        <v>306</v>
      </c>
      <c r="H50" s="2">
        <v>211</v>
      </c>
      <c r="I50" s="2">
        <v>125</v>
      </c>
      <c r="J50" s="2">
        <v>51</v>
      </c>
      <c r="K50" s="2">
        <v>26</v>
      </c>
      <c r="L50" s="2">
        <v>5</v>
      </c>
      <c r="M50" s="52" t="s">
        <v>116</v>
      </c>
      <c r="N50" s="52" t="s">
        <v>116</v>
      </c>
      <c r="O50" s="2">
        <v>4444</v>
      </c>
      <c r="P50" s="1">
        <f t="shared" si="1"/>
        <v>2.6171967020023557</v>
      </c>
      <c r="Q50" s="54">
        <v>1677</v>
      </c>
      <c r="R50" s="54">
        <v>4419</v>
      </c>
      <c r="S50" s="1">
        <f t="shared" si="2"/>
        <v>2.6350626118067977</v>
      </c>
      <c r="T50" s="45">
        <v>103.9</v>
      </c>
      <c r="U50" s="45">
        <v>39.4</v>
      </c>
      <c r="V50" s="2">
        <v>4</v>
      </c>
      <c r="W50" s="2">
        <v>18</v>
      </c>
      <c r="X50" s="40"/>
    </row>
    <row r="51" spans="2:24" ht="30" customHeight="1">
      <c r="B51" s="31" t="s">
        <v>103</v>
      </c>
      <c r="C51" s="31"/>
      <c r="D51" s="23">
        <f t="shared" si="13"/>
        <v>1881</v>
      </c>
      <c r="E51" s="2">
        <v>464</v>
      </c>
      <c r="F51" s="2">
        <v>611</v>
      </c>
      <c r="G51" s="2">
        <v>316</v>
      </c>
      <c r="H51" s="2">
        <v>241</v>
      </c>
      <c r="I51" s="2">
        <v>127</v>
      </c>
      <c r="J51" s="2">
        <v>62</v>
      </c>
      <c r="K51" s="2">
        <v>44</v>
      </c>
      <c r="L51" s="2">
        <v>11</v>
      </c>
      <c r="M51" s="2">
        <v>4</v>
      </c>
      <c r="N51" s="29">
        <v>1</v>
      </c>
      <c r="O51" s="2">
        <v>5047</v>
      </c>
      <c r="P51" s="1">
        <f t="shared" si="1"/>
        <v>2.6831472620946304</v>
      </c>
      <c r="Q51" s="54">
        <v>1870</v>
      </c>
      <c r="R51" s="54">
        <v>5031</v>
      </c>
      <c r="S51" s="1">
        <f t="shared" si="2"/>
        <v>2.690374331550802</v>
      </c>
      <c r="T51" s="45">
        <v>104.1</v>
      </c>
      <c r="U51" s="45">
        <v>38.7</v>
      </c>
      <c r="V51" s="2">
        <v>8</v>
      </c>
      <c r="W51" s="2">
        <v>7</v>
      </c>
      <c r="X51" s="40"/>
    </row>
    <row r="52" spans="1:24" ht="15" customHeight="1" thickBot="1">
      <c r="A52" s="5"/>
      <c r="B52" s="5"/>
      <c r="C52" s="5"/>
      <c r="D52" s="33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6"/>
      <c r="Q52" s="55"/>
      <c r="R52" s="55"/>
      <c r="S52" s="6"/>
      <c r="T52" s="46"/>
      <c r="U52" s="46"/>
      <c r="V52" s="5"/>
      <c r="W52" s="5"/>
      <c r="X52" s="42"/>
    </row>
    <row r="53" ht="15" customHeight="1">
      <c r="B53" s="2" t="s">
        <v>115</v>
      </c>
    </row>
  </sheetData>
  <mergeCells count="11">
    <mergeCell ref="B3:B5"/>
    <mergeCell ref="Q3:U3"/>
    <mergeCell ref="V3:V5"/>
    <mergeCell ref="O4:O5"/>
    <mergeCell ref="T4:T5"/>
    <mergeCell ref="U4:U5"/>
    <mergeCell ref="W3:W5"/>
    <mergeCell ref="Q4:Q5"/>
    <mergeCell ref="R4:R5"/>
    <mergeCell ref="P4:P5"/>
    <mergeCell ref="S4:S5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ignoredErrors>
    <ignoredError sqref="P15:R52 S15:S51 D15:D5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2003-12-06T06:43:19Z</cp:lastPrinted>
  <dcterms:modified xsi:type="dcterms:W3CDTF">2013-06-06T02:08:21Z</dcterms:modified>
  <cp:category/>
  <cp:version/>
  <cp:contentType/>
  <cp:contentStatus/>
</cp:coreProperties>
</file>