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Sheet1" sheetId="1" r:id="rId1"/>
  </sheets>
  <definedNames/>
  <calcPr fullCalcOnLoad="1" iterate="1" iterateCount="1" iterateDelta="0"/>
</workbook>
</file>

<file path=xl/sharedStrings.xml><?xml version="1.0" encoding="utf-8"?>
<sst xmlns="http://schemas.openxmlformats.org/spreadsheetml/2006/main" count="109" uniqueCount="53">
  <si>
    <t xml:space="preserve">    単位：人、1000円</t>
  </si>
  <si>
    <t>1) 被 保 護 世 帯</t>
  </si>
  <si>
    <t>2)</t>
  </si>
  <si>
    <t>3)</t>
  </si>
  <si>
    <t xml:space="preserve">   お よ び 人 員</t>
  </si>
  <si>
    <t>保護率</t>
  </si>
  <si>
    <t>保護費総額</t>
  </si>
  <si>
    <t>世帯数</t>
  </si>
  <si>
    <t>人員</t>
  </si>
  <si>
    <t>金額</t>
  </si>
  <si>
    <t>総数</t>
  </si>
  <si>
    <t>市部</t>
  </si>
  <si>
    <t>郡部</t>
  </si>
  <si>
    <t>長    崎    市</t>
  </si>
  <si>
    <t>佐  世  保  市</t>
  </si>
  <si>
    <t>島    原    市</t>
  </si>
  <si>
    <t>諫    早    市</t>
  </si>
  <si>
    <t>大    村    市</t>
  </si>
  <si>
    <t>平    戸    市</t>
  </si>
  <si>
    <t>松    浦    市</t>
  </si>
  <si>
    <t>県          北</t>
  </si>
  <si>
    <t>本庁支払分</t>
  </si>
  <si>
    <t>１か月平均</t>
  </si>
  <si>
    <t>施設事務費</t>
  </si>
  <si>
    <t>１　　人
当たり
保護費
(円）</t>
  </si>
  <si>
    <t>(‰)</t>
  </si>
  <si>
    <t>介護扶助</t>
  </si>
  <si>
    <t>医療扶助</t>
  </si>
  <si>
    <t>出産扶助</t>
  </si>
  <si>
    <t>生業扶助</t>
  </si>
  <si>
    <t>葬祭扶助</t>
  </si>
  <si>
    <t>生活保護法による保護状況である。</t>
  </si>
  <si>
    <t>生活扶助</t>
  </si>
  <si>
    <t>住宅扶助</t>
  </si>
  <si>
    <t>教育扶助</t>
  </si>
  <si>
    <t>対    馬    市</t>
  </si>
  <si>
    <t>壱    岐    市</t>
  </si>
  <si>
    <t>五　　島　　市</t>
  </si>
  <si>
    <t>上　　五　　島</t>
  </si>
  <si>
    <t>福祉事務所</t>
  </si>
  <si>
    <t>西　　　　　彼</t>
  </si>
  <si>
    <t>東  　　　　彼</t>
  </si>
  <si>
    <t>西    海　　市</t>
  </si>
  <si>
    <t>雲　　仙　　市</t>
  </si>
  <si>
    <t>-</t>
  </si>
  <si>
    <t xml:space="preserve">  1)各月ごとに保護をうけた実世帯および実人員を集計したもので、月をまたがって保護をうけた場合は年計において重複計上しているため、</t>
  </si>
  <si>
    <t xml:space="preserve">    実際の被保護世帯および人員とは一致しない。　2)「保護率＝月平均人員÷月平均人口×1000」である。</t>
  </si>
  <si>
    <t>資料  県社会福祉課調</t>
  </si>
  <si>
    <t>-</t>
  </si>
  <si>
    <t xml:space="preserve">           １９３        生    活    保    護</t>
  </si>
  <si>
    <t xml:space="preserve">  3)郡部計には、本庁支払分を含む。</t>
  </si>
  <si>
    <t>（ 平 成 18 年 度 ）</t>
  </si>
  <si>
    <t>南　島　原　市</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</si>
</sst>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_);\(&quot;\&quot;#,##0.00\)"/>
    <numFmt numFmtId="184" formatCode="&quot;\&quot;#,##0_);\(&quot;\&quot;#,##0\)"/>
    <numFmt numFmtId="185" formatCode="0_);[Red]\(0\)"/>
    <numFmt numFmtId="186" formatCode="0;[Red]0"/>
    <numFmt numFmtId="187" formatCode="0;&quot;△ &quot;0"/>
    <numFmt numFmtId="188" formatCode="0.00_);[Red]\(0.00\)"/>
    <numFmt numFmtId="189" formatCode="#,##0.00_ "/>
    <numFmt numFmtId="190" formatCode="#,##0.0;&quot;△ &quot;#,##0.0"/>
    <numFmt numFmtId="191" formatCode="#,##0_ "/>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66">
    <xf numFmtId="0" fontId="0" fillId="0" borderId="0" xfId="0" applyAlignment="1">
      <alignment/>
    </xf>
    <xf numFmtId="181" fontId="5" fillId="0" borderId="0" xfId="15" applyFont="1" applyAlignment="1">
      <alignment/>
    </xf>
    <xf numFmtId="181" fontId="5" fillId="0" borderId="0" xfId="15" applyFont="1" applyBorder="1" applyAlignment="1">
      <alignment horizontal="right"/>
    </xf>
    <xf numFmtId="181" fontId="5" fillId="0" borderId="0" xfId="15" applyFont="1" applyAlignment="1">
      <alignment horizontal="right"/>
    </xf>
    <xf numFmtId="181" fontId="6" fillId="0" borderId="0" xfId="15" applyFont="1" applyAlignment="1">
      <alignment/>
    </xf>
    <xf numFmtId="181" fontId="7" fillId="0" borderId="0" xfId="15" applyFont="1" applyAlignment="1">
      <alignment/>
    </xf>
    <xf numFmtId="181" fontId="6" fillId="0" borderId="1" xfId="15" applyFont="1" applyBorder="1" applyAlignment="1">
      <alignment/>
    </xf>
    <xf numFmtId="181" fontId="5" fillId="0" borderId="1" xfId="15" applyFont="1" applyBorder="1" applyAlignment="1">
      <alignment/>
    </xf>
    <xf numFmtId="181" fontId="5" fillId="0" borderId="1" xfId="15" applyFont="1" applyBorder="1" applyAlignment="1">
      <alignment horizontal="centerContinuous"/>
    </xf>
    <xf numFmtId="181" fontId="5" fillId="0" borderId="2" xfId="15" applyFont="1" applyBorder="1" applyAlignment="1">
      <alignment/>
    </xf>
    <xf numFmtId="181" fontId="5" fillId="0" borderId="0" xfId="15" applyFont="1" applyBorder="1" applyAlignment="1">
      <alignment horizontal="centerContinuous"/>
    </xf>
    <xf numFmtId="181" fontId="5" fillId="0" borderId="3" xfId="15" applyFont="1" applyBorder="1" applyAlignment="1">
      <alignment/>
    </xf>
    <xf numFmtId="181" fontId="6" fillId="0" borderId="0" xfId="15" applyFont="1" applyBorder="1" applyAlignment="1">
      <alignment/>
    </xf>
    <xf numFmtId="181" fontId="5" fillId="0" borderId="4" xfId="15" applyFont="1" applyBorder="1" applyAlignment="1">
      <alignment horizontal="centerContinuous"/>
    </xf>
    <xf numFmtId="181" fontId="5" fillId="0" borderId="3" xfId="15" applyFont="1" applyBorder="1" applyAlignment="1">
      <alignment horizontal="distributed"/>
    </xf>
    <xf numFmtId="181" fontId="5" fillId="0" borderId="3" xfId="15" applyFont="1" applyBorder="1" applyAlignment="1">
      <alignment horizontal="center"/>
    </xf>
    <xf numFmtId="181" fontId="5" fillId="0" borderId="3" xfId="15" applyFont="1" applyBorder="1" applyAlignment="1">
      <alignment horizontal="distributed"/>
    </xf>
    <xf numFmtId="181" fontId="6" fillId="0" borderId="4" xfId="15" applyFont="1" applyBorder="1" applyAlignment="1">
      <alignment/>
    </xf>
    <xf numFmtId="181" fontId="5" fillId="0" borderId="5" xfId="15" applyFont="1" applyBorder="1" applyAlignment="1">
      <alignment/>
    </xf>
    <xf numFmtId="181" fontId="5" fillId="0" borderId="6" xfId="15" applyFont="1" applyBorder="1" applyAlignment="1">
      <alignment/>
    </xf>
    <xf numFmtId="181" fontId="5" fillId="0" borderId="0" xfId="15" applyFont="1" applyAlignment="1">
      <alignment horizontal="distributed"/>
    </xf>
    <xf numFmtId="181" fontId="5" fillId="0" borderId="0" xfId="15" applyFont="1" applyBorder="1" applyAlignment="1">
      <alignment/>
    </xf>
    <xf numFmtId="181" fontId="5" fillId="0" borderId="1" xfId="15" applyFont="1" applyBorder="1" applyAlignment="1">
      <alignment horizontal="distributed"/>
    </xf>
    <xf numFmtId="181" fontId="8" fillId="0" borderId="0" xfId="15" applyFont="1" applyAlignment="1">
      <alignment/>
    </xf>
    <xf numFmtId="182" fontId="5" fillId="0" borderId="0" xfId="15" applyNumberFormat="1" applyFont="1" applyAlignment="1">
      <alignment/>
    </xf>
    <xf numFmtId="41" fontId="5" fillId="0" borderId="0" xfId="15" applyNumberFormat="1" applyFont="1" applyBorder="1" applyAlignment="1">
      <alignment horizontal="right"/>
    </xf>
    <xf numFmtId="0" fontId="5" fillId="0" borderId="0" xfId="15" applyNumberFormat="1" applyFont="1" applyBorder="1" applyAlignment="1">
      <alignment horizontal="right"/>
    </xf>
    <xf numFmtId="182" fontId="5" fillId="0" borderId="0" xfId="15" applyNumberFormat="1" applyFont="1" applyFill="1" applyBorder="1" applyAlignment="1">
      <alignment/>
    </xf>
    <xf numFmtId="181" fontId="5" fillId="0" borderId="0" xfId="15" applyFont="1" applyFill="1" applyBorder="1" applyAlignment="1">
      <alignment/>
    </xf>
    <xf numFmtId="181" fontId="5" fillId="0" borderId="1" xfId="15" applyFont="1" applyFill="1" applyBorder="1" applyAlignment="1">
      <alignment/>
    </xf>
    <xf numFmtId="182" fontId="5" fillId="0" borderId="1" xfId="15" applyNumberFormat="1" applyFont="1" applyFill="1" applyBorder="1" applyAlignment="1">
      <alignment/>
    </xf>
    <xf numFmtId="181" fontId="5" fillId="0" borderId="7" xfId="15" applyFont="1" applyFill="1" applyBorder="1" applyAlignment="1">
      <alignment/>
    </xf>
    <xf numFmtId="181" fontId="5" fillId="0" borderId="8" xfId="15" applyFont="1" applyFill="1" applyBorder="1" applyAlignment="1">
      <alignment/>
    </xf>
    <xf numFmtId="182" fontId="5" fillId="0" borderId="8" xfId="15" applyNumberFormat="1" applyFont="1" applyFill="1" applyBorder="1" applyAlignment="1">
      <alignment/>
    </xf>
    <xf numFmtId="181" fontId="5" fillId="0" borderId="3" xfId="15" applyFont="1" applyFill="1" applyBorder="1" applyAlignment="1">
      <alignment/>
    </xf>
    <xf numFmtId="182" fontId="5" fillId="0" borderId="0" xfId="15" applyNumberFormat="1" applyFont="1" applyFill="1" applyBorder="1" applyAlignment="1" quotePrefix="1">
      <alignment horizontal="right"/>
    </xf>
    <xf numFmtId="182" fontId="5" fillId="0" borderId="0" xfId="15" applyNumberFormat="1" applyFont="1" applyFill="1" applyBorder="1" applyAlignment="1">
      <alignment horizontal="right"/>
    </xf>
    <xf numFmtId="181" fontId="5" fillId="0" borderId="3" xfId="15" applyFont="1" applyFill="1" applyBorder="1" applyAlignment="1">
      <alignment horizontal="right"/>
    </xf>
    <xf numFmtId="181" fontId="5" fillId="0" borderId="0" xfId="15" applyFont="1" applyFill="1" applyBorder="1" applyAlignment="1">
      <alignment horizontal="right"/>
    </xf>
    <xf numFmtId="41" fontId="5" fillId="0" borderId="0" xfId="15" applyNumberFormat="1" applyFont="1" applyFill="1" applyBorder="1" applyAlignment="1">
      <alignment horizontal="right"/>
    </xf>
    <xf numFmtId="0" fontId="5" fillId="0" borderId="0" xfId="15" applyNumberFormat="1" applyFont="1" applyFill="1" applyBorder="1" applyAlignment="1">
      <alignment horizontal="right"/>
    </xf>
    <xf numFmtId="181" fontId="5" fillId="0" borderId="3" xfId="15" applyFont="1" applyBorder="1" applyAlignment="1">
      <alignment horizontal="right"/>
    </xf>
    <xf numFmtId="181" fontId="7" fillId="0" borderId="0" xfId="15" applyFont="1" applyFill="1" applyAlignment="1">
      <alignment/>
    </xf>
    <xf numFmtId="181" fontId="5" fillId="0" borderId="0" xfId="15" applyFont="1" applyBorder="1" applyAlignment="1">
      <alignment horizontal="distributed"/>
    </xf>
    <xf numFmtId="181" fontId="5" fillId="0" borderId="0" xfId="15" applyNumberFormat="1" applyFont="1" applyFill="1" applyBorder="1" applyAlignment="1">
      <alignment horizontal="right"/>
    </xf>
    <xf numFmtId="181" fontId="5" fillId="0" borderId="9" xfId="15" applyFont="1" applyFill="1" applyBorder="1" applyAlignment="1">
      <alignment horizontal="distributed" vertical="center" wrapText="1"/>
    </xf>
    <xf numFmtId="181" fontId="5" fillId="0" borderId="3" xfId="15" applyFont="1" applyFill="1" applyBorder="1" applyAlignment="1">
      <alignment horizontal="distributed" vertical="center"/>
    </xf>
    <xf numFmtId="181" fontId="5" fillId="0" borderId="6" xfId="15" applyFont="1" applyFill="1" applyBorder="1" applyAlignment="1">
      <alignment horizontal="distributed" vertical="center"/>
    </xf>
    <xf numFmtId="181" fontId="5" fillId="0" borderId="10" xfId="15" applyFont="1" applyBorder="1" applyAlignment="1">
      <alignment horizontal="distributed" vertical="center"/>
    </xf>
    <xf numFmtId="181" fontId="6" fillId="0" borderId="11" xfId="15" applyFont="1" applyBorder="1" applyAlignment="1">
      <alignment horizontal="distributed" vertical="center"/>
    </xf>
    <xf numFmtId="181" fontId="5" fillId="0" borderId="9" xfId="15" applyFont="1" applyBorder="1" applyAlignment="1">
      <alignment horizontal="distributed" vertical="center"/>
    </xf>
    <xf numFmtId="181" fontId="6" fillId="0" borderId="12" xfId="15" applyFont="1" applyBorder="1" applyAlignment="1">
      <alignment horizontal="distributed" vertical="center"/>
    </xf>
    <xf numFmtId="181" fontId="6" fillId="0" borderId="6" xfId="15" applyFont="1" applyBorder="1" applyAlignment="1">
      <alignment horizontal="distributed" vertical="center"/>
    </xf>
    <xf numFmtId="181" fontId="6" fillId="0" borderId="5" xfId="15" applyFont="1" applyBorder="1" applyAlignment="1">
      <alignment horizontal="distributed" vertical="center"/>
    </xf>
    <xf numFmtId="181" fontId="5" fillId="0" borderId="13" xfId="15" applyFont="1" applyFill="1" applyBorder="1" applyAlignment="1">
      <alignment horizontal="distributed" vertical="center"/>
    </xf>
    <xf numFmtId="181" fontId="5" fillId="0" borderId="14" xfId="15" applyFont="1" applyFill="1" applyBorder="1" applyAlignment="1">
      <alignment horizontal="distributed" vertical="center"/>
    </xf>
    <xf numFmtId="181" fontId="5" fillId="0" borderId="11" xfId="15" applyFont="1" applyFill="1" applyBorder="1" applyAlignment="1">
      <alignment horizontal="distributed" vertical="center"/>
    </xf>
    <xf numFmtId="181" fontId="5" fillId="0" borderId="15" xfId="15" applyFont="1" applyFill="1" applyBorder="1" applyAlignment="1">
      <alignment horizontal="distributed" vertical="center"/>
    </xf>
    <xf numFmtId="181" fontId="6" fillId="0" borderId="0" xfId="15" applyFont="1" applyFill="1" applyAlignment="1">
      <alignment horizontal="distributed" vertical="center"/>
    </xf>
    <xf numFmtId="181" fontId="6" fillId="0" borderId="4" xfId="15" applyFont="1" applyFill="1" applyBorder="1" applyAlignment="1">
      <alignment horizontal="distributed" vertical="center"/>
    </xf>
    <xf numFmtId="181" fontId="6" fillId="0" borderId="11" xfId="15" applyFont="1" applyBorder="1" applyAlignment="1">
      <alignment horizontal="distributed" vertical="center"/>
    </xf>
    <xf numFmtId="181" fontId="5" fillId="0" borderId="15" xfId="15" applyFont="1" applyBorder="1" applyAlignment="1">
      <alignment horizontal="distributed" vertical="center"/>
    </xf>
    <xf numFmtId="181" fontId="6" fillId="0" borderId="0" xfId="15" applyFont="1" applyAlignment="1">
      <alignment horizontal="distributed" vertical="center"/>
    </xf>
    <xf numFmtId="181" fontId="6" fillId="0" borderId="4" xfId="15" applyFont="1" applyBorder="1" applyAlignment="1">
      <alignment horizontal="distributed" vertical="center"/>
    </xf>
    <xf numFmtId="181" fontId="5" fillId="0" borderId="7" xfId="15" applyFont="1" applyBorder="1" applyAlignment="1">
      <alignment horizontal="distributed" vertical="center"/>
    </xf>
    <xf numFmtId="181" fontId="6" fillId="0" borderId="15" xfId="15"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4"/>
  <sheetViews>
    <sheetView showGridLines="0" tabSelected="1" zoomScale="75" zoomScaleNormal="75" workbookViewId="0" topLeftCell="A1">
      <selection activeCell="B1" sqref="B1"/>
    </sheetView>
  </sheetViews>
  <sheetFormatPr defaultColWidth="8.625" defaultRowHeight="12.75"/>
  <cols>
    <col min="1" max="1" width="0.875" style="1" customWidth="1"/>
    <col min="2" max="2" width="19.75390625" style="1" customWidth="1"/>
    <col min="3" max="3" width="0.875" style="1" customWidth="1"/>
    <col min="4" max="4" width="12.875" style="1" customWidth="1"/>
    <col min="5" max="5" width="13.25390625" style="1" customWidth="1"/>
    <col min="6" max="6" width="10.375" style="1" customWidth="1"/>
    <col min="7" max="7" width="15.00390625" style="1" customWidth="1"/>
    <col min="8" max="8" width="10.75390625" style="1" customWidth="1"/>
    <col min="9" max="9" width="13.75390625" style="1" customWidth="1"/>
    <col min="10" max="10" width="10.75390625" style="1" customWidth="1"/>
    <col min="11" max="11" width="13.75390625" style="1" customWidth="1"/>
    <col min="12" max="12" width="13.00390625" style="1" customWidth="1"/>
    <col min="13" max="13" width="13.375" style="1" customWidth="1"/>
    <col min="14" max="14" width="0.875" style="1" customWidth="1"/>
    <col min="15" max="15" width="19.75390625" style="1" customWidth="1"/>
    <col min="16" max="16" width="0.875" style="1" customWidth="1"/>
    <col min="17" max="17" width="10.375" style="1" customWidth="1"/>
    <col min="18" max="18" width="11.375" style="1" customWidth="1"/>
    <col min="19" max="19" width="11.125" style="1" customWidth="1"/>
    <col min="20" max="20" width="13.125" style="1" customWidth="1"/>
    <col min="21" max="21" width="7.25390625" style="1" customWidth="1"/>
    <col min="22" max="22" width="10.75390625" style="1" customWidth="1"/>
    <col min="23" max="23" width="7.25390625" style="1" customWidth="1"/>
    <col min="24" max="24" width="10.75390625" style="1" customWidth="1"/>
    <col min="25" max="25" width="7.25390625" style="1" customWidth="1"/>
    <col min="26" max="26" width="11.00390625" style="1" customWidth="1"/>
    <col min="27" max="27" width="12.875" style="1" customWidth="1"/>
    <col min="28" max="28" width="13.375" style="1" customWidth="1"/>
    <col min="29" max="29" width="4.00390625" style="1" customWidth="1"/>
    <col min="30" max="34" width="8.625" style="1" customWidth="1"/>
    <col min="35" max="35" width="15.00390625" style="1" customWidth="1"/>
    <col min="36" max="36" width="11.00390625" style="1" customWidth="1"/>
    <col min="37" max="37" width="15.00390625" style="1" customWidth="1"/>
    <col min="38" max="38" width="11.00390625" style="1" customWidth="1"/>
    <col min="39" max="39" width="15.00390625" style="1" customWidth="1"/>
    <col min="40" max="40" width="11.00390625" style="1" customWidth="1"/>
    <col min="41" max="41" width="3.00390625" style="1" customWidth="1"/>
    <col min="42" max="42" width="13.00390625" style="1" customWidth="1"/>
    <col min="43" max="43" width="6.00390625" style="1" customWidth="1"/>
    <col min="44" max="16384" width="8.625" style="1" customWidth="1"/>
  </cols>
  <sheetData>
    <row r="1" spans="1:15" ht="24">
      <c r="A1" s="4"/>
      <c r="B1" s="42" t="s">
        <v>49</v>
      </c>
      <c r="J1" s="1" t="s">
        <v>51</v>
      </c>
      <c r="N1" s="4"/>
      <c r="O1" s="5"/>
    </row>
    <row r="2" spans="1:28" ht="31.5" customHeight="1" thickBot="1">
      <c r="A2" s="6"/>
      <c r="B2" s="7" t="s">
        <v>31</v>
      </c>
      <c r="C2" s="7"/>
      <c r="D2" s="7"/>
      <c r="E2" s="7"/>
      <c r="F2" s="7"/>
      <c r="G2" s="7"/>
      <c r="H2" s="7"/>
      <c r="I2" s="7"/>
      <c r="J2" s="7"/>
      <c r="K2" s="7"/>
      <c r="L2" s="8" t="s">
        <v>0</v>
      </c>
      <c r="M2" s="8"/>
      <c r="N2" s="6"/>
      <c r="O2" s="7"/>
      <c r="P2" s="7"/>
      <c r="Q2" s="7"/>
      <c r="R2" s="7"/>
      <c r="S2" s="7"/>
      <c r="T2" s="7"/>
      <c r="U2" s="7"/>
      <c r="V2" s="7"/>
      <c r="W2" s="7"/>
      <c r="X2" s="7"/>
      <c r="Y2" s="7"/>
      <c r="Z2" s="7"/>
      <c r="AA2" s="8"/>
      <c r="AB2" s="8"/>
    </row>
    <row r="3" spans="1:28" ht="15.75" customHeight="1">
      <c r="A3" s="4"/>
      <c r="B3" s="61" t="s">
        <v>39</v>
      </c>
      <c r="C3" s="9"/>
      <c r="D3" s="10" t="s">
        <v>1</v>
      </c>
      <c r="E3" s="10"/>
      <c r="F3" s="11" t="s">
        <v>2</v>
      </c>
      <c r="G3" s="11" t="s">
        <v>3</v>
      </c>
      <c r="H3" s="50" t="s">
        <v>32</v>
      </c>
      <c r="I3" s="51"/>
      <c r="J3" s="50" t="s">
        <v>33</v>
      </c>
      <c r="K3" s="51"/>
      <c r="L3" s="50" t="s">
        <v>34</v>
      </c>
      <c r="M3" s="65"/>
      <c r="N3" s="12"/>
      <c r="O3" s="57" t="s">
        <v>39</v>
      </c>
      <c r="P3" s="9"/>
      <c r="Q3" s="50" t="s">
        <v>26</v>
      </c>
      <c r="R3" s="51"/>
      <c r="S3" s="50" t="s">
        <v>27</v>
      </c>
      <c r="T3" s="51"/>
      <c r="U3" s="50" t="s">
        <v>28</v>
      </c>
      <c r="V3" s="51"/>
      <c r="W3" s="50" t="s">
        <v>29</v>
      </c>
      <c r="X3" s="51"/>
      <c r="Y3" s="50" t="s">
        <v>30</v>
      </c>
      <c r="Z3" s="51"/>
      <c r="AA3" s="54" t="s">
        <v>23</v>
      </c>
      <c r="AB3" s="45" t="s">
        <v>24</v>
      </c>
    </row>
    <row r="4" spans="1:28" ht="15.75" customHeight="1">
      <c r="A4" s="4"/>
      <c r="B4" s="62"/>
      <c r="C4" s="9"/>
      <c r="D4" s="13" t="s">
        <v>4</v>
      </c>
      <c r="E4" s="13"/>
      <c r="F4" s="14" t="s">
        <v>5</v>
      </c>
      <c r="G4" s="14" t="s">
        <v>6</v>
      </c>
      <c r="H4" s="52"/>
      <c r="I4" s="53"/>
      <c r="J4" s="52"/>
      <c r="K4" s="53"/>
      <c r="L4" s="52"/>
      <c r="M4" s="63"/>
      <c r="N4" s="12"/>
      <c r="O4" s="58"/>
      <c r="P4" s="9"/>
      <c r="Q4" s="52"/>
      <c r="R4" s="53"/>
      <c r="S4" s="52"/>
      <c r="T4" s="53"/>
      <c r="U4" s="52"/>
      <c r="V4" s="53"/>
      <c r="W4" s="52"/>
      <c r="X4" s="53"/>
      <c r="Y4" s="52"/>
      <c r="Z4" s="53"/>
      <c r="AA4" s="55"/>
      <c r="AB4" s="46"/>
    </row>
    <row r="5" spans="1:28" ht="15.75" customHeight="1">
      <c r="A5" s="4"/>
      <c r="B5" s="62"/>
      <c r="C5" s="9"/>
      <c r="D5" s="48" t="s">
        <v>7</v>
      </c>
      <c r="E5" s="48" t="s">
        <v>8</v>
      </c>
      <c r="F5" s="15" t="s">
        <v>25</v>
      </c>
      <c r="G5" s="16"/>
      <c r="H5" s="48" t="s">
        <v>8</v>
      </c>
      <c r="I5" s="48" t="s">
        <v>9</v>
      </c>
      <c r="J5" s="48" t="s">
        <v>8</v>
      </c>
      <c r="K5" s="48" t="s">
        <v>9</v>
      </c>
      <c r="L5" s="48" t="s">
        <v>8</v>
      </c>
      <c r="M5" s="64" t="s">
        <v>9</v>
      </c>
      <c r="N5" s="4"/>
      <c r="O5" s="58"/>
      <c r="P5" s="9"/>
      <c r="Q5" s="48" t="s">
        <v>8</v>
      </c>
      <c r="R5" s="48" t="s">
        <v>9</v>
      </c>
      <c r="S5" s="48" t="s">
        <v>8</v>
      </c>
      <c r="T5" s="48" t="s">
        <v>9</v>
      </c>
      <c r="U5" s="48" t="s">
        <v>8</v>
      </c>
      <c r="V5" s="48" t="s">
        <v>9</v>
      </c>
      <c r="W5" s="48" t="s">
        <v>8</v>
      </c>
      <c r="X5" s="48" t="s">
        <v>9</v>
      </c>
      <c r="Y5" s="48" t="s">
        <v>8</v>
      </c>
      <c r="Z5" s="48" t="s">
        <v>9</v>
      </c>
      <c r="AA5" s="55"/>
      <c r="AB5" s="46"/>
    </row>
    <row r="6" spans="1:28" ht="15.75" customHeight="1">
      <c r="A6" s="17"/>
      <c r="B6" s="63"/>
      <c r="C6" s="18"/>
      <c r="D6" s="60"/>
      <c r="E6" s="60"/>
      <c r="F6" s="19"/>
      <c r="G6" s="19"/>
      <c r="H6" s="60"/>
      <c r="I6" s="60"/>
      <c r="J6" s="60"/>
      <c r="K6" s="60"/>
      <c r="L6" s="60"/>
      <c r="M6" s="52"/>
      <c r="N6" s="17"/>
      <c r="O6" s="59"/>
      <c r="P6" s="18"/>
      <c r="Q6" s="49"/>
      <c r="R6" s="49"/>
      <c r="S6" s="49"/>
      <c r="T6" s="49"/>
      <c r="U6" s="49"/>
      <c r="V6" s="49"/>
      <c r="W6" s="49"/>
      <c r="X6" s="49"/>
      <c r="Y6" s="49"/>
      <c r="Z6" s="49"/>
      <c r="AA6" s="56"/>
      <c r="AB6" s="47"/>
    </row>
    <row r="7" spans="1:28" ht="27.75" customHeight="1">
      <c r="A7" s="4"/>
      <c r="B7" s="20" t="s">
        <v>10</v>
      </c>
      <c r="C7" s="9"/>
      <c r="D7" s="31">
        <f>D8+D9</f>
        <v>191746</v>
      </c>
      <c r="E7" s="32">
        <f>E8+E9</f>
        <v>278400</v>
      </c>
      <c r="F7" s="33">
        <v>15.81</v>
      </c>
      <c r="G7" s="32">
        <f aca="true" t="shared" si="0" ref="G7:M7">G8+G9</f>
        <v>36308650</v>
      </c>
      <c r="H7" s="32">
        <f t="shared" si="0"/>
        <v>243256</v>
      </c>
      <c r="I7" s="32">
        <f t="shared" si="0"/>
        <v>11244951</v>
      </c>
      <c r="J7" s="32">
        <f t="shared" si="0"/>
        <v>200292</v>
      </c>
      <c r="K7" s="32">
        <f t="shared" si="0"/>
        <v>3259360</v>
      </c>
      <c r="L7" s="32">
        <f t="shared" si="0"/>
        <v>24301</v>
      </c>
      <c r="M7" s="32">
        <f t="shared" si="0"/>
        <v>168740</v>
      </c>
      <c r="N7" s="4"/>
      <c r="O7" s="20" t="s">
        <v>10</v>
      </c>
      <c r="P7" s="9"/>
      <c r="Q7" s="31">
        <f aca="true" t="shared" si="1" ref="Q7:AA7">Q8+Q9</f>
        <v>28463</v>
      </c>
      <c r="R7" s="32">
        <f t="shared" si="1"/>
        <v>641358</v>
      </c>
      <c r="S7" s="32">
        <f t="shared" si="1"/>
        <v>221896</v>
      </c>
      <c r="T7" s="32">
        <f t="shared" si="1"/>
        <v>20351260</v>
      </c>
      <c r="U7" s="32">
        <f t="shared" si="1"/>
        <v>20</v>
      </c>
      <c r="V7" s="32">
        <f t="shared" si="1"/>
        <v>2923</v>
      </c>
      <c r="W7" s="32">
        <f t="shared" si="1"/>
        <v>8264</v>
      </c>
      <c r="X7" s="32">
        <f t="shared" si="1"/>
        <v>143568</v>
      </c>
      <c r="Y7" s="32">
        <f t="shared" si="1"/>
        <v>372</v>
      </c>
      <c r="Z7" s="32">
        <f t="shared" si="1"/>
        <v>75166</v>
      </c>
      <c r="AA7" s="32">
        <f t="shared" si="1"/>
        <v>421321</v>
      </c>
      <c r="AB7" s="32">
        <f>ROUNDDOWN(G7*1000/E7,0)</f>
        <v>130419</v>
      </c>
    </row>
    <row r="8" spans="1:28" ht="27.75" customHeight="1">
      <c r="A8" s="4"/>
      <c r="B8" s="20" t="s">
        <v>11</v>
      </c>
      <c r="C8" s="9"/>
      <c r="D8" s="34">
        <f>SUM(D10:D22)</f>
        <v>180224</v>
      </c>
      <c r="E8" s="28">
        <f>SUM(E10:E22)</f>
        <v>260518</v>
      </c>
      <c r="F8" s="27">
        <v>16.65</v>
      </c>
      <c r="G8" s="28">
        <f aca="true" t="shared" si="2" ref="G8:M8">SUM(G10:G22)</f>
        <v>34157624</v>
      </c>
      <c r="H8" s="28">
        <f t="shared" si="2"/>
        <v>227567</v>
      </c>
      <c r="I8" s="28">
        <f t="shared" si="2"/>
        <v>10613845</v>
      </c>
      <c r="J8" s="28">
        <f t="shared" si="2"/>
        <v>188818</v>
      </c>
      <c r="K8" s="28">
        <f t="shared" si="2"/>
        <v>3111285</v>
      </c>
      <c r="L8" s="28">
        <f t="shared" si="2"/>
        <v>22199</v>
      </c>
      <c r="M8" s="28">
        <f t="shared" si="2"/>
        <v>150675</v>
      </c>
      <c r="N8" s="4"/>
      <c r="O8" s="20" t="s">
        <v>11</v>
      </c>
      <c r="P8" s="9"/>
      <c r="Q8" s="34">
        <f>SUM(Q10:Q22)</f>
        <v>26417</v>
      </c>
      <c r="R8" s="28">
        <f aca="true" t="shared" si="3" ref="R8:AA8">SUM(R10:R22)</f>
        <v>577947</v>
      </c>
      <c r="S8" s="28">
        <f t="shared" si="3"/>
        <v>206771</v>
      </c>
      <c r="T8" s="28">
        <f t="shared" si="3"/>
        <v>19122567</v>
      </c>
      <c r="U8" s="28">
        <f t="shared" si="3"/>
        <v>16</v>
      </c>
      <c r="V8" s="28">
        <f t="shared" si="3"/>
        <v>2571</v>
      </c>
      <c r="W8" s="28">
        <f t="shared" si="3"/>
        <v>7383</v>
      </c>
      <c r="X8" s="28">
        <f t="shared" si="3"/>
        <v>131074</v>
      </c>
      <c r="Y8" s="28">
        <f t="shared" si="3"/>
        <v>365</v>
      </c>
      <c r="Z8" s="28">
        <f t="shared" si="3"/>
        <v>73698</v>
      </c>
      <c r="AA8" s="28">
        <f t="shared" si="3"/>
        <v>373963</v>
      </c>
      <c r="AB8" s="28">
        <f aca="true" t="shared" si="4" ref="AB8:AB22">ROUNDDOWN(G8*1000/E8,0)</f>
        <v>131114</v>
      </c>
    </row>
    <row r="9" spans="1:28" ht="15.75" customHeight="1">
      <c r="A9" s="4"/>
      <c r="B9" s="20" t="s">
        <v>12</v>
      </c>
      <c r="C9" s="9"/>
      <c r="D9" s="34">
        <f>SUM(D23:D26)</f>
        <v>11522</v>
      </c>
      <c r="E9" s="28">
        <f>SUM(E23:E26)</f>
        <v>17882</v>
      </c>
      <c r="F9" s="27">
        <v>9.08</v>
      </c>
      <c r="G9" s="28">
        <f>SUM(G23:G26)+G27</f>
        <v>2151026</v>
      </c>
      <c r="H9" s="28">
        <f>SUM(H23:H26)</f>
        <v>15689</v>
      </c>
      <c r="I9" s="28">
        <f>SUM(I23:I26)+I27</f>
        <v>631106</v>
      </c>
      <c r="J9" s="28">
        <f>SUM(J23:J26)</f>
        <v>11474</v>
      </c>
      <c r="K9" s="28">
        <f>SUM(K23:K27)</f>
        <v>148075</v>
      </c>
      <c r="L9" s="28">
        <f>SUM(L23:L26)</f>
        <v>2102</v>
      </c>
      <c r="M9" s="28">
        <f>SUM(M23:M26)+M27</f>
        <v>18065</v>
      </c>
      <c r="N9" s="4"/>
      <c r="O9" s="20" t="s">
        <v>12</v>
      </c>
      <c r="P9" s="9"/>
      <c r="Q9" s="34">
        <f>SUM(Q23:Q26)</f>
        <v>2046</v>
      </c>
      <c r="R9" s="28">
        <f>SUM(R23:R26)+R27</f>
        <v>63411</v>
      </c>
      <c r="S9" s="28">
        <f>SUM(S23:S26)</f>
        <v>15125</v>
      </c>
      <c r="T9" s="28">
        <f>SUM(T23:T26)+T27</f>
        <v>1228693</v>
      </c>
      <c r="U9" s="28">
        <f>SUM(U23:U26)</f>
        <v>4</v>
      </c>
      <c r="V9" s="28">
        <f>SUM(V23:V26)+V27</f>
        <v>352</v>
      </c>
      <c r="W9" s="28">
        <f>SUM(W23:W26)</f>
        <v>881</v>
      </c>
      <c r="X9" s="28">
        <f>SUM(X23:X26)+X27</f>
        <v>12494</v>
      </c>
      <c r="Y9" s="28">
        <f>SUM(Y23:Y26)</f>
        <v>7</v>
      </c>
      <c r="Z9" s="28">
        <f>SUM(Z23:Z26)+Z27</f>
        <v>1468</v>
      </c>
      <c r="AA9" s="28">
        <f>SUM(AA23:AA26)+AA27</f>
        <v>47358</v>
      </c>
      <c r="AB9" s="28">
        <f t="shared" si="4"/>
        <v>120290</v>
      </c>
    </row>
    <row r="10" spans="1:28" ht="31.5" customHeight="1">
      <c r="A10" s="4"/>
      <c r="B10" s="3" t="s">
        <v>13</v>
      </c>
      <c r="C10" s="9"/>
      <c r="D10" s="34">
        <v>77008</v>
      </c>
      <c r="E10" s="28">
        <v>114027</v>
      </c>
      <c r="F10" s="27">
        <v>21.02</v>
      </c>
      <c r="G10" s="28">
        <v>14801903</v>
      </c>
      <c r="H10" s="28">
        <v>99935</v>
      </c>
      <c r="I10" s="28">
        <v>5110459</v>
      </c>
      <c r="J10" s="28">
        <v>91882</v>
      </c>
      <c r="K10" s="28">
        <v>1661920</v>
      </c>
      <c r="L10" s="28">
        <v>10655</v>
      </c>
      <c r="M10" s="28">
        <v>76941</v>
      </c>
      <c r="N10" s="4"/>
      <c r="O10" s="3" t="s">
        <v>13</v>
      </c>
      <c r="P10" s="9"/>
      <c r="Q10" s="34">
        <v>6699</v>
      </c>
      <c r="R10" s="28">
        <v>160473</v>
      </c>
      <c r="S10" s="28">
        <v>80234</v>
      </c>
      <c r="T10" s="28">
        <v>7562527</v>
      </c>
      <c r="U10" s="38">
        <v>6</v>
      </c>
      <c r="V10" s="38">
        <v>1156</v>
      </c>
      <c r="W10" s="28">
        <v>3126</v>
      </c>
      <c r="X10" s="28">
        <v>61607</v>
      </c>
      <c r="Y10" s="28">
        <v>145</v>
      </c>
      <c r="Z10" s="28">
        <v>30073</v>
      </c>
      <c r="AA10" s="28">
        <v>136749</v>
      </c>
      <c r="AB10" s="28">
        <f t="shared" si="4"/>
        <v>129810</v>
      </c>
    </row>
    <row r="11" spans="1:28" ht="15.75" customHeight="1">
      <c r="A11" s="4"/>
      <c r="B11" s="3" t="s">
        <v>14</v>
      </c>
      <c r="C11" s="9"/>
      <c r="D11" s="34">
        <v>37727</v>
      </c>
      <c r="E11" s="28">
        <v>52848</v>
      </c>
      <c r="F11" s="27">
        <v>17.16</v>
      </c>
      <c r="G11" s="28">
        <v>7546119</v>
      </c>
      <c r="H11" s="28">
        <v>46847</v>
      </c>
      <c r="I11" s="28">
        <v>2197897</v>
      </c>
      <c r="J11" s="28">
        <v>40136</v>
      </c>
      <c r="K11" s="28">
        <v>677468</v>
      </c>
      <c r="L11" s="28">
        <v>4039</v>
      </c>
      <c r="M11" s="28">
        <v>22628</v>
      </c>
      <c r="N11" s="4"/>
      <c r="O11" s="3" t="s">
        <v>14</v>
      </c>
      <c r="P11" s="9"/>
      <c r="Q11" s="34">
        <v>6660</v>
      </c>
      <c r="R11" s="28">
        <v>142643</v>
      </c>
      <c r="S11" s="28">
        <v>47755</v>
      </c>
      <c r="T11" s="28">
        <v>4324090</v>
      </c>
      <c r="U11" s="38" t="s">
        <v>44</v>
      </c>
      <c r="V11" s="39">
        <v>0</v>
      </c>
      <c r="W11" s="28">
        <v>1161</v>
      </c>
      <c r="X11" s="28">
        <v>24815</v>
      </c>
      <c r="Y11" s="28">
        <v>154</v>
      </c>
      <c r="Z11" s="28">
        <v>29949</v>
      </c>
      <c r="AA11" s="28">
        <v>126630</v>
      </c>
      <c r="AB11" s="28">
        <f t="shared" si="4"/>
        <v>142789</v>
      </c>
    </row>
    <row r="12" spans="1:28" ht="15.75" customHeight="1">
      <c r="A12" s="4"/>
      <c r="B12" s="3" t="s">
        <v>15</v>
      </c>
      <c r="C12" s="9"/>
      <c r="D12" s="34">
        <v>3397</v>
      </c>
      <c r="E12" s="28">
        <v>4747</v>
      </c>
      <c r="F12" s="27">
        <v>7.98</v>
      </c>
      <c r="G12" s="28">
        <v>694398</v>
      </c>
      <c r="H12" s="28">
        <v>3916</v>
      </c>
      <c r="I12" s="28">
        <v>164484</v>
      </c>
      <c r="J12" s="28">
        <v>3031</v>
      </c>
      <c r="K12" s="28">
        <v>43786</v>
      </c>
      <c r="L12" s="28">
        <v>304</v>
      </c>
      <c r="M12" s="28">
        <v>2168</v>
      </c>
      <c r="N12" s="4"/>
      <c r="O12" s="3" t="s">
        <v>15</v>
      </c>
      <c r="P12" s="9"/>
      <c r="Q12" s="34">
        <v>528</v>
      </c>
      <c r="R12" s="28">
        <v>15028</v>
      </c>
      <c r="S12" s="28">
        <v>4110</v>
      </c>
      <c r="T12" s="28">
        <v>463881</v>
      </c>
      <c r="U12" s="38" t="s">
        <v>44</v>
      </c>
      <c r="V12" s="39">
        <v>0</v>
      </c>
      <c r="W12" s="38">
        <v>91</v>
      </c>
      <c r="X12" s="38">
        <v>723</v>
      </c>
      <c r="Y12" s="38">
        <v>3</v>
      </c>
      <c r="Z12" s="38">
        <v>793</v>
      </c>
      <c r="AA12" s="28">
        <v>3535</v>
      </c>
      <c r="AB12" s="28">
        <f t="shared" si="4"/>
        <v>146281</v>
      </c>
    </row>
    <row r="13" spans="1:28" ht="15.75" customHeight="1">
      <c r="A13" s="4"/>
      <c r="B13" s="3" t="s">
        <v>16</v>
      </c>
      <c r="C13" s="9"/>
      <c r="D13" s="34">
        <v>11416</v>
      </c>
      <c r="E13" s="28">
        <v>17266</v>
      </c>
      <c r="F13" s="35">
        <v>10.02</v>
      </c>
      <c r="G13" s="28">
        <v>2179510</v>
      </c>
      <c r="H13" s="28">
        <v>14634</v>
      </c>
      <c r="I13" s="28">
        <v>636916</v>
      </c>
      <c r="J13" s="28">
        <v>12973</v>
      </c>
      <c r="K13" s="28">
        <v>201965</v>
      </c>
      <c r="L13" s="28">
        <v>2089</v>
      </c>
      <c r="M13" s="28">
        <v>12558</v>
      </c>
      <c r="N13" s="4"/>
      <c r="O13" s="3" t="s">
        <v>16</v>
      </c>
      <c r="P13" s="9"/>
      <c r="Q13" s="34">
        <v>1210</v>
      </c>
      <c r="R13" s="28">
        <v>25778</v>
      </c>
      <c r="S13" s="28">
        <v>12555</v>
      </c>
      <c r="T13" s="28">
        <v>1267548</v>
      </c>
      <c r="U13" s="38">
        <v>3</v>
      </c>
      <c r="V13" s="38">
        <v>417</v>
      </c>
      <c r="W13" s="28">
        <v>657</v>
      </c>
      <c r="X13" s="28">
        <v>10525</v>
      </c>
      <c r="Y13" s="38">
        <v>6</v>
      </c>
      <c r="Z13" s="38">
        <v>880</v>
      </c>
      <c r="AA13" s="28">
        <v>22923</v>
      </c>
      <c r="AB13" s="28">
        <f t="shared" si="4"/>
        <v>126231</v>
      </c>
    </row>
    <row r="14" spans="1:28" ht="15.75" customHeight="1">
      <c r="A14" s="4"/>
      <c r="B14" s="3" t="s">
        <v>17</v>
      </c>
      <c r="C14" s="9"/>
      <c r="D14" s="34">
        <v>10518</v>
      </c>
      <c r="E14" s="28">
        <v>15118</v>
      </c>
      <c r="F14" s="27">
        <v>14.22</v>
      </c>
      <c r="G14" s="28">
        <v>1859852</v>
      </c>
      <c r="H14" s="28">
        <v>13489</v>
      </c>
      <c r="I14" s="28">
        <v>588513</v>
      </c>
      <c r="J14" s="28">
        <v>12177</v>
      </c>
      <c r="K14" s="28">
        <v>177915</v>
      </c>
      <c r="L14" s="28">
        <v>1459</v>
      </c>
      <c r="M14" s="28">
        <v>8653</v>
      </c>
      <c r="N14" s="4"/>
      <c r="O14" s="3" t="s">
        <v>17</v>
      </c>
      <c r="P14" s="9"/>
      <c r="Q14" s="34">
        <v>1771</v>
      </c>
      <c r="R14" s="28">
        <v>38471</v>
      </c>
      <c r="S14" s="28">
        <v>13593</v>
      </c>
      <c r="T14" s="28">
        <v>1020762</v>
      </c>
      <c r="U14" s="38" t="s">
        <v>44</v>
      </c>
      <c r="V14" s="39">
        <v>0</v>
      </c>
      <c r="W14" s="38">
        <v>560</v>
      </c>
      <c r="X14" s="38">
        <v>5679</v>
      </c>
      <c r="Y14" s="28">
        <v>14</v>
      </c>
      <c r="Z14" s="28">
        <v>2507</v>
      </c>
      <c r="AA14" s="28">
        <v>17352</v>
      </c>
      <c r="AB14" s="28">
        <f t="shared" si="4"/>
        <v>123022</v>
      </c>
    </row>
    <row r="15" spans="1:28" ht="24.75" customHeight="1">
      <c r="A15" s="4"/>
      <c r="B15" s="3" t="s">
        <v>18</v>
      </c>
      <c r="C15" s="9"/>
      <c r="D15" s="34">
        <v>3474</v>
      </c>
      <c r="E15" s="28">
        <v>4534</v>
      </c>
      <c r="F15" s="27">
        <v>10.03</v>
      </c>
      <c r="G15" s="28">
        <v>703612</v>
      </c>
      <c r="H15" s="28">
        <v>3782</v>
      </c>
      <c r="I15" s="28">
        <v>152601</v>
      </c>
      <c r="J15" s="28">
        <v>1469</v>
      </c>
      <c r="K15" s="28">
        <v>13197</v>
      </c>
      <c r="L15" s="28">
        <v>123</v>
      </c>
      <c r="M15" s="28">
        <v>972</v>
      </c>
      <c r="N15" s="4"/>
      <c r="O15" s="3" t="s">
        <v>18</v>
      </c>
      <c r="P15" s="9"/>
      <c r="Q15" s="34">
        <v>736</v>
      </c>
      <c r="R15" s="28">
        <v>13249</v>
      </c>
      <c r="S15" s="28">
        <v>3622</v>
      </c>
      <c r="T15" s="28">
        <v>516186</v>
      </c>
      <c r="U15" s="38" t="s">
        <v>44</v>
      </c>
      <c r="V15" s="39">
        <v>0</v>
      </c>
      <c r="W15" s="38">
        <v>88</v>
      </c>
      <c r="X15" s="44">
        <v>1822</v>
      </c>
      <c r="Y15" s="38">
        <v>3</v>
      </c>
      <c r="Z15" s="38">
        <v>364</v>
      </c>
      <c r="AA15" s="38">
        <v>5221</v>
      </c>
      <c r="AB15" s="28">
        <f t="shared" si="4"/>
        <v>155185</v>
      </c>
    </row>
    <row r="16" spans="1:28" ht="15.75" customHeight="1">
      <c r="A16" s="4"/>
      <c r="B16" s="3" t="s">
        <v>19</v>
      </c>
      <c r="C16" s="9"/>
      <c r="D16" s="34">
        <v>5959</v>
      </c>
      <c r="E16" s="28">
        <v>9151</v>
      </c>
      <c r="F16" s="27">
        <v>28.67</v>
      </c>
      <c r="G16" s="28">
        <v>1133546</v>
      </c>
      <c r="H16" s="28">
        <v>8260</v>
      </c>
      <c r="I16" s="28">
        <v>310679</v>
      </c>
      <c r="J16" s="28">
        <v>5737</v>
      </c>
      <c r="K16" s="28">
        <v>62050</v>
      </c>
      <c r="L16" s="28">
        <v>869</v>
      </c>
      <c r="M16" s="28">
        <v>6419</v>
      </c>
      <c r="N16" s="4"/>
      <c r="O16" s="3" t="s">
        <v>19</v>
      </c>
      <c r="P16" s="9"/>
      <c r="Q16" s="34">
        <v>1324</v>
      </c>
      <c r="R16" s="28">
        <v>40629</v>
      </c>
      <c r="S16" s="28">
        <v>7757</v>
      </c>
      <c r="T16" s="28">
        <v>701649</v>
      </c>
      <c r="U16" s="38" t="s">
        <v>44</v>
      </c>
      <c r="V16" s="39">
        <v>0</v>
      </c>
      <c r="W16" s="28">
        <v>350</v>
      </c>
      <c r="X16" s="28">
        <v>6212</v>
      </c>
      <c r="Y16" s="28">
        <v>5</v>
      </c>
      <c r="Z16" s="28">
        <v>1160</v>
      </c>
      <c r="AA16" s="28">
        <v>4746</v>
      </c>
      <c r="AB16" s="28">
        <f t="shared" si="4"/>
        <v>123871</v>
      </c>
    </row>
    <row r="17" spans="1:28" ht="15.75" customHeight="1">
      <c r="A17" s="4"/>
      <c r="B17" s="3" t="s">
        <v>35</v>
      </c>
      <c r="C17" s="9"/>
      <c r="D17" s="34">
        <v>8281</v>
      </c>
      <c r="E17" s="28">
        <v>11152</v>
      </c>
      <c r="F17" s="27">
        <v>24.75</v>
      </c>
      <c r="G17" s="28">
        <v>1264652</v>
      </c>
      <c r="H17" s="28">
        <v>9790</v>
      </c>
      <c r="I17" s="28">
        <v>389549</v>
      </c>
      <c r="J17" s="28">
        <v>5743</v>
      </c>
      <c r="K17" s="28">
        <v>85620</v>
      </c>
      <c r="L17" s="28">
        <v>572</v>
      </c>
      <c r="M17" s="28">
        <v>4505</v>
      </c>
      <c r="N17" s="4"/>
      <c r="O17" s="3" t="s">
        <v>35</v>
      </c>
      <c r="P17" s="9"/>
      <c r="Q17" s="34">
        <v>2446</v>
      </c>
      <c r="R17" s="38">
        <v>49427</v>
      </c>
      <c r="S17" s="28">
        <v>9583</v>
      </c>
      <c r="T17" s="28">
        <v>726186</v>
      </c>
      <c r="U17" s="38">
        <v>3</v>
      </c>
      <c r="V17" s="40">
        <v>112</v>
      </c>
      <c r="W17" s="28">
        <v>253</v>
      </c>
      <c r="X17" s="38">
        <v>3119</v>
      </c>
      <c r="Y17" s="28">
        <v>12</v>
      </c>
      <c r="Z17" s="38">
        <v>2194</v>
      </c>
      <c r="AA17" s="28">
        <v>3940</v>
      </c>
      <c r="AB17" s="28">
        <f t="shared" si="4"/>
        <v>113401</v>
      </c>
    </row>
    <row r="18" spans="1:28" ht="15.75" customHeight="1">
      <c r="A18" s="4"/>
      <c r="B18" s="3" t="s">
        <v>36</v>
      </c>
      <c r="C18" s="9"/>
      <c r="D18" s="34">
        <v>5354</v>
      </c>
      <c r="E18" s="28">
        <v>8237</v>
      </c>
      <c r="F18" s="27">
        <v>22.15</v>
      </c>
      <c r="G18" s="28">
        <v>929126</v>
      </c>
      <c r="H18" s="28">
        <v>7008</v>
      </c>
      <c r="I18" s="28">
        <v>253118</v>
      </c>
      <c r="J18" s="28">
        <v>3229</v>
      </c>
      <c r="K18" s="28">
        <v>25741</v>
      </c>
      <c r="L18" s="28">
        <v>633</v>
      </c>
      <c r="M18" s="28">
        <v>4847</v>
      </c>
      <c r="N18" s="4"/>
      <c r="O18" s="3" t="s">
        <v>36</v>
      </c>
      <c r="P18" s="9"/>
      <c r="Q18" s="34">
        <v>1080</v>
      </c>
      <c r="R18" s="38">
        <v>18671</v>
      </c>
      <c r="S18" s="28">
        <v>7374</v>
      </c>
      <c r="T18" s="38">
        <v>611270</v>
      </c>
      <c r="U18" s="38">
        <v>3</v>
      </c>
      <c r="V18" s="40">
        <v>663</v>
      </c>
      <c r="W18" s="38">
        <v>328</v>
      </c>
      <c r="X18" s="38">
        <v>5076</v>
      </c>
      <c r="Y18" s="28">
        <v>7</v>
      </c>
      <c r="Z18" s="38">
        <v>1551</v>
      </c>
      <c r="AA18" s="28">
        <v>8189</v>
      </c>
      <c r="AB18" s="28">
        <f t="shared" si="4"/>
        <v>112799</v>
      </c>
    </row>
    <row r="19" spans="1:28" ht="15.75" customHeight="1">
      <c r="A19" s="4"/>
      <c r="B19" s="3" t="s">
        <v>37</v>
      </c>
      <c r="C19" s="9"/>
      <c r="D19" s="34">
        <v>6397</v>
      </c>
      <c r="E19" s="28">
        <v>8923</v>
      </c>
      <c r="F19" s="36">
        <v>16.96</v>
      </c>
      <c r="G19" s="28">
        <v>1039050</v>
      </c>
      <c r="H19" s="28">
        <v>7962</v>
      </c>
      <c r="I19" s="28">
        <v>322224</v>
      </c>
      <c r="J19" s="28">
        <v>5383</v>
      </c>
      <c r="K19" s="28">
        <v>74778</v>
      </c>
      <c r="L19" s="28">
        <v>740</v>
      </c>
      <c r="M19" s="28">
        <v>5552</v>
      </c>
      <c r="N19" s="4"/>
      <c r="O19" s="3" t="s">
        <v>37</v>
      </c>
      <c r="P19" s="9"/>
      <c r="Q19" s="34">
        <v>1108</v>
      </c>
      <c r="R19" s="28">
        <v>29565</v>
      </c>
      <c r="S19" s="28">
        <v>7490</v>
      </c>
      <c r="T19" s="28">
        <v>577676</v>
      </c>
      <c r="U19" s="38" t="s">
        <v>44</v>
      </c>
      <c r="V19" s="39">
        <v>0</v>
      </c>
      <c r="W19" s="28">
        <v>303</v>
      </c>
      <c r="X19" s="28">
        <v>3967</v>
      </c>
      <c r="Y19" s="38">
        <v>7</v>
      </c>
      <c r="Z19" s="38">
        <v>1320</v>
      </c>
      <c r="AA19" s="28">
        <v>23969</v>
      </c>
      <c r="AB19" s="28">
        <f t="shared" si="4"/>
        <v>116446</v>
      </c>
    </row>
    <row r="20" spans="1:28" ht="24.75" customHeight="1">
      <c r="A20" s="4"/>
      <c r="B20" s="3" t="s">
        <v>42</v>
      </c>
      <c r="C20" s="9"/>
      <c r="D20" s="34">
        <v>3363</v>
      </c>
      <c r="E20" s="28">
        <v>4402</v>
      </c>
      <c r="F20" s="36">
        <v>10.97</v>
      </c>
      <c r="G20" s="28">
        <v>676262</v>
      </c>
      <c r="H20" s="28">
        <v>3547</v>
      </c>
      <c r="I20" s="28">
        <v>164140</v>
      </c>
      <c r="J20" s="28">
        <v>2004</v>
      </c>
      <c r="K20" s="28">
        <v>22976</v>
      </c>
      <c r="L20" s="28">
        <v>181</v>
      </c>
      <c r="M20" s="28">
        <v>1412</v>
      </c>
      <c r="N20" s="4"/>
      <c r="O20" s="3" t="s">
        <v>42</v>
      </c>
      <c r="P20" s="9"/>
      <c r="Q20" s="34">
        <v>860</v>
      </c>
      <c r="R20" s="28">
        <v>12876</v>
      </c>
      <c r="S20" s="28">
        <v>4002</v>
      </c>
      <c r="T20" s="28">
        <v>463843</v>
      </c>
      <c r="U20" s="38" t="s">
        <v>44</v>
      </c>
      <c r="V20" s="39">
        <v>0</v>
      </c>
      <c r="W20" s="28">
        <v>127</v>
      </c>
      <c r="X20" s="28">
        <v>1328</v>
      </c>
      <c r="Y20" s="38">
        <v>6</v>
      </c>
      <c r="Z20" s="38">
        <v>1623</v>
      </c>
      <c r="AA20" s="28">
        <v>8065</v>
      </c>
      <c r="AB20" s="28">
        <f t="shared" si="4"/>
        <v>153626</v>
      </c>
    </row>
    <row r="21" spans="1:28" ht="15.75" customHeight="1">
      <c r="A21" s="4"/>
      <c r="B21" s="3" t="s">
        <v>43</v>
      </c>
      <c r="C21" s="9"/>
      <c r="D21" s="34">
        <v>3324</v>
      </c>
      <c r="E21" s="28">
        <v>4766</v>
      </c>
      <c r="F21" s="36">
        <v>8.01</v>
      </c>
      <c r="G21" s="28">
        <v>640655</v>
      </c>
      <c r="H21" s="28">
        <v>3990</v>
      </c>
      <c r="I21" s="28">
        <v>155101</v>
      </c>
      <c r="J21" s="28">
        <v>2188</v>
      </c>
      <c r="K21" s="28">
        <v>29222</v>
      </c>
      <c r="L21" s="28">
        <v>317</v>
      </c>
      <c r="M21" s="28">
        <v>2544</v>
      </c>
      <c r="N21" s="4"/>
      <c r="O21" s="3" t="s">
        <v>43</v>
      </c>
      <c r="P21" s="9"/>
      <c r="Q21" s="34">
        <v>757</v>
      </c>
      <c r="R21" s="28">
        <v>13176</v>
      </c>
      <c r="S21" s="28">
        <v>4134</v>
      </c>
      <c r="T21" s="28">
        <v>425614</v>
      </c>
      <c r="U21" s="38">
        <v>1</v>
      </c>
      <c r="V21" s="39">
        <v>223</v>
      </c>
      <c r="W21" s="28">
        <v>190</v>
      </c>
      <c r="X21" s="28">
        <v>3492</v>
      </c>
      <c r="Y21" s="38">
        <v>2</v>
      </c>
      <c r="Z21" s="38">
        <v>1100</v>
      </c>
      <c r="AA21" s="28">
        <v>10181</v>
      </c>
      <c r="AB21" s="28">
        <f t="shared" si="4"/>
        <v>134421</v>
      </c>
    </row>
    <row r="22" spans="1:28" ht="15.75" customHeight="1">
      <c r="A22" s="4"/>
      <c r="B22" s="3" t="s">
        <v>52</v>
      </c>
      <c r="C22" s="9"/>
      <c r="D22" s="34">
        <v>4006</v>
      </c>
      <c r="E22" s="28">
        <v>5347</v>
      </c>
      <c r="F22" s="36">
        <v>8.34</v>
      </c>
      <c r="G22" s="28">
        <v>688939</v>
      </c>
      <c r="H22" s="28">
        <v>4407</v>
      </c>
      <c r="I22" s="28">
        <v>168164</v>
      </c>
      <c r="J22" s="28">
        <v>2866</v>
      </c>
      <c r="K22" s="28">
        <v>34647</v>
      </c>
      <c r="L22" s="28">
        <v>218</v>
      </c>
      <c r="M22" s="28">
        <v>1476</v>
      </c>
      <c r="N22" s="4"/>
      <c r="O22" s="3" t="s">
        <v>52</v>
      </c>
      <c r="P22" s="9"/>
      <c r="Q22" s="34">
        <v>1238</v>
      </c>
      <c r="R22" s="28">
        <v>17961</v>
      </c>
      <c r="S22" s="28">
        <v>4562</v>
      </c>
      <c r="T22" s="28">
        <v>461335</v>
      </c>
      <c r="U22" s="38" t="s">
        <v>44</v>
      </c>
      <c r="V22" s="39">
        <v>0</v>
      </c>
      <c r="W22" s="28">
        <v>149</v>
      </c>
      <c r="X22" s="28">
        <v>2709</v>
      </c>
      <c r="Y22" s="38">
        <v>1</v>
      </c>
      <c r="Z22" s="38">
        <v>184</v>
      </c>
      <c r="AA22" s="28">
        <v>2463</v>
      </c>
      <c r="AB22" s="28">
        <f t="shared" si="4"/>
        <v>128845</v>
      </c>
    </row>
    <row r="23" spans="1:28" ht="31.5" customHeight="1">
      <c r="A23" s="4"/>
      <c r="B23" s="3" t="s">
        <v>40</v>
      </c>
      <c r="C23" s="9"/>
      <c r="D23" s="34">
        <v>3261</v>
      </c>
      <c r="E23" s="28">
        <v>5550</v>
      </c>
      <c r="F23" s="36">
        <v>6.44</v>
      </c>
      <c r="G23" s="28">
        <v>315093</v>
      </c>
      <c r="H23" s="28">
        <v>5121</v>
      </c>
      <c r="I23" s="28">
        <v>214576</v>
      </c>
      <c r="J23" s="28">
        <v>4714</v>
      </c>
      <c r="K23" s="28">
        <v>78168</v>
      </c>
      <c r="L23" s="28">
        <v>792</v>
      </c>
      <c r="M23" s="28">
        <v>5551</v>
      </c>
      <c r="N23" s="4"/>
      <c r="O23" s="3" t="s">
        <v>40</v>
      </c>
      <c r="P23" s="9"/>
      <c r="Q23" s="34">
        <v>511</v>
      </c>
      <c r="R23" s="28">
        <v>172</v>
      </c>
      <c r="S23" s="28">
        <v>4765</v>
      </c>
      <c r="T23" s="28">
        <v>2386</v>
      </c>
      <c r="U23" s="38">
        <v>2</v>
      </c>
      <c r="V23" s="40">
        <v>318</v>
      </c>
      <c r="W23" s="28">
        <v>342</v>
      </c>
      <c r="X23" s="28">
        <v>6039</v>
      </c>
      <c r="Y23" s="28">
        <v>4</v>
      </c>
      <c r="Z23" s="28">
        <v>377</v>
      </c>
      <c r="AA23" s="28">
        <v>7506</v>
      </c>
      <c r="AB23" s="28">
        <f>ROUNDDOWN(G23*1000/E23,0)</f>
        <v>56773</v>
      </c>
    </row>
    <row r="24" spans="1:28" ht="15.75" customHeight="1">
      <c r="A24" s="4"/>
      <c r="B24" s="3" t="s">
        <v>41</v>
      </c>
      <c r="C24" s="9"/>
      <c r="D24" s="34">
        <v>2249</v>
      </c>
      <c r="E24" s="28">
        <v>3438</v>
      </c>
      <c r="F24" s="27">
        <v>7.19</v>
      </c>
      <c r="G24" s="28">
        <v>147360</v>
      </c>
      <c r="H24" s="28">
        <v>2809</v>
      </c>
      <c r="I24" s="28">
        <v>104323</v>
      </c>
      <c r="J24" s="28">
        <v>1980</v>
      </c>
      <c r="K24" s="28">
        <v>23971</v>
      </c>
      <c r="L24" s="28">
        <v>416</v>
      </c>
      <c r="M24" s="28">
        <v>3172</v>
      </c>
      <c r="N24" s="4"/>
      <c r="O24" s="3" t="s">
        <v>41</v>
      </c>
      <c r="P24" s="9"/>
      <c r="Q24" s="34">
        <v>380</v>
      </c>
      <c r="R24" s="28">
        <v>3</v>
      </c>
      <c r="S24" s="28">
        <v>3092</v>
      </c>
      <c r="T24" s="28">
        <v>873</v>
      </c>
      <c r="U24" s="38" t="s">
        <v>44</v>
      </c>
      <c r="V24" s="39">
        <v>0</v>
      </c>
      <c r="W24" s="28">
        <v>156</v>
      </c>
      <c r="X24" s="28">
        <v>3292</v>
      </c>
      <c r="Y24" s="38">
        <v>1</v>
      </c>
      <c r="Z24" s="38">
        <v>136</v>
      </c>
      <c r="AA24" s="28">
        <v>11589</v>
      </c>
      <c r="AB24" s="28">
        <f>ROUNDDOWN(G24*1000/E24,0)</f>
        <v>42862</v>
      </c>
    </row>
    <row r="25" spans="1:28" ht="15.75" customHeight="1">
      <c r="A25" s="4"/>
      <c r="B25" s="3" t="s">
        <v>20</v>
      </c>
      <c r="C25" s="9"/>
      <c r="D25" s="34">
        <v>3363</v>
      </c>
      <c r="E25" s="28">
        <v>5072</v>
      </c>
      <c r="F25" s="27">
        <v>15.1</v>
      </c>
      <c r="G25" s="28">
        <v>229776</v>
      </c>
      <c r="H25" s="28">
        <v>4405</v>
      </c>
      <c r="I25" s="28">
        <v>176985</v>
      </c>
      <c r="J25" s="28">
        <v>3367</v>
      </c>
      <c r="K25" s="28">
        <v>30502</v>
      </c>
      <c r="L25" s="28">
        <v>472</v>
      </c>
      <c r="M25" s="28">
        <v>5894</v>
      </c>
      <c r="N25" s="4"/>
      <c r="O25" s="3" t="s">
        <v>20</v>
      </c>
      <c r="P25" s="9"/>
      <c r="Q25" s="11">
        <v>739</v>
      </c>
      <c r="R25" s="21">
        <v>174</v>
      </c>
      <c r="S25" s="21">
        <v>4515</v>
      </c>
      <c r="T25" s="21">
        <v>2102</v>
      </c>
      <c r="U25" s="38">
        <v>2</v>
      </c>
      <c r="V25" s="2">
        <v>34</v>
      </c>
      <c r="W25" s="21">
        <v>254</v>
      </c>
      <c r="X25" s="21">
        <v>1456</v>
      </c>
      <c r="Y25" s="21">
        <v>1</v>
      </c>
      <c r="Z25" s="21">
        <v>662</v>
      </c>
      <c r="AA25" s="21">
        <v>11965</v>
      </c>
      <c r="AB25" s="28">
        <f>ROUNDDOWN(G25*1000/E25,0)</f>
        <v>45302</v>
      </c>
    </row>
    <row r="26" spans="1:28" ht="15.75" customHeight="1">
      <c r="A26" s="4"/>
      <c r="B26" s="3" t="s">
        <v>38</v>
      </c>
      <c r="C26" s="9"/>
      <c r="D26" s="34">
        <v>2649</v>
      </c>
      <c r="E26" s="28">
        <v>3822</v>
      </c>
      <c r="F26" s="27">
        <v>13.06</v>
      </c>
      <c r="G26" s="28">
        <v>174256</v>
      </c>
      <c r="H26" s="28">
        <v>3354</v>
      </c>
      <c r="I26" s="28">
        <v>134897</v>
      </c>
      <c r="J26" s="28">
        <v>1413</v>
      </c>
      <c r="K26" s="28">
        <v>15306</v>
      </c>
      <c r="L26" s="28">
        <v>422</v>
      </c>
      <c r="M26" s="28">
        <v>3448</v>
      </c>
      <c r="N26" s="4"/>
      <c r="O26" s="3" t="s">
        <v>38</v>
      </c>
      <c r="P26" s="9"/>
      <c r="Q26" s="11">
        <v>416</v>
      </c>
      <c r="R26" s="21">
        <v>84</v>
      </c>
      <c r="S26" s="21">
        <v>2753</v>
      </c>
      <c r="T26" s="21">
        <v>2361</v>
      </c>
      <c r="U26" s="2" t="s">
        <v>48</v>
      </c>
      <c r="V26" s="25">
        <v>0</v>
      </c>
      <c r="W26" s="2">
        <v>129</v>
      </c>
      <c r="X26" s="21">
        <v>1569</v>
      </c>
      <c r="Y26" s="21">
        <v>1</v>
      </c>
      <c r="Z26" s="21">
        <v>293</v>
      </c>
      <c r="AA26" s="21">
        <v>16298</v>
      </c>
      <c r="AB26" s="28">
        <f>ROUNDDOWN(G26*1000/E26,0)</f>
        <v>45592</v>
      </c>
    </row>
    <row r="27" spans="1:28" ht="31.5" customHeight="1">
      <c r="A27" s="4"/>
      <c r="B27" s="20" t="s">
        <v>21</v>
      </c>
      <c r="C27" s="9"/>
      <c r="D27" s="37" t="s">
        <v>44</v>
      </c>
      <c r="E27" s="38" t="s">
        <v>44</v>
      </c>
      <c r="F27" s="38" t="s">
        <v>44</v>
      </c>
      <c r="G27" s="28">
        <v>1284541</v>
      </c>
      <c r="H27" s="38" t="s">
        <v>44</v>
      </c>
      <c r="I27" s="38">
        <v>325</v>
      </c>
      <c r="J27" s="38" t="s">
        <v>44</v>
      </c>
      <c r="K27" s="38">
        <v>128</v>
      </c>
      <c r="L27" s="38" t="s">
        <v>44</v>
      </c>
      <c r="M27" s="39">
        <v>0</v>
      </c>
      <c r="N27" s="4"/>
      <c r="O27" s="20" t="s">
        <v>21</v>
      </c>
      <c r="P27" s="9"/>
      <c r="Q27" s="41" t="s">
        <v>44</v>
      </c>
      <c r="R27" s="2">
        <v>62978</v>
      </c>
      <c r="S27" s="2" t="s">
        <v>44</v>
      </c>
      <c r="T27" s="2">
        <v>1220971</v>
      </c>
      <c r="U27" s="2" t="s">
        <v>44</v>
      </c>
      <c r="V27" s="25">
        <v>0</v>
      </c>
      <c r="W27" s="25">
        <v>0</v>
      </c>
      <c r="X27" s="26">
        <v>138</v>
      </c>
      <c r="Y27" s="2" t="s">
        <v>44</v>
      </c>
      <c r="Z27" s="25">
        <v>0</v>
      </c>
      <c r="AA27" s="25">
        <v>0</v>
      </c>
      <c r="AB27" s="25">
        <v>0</v>
      </c>
    </row>
    <row r="28" spans="1:28" ht="18" customHeight="1">
      <c r="A28" s="12"/>
      <c r="B28" s="43" t="s">
        <v>22</v>
      </c>
      <c r="C28" s="9"/>
      <c r="D28" s="34">
        <f>ROUNDDOWN(D7/12,0)</f>
        <v>15978</v>
      </c>
      <c r="E28" s="28">
        <f aca="true" t="shared" si="5" ref="E28:M28">ROUNDDOWN(E7/12,0)</f>
        <v>23200</v>
      </c>
      <c r="F28" s="27">
        <f>F7</f>
        <v>15.81</v>
      </c>
      <c r="G28" s="28">
        <f t="shared" si="5"/>
        <v>3025720</v>
      </c>
      <c r="H28" s="28">
        <f t="shared" si="5"/>
        <v>20271</v>
      </c>
      <c r="I28" s="28">
        <f t="shared" si="5"/>
        <v>937079</v>
      </c>
      <c r="J28" s="28">
        <f t="shared" si="5"/>
        <v>16691</v>
      </c>
      <c r="K28" s="28">
        <f t="shared" si="5"/>
        <v>271613</v>
      </c>
      <c r="L28" s="28">
        <f t="shared" si="5"/>
        <v>2025</v>
      </c>
      <c r="M28" s="28">
        <f t="shared" si="5"/>
        <v>14061</v>
      </c>
      <c r="N28" s="12"/>
      <c r="O28" s="43" t="s">
        <v>22</v>
      </c>
      <c r="P28" s="9"/>
      <c r="Q28" s="34">
        <f aca="true" t="shared" si="6" ref="Q28:AA28">ROUNDDOWN(Q7/12,0)</f>
        <v>2371</v>
      </c>
      <c r="R28" s="28">
        <f t="shared" si="6"/>
        <v>53446</v>
      </c>
      <c r="S28" s="28">
        <f t="shared" si="6"/>
        <v>18491</v>
      </c>
      <c r="T28" s="28">
        <f t="shared" si="6"/>
        <v>1695938</v>
      </c>
      <c r="U28" s="28">
        <f t="shared" si="6"/>
        <v>1</v>
      </c>
      <c r="V28" s="28">
        <f t="shared" si="6"/>
        <v>243</v>
      </c>
      <c r="W28" s="28">
        <f t="shared" si="6"/>
        <v>688</v>
      </c>
      <c r="X28" s="28">
        <f t="shared" si="6"/>
        <v>11964</v>
      </c>
      <c r="Y28" s="28">
        <f t="shared" si="6"/>
        <v>31</v>
      </c>
      <c r="Z28" s="28">
        <f t="shared" si="6"/>
        <v>6263</v>
      </c>
      <c r="AA28" s="28">
        <f t="shared" si="6"/>
        <v>35110</v>
      </c>
      <c r="AB28" s="28">
        <f>ROUNDDOWN(G28*1000/E28,0)</f>
        <v>130418</v>
      </c>
    </row>
    <row r="29" spans="1:28" ht="4.5" customHeight="1" thickBot="1">
      <c r="A29" s="6"/>
      <c r="B29" s="22"/>
      <c r="C29" s="7"/>
      <c r="D29" s="29"/>
      <c r="E29" s="29"/>
      <c r="F29" s="30"/>
      <c r="G29" s="29"/>
      <c r="H29" s="29"/>
      <c r="I29" s="29"/>
      <c r="J29" s="29"/>
      <c r="K29" s="29"/>
      <c r="L29" s="29"/>
      <c r="M29" s="29"/>
      <c r="N29" s="6"/>
      <c r="O29" s="22"/>
      <c r="P29" s="7"/>
      <c r="Q29" s="29"/>
      <c r="R29" s="29"/>
      <c r="S29" s="29"/>
      <c r="T29" s="29"/>
      <c r="U29" s="29"/>
      <c r="V29" s="29"/>
      <c r="W29" s="29"/>
      <c r="X29" s="29"/>
      <c r="Y29" s="29"/>
      <c r="Z29" s="29"/>
      <c r="AA29" s="29"/>
      <c r="AB29" s="29"/>
    </row>
    <row r="30" spans="6:15" ht="15.75" customHeight="1">
      <c r="F30" s="24"/>
      <c r="N30" s="4"/>
      <c r="O30" s="23" t="s">
        <v>45</v>
      </c>
    </row>
    <row r="31" spans="6:15" ht="15.75" customHeight="1">
      <c r="F31" s="24"/>
      <c r="N31" s="4"/>
      <c r="O31" s="23" t="s">
        <v>46</v>
      </c>
    </row>
    <row r="32" spans="6:15" ht="15.75" customHeight="1">
      <c r="F32" s="24"/>
      <c r="N32" s="4"/>
      <c r="O32" s="23" t="s">
        <v>50</v>
      </c>
    </row>
    <row r="33" spans="14:15" ht="15.75" customHeight="1">
      <c r="N33" s="4"/>
      <c r="O33" s="23" t="s">
        <v>47</v>
      </c>
    </row>
    <row r="34" ht="15.75" customHeight="1">
      <c r="N34" s="4"/>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sheetData>
  <mergeCells count="30">
    <mergeCell ref="M5:M6"/>
    <mergeCell ref="H3:I4"/>
    <mergeCell ref="J3:K4"/>
    <mergeCell ref="L3:M4"/>
    <mergeCell ref="I5:I6"/>
    <mergeCell ref="J5:J6"/>
    <mergeCell ref="K5:K6"/>
    <mergeCell ref="L5:L6"/>
    <mergeCell ref="D5:D6"/>
    <mergeCell ref="B3:B6"/>
    <mergeCell ref="E5:E6"/>
    <mergeCell ref="H5:H6"/>
    <mergeCell ref="O3:O6"/>
    <mergeCell ref="Q3:R4"/>
    <mergeCell ref="U3:V4"/>
    <mergeCell ref="W3:X4"/>
    <mergeCell ref="Q5:Q6"/>
    <mergeCell ref="R5:R6"/>
    <mergeCell ref="U5:U6"/>
    <mergeCell ref="S3:T4"/>
    <mergeCell ref="S5:S6"/>
    <mergeCell ref="T5:T6"/>
    <mergeCell ref="AB3:AB6"/>
    <mergeCell ref="V5:V6"/>
    <mergeCell ref="Z5:Z6"/>
    <mergeCell ref="Y3:Z4"/>
    <mergeCell ref="AA3:AA6"/>
    <mergeCell ref="W5:W6"/>
    <mergeCell ref="X5:X6"/>
    <mergeCell ref="Y5:Y6"/>
  </mergeCells>
  <printOptions/>
  <pageMargins left="0.3937007874015748" right="0.56" top="0.3937007874015748" bottom="0" header="0.5118110236220472" footer="0.511811023622047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2005-10-10T00:45:43Z</cp:lastPrinted>
  <dcterms:modified xsi:type="dcterms:W3CDTF">2007-11-12T01:47:25Z</dcterms:modified>
  <cp:category/>
  <cp:version/>
  <cp:contentType/>
  <cp:contentStatus/>
</cp:coreProperties>
</file>