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0" yWindow="65521" windowWidth="7680" windowHeight="9150" tabRatio="698" activeTab="0"/>
  </bookViews>
  <sheets>
    <sheet name="～深江町1，2" sheetId="1" r:id="rId1"/>
    <sheet name="～深江町3" sheetId="2" r:id="rId2"/>
    <sheet name="小値賀町～新上五島町" sheetId="3" r:id="rId3"/>
  </sheets>
  <definedNames>
    <definedName name="_xlnm.Print_Area" localSheetId="0">'～深江町1，2'!$A$1:$AH$61</definedName>
    <definedName name="_xlnm.Print_Area" localSheetId="1">'～深江町3'!#REF!</definedName>
    <definedName name="_xlnm.Print_Area" localSheetId="2">'小値賀町～新上五島町'!$A$1:$BF$60</definedName>
  </definedNames>
  <calcPr fullCalcOnLoad="1"/>
</workbook>
</file>

<file path=xl/sharedStrings.xml><?xml version="1.0" encoding="utf-8"?>
<sst xmlns="http://schemas.openxmlformats.org/spreadsheetml/2006/main" count="422" uniqueCount="152">
  <si>
    <t xml:space="preserve">  以    上    就    業    人    口</t>
  </si>
  <si>
    <t>総数</t>
  </si>
  <si>
    <t>＃男</t>
  </si>
  <si>
    <t>計</t>
  </si>
  <si>
    <t>市部</t>
  </si>
  <si>
    <t>郡部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</si>
  <si>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</si>
  <si>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</si>
  <si>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</si>
  <si>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</si>
  <si>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</si>
  <si>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</si>
  <si>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</si>
  <si>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西彼杵郡</t>
  </si>
  <si>
    <t>長    与    町</t>
  </si>
  <si>
    <t>時    津    町</t>
  </si>
  <si>
    <t>琴    海    町</t>
  </si>
  <si>
    <t>東彼杵郡</t>
  </si>
  <si>
    <t>東  彼  杵  町</t>
  </si>
  <si>
    <t>川    棚    町</t>
  </si>
  <si>
    <t>波  佐  見  町</t>
  </si>
  <si>
    <t>南高来郡</t>
  </si>
  <si>
    <t>有    明    町</t>
  </si>
  <si>
    <t>国    見    町</t>
  </si>
  <si>
    <t>瑞    穂    町</t>
  </si>
  <si>
    <t>吾    妻    町</t>
  </si>
  <si>
    <t>愛    野    町</t>
  </si>
  <si>
    <t>千  々  石  町</t>
  </si>
  <si>
    <t>南  有  馬  町</t>
  </si>
  <si>
    <t>北  有  馬  町</t>
  </si>
  <si>
    <t>西  有  家  町</t>
  </si>
  <si>
    <t>有    家    町</t>
  </si>
  <si>
    <t>布    津    町</t>
  </si>
  <si>
    <t>深    江    町</t>
  </si>
  <si>
    <t>北松浦郡</t>
  </si>
  <si>
    <t>小  値  賀  町</t>
  </si>
  <si>
    <t>宇    久    町</t>
  </si>
  <si>
    <t>福    島    町</t>
  </si>
  <si>
    <t>鷹    島    町</t>
  </si>
  <si>
    <t>江    迎    町</t>
  </si>
  <si>
    <t>鹿    町    町</t>
  </si>
  <si>
    <t>小  佐  々  町</t>
  </si>
  <si>
    <t>佐    々    町</t>
  </si>
  <si>
    <t>南松浦郡</t>
  </si>
  <si>
    <t xml:space="preserve"> 「就業人口」とは、調査期間（調査期日前 1週間）中収入になる仕事を少しでもした人のほか、収入になる仕事をもってはいるが調査期間中少</t>
  </si>
  <si>
    <t>　しも仕事をしなかった人で、休み始めて30日未満または30日以上でも賃金、給料をもらったか、もらうことになっている人、および個人経営の</t>
  </si>
  <si>
    <t xml:space="preserve">  事業を営んでいる人で、休業してから30日未満の者をいう。なお、家族の人が家業の手伝いをした場合は、無給であっても収入になる仕事をし</t>
  </si>
  <si>
    <t>分類不能の産業</t>
  </si>
  <si>
    <t>運輸・通信業</t>
  </si>
  <si>
    <t>金 融・保 険 業</t>
  </si>
  <si>
    <t>不 動 産 業</t>
  </si>
  <si>
    <t>サ ー ビ ス 業</t>
  </si>
  <si>
    <t>１） 公　　務</t>
  </si>
  <si>
    <t>対馬市</t>
  </si>
  <si>
    <t>壱岐市</t>
  </si>
  <si>
    <t>五島市</t>
  </si>
  <si>
    <t>西海市</t>
  </si>
  <si>
    <t>小　　浜　　町</t>
  </si>
  <si>
    <t>南　串　山　町</t>
  </si>
  <si>
    <t>加　津　佐　町</t>
  </si>
  <si>
    <t>口　之　津　町</t>
  </si>
  <si>
    <t>複合サービス事業</t>
  </si>
  <si>
    <t>不動産業</t>
  </si>
  <si>
    <t>電気・ガス・熱供給・水道業</t>
  </si>
  <si>
    <t>情報通信業</t>
  </si>
  <si>
    <t>新上五島町</t>
  </si>
  <si>
    <t>小値賀町</t>
  </si>
  <si>
    <t>宇久町</t>
  </si>
  <si>
    <t>福島町</t>
  </si>
  <si>
    <t>鷹島町</t>
  </si>
  <si>
    <t>江迎町</t>
  </si>
  <si>
    <t>鹿町町</t>
  </si>
  <si>
    <t>小佐々町</t>
  </si>
  <si>
    <t>佐々町</t>
  </si>
  <si>
    <t>有明町</t>
  </si>
  <si>
    <t>国見町</t>
  </si>
  <si>
    <t>瑞穂町</t>
  </si>
  <si>
    <t>吾妻町</t>
  </si>
  <si>
    <t>愛野町</t>
  </si>
  <si>
    <t>千々石町</t>
  </si>
  <si>
    <t>小浜町</t>
  </si>
  <si>
    <t>南串山町</t>
  </si>
  <si>
    <t>加津佐町</t>
  </si>
  <si>
    <t>口之津町</t>
  </si>
  <si>
    <t>南有馬町</t>
  </si>
  <si>
    <t>北有馬町</t>
  </si>
  <si>
    <t>時津町</t>
  </si>
  <si>
    <t xml:space="preserve">       -</t>
  </si>
  <si>
    <t>（平成17年）　　(続）</t>
  </si>
  <si>
    <t>1）他に分類されないもの</t>
  </si>
  <si>
    <t>1）サービス業</t>
  </si>
  <si>
    <t>1）公　務</t>
  </si>
  <si>
    <t>第2次産業(続)</t>
  </si>
  <si>
    <t>（続）</t>
  </si>
  <si>
    <t>卸売・小売業</t>
  </si>
  <si>
    <t>資料　総務省統計局「国勢調査報告」</t>
  </si>
  <si>
    <t xml:space="preserve">                 ２８        産    業    （ 大 分 類 ）    別    １５    歳</t>
  </si>
  <si>
    <t>以    上    就    業    人    口</t>
  </si>
  <si>
    <t>（平成17年）</t>
  </si>
  <si>
    <t>国勢調査（各年10月 1日現在）による。</t>
  </si>
  <si>
    <t xml:space="preserve">  たとする。</t>
  </si>
  <si>
    <t>総数</t>
  </si>
  <si>
    <t>第1次産業</t>
  </si>
  <si>
    <t>第2次産業</t>
  </si>
  <si>
    <t>第3次産業</t>
  </si>
  <si>
    <t>農業</t>
  </si>
  <si>
    <t>林業</t>
  </si>
  <si>
    <t>漁業</t>
  </si>
  <si>
    <t>鉱業</t>
  </si>
  <si>
    <t>建設業</t>
  </si>
  <si>
    <t>製造業</t>
  </si>
  <si>
    <t>平成 7年</t>
  </si>
  <si>
    <t xml:space="preserve">     12</t>
  </si>
  <si>
    <t>総数</t>
  </si>
  <si>
    <t>第1次産業</t>
  </si>
  <si>
    <t>第2次産業</t>
  </si>
  <si>
    <t>運輸業</t>
  </si>
  <si>
    <t>平成 17年</t>
  </si>
  <si>
    <t xml:space="preserve">       -</t>
  </si>
  <si>
    <t xml:space="preserve">       -</t>
  </si>
  <si>
    <t xml:space="preserve">       -</t>
  </si>
  <si>
    <t>第３次産業（続）</t>
  </si>
  <si>
    <t>平成 17年</t>
  </si>
  <si>
    <t>長与町</t>
  </si>
  <si>
    <t>琴海町</t>
  </si>
  <si>
    <t>東彼杵町</t>
  </si>
  <si>
    <t>川棚町</t>
  </si>
  <si>
    <t>波佐見町</t>
  </si>
  <si>
    <t xml:space="preserve">       -</t>
  </si>
  <si>
    <t xml:space="preserve">       -</t>
  </si>
  <si>
    <t>西有家町</t>
  </si>
  <si>
    <t>有家町</t>
  </si>
  <si>
    <t>布津町</t>
  </si>
  <si>
    <t>深江町</t>
  </si>
  <si>
    <t>総数</t>
  </si>
  <si>
    <t>第1次産業</t>
  </si>
  <si>
    <t>第2次産業</t>
  </si>
  <si>
    <t>計</t>
  </si>
  <si>
    <t xml:space="preserve">       -</t>
  </si>
  <si>
    <t>　　　　　　　第　　３　　次　　産　　業</t>
  </si>
  <si>
    <t xml:space="preserve">   -</t>
  </si>
  <si>
    <t xml:space="preserve">   -</t>
  </si>
  <si>
    <t xml:space="preserve">   -</t>
  </si>
  <si>
    <t xml:space="preserve">   -</t>
  </si>
  <si>
    <t>飲食店,宿泊業</t>
  </si>
  <si>
    <t>医療,福祉</t>
  </si>
  <si>
    <t>教育,学習支援業</t>
  </si>
  <si>
    <t>卸売・小売業,  飲食店</t>
  </si>
  <si>
    <t>注）日本標準産業分類(平成14年3月改訂）が変更になったため、7年および12年を上覧に掲載した。</t>
  </si>
  <si>
    <t>　　　　　　　　　　第　３　次　産　業　　　　　</t>
  </si>
  <si>
    <t>　（続）</t>
  </si>
  <si>
    <t>市町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</si>
</sst>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_ ;[Red]\-#,##0\ "/>
    <numFmt numFmtId="182" formatCode="#,##0.00_ ;[Red]\-#,##0.00\ "/>
    <numFmt numFmtId="183" formatCode="#,##0_ "/>
    <numFmt numFmtId="184" formatCode="#,##0;&quot;△ &quot;#,##0"/>
  </numFmts>
  <fonts count="11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2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4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5" fillId="0" borderId="7" xfId="0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 horizontal="distributed" vertical="center"/>
    </xf>
    <xf numFmtId="181" fontId="5" fillId="0" borderId="0" xfId="16" applyFont="1" applyFill="1" applyAlignment="1">
      <alignment horizontal="distributed"/>
    </xf>
    <xf numFmtId="0" fontId="5" fillId="0" borderId="3" xfId="0" applyFont="1" applyFill="1" applyBorder="1" applyAlignment="1">
      <alignment/>
    </xf>
    <xf numFmtId="181" fontId="5" fillId="0" borderId="0" xfId="16" applyFont="1" applyFill="1" applyBorder="1" applyAlignment="1">
      <alignment/>
    </xf>
    <xf numFmtId="181" fontId="5" fillId="0" borderId="0" xfId="16" applyFont="1" applyFill="1" applyAlignment="1" quotePrefix="1">
      <alignment horizontal="center"/>
    </xf>
    <xf numFmtId="0" fontId="5" fillId="0" borderId="0" xfId="0" applyFont="1" applyFill="1" applyBorder="1" applyAlignment="1">
      <alignment horizontal="right"/>
    </xf>
    <xf numFmtId="181" fontId="5" fillId="0" borderId="0" xfId="16" applyFont="1" applyFill="1" applyBorder="1" applyAlignment="1">
      <alignment horizontal="right"/>
    </xf>
    <xf numFmtId="181" fontId="5" fillId="0" borderId="0" xfId="16" applyFont="1" applyFill="1" applyAlignment="1">
      <alignment horizontal="right"/>
    </xf>
    <xf numFmtId="0" fontId="5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 vertical="center"/>
    </xf>
    <xf numFmtId="181" fontId="5" fillId="0" borderId="0" xfId="16" applyFont="1" applyFill="1" applyBorder="1" applyAlignment="1" quotePrefix="1">
      <alignment horizontal="right"/>
    </xf>
    <xf numFmtId="0" fontId="5" fillId="0" borderId="0" xfId="0" applyFont="1" applyFill="1" applyBorder="1" applyAlignment="1">
      <alignment horizontal="distributed"/>
    </xf>
    <xf numFmtId="181" fontId="5" fillId="0" borderId="0" xfId="16" applyFont="1" applyFill="1" applyBorder="1" applyAlignment="1">
      <alignment horizontal="distributed"/>
    </xf>
    <xf numFmtId="181" fontId="5" fillId="0" borderId="0" xfId="16" applyFont="1" applyFill="1" applyBorder="1" applyAlignment="1" quotePrefix="1">
      <alignment horizontal="center"/>
    </xf>
    <xf numFmtId="181" fontId="5" fillId="0" borderId="0" xfId="0" applyNumberFormat="1" applyFont="1" applyFill="1" applyAlignment="1">
      <alignment/>
    </xf>
    <xf numFmtId="0" fontId="5" fillId="0" borderId="5" xfId="0" applyFont="1" applyFill="1" applyBorder="1" applyAlignment="1">
      <alignment/>
    </xf>
    <xf numFmtId="0" fontId="5" fillId="0" borderId="0" xfId="0" applyFont="1" applyFill="1" applyAlignment="1">
      <alignment horizontal="distributed"/>
    </xf>
    <xf numFmtId="0" fontId="5" fillId="0" borderId="0" xfId="0" applyFont="1" applyFill="1" applyAlignment="1">
      <alignment horizontal="right"/>
    </xf>
    <xf numFmtId="181" fontId="5" fillId="0" borderId="9" xfId="16" applyFont="1" applyFill="1" applyBorder="1" applyAlignment="1">
      <alignment shrinkToFit="1"/>
    </xf>
    <xf numFmtId="181" fontId="5" fillId="0" borderId="0" xfId="16" applyFont="1" applyFill="1" applyBorder="1" applyAlignment="1">
      <alignment shrinkToFit="1"/>
    </xf>
    <xf numFmtId="181" fontId="5" fillId="0" borderId="0" xfId="16" applyFont="1" applyFill="1" applyAlignment="1">
      <alignment shrinkToFit="1"/>
    </xf>
    <xf numFmtId="181" fontId="5" fillId="0" borderId="0" xfId="16" applyFont="1" applyFill="1" applyBorder="1" applyAlignment="1" quotePrefix="1">
      <alignment horizontal="right" shrinkToFit="1"/>
    </xf>
    <xf numFmtId="181" fontId="5" fillId="0" borderId="0" xfId="16" applyFont="1" applyFill="1" applyBorder="1" applyAlignment="1" quotePrefix="1">
      <alignment shrinkToFit="1"/>
    </xf>
    <xf numFmtId="181" fontId="5" fillId="0" borderId="0" xfId="16" applyFont="1" applyFill="1" applyBorder="1" applyAlignment="1" quotePrefix="1">
      <alignment horizontal="center" shrinkToFit="1"/>
    </xf>
    <xf numFmtId="181" fontId="5" fillId="0" borderId="10" xfId="16" applyFont="1" applyFill="1" applyBorder="1" applyAlignment="1">
      <alignment shrinkToFit="1"/>
    </xf>
    <xf numFmtId="181" fontId="5" fillId="0" borderId="1" xfId="16" applyFont="1" applyFill="1" applyBorder="1" applyAlignment="1">
      <alignment shrinkToFit="1"/>
    </xf>
    <xf numFmtId="181" fontId="5" fillId="0" borderId="1" xfId="16" applyFont="1" applyFill="1" applyBorder="1" applyAlignment="1" quotePrefix="1">
      <alignment shrinkToFit="1"/>
    </xf>
    <xf numFmtId="0" fontId="5" fillId="0" borderId="0" xfId="0" applyFont="1" applyFill="1" applyBorder="1" applyAlignment="1">
      <alignment shrinkToFit="1"/>
    </xf>
    <xf numFmtId="181" fontId="5" fillId="0" borderId="1" xfId="16" applyFont="1" applyFill="1" applyBorder="1" applyAlignment="1">
      <alignment horizontal="right"/>
    </xf>
    <xf numFmtId="181" fontId="5" fillId="0" borderId="1" xfId="16" applyFont="1" applyFill="1" applyBorder="1" applyAlignment="1" quotePrefix="1">
      <alignment horizontal="center" shrinkToFit="1"/>
    </xf>
    <xf numFmtId="0" fontId="5" fillId="0" borderId="1" xfId="0" applyFont="1" applyFill="1" applyBorder="1" applyAlignment="1">
      <alignment horizontal="centerContinuous"/>
    </xf>
    <xf numFmtId="0" fontId="5" fillId="0" borderId="10" xfId="0" applyFont="1" applyFill="1" applyBorder="1" applyAlignment="1">
      <alignment horizontal="centerContinuous"/>
    </xf>
    <xf numFmtId="181" fontId="5" fillId="0" borderId="1" xfId="16" applyFont="1" applyFill="1" applyBorder="1" applyAlignment="1">
      <alignment horizontal="distributed"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10" fillId="0" borderId="0" xfId="0" applyFont="1" applyFill="1" applyBorder="1" applyAlignment="1">
      <alignment vertical="center"/>
    </xf>
    <xf numFmtId="184" fontId="5" fillId="0" borderId="9" xfId="16" applyNumberFormat="1" applyFont="1" applyFill="1" applyBorder="1" applyAlignment="1">
      <alignment shrinkToFit="1"/>
    </xf>
    <xf numFmtId="184" fontId="5" fillId="0" borderId="0" xfId="16" applyNumberFormat="1" applyFont="1" applyFill="1" applyBorder="1" applyAlignment="1">
      <alignment shrinkToFit="1"/>
    </xf>
    <xf numFmtId="184" fontId="5" fillId="0" borderId="0" xfId="16" applyNumberFormat="1" applyFont="1" applyFill="1" applyAlignment="1">
      <alignment shrinkToFit="1"/>
    </xf>
    <xf numFmtId="184" fontId="5" fillId="0" borderId="0" xfId="16" applyNumberFormat="1" applyFont="1" applyFill="1" applyBorder="1" applyAlignment="1" quotePrefix="1">
      <alignment horizontal="right" shrinkToFit="1"/>
    </xf>
    <xf numFmtId="184" fontId="5" fillId="0" borderId="0" xfId="0" applyNumberFormat="1" applyFont="1" applyFill="1" applyBorder="1" applyAlignment="1">
      <alignment shrinkToFit="1"/>
    </xf>
    <xf numFmtId="184" fontId="5" fillId="0" borderId="0" xfId="16" applyNumberFormat="1" applyFont="1" applyFill="1" applyAlignment="1" quotePrefix="1">
      <alignment horizontal="right" shrinkToFit="1"/>
    </xf>
    <xf numFmtId="184" fontId="5" fillId="0" borderId="0" xfId="16" applyNumberFormat="1" applyFont="1" applyFill="1" applyBorder="1" applyAlignment="1" quotePrefix="1">
      <alignment shrinkToFit="1"/>
    </xf>
    <xf numFmtId="184" fontId="5" fillId="0" borderId="0" xfId="16" applyNumberFormat="1" applyFont="1" applyFill="1" applyAlignment="1" quotePrefix="1">
      <alignment shrinkToFit="1"/>
    </xf>
    <xf numFmtId="184" fontId="5" fillId="0" borderId="9" xfId="0" applyNumberFormat="1" applyFont="1" applyFill="1" applyBorder="1" applyAlignment="1">
      <alignment shrinkToFit="1"/>
    </xf>
    <xf numFmtId="184" fontId="5" fillId="0" borderId="12" xfId="0" applyNumberFormat="1" applyFont="1" applyFill="1" applyBorder="1" applyAlignment="1">
      <alignment shrinkToFit="1"/>
    </xf>
    <xf numFmtId="184" fontId="5" fillId="0" borderId="9" xfId="16" applyNumberFormat="1" applyFont="1" applyFill="1" applyBorder="1" applyAlignment="1" quotePrefix="1">
      <alignment horizontal="right" shrinkToFit="1"/>
    </xf>
    <xf numFmtId="184" fontId="5" fillId="0" borderId="13" xfId="0" applyNumberFormat="1" applyFont="1" applyFill="1" applyBorder="1" applyAlignment="1">
      <alignment shrinkToFit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distributed" vertical="center"/>
    </xf>
    <xf numFmtId="0" fontId="10" fillId="0" borderId="0" xfId="0" applyFont="1" applyBorder="1" applyAlignment="1">
      <alignment vertical="center"/>
    </xf>
    <xf numFmtId="0" fontId="10" fillId="0" borderId="14" xfId="0" applyFont="1" applyFill="1" applyBorder="1" applyAlignment="1">
      <alignment horizontal="distributed" vertical="center"/>
    </xf>
    <xf numFmtId="0" fontId="10" fillId="0" borderId="15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center"/>
    </xf>
    <xf numFmtId="0" fontId="10" fillId="0" borderId="11" xfId="0" applyFont="1" applyFill="1" applyBorder="1" applyAlignment="1">
      <alignment vertical="center"/>
    </xf>
    <xf numFmtId="181" fontId="5" fillId="0" borderId="1" xfId="16" applyFont="1" applyFill="1" applyBorder="1" applyAlignment="1" quotePrefix="1">
      <alignment horizontal="center"/>
    </xf>
    <xf numFmtId="184" fontId="5" fillId="0" borderId="12" xfId="16" applyNumberFormat="1" applyFont="1" applyFill="1" applyBorder="1" applyAlignment="1">
      <alignment shrinkToFit="1"/>
    </xf>
    <xf numFmtId="0" fontId="10" fillId="0" borderId="16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distributed" vertical="center"/>
    </xf>
    <xf numFmtId="0" fontId="10" fillId="0" borderId="4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/>
    </xf>
    <xf numFmtId="0" fontId="10" fillId="0" borderId="6" xfId="0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distributed" vertical="center"/>
    </xf>
    <xf numFmtId="0" fontId="10" fillId="0" borderId="5" xfId="0" applyFont="1" applyFill="1" applyBorder="1" applyAlignment="1">
      <alignment horizontal="distributed" vertical="center"/>
    </xf>
    <xf numFmtId="181" fontId="5" fillId="0" borderId="13" xfId="16" applyFont="1" applyFill="1" applyBorder="1" applyAlignment="1">
      <alignment horizontal="distributed"/>
    </xf>
    <xf numFmtId="0" fontId="10" fillId="0" borderId="13" xfId="0" applyFont="1" applyBorder="1" applyAlignment="1">
      <alignment/>
    </xf>
    <xf numFmtId="0" fontId="5" fillId="0" borderId="0" xfId="0" applyFont="1" applyFill="1" applyBorder="1" applyAlignment="1">
      <alignment horizontal="distributed"/>
    </xf>
    <xf numFmtId="181" fontId="5" fillId="0" borderId="0" xfId="16" applyFont="1" applyFill="1" applyAlignment="1">
      <alignment horizontal="distributed"/>
    </xf>
    <xf numFmtId="0" fontId="10" fillId="0" borderId="0" xfId="0" applyFont="1" applyAlignment="1">
      <alignment/>
    </xf>
    <xf numFmtId="0" fontId="5" fillId="0" borderId="8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 horizontal="distributed" vertical="center" wrapText="1"/>
    </xf>
    <xf numFmtId="0" fontId="5" fillId="0" borderId="7" xfId="0" applyFont="1" applyFill="1" applyBorder="1" applyAlignment="1">
      <alignment horizontal="distributed" vertical="center" wrapText="1"/>
    </xf>
    <xf numFmtId="0" fontId="4" fillId="0" borderId="0" xfId="0" applyFont="1" applyFill="1" applyAlignment="1">
      <alignment horizontal="distributed"/>
    </xf>
    <xf numFmtId="0" fontId="10" fillId="0" borderId="0" xfId="0" applyFont="1" applyAlignment="1">
      <alignment horizontal="distributed"/>
    </xf>
    <xf numFmtId="0" fontId="5" fillId="0" borderId="17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distributed" vertical="center" wrapText="1"/>
    </xf>
    <xf numFmtId="0" fontId="10" fillId="0" borderId="7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5" fillId="0" borderId="18" xfId="0" applyFont="1" applyFill="1" applyBorder="1" applyAlignment="1">
      <alignment horizontal="center" vertical="center" shrinkToFit="1"/>
    </xf>
    <xf numFmtId="0" fontId="10" fillId="0" borderId="11" xfId="0" applyFont="1" applyFill="1" applyBorder="1" applyAlignment="1">
      <alignment horizontal="center" vertical="center" shrinkToFit="1"/>
    </xf>
    <xf numFmtId="0" fontId="10" fillId="0" borderId="19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5" fillId="0" borderId="8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9" fillId="0" borderId="8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distributed" vertical="center"/>
    </xf>
    <xf numFmtId="0" fontId="10" fillId="0" borderId="0" xfId="0" applyFont="1" applyFill="1" applyAlignment="1">
      <alignment horizontal="distributed" vertical="center"/>
    </xf>
    <xf numFmtId="0" fontId="10" fillId="0" borderId="5" xfId="0" applyFont="1" applyFill="1" applyBorder="1" applyAlignment="1">
      <alignment horizontal="distributed" vertical="center"/>
    </xf>
    <xf numFmtId="0" fontId="10" fillId="0" borderId="14" xfId="0" applyFont="1" applyFill="1" applyBorder="1" applyAlignment="1">
      <alignment horizontal="distributed" vertical="center"/>
    </xf>
    <xf numFmtId="0" fontId="5" fillId="0" borderId="18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0" fillId="0" borderId="14" xfId="0" applyBorder="1" applyAlignment="1">
      <alignment horizontal="distributed" vertical="center"/>
    </xf>
    <xf numFmtId="0" fontId="5" fillId="0" borderId="0" xfId="0" applyFont="1" applyFill="1" applyAlignment="1">
      <alignment horizontal="distributed"/>
    </xf>
    <xf numFmtId="0" fontId="10" fillId="0" borderId="14" xfId="0" applyFont="1" applyFill="1" applyBorder="1" applyAlignment="1">
      <alignment horizontal="distributed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217"/>
  <sheetViews>
    <sheetView showGridLines="0" tabSelected="1" zoomScale="75" zoomScaleNormal="75" zoomScaleSheetLayoutView="25" workbookViewId="0" topLeftCell="A1">
      <selection activeCell="C1" sqref="C1"/>
    </sheetView>
  </sheetViews>
  <sheetFormatPr defaultColWidth="8.625" defaultRowHeight="12.75"/>
  <cols>
    <col min="1" max="2" width="0.875" style="1" customWidth="1"/>
    <col min="3" max="3" width="17.875" style="1" customWidth="1"/>
    <col min="4" max="4" width="0.875" style="1" customWidth="1"/>
    <col min="5" max="6" width="10.75390625" style="1" customWidth="1"/>
    <col min="7" max="10" width="9.75390625" style="1" customWidth="1"/>
    <col min="11" max="12" width="9.25390625" style="1" customWidth="1"/>
    <col min="13" max="14" width="9.75390625" style="1" customWidth="1"/>
    <col min="15" max="16" width="10.75390625" style="1" customWidth="1"/>
    <col min="17" max="18" width="9.25390625" style="1" customWidth="1"/>
    <col min="19" max="22" width="9.75390625" style="1" customWidth="1"/>
    <col min="23" max="24" width="9.875" style="1" customWidth="1"/>
    <col min="25" max="32" width="9.75390625" style="1" customWidth="1"/>
    <col min="33" max="34" width="9.625" style="1" customWidth="1"/>
    <col min="35" max="35" width="2.375" style="1" customWidth="1"/>
    <col min="36" max="16384" width="8.625" style="1" customWidth="1"/>
  </cols>
  <sheetData>
    <row r="1" spans="3:33" ht="24">
      <c r="C1" s="2" t="s">
        <v>96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T1" s="95" t="s">
        <v>97</v>
      </c>
      <c r="U1" s="96"/>
      <c r="V1" s="96"/>
      <c r="W1" s="96"/>
      <c r="X1" s="96"/>
      <c r="Y1" s="96"/>
      <c r="Z1" s="96"/>
      <c r="AA1" s="65"/>
      <c r="AC1" s="1" t="s">
        <v>98</v>
      </c>
      <c r="AD1" s="66"/>
      <c r="AE1" s="66"/>
      <c r="AF1" s="66"/>
      <c r="AG1" s="66"/>
    </row>
    <row r="2" ht="17.25" customHeight="1">
      <c r="C2" s="1" t="s">
        <v>99</v>
      </c>
    </row>
    <row r="3" ht="17.25" customHeight="1">
      <c r="C3" s="1" t="s">
        <v>44</v>
      </c>
    </row>
    <row r="4" ht="17.25" customHeight="1">
      <c r="C4" s="1" t="s">
        <v>45</v>
      </c>
    </row>
    <row r="5" ht="17.25" customHeight="1">
      <c r="C5" s="1" t="s">
        <v>46</v>
      </c>
    </row>
    <row r="6" spans="1:3" ht="17.25" customHeight="1" thickBot="1">
      <c r="A6" s="3"/>
      <c r="B6" s="3"/>
      <c r="C6" s="4" t="s">
        <v>100</v>
      </c>
    </row>
    <row r="7" spans="3:36" s="5" customFormat="1" ht="16.5" customHeight="1">
      <c r="C7" s="82" t="s">
        <v>151</v>
      </c>
      <c r="D7" s="6"/>
      <c r="E7" s="97" t="s">
        <v>101</v>
      </c>
      <c r="F7" s="81"/>
      <c r="G7" s="97" t="s">
        <v>102</v>
      </c>
      <c r="H7" s="98"/>
      <c r="I7" s="98"/>
      <c r="J7" s="98"/>
      <c r="K7" s="98"/>
      <c r="L7" s="98"/>
      <c r="M7" s="98"/>
      <c r="N7" s="98"/>
      <c r="O7" s="97" t="s">
        <v>103</v>
      </c>
      <c r="P7" s="98"/>
      <c r="Q7" s="98"/>
      <c r="R7" s="98"/>
      <c r="S7" s="98" t="s">
        <v>92</v>
      </c>
      <c r="T7" s="98"/>
      <c r="U7" s="98"/>
      <c r="V7" s="81"/>
      <c r="W7" s="97" t="s">
        <v>104</v>
      </c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7"/>
      <c r="AJ7" s="1"/>
    </row>
    <row r="8" spans="3:36" s="5" customFormat="1" ht="33" customHeight="1">
      <c r="C8" s="83"/>
      <c r="D8" s="8"/>
      <c r="E8" s="77" t="s">
        <v>1</v>
      </c>
      <c r="F8" s="79" t="s">
        <v>2</v>
      </c>
      <c r="G8" s="90" t="s">
        <v>3</v>
      </c>
      <c r="H8" s="92"/>
      <c r="I8" s="90" t="s">
        <v>105</v>
      </c>
      <c r="J8" s="92"/>
      <c r="K8" s="90" t="s">
        <v>106</v>
      </c>
      <c r="L8" s="92"/>
      <c r="M8" s="90" t="s">
        <v>107</v>
      </c>
      <c r="N8" s="92"/>
      <c r="O8" s="90" t="s">
        <v>3</v>
      </c>
      <c r="P8" s="92"/>
      <c r="Q8" s="90" t="s">
        <v>108</v>
      </c>
      <c r="R8" s="91"/>
      <c r="S8" s="91" t="s">
        <v>109</v>
      </c>
      <c r="T8" s="92"/>
      <c r="U8" s="90" t="s">
        <v>110</v>
      </c>
      <c r="V8" s="92"/>
      <c r="W8" s="90" t="s">
        <v>3</v>
      </c>
      <c r="X8" s="92"/>
      <c r="Y8" s="93" t="s">
        <v>63</v>
      </c>
      <c r="Z8" s="100"/>
      <c r="AA8" s="99" t="s">
        <v>48</v>
      </c>
      <c r="AB8" s="104"/>
      <c r="AC8" s="93" t="s">
        <v>147</v>
      </c>
      <c r="AD8" s="94"/>
      <c r="AE8" s="99" t="s">
        <v>49</v>
      </c>
      <c r="AF8" s="104"/>
      <c r="AG8" s="99" t="s">
        <v>50</v>
      </c>
      <c r="AH8" s="76"/>
      <c r="AI8" s="7"/>
      <c r="AJ8" s="1"/>
    </row>
    <row r="9" spans="1:36" s="5" customFormat="1" ht="33" customHeight="1">
      <c r="A9" s="10"/>
      <c r="B9" s="10"/>
      <c r="C9" s="84"/>
      <c r="D9" s="11"/>
      <c r="E9" s="78"/>
      <c r="F9" s="80"/>
      <c r="G9" s="9" t="s">
        <v>1</v>
      </c>
      <c r="H9" s="9" t="s">
        <v>2</v>
      </c>
      <c r="I9" s="9" t="s">
        <v>1</v>
      </c>
      <c r="J9" s="9" t="s">
        <v>2</v>
      </c>
      <c r="K9" s="9" t="s">
        <v>1</v>
      </c>
      <c r="L9" s="9" t="s">
        <v>2</v>
      </c>
      <c r="M9" s="9" t="s">
        <v>1</v>
      </c>
      <c r="N9" s="9" t="s">
        <v>2</v>
      </c>
      <c r="O9" s="9" t="s">
        <v>1</v>
      </c>
      <c r="P9" s="9" t="s">
        <v>2</v>
      </c>
      <c r="Q9" s="9" t="s">
        <v>1</v>
      </c>
      <c r="R9" s="13" t="s">
        <v>2</v>
      </c>
      <c r="S9" s="12" t="s">
        <v>1</v>
      </c>
      <c r="T9" s="9" t="s">
        <v>2</v>
      </c>
      <c r="U9" s="9" t="s">
        <v>1</v>
      </c>
      <c r="V9" s="9" t="s">
        <v>2</v>
      </c>
      <c r="W9" s="9" t="s">
        <v>1</v>
      </c>
      <c r="X9" s="9" t="s">
        <v>2</v>
      </c>
      <c r="Y9" s="9" t="s">
        <v>1</v>
      </c>
      <c r="Z9" s="13" t="s">
        <v>2</v>
      </c>
      <c r="AA9" s="9" t="s">
        <v>1</v>
      </c>
      <c r="AB9" s="9" t="s">
        <v>2</v>
      </c>
      <c r="AC9" s="9" t="s">
        <v>1</v>
      </c>
      <c r="AD9" s="9" t="s">
        <v>2</v>
      </c>
      <c r="AE9" s="9" t="s">
        <v>1</v>
      </c>
      <c r="AF9" s="9" t="s">
        <v>2</v>
      </c>
      <c r="AG9" s="9" t="s">
        <v>1</v>
      </c>
      <c r="AH9" s="13" t="s">
        <v>2</v>
      </c>
      <c r="AI9" s="7"/>
      <c r="AJ9" s="1"/>
    </row>
    <row r="10" spans="3:34" ht="27" customHeight="1">
      <c r="C10" s="14" t="s">
        <v>111</v>
      </c>
      <c r="D10" s="15"/>
      <c r="E10" s="53">
        <v>725810</v>
      </c>
      <c r="F10" s="54">
        <v>416273</v>
      </c>
      <c r="G10" s="54">
        <v>80544</v>
      </c>
      <c r="H10" s="54">
        <v>49616</v>
      </c>
      <c r="I10" s="54">
        <v>55173</v>
      </c>
      <c r="J10" s="54">
        <v>29822</v>
      </c>
      <c r="K10" s="54">
        <v>596</v>
      </c>
      <c r="L10" s="54">
        <v>495</v>
      </c>
      <c r="M10" s="54">
        <v>24775</v>
      </c>
      <c r="N10" s="54">
        <v>19299</v>
      </c>
      <c r="O10" s="55">
        <v>179102</v>
      </c>
      <c r="P10" s="55">
        <v>124690</v>
      </c>
      <c r="Q10" s="55">
        <v>2084</v>
      </c>
      <c r="R10" s="55">
        <v>1894</v>
      </c>
      <c r="S10" s="55">
        <v>82865</v>
      </c>
      <c r="T10" s="55">
        <v>68987</v>
      </c>
      <c r="U10" s="55">
        <v>94153</v>
      </c>
      <c r="V10" s="55">
        <v>53809</v>
      </c>
      <c r="W10" s="54">
        <v>465119</v>
      </c>
      <c r="X10" s="54">
        <v>241386</v>
      </c>
      <c r="Y10" s="54">
        <v>4334</v>
      </c>
      <c r="Z10" s="54">
        <v>3729</v>
      </c>
      <c r="AA10" s="54">
        <v>41252</v>
      </c>
      <c r="AB10" s="54">
        <v>35563</v>
      </c>
      <c r="AC10" s="54">
        <v>164413</v>
      </c>
      <c r="AD10" s="54">
        <v>75169</v>
      </c>
      <c r="AE10" s="54">
        <v>19686</v>
      </c>
      <c r="AF10" s="54">
        <v>8194</v>
      </c>
      <c r="AG10" s="54">
        <v>3899</v>
      </c>
      <c r="AH10" s="54">
        <v>2243</v>
      </c>
    </row>
    <row r="11" spans="3:34" ht="24" customHeight="1">
      <c r="C11" s="17" t="s">
        <v>112</v>
      </c>
      <c r="D11" s="15"/>
      <c r="E11" s="53">
        <v>702091</v>
      </c>
      <c r="F11" s="54">
        <v>396804</v>
      </c>
      <c r="G11" s="54">
        <v>67198</v>
      </c>
      <c r="H11" s="54">
        <v>41043</v>
      </c>
      <c r="I11" s="54">
        <v>46713</v>
      </c>
      <c r="J11" s="54">
        <v>24994</v>
      </c>
      <c r="K11" s="54">
        <v>480</v>
      </c>
      <c r="L11" s="54">
        <v>384</v>
      </c>
      <c r="M11" s="54">
        <v>20005</v>
      </c>
      <c r="N11" s="54">
        <v>15665</v>
      </c>
      <c r="O11" s="55">
        <v>165956</v>
      </c>
      <c r="P11" s="55">
        <v>119868</v>
      </c>
      <c r="Q11" s="55">
        <v>2007</v>
      </c>
      <c r="R11" s="55">
        <v>1799</v>
      </c>
      <c r="S11" s="55">
        <v>80700</v>
      </c>
      <c r="T11" s="55">
        <v>68367</v>
      </c>
      <c r="U11" s="55">
        <v>83249</v>
      </c>
      <c r="V11" s="55">
        <v>49702</v>
      </c>
      <c r="W11" s="54">
        <v>466197</v>
      </c>
      <c r="X11" s="54">
        <v>234410</v>
      </c>
      <c r="Y11" s="54">
        <v>4070</v>
      </c>
      <c r="Z11" s="54">
        <v>3493</v>
      </c>
      <c r="AA11" s="54">
        <v>39089</v>
      </c>
      <c r="AB11" s="54">
        <v>32921</v>
      </c>
      <c r="AC11" s="54">
        <v>158197</v>
      </c>
      <c r="AD11" s="54">
        <v>70058</v>
      </c>
      <c r="AE11" s="54">
        <v>17822</v>
      </c>
      <c r="AF11" s="54">
        <v>7632</v>
      </c>
      <c r="AG11" s="54">
        <v>4074</v>
      </c>
      <c r="AH11" s="54">
        <v>2381</v>
      </c>
    </row>
    <row r="12" spans="1:34" ht="13.5" customHeight="1" thickBot="1">
      <c r="A12" s="3"/>
      <c r="B12" s="3"/>
      <c r="C12" s="17"/>
      <c r="D12" s="15"/>
      <c r="E12" s="35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42"/>
      <c r="AB12" s="36"/>
      <c r="AC12" s="36"/>
      <c r="AD12" s="36"/>
      <c r="AE12" s="36"/>
      <c r="AF12" s="36"/>
      <c r="AG12" s="36"/>
      <c r="AH12" s="36"/>
    </row>
    <row r="13" spans="1:34" ht="14.25" customHeight="1">
      <c r="A13" s="5"/>
      <c r="B13" s="5"/>
      <c r="C13" s="82" t="s">
        <v>151</v>
      </c>
      <c r="D13" s="6"/>
      <c r="E13" s="97" t="s">
        <v>113</v>
      </c>
      <c r="F13" s="81"/>
      <c r="G13" s="97" t="s">
        <v>114</v>
      </c>
      <c r="H13" s="98"/>
      <c r="I13" s="98"/>
      <c r="J13" s="98"/>
      <c r="K13" s="98"/>
      <c r="L13" s="98"/>
      <c r="M13" s="98"/>
      <c r="N13" s="98"/>
      <c r="O13" s="97" t="s">
        <v>115</v>
      </c>
      <c r="P13" s="98"/>
      <c r="Q13" s="98"/>
      <c r="R13" s="98"/>
      <c r="S13" s="98" t="s">
        <v>92</v>
      </c>
      <c r="T13" s="98"/>
      <c r="U13" s="98"/>
      <c r="V13" s="81"/>
      <c r="W13" s="97" t="s">
        <v>104</v>
      </c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</row>
    <row r="14" spans="1:34" ht="33" customHeight="1">
      <c r="A14" s="5"/>
      <c r="B14" s="5"/>
      <c r="C14" s="83"/>
      <c r="D14" s="8"/>
      <c r="E14" s="77" t="s">
        <v>1</v>
      </c>
      <c r="F14" s="79" t="s">
        <v>2</v>
      </c>
      <c r="G14" s="90" t="s">
        <v>3</v>
      </c>
      <c r="H14" s="92"/>
      <c r="I14" s="90" t="s">
        <v>105</v>
      </c>
      <c r="J14" s="92"/>
      <c r="K14" s="90" t="s">
        <v>106</v>
      </c>
      <c r="L14" s="92"/>
      <c r="M14" s="90" t="s">
        <v>107</v>
      </c>
      <c r="N14" s="92"/>
      <c r="O14" s="91" t="s">
        <v>3</v>
      </c>
      <c r="P14" s="92"/>
      <c r="Q14" s="90" t="s">
        <v>108</v>
      </c>
      <c r="R14" s="91"/>
      <c r="S14" s="91" t="s">
        <v>109</v>
      </c>
      <c r="T14" s="92"/>
      <c r="U14" s="90" t="s">
        <v>110</v>
      </c>
      <c r="V14" s="92"/>
      <c r="W14" s="90" t="s">
        <v>3</v>
      </c>
      <c r="X14" s="92"/>
      <c r="Y14" s="93" t="s">
        <v>63</v>
      </c>
      <c r="Z14" s="100"/>
      <c r="AA14" s="90" t="s">
        <v>64</v>
      </c>
      <c r="AB14" s="101"/>
      <c r="AC14" s="90" t="s">
        <v>116</v>
      </c>
      <c r="AD14" s="101"/>
      <c r="AE14" s="93" t="s">
        <v>94</v>
      </c>
      <c r="AF14" s="94"/>
      <c r="AG14" s="99" t="s">
        <v>49</v>
      </c>
      <c r="AH14" s="76"/>
    </row>
    <row r="15" spans="1:34" ht="33" customHeight="1">
      <c r="A15" s="10"/>
      <c r="B15" s="10"/>
      <c r="C15" s="84"/>
      <c r="D15" s="11"/>
      <c r="E15" s="78"/>
      <c r="F15" s="80"/>
      <c r="G15" s="9" t="s">
        <v>1</v>
      </c>
      <c r="H15" s="9" t="s">
        <v>2</v>
      </c>
      <c r="I15" s="9" t="s">
        <v>1</v>
      </c>
      <c r="J15" s="9" t="s">
        <v>2</v>
      </c>
      <c r="K15" s="9" t="s">
        <v>1</v>
      </c>
      <c r="L15" s="9" t="s">
        <v>2</v>
      </c>
      <c r="M15" s="9" t="s">
        <v>1</v>
      </c>
      <c r="N15" s="9" t="s">
        <v>2</v>
      </c>
      <c r="O15" s="12" t="s">
        <v>1</v>
      </c>
      <c r="P15" s="9" t="s">
        <v>2</v>
      </c>
      <c r="Q15" s="9" t="s">
        <v>1</v>
      </c>
      <c r="R15" s="13" t="s">
        <v>2</v>
      </c>
      <c r="S15" s="12" t="s">
        <v>1</v>
      </c>
      <c r="T15" s="9" t="s">
        <v>2</v>
      </c>
      <c r="U15" s="9" t="s">
        <v>1</v>
      </c>
      <c r="V15" s="9" t="s">
        <v>2</v>
      </c>
      <c r="W15" s="9" t="s">
        <v>1</v>
      </c>
      <c r="X15" s="9" t="s">
        <v>2</v>
      </c>
      <c r="Y15" s="9" t="s">
        <v>1</v>
      </c>
      <c r="Z15" s="13" t="s">
        <v>2</v>
      </c>
      <c r="AA15" s="9" t="s">
        <v>1</v>
      </c>
      <c r="AB15" s="9" t="s">
        <v>2</v>
      </c>
      <c r="AC15" s="9" t="s">
        <v>1</v>
      </c>
      <c r="AD15" s="9" t="s">
        <v>2</v>
      </c>
      <c r="AE15" s="9" t="s">
        <v>1</v>
      </c>
      <c r="AF15" s="9" t="s">
        <v>2</v>
      </c>
      <c r="AG15" s="9" t="s">
        <v>1</v>
      </c>
      <c r="AH15" s="13" t="s">
        <v>2</v>
      </c>
    </row>
    <row r="16" spans="1:34" ht="28.5" customHeight="1">
      <c r="A16" s="7"/>
      <c r="B16" s="85" t="s">
        <v>117</v>
      </c>
      <c r="C16" s="86"/>
      <c r="D16" s="8"/>
      <c r="E16" s="61">
        <f>SUM(E17:E18)</f>
        <v>679847</v>
      </c>
      <c r="F16" s="57">
        <f aca="true" t="shared" si="0" ref="F16:AH16">SUM(F17:F18)</f>
        <v>377529</v>
      </c>
      <c r="G16" s="57">
        <f t="shared" si="0"/>
        <v>62011</v>
      </c>
      <c r="H16" s="57">
        <f t="shared" si="0"/>
        <v>38157</v>
      </c>
      <c r="I16" s="57">
        <f t="shared" si="0"/>
        <v>45764</v>
      </c>
      <c r="J16" s="57">
        <f t="shared" si="0"/>
        <v>25178</v>
      </c>
      <c r="K16" s="57">
        <f t="shared" si="0"/>
        <v>287</v>
      </c>
      <c r="L16" s="57">
        <f t="shared" si="0"/>
        <v>242</v>
      </c>
      <c r="M16" s="57">
        <f t="shared" si="0"/>
        <v>15960</v>
      </c>
      <c r="N16" s="57">
        <f t="shared" si="0"/>
        <v>12737</v>
      </c>
      <c r="O16" s="57">
        <f t="shared" si="0"/>
        <v>140390</v>
      </c>
      <c r="P16" s="57">
        <f t="shared" si="0"/>
        <v>105460</v>
      </c>
      <c r="Q16" s="57">
        <f t="shared" si="0"/>
        <v>346</v>
      </c>
      <c r="R16" s="57">
        <f t="shared" si="0"/>
        <v>279</v>
      </c>
      <c r="S16" s="57">
        <f t="shared" si="0"/>
        <v>67096</v>
      </c>
      <c r="T16" s="57">
        <f t="shared" si="0"/>
        <v>57727</v>
      </c>
      <c r="U16" s="57">
        <f t="shared" si="0"/>
        <v>72948</v>
      </c>
      <c r="V16" s="57">
        <f t="shared" si="0"/>
        <v>47454</v>
      </c>
      <c r="W16" s="57">
        <f t="shared" si="0"/>
        <v>473801</v>
      </c>
      <c r="X16" s="57">
        <f t="shared" si="0"/>
        <v>231833</v>
      </c>
      <c r="Y16" s="57">
        <f t="shared" si="0"/>
        <v>3178</v>
      </c>
      <c r="Z16" s="57">
        <f t="shared" si="0"/>
        <v>2811</v>
      </c>
      <c r="AA16" s="64">
        <f t="shared" si="0"/>
        <v>6486</v>
      </c>
      <c r="AB16" s="57">
        <f t="shared" si="0"/>
        <v>4267</v>
      </c>
      <c r="AC16" s="57">
        <f t="shared" si="0"/>
        <v>29924</v>
      </c>
      <c r="AD16" s="57">
        <f t="shared" si="0"/>
        <v>26278</v>
      </c>
      <c r="AE16" s="57">
        <f t="shared" si="0"/>
        <v>124636</v>
      </c>
      <c r="AF16" s="57">
        <f t="shared" si="0"/>
        <v>56973</v>
      </c>
      <c r="AG16" s="57">
        <f t="shared" si="0"/>
        <v>16794</v>
      </c>
      <c r="AH16" s="57">
        <f t="shared" si="0"/>
        <v>6693</v>
      </c>
    </row>
    <row r="17" spans="1:34" ht="34.5" customHeight="1">
      <c r="A17" s="88" t="s">
        <v>4</v>
      </c>
      <c r="B17" s="89"/>
      <c r="C17" s="89"/>
      <c r="D17" s="15"/>
      <c r="E17" s="53">
        <f aca="true" t="shared" si="1" ref="E17:X17">SUM(E19:E29)</f>
        <v>533126</v>
      </c>
      <c r="F17" s="54">
        <f t="shared" si="1"/>
        <v>296635</v>
      </c>
      <c r="G17" s="54">
        <f>SUM(G19:G29)</f>
        <v>38420</v>
      </c>
      <c r="H17" s="54">
        <f t="shared" si="1"/>
        <v>23949</v>
      </c>
      <c r="I17" s="54">
        <f t="shared" si="1"/>
        <v>26505</v>
      </c>
      <c r="J17" s="54">
        <f t="shared" si="1"/>
        <v>14426</v>
      </c>
      <c r="K17" s="54">
        <f t="shared" si="1"/>
        <v>225</v>
      </c>
      <c r="L17" s="54">
        <f t="shared" si="1"/>
        <v>186</v>
      </c>
      <c r="M17" s="54">
        <f t="shared" si="1"/>
        <v>11690</v>
      </c>
      <c r="N17" s="54">
        <f t="shared" si="1"/>
        <v>9337</v>
      </c>
      <c r="O17" s="54">
        <f t="shared" si="1"/>
        <v>105922</v>
      </c>
      <c r="P17" s="54">
        <f t="shared" si="1"/>
        <v>81183</v>
      </c>
      <c r="Q17" s="54">
        <f t="shared" si="1"/>
        <v>265</v>
      </c>
      <c r="R17" s="54">
        <f t="shared" si="1"/>
        <v>210</v>
      </c>
      <c r="S17" s="54">
        <f t="shared" si="1"/>
        <v>51957</v>
      </c>
      <c r="T17" s="54">
        <f t="shared" si="1"/>
        <v>44422</v>
      </c>
      <c r="U17" s="54">
        <f t="shared" si="1"/>
        <v>53700</v>
      </c>
      <c r="V17" s="54">
        <f t="shared" si="1"/>
        <v>36551</v>
      </c>
      <c r="W17" s="54">
        <f t="shared" si="1"/>
        <v>385380</v>
      </c>
      <c r="X17" s="54">
        <f t="shared" si="1"/>
        <v>189560</v>
      </c>
      <c r="Y17" s="54">
        <f aca="true" t="shared" si="2" ref="Y17:AH17">SUM(Y19:Y29)</f>
        <v>2698</v>
      </c>
      <c r="Z17" s="54">
        <f t="shared" si="2"/>
        <v>2387</v>
      </c>
      <c r="AA17" s="54">
        <f t="shared" si="2"/>
        <v>5524</v>
      </c>
      <c r="AB17" s="54">
        <f t="shared" si="2"/>
        <v>3599</v>
      </c>
      <c r="AC17" s="54">
        <f t="shared" si="2"/>
        <v>23918</v>
      </c>
      <c r="AD17" s="54">
        <f t="shared" si="2"/>
        <v>20902</v>
      </c>
      <c r="AE17" s="54">
        <f t="shared" si="2"/>
        <v>100577</v>
      </c>
      <c r="AF17" s="54">
        <f t="shared" si="2"/>
        <v>45813</v>
      </c>
      <c r="AG17" s="54">
        <f t="shared" si="2"/>
        <v>14413</v>
      </c>
      <c r="AH17" s="54">
        <f t="shared" si="2"/>
        <v>5769</v>
      </c>
    </row>
    <row r="18" spans="1:34" ht="34.5" customHeight="1">
      <c r="A18" s="88" t="s">
        <v>5</v>
      </c>
      <c r="B18" s="89"/>
      <c r="C18" s="89"/>
      <c r="D18" s="15"/>
      <c r="E18" s="53">
        <f>SUM(E30,E34,E38,'小値賀町～新上五島町'!E8,'小値賀町～新上五島町'!E17)</f>
        <v>146721</v>
      </c>
      <c r="F18" s="54">
        <f>SUM(F30,F34,F38,'小値賀町～新上五島町'!F8,'小値賀町～新上五島町'!F17)</f>
        <v>80894</v>
      </c>
      <c r="G18" s="54">
        <f>SUM(G30,G34,G38,'小値賀町～新上五島町'!G8,'小値賀町～新上五島町'!G17)</f>
        <v>23591</v>
      </c>
      <c r="H18" s="54">
        <f>SUM(H30,H34,H38,'小値賀町～新上五島町'!H8,'小値賀町～新上五島町'!H17)</f>
        <v>14208</v>
      </c>
      <c r="I18" s="54">
        <f>SUM(I30,I34,I38,'小値賀町～新上五島町'!I8,'小値賀町～新上五島町'!I17)</f>
        <v>19259</v>
      </c>
      <c r="J18" s="54">
        <f>SUM(J30,J34,J38,'小値賀町～新上五島町'!J8,'小値賀町～新上五島町'!J17)</f>
        <v>10752</v>
      </c>
      <c r="K18" s="54">
        <f>SUM(K30,K34,K38,'小値賀町～新上五島町'!K8,'小値賀町～新上五島町'!K17)</f>
        <v>62</v>
      </c>
      <c r="L18" s="54">
        <f>SUM(L30,L34,L38,'小値賀町～新上五島町'!L8,'小値賀町～新上五島町'!L17)</f>
        <v>56</v>
      </c>
      <c r="M18" s="54">
        <f>SUM(M30,M34,M38,'小値賀町～新上五島町'!M8,'小値賀町～新上五島町'!M17)</f>
        <v>4270</v>
      </c>
      <c r="N18" s="54">
        <f>SUM(N30,N34,N38,'小値賀町～新上五島町'!N8,'小値賀町～新上五島町'!N17)</f>
        <v>3400</v>
      </c>
      <c r="O18" s="54">
        <f>SUM(O30,O34,O38,'小値賀町～新上五島町'!O8,'小値賀町～新上五島町'!O17)</f>
        <v>34468</v>
      </c>
      <c r="P18" s="54">
        <f>SUM(P30,P34,P38,'小値賀町～新上五島町'!P8,'小値賀町～新上五島町'!P17)</f>
        <v>24277</v>
      </c>
      <c r="Q18" s="54">
        <f>SUM(Q30,Q34,Q38,'小値賀町～新上五島町'!Q8,'小値賀町～新上五島町'!Q17)</f>
        <v>81</v>
      </c>
      <c r="R18" s="54">
        <f>SUM(R30,R34,R38,'小値賀町～新上五島町'!R8,'小値賀町～新上五島町'!R17)</f>
        <v>69</v>
      </c>
      <c r="S18" s="54">
        <f>SUM(S30,S34,S38,'小値賀町～新上五島町'!S8,'小値賀町～新上五島町'!S17)</f>
        <v>15139</v>
      </c>
      <c r="T18" s="54">
        <f>SUM(T30,T34,T38,'小値賀町～新上五島町'!T8,'小値賀町～新上五島町'!T17)</f>
        <v>13305</v>
      </c>
      <c r="U18" s="54">
        <f>SUM(U30,U34,U38,'小値賀町～新上五島町'!U8,'小値賀町～新上五島町'!U17)</f>
        <v>19248</v>
      </c>
      <c r="V18" s="54">
        <f>SUM(V30,V34,V38,'小値賀町～新上五島町'!V8,'小値賀町～新上五島町'!V17)</f>
        <v>10903</v>
      </c>
      <c r="W18" s="54">
        <f>SUM(W30,W34,W38,'小値賀町～新上五島町'!W8,'小値賀町～新上五島町'!W17)</f>
        <v>88421</v>
      </c>
      <c r="X18" s="54">
        <f>SUM(X30,X34,X38,'小値賀町～新上五島町'!X8,'小値賀町～新上五島町'!X17)</f>
        <v>42273</v>
      </c>
      <c r="Y18" s="54">
        <f>SUM(Y30,Y34,Y38,'小値賀町～新上五島町'!Y8,'小値賀町～新上五島町'!Y17)</f>
        <v>480</v>
      </c>
      <c r="Z18" s="54">
        <f>SUM(Z30,Z34,Z38,'小値賀町～新上五島町'!Z8,'小値賀町～新上五島町'!Z17)</f>
        <v>424</v>
      </c>
      <c r="AA18" s="54">
        <f>SUM(AA30,AA34,AA38,'小値賀町～新上五島町'!AA8,'小値賀町～新上五島町'!AA17)</f>
        <v>962</v>
      </c>
      <c r="AB18" s="54">
        <f>SUM(AB30,AB34,AB38,'小値賀町～新上五島町'!AB8,'小値賀町～新上五島町'!AB17)</f>
        <v>668</v>
      </c>
      <c r="AC18" s="54">
        <f>SUM(AC30,AC34,AC38,'小値賀町～新上五島町'!AC8,'小値賀町～新上五島町'!AC17)</f>
        <v>6006</v>
      </c>
      <c r="AD18" s="54">
        <f>SUM(AD30,AD34,AD38,'小値賀町～新上五島町'!AD8,'小値賀町～新上五島町'!AD17)</f>
        <v>5376</v>
      </c>
      <c r="AE18" s="54">
        <f>SUM(AE30,AE34,AE38,'小値賀町～新上五島町'!AE8,'小値賀町～新上五島町'!AE17)</f>
        <v>24059</v>
      </c>
      <c r="AF18" s="54">
        <f>SUM(AF30,AF34,AF38,'小値賀町～新上五島町'!AF8,'小値賀町～新上五島町'!AF17)</f>
        <v>11160</v>
      </c>
      <c r="AG18" s="54">
        <f>SUM(AG30,AG34,AG38,'小値賀町～新上五島町'!AG8,'小値賀町～新上五島町'!AG17)</f>
        <v>2381</v>
      </c>
      <c r="AH18" s="54">
        <f>SUM(AH30,AH34,AH38,'小値賀町～新上五島町'!AH8,'小値賀町～新上五島町'!AH17)</f>
        <v>924</v>
      </c>
    </row>
    <row r="19" spans="3:34" ht="34.5" customHeight="1">
      <c r="C19" s="14" t="s">
        <v>6</v>
      </c>
      <c r="E19" s="53">
        <f>SUM(G19,O19,W19,'～深江町3'!S15)</f>
        <v>197026</v>
      </c>
      <c r="F19" s="54">
        <f>SUM(H19,P19,X19,'～深江町3'!T15)</f>
        <v>107817</v>
      </c>
      <c r="G19" s="54">
        <f>SUM(I19,K19,M19)</f>
        <v>4425</v>
      </c>
      <c r="H19" s="54">
        <f>SUM(J19,L19,N19)</f>
        <v>2846</v>
      </c>
      <c r="I19" s="54">
        <v>3030</v>
      </c>
      <c r="J19" s="54">
        <v>1671</v>
      </c>
      <c r="K19" s="54">
        <v>55</v>
      </c>
      <c r="L19" s="54">
        <v>43</v>
      </c>
      <c r="M19" s="54">
        <v>1340</v>
      </c>
      <c r="N19" s="54">
        <v>1132</v>
      </c>
      <c r="O19" s="55">
        <f>SUM(Q19,S19,U19)</f>
        <v>36687</v>
      </c>
      <c r="P19" s="55">
        <f>SUM(R19,T19,V19)</f>
        <v>29829</v>
      </c>
      <c r="Q19" s="55">
        <v>33</v>
      </c>
      <c r="R19" s="55">
        <v>26</v>
      </c>
      <c r="S19" s="55">
        <v>17790</v>
      </c>
      <c r="T19" s="55">
        <v>15125</v>
      </c>
      <c r="U19" s="55">
        <v>18864</v>
      </c>
      <c r="V19" s="55">
        <v>14678</v>
      </c>
      <c r="W19" s="55">
        <f>SUM(Y19,AA19,AC19,AE19,AG19,'～深江町3'!E15,'～深江町3'!G15,'～深江町3'!I15,'～深江町3'!K15,'～深江町3'!M15,'～深江町3'!O15,'～深江町3'!Q15)</f>
        <v>154033</v>
      </c>
      <c r="X19" s="55">
        <f>SUM(Z19,AB19,AD19,AF19,AH19,'～深江町3'!F15,'～深江町3'!H15,'～深江町3'!J15,'～深江町3'!L15,'～深江町3'!N15,'～深江町3'!P15,'～深江町3'!R15)</f>
        <v>74066</v>
      </c>
      <c r="Y19" s="55">
        <v>897</v>
      </c>
      <c r="Z19" s="55">
        <v>784</v>
      </c>
      <c r="AA19" s="54">
        <v>3234</v>
      </c>
      <c r="AB19" s="54">
        <v>2122</v>
      </c>
      <c r="AC19" s="54">
        <v>9789</v>
      </c>
      <c r="AD19" s="54">
        <v>8713</v>
      </c>
      <c r="AE19" s="54">
        <v>41292</v>
      </c>
      <c r="AF19" s="54">
        <v>18945</v>
      </c>
      <c r="AG19" s="54">
        <v>7236</v>
      </c>
      <c r="AH19" s="54">
        <v>2793</v>
      </c>
    </row>
    <row r="20" spans="3:34" ht="18" customHeight="1">
      <c r="C20" s="14" t="s">
        <v>7</v>
      </c>
      <c r="E20" s="53">
        <f>SUM(G20,O20,W20,'～深江町3'!S16)</f>
        <v>113355</v>
      </c>
      <c r="F20" s="54">
        <f>SUM(H20,P20,X20,'～深江町3'!T16)</f>
        <v>63771</v>
      </c>
      <c r="G20" s="54">
        <f aca="true" t="shared" si="3" ref="G20:H23">SUM(I20,K20,M20)</f>
        <v>4393</v>
      </c>
      <c r="H20" s="54">
        <f t="shared" si="3"/>
        <v>2521</v>
      </c>
      <c r="I20" s="54">
        <v>3516</v>
      </c>
      <c r="J20" s="54">
        <v>1871</v>
      </c>
      <c r="K20" s="54">
        <v>15</v>
      </c>
      <c r="L20" s="54">
        <v>12</v>
      </c>
      <c r="M20" s="54">
        <v>862</v>
      </c>
      <c r="N20" s="54">
        <v>638</v>
      </c>
      <c r="O20" s="55">
        <f aca="true" t="shared" si="4" ref="O20:P27">SUM(Q20,S20,U20)</f>
        <v>21647</v>
      </c>
      <c r="P20" s="55">
        <f t="shared" si="4"/>
        <v>16617</v>
      </c>
      <c r="Q20" s="55">
        <v>21</v>
      </c>
      <c r="R20" s="55">
        <v>16</v>
      </c>
      <c r="S20" s="55">
        <v>11253</v>
      </c>
      <c r="T20" s="55">
        <v>9590</v>
      </c>
      <c r="U20" s="55">
        <v>10373</v>
      </c>
      <c r="V20" s="55">
        <v>7011</v>
      </c>
      <c r="W20" s="55">
        <f>SUM(Y20,AA20,AC20,AE20,AG20,'～深江町3'!E16,'～深江町3'!G16,'～深江町3'!I16,'～深江町3'!K16,'～深江町3'!M16,'～深江町3'!O16,'～深江町3'!Q16)</f>
        <v>86519</v>
      </c>
      <c r="X20" s="55">
        <f>SUM(Z20,AB20,AD20,AF20,AH20,'～深江町3'!F16,'～深江町3'!H16,'～深江町3'!J16,'～深江町3'!L16,'～深江町3'!N16,'～深江町3'!P16,'～深江町3'!R16)</f>
        <v>44175</v>
      </c>
      <c r="Y20" s="55">
        <v>632</v>
      </c>
      <c r="Z20" s="55">
        <v>560</v>
      </c>
      <c r="AA20" s="54">
        <v>897</v>
      </c>
      <c r="AB20" s="54">
        <v>581</v>
      </c>
      <c r="AC20" s="54">
        <v>4840</v>
      </c>
      <c r="AD20" s="54">
        <v>4225</v>
      </c>
      <c r="AE20" s="54">
        <v>23095</v>
      </c>
      <c r="AF20" s="54">
        <v>10585</v>
      </c>
      <c r="AG20" s="54">
        <v>3546</v>
      </c>
      <c r="AH20" s="54">
        <v>1547</v>
      </c>
    </row>
    <row r="21" spans="3:34" ht="18" customHeight="1">
      <c r="C21" s="14" t="s">
        <v>8</v>
      </c>
      <c r="E21" s="53">
        <f>SUM(G21,O21,W21,'～深江町3'!S17)</f>
        <v>17414</v>
      </c>
      <c r="F21" s="54">
        <f>SUM(H21,P21,X21,'～深江町3'!T17)</f>
        <v>9278</v>
      </c>
      <c r="G21" s="54">
        <f t="shared" si="3"/>
        <v>1850</v>
      </c>
      <c r="H21" s="54">
        <f t="shared" si="3"/>
        <v>1057</v>
      </c>
      <c r="I21" s="54">
        <v>1578</v>
      </c>
      <c r="J21" s="54">
        <v>859</v>
      </c>
      <c r="K21" s="54">
        <v>9</v>
      </c>
      <c r="L21" s="54">
        <v>7</v>
      </c>
      <c r="M21" s="54">
        <v>263</v>
      </c>
      <c r="N21" s="54">
        <v>191</v>
      </c>
      <c r="O21" s="55">
        <f t="shared" si="4"/>
        <v>3705</v>
      </c>
      <c r="P21" s="55">
        <f t="shared" si="4"/>
        <v>2451</v>
      </c>
      <c r="Q21" s="55">
        <v>7</v>
      </c>
      <c r="R21" s="55">
        <v>4</v>
      </c>
      <c r="S21" s="55">
        <v>1779</v>
      </c>
      <c r="T21" s="55">
        <v>1539</v>
      </c>
      <c r="U21" s="55">
        <v>1919</v>
      </c>
      <c r="V21" s="55">
        <v>908</v>
      </c>
      <c r="W21" s="55">
        <f>SUM(Y21,AA21,AC21,AE21,AG21,'～深江町3'!E17,'～深江町3'!G17,'～深江町3'!I17,'～深江町3'!K17,'～深江町3'!M17,'～深江町3'!O17,'～深江町3'!Q17)</f>
        <v>11826</v>
      </c>
      <c r="X21" s="55">
        <f>SUM(Z21,AB21,AD21,AF21,AH21,'～深江町3'!F17,'～深江町3'!H17,'～深江町3'!J17,'～深江町3'!L17,'～深江町3'!N17,'～深江町3'!P17,'～深江町3'!R17)</f>
        <v>5748</v>
      </c>
      <c r="Y21" s="55">
        <v>77</v>
      </c>
      <c r="Z21" s="55">
        <v>64</v>
      </c>
      <c r="AA21" s="54">
        <v>69</v>
      </c>
      <c r="AB21" s="54">
        <v>45</v>
      </c>
      <c r="AC21" s="54">
        <v>590</v>
      </c>
      <c r="AD21" s="54">
        <v>516</v>
      </c>
      <c r="AE21" s="54">
        <v>3272</v>
      </c>
      <c r="AF21" s="54">
        <v>1578</v>
      </c>
      <c r="AG21" s="54">
        <v>356</v>
      </c>
      <c r="AH21" s="54">
        <v>156</v>
      </c>
    </row>
    <row r="22" spans="3:34" ht="18" customHeight="1">
      <c r="C22" s="14" t="s">
        <v>9</v>
      </c>
      <c r="E22" s="53">
        <f>SUM(G22,O22,W22,'～深江町3'!S18)</f>
        <v>67644</v>
      </c>
      <c r="F22" s="54">
        <f>SUM(H22,P22,X22,'～深江町3'!T18)</f>
        <v>37574</v>
      </c>
      <c r="G22" s="54">
        <f t="shared" si="3"/>
        <v>5061</v>
      </c>
      <c r="H22" s="54">
        <f t="shared" si="3"/>
        <v>2913</v>
      </c>
      <c r="I22" s="54">
        <v>4780</v>
      </c>
      <c r="J22" s="54">
        <v>2697</v>
      </c>
      <c r="K22" s="54">
        <v>16</v>
      </c>
      <c r="L22" s="54">
        <v>14</v>
      </c>
      <c r="M22" s="54">
        <v>265</v>
      </c>
      <c r="N22" s="54">
        <v>202</v>
      </c>
      <c r="O22" s="55">
        <f t="shared" si="4"/>
        <v>16027</v>
      </c>
      <c r="P22" s="55">
        <f t="shared" si="4"/>
        <v>11704</v>
      </c>
      <c r="Q22" s="55">
        <v>96</v>
      </c>
      <c r="R22" s="55">
        <v>75</v>
      </c>
      <c r="S22" s="55">
        <v>6814</v>
      </c>
      <c r="T22" s="55">
        <v>5876</v>
      </c>
      <c r="U22" s="55">
        <v>9117</v>
      </c>
      <c r="V22" s="55">
        <v>5753</v>
      </c>
      <c r="W22" s="55">
        <f>SUM(Y22,AA22,AC22,AE22,AG22,'～深江町3'!E18,'～深江町3'!G18,'～深江町3'!I18,'～深江町3'!K18,'～深江町3'!M18,'～深江町3'!O18,'～深江町3'!Q18)</f>
        <v>46176</v>
      </c>
      <c r="X22" s="55">
        <f>SUM(Z22,AB22,AD22,AF22,AH22,'～深江町3'!F18,'～深江町3'!H18,'～深江町3'!J18,'～深江町3'!L18,'～深江町3'!N18,'～深江町3'!P18,'～深江町3'!R18)</f>
        <v>22734</v>
      </c>
      <c r="Y22" s="55">
        <v>295</v>
      </c>
      <c r="Z22" s="55">
        <v>269</v>
      </c>
      <c r="AA22" s="54">
        <v>595</v>
      </c>
      <c r="AB22" s="54">
        <v>403</v>
      </c>
      <c r="AC22" s="54">
        <v>2822</v>
      </c>
      <c r="AD22" s="54">
        <v>2490</v>
      </c>
      <c r="AE22" s="54">
        <v>12243</v>
      </c>
      <c r="AF22" s="54">
        <v>5854</v>
      </c>
      <c r="AG22" s="54">
        <v>1399</v>
      </c>
      <c r="AH22" s="54">
        <v>595</v>
      </c>
    </row>
    <row r="23" spans="3:34" ht="18" customHeight="1">
      <c r="C23" s="14" t="s">
        <v>10</v>
      </c>
      <c r="E23" s="53">
        <f>SUM(G23,O23,W23,'～深江町3'!S19)</f>
        <v>41148</v>
      </c>
      <c r="F23" s="54">
        <f>SUM(H23,P23,X23,'～深江町3'!T19)</f>
        <v>23310</v>
      </c>
      <c r="G23" s="54">
        <f t="shared" si="3"/>
        <v>2453</v>
      </c>
      <c r="H23" s="54">
        <f t="shared" si="3"/>
        <v>1338</v>
      </c>
      <c r="I23" s="54">
        <v>2268</v>
      </c>
      <c r="J23" s="54">
        <v>1194</v>
      </c>
      <c r="K23" s="54">
        <v>17</v>
      </c>
      <c r="L23" s="54">
        <v>16</v>
      </c>
      <c r="M23" s="54">
        <v>168</v>
      </c>
      <c r="N23" s="54">
        <v>128</v>
      </c>
      <c r="O23" s="55">
        <f t="shared" si="4"/>
        <v>8828</v>
      </c>
      <c r="P23" s="55">
        <f t="shared" si="4"/>
        <v>6378</v>
      </c>
      <c r="Q23" s="55">
        <v>3</v>
      </c>
      <c r="R23" s="55">
        <v>3</v>
      </c>
      <c r="S23" s="55">
        <v>3180</v>
      </c>
      <c r="T23" s="55">
        <v>2728</v>
      </c>
      <c r="U23" s="55">
        <v>5645</v>
      </c>
      <c r="V23" s="55">
        <v>3647</v>
      </c>
      <c r="W23" s="55">
        <f>SUM(Y23,AA23,AC23,AE23,AG23,'～深江町3'!E19,'～深江町3'!G19,'～深江町3'!I19,'～深江町3'!K19,'～深江町3'!M19,'～深江町3'!O19,'～深江町3'!Q19)</f>
        <v>29674</v>
      </c>
      <c r="X23" s="55">
        <f>SUM(Z23,AB23,AD23,AF23,AH23,'～深江町3'!F19,'～深江町3'!H19,'～深江町3'!J19,'～深江町3'!L19,'～深江町3'!N19,'～深江町3'!P19,'～深江町3'!R19)</f>
        <v>15490</v>
      </c>
      <c r="Y23" s="55">
        <v>252</v>
      </c>
      <c r="Z23" s="55">
        <v>221</v>
      </c>
      <c r="AA23" s="54">
        <v>391</v>
      </c>
      <c r="AB23" s="54">
        <v>274</v>
      </c>
      <c r="AC23" s="54">
        <v>2005</v>
      </c>
      <c r="AD23" s="54">
        <v>1640</v>
      </c>
      <c r="AE23" s="54">
        <v>6579</v>
      </c>
      <c r="AF23" s="54">
        <v>2888</v>
      </c>
      <c r="AG23" s="54">
        <v>678</v>
      </c>
      <c r="AH23" s="54">
        <v>289</v>
      </c>
    </row>
    <row r="24" spans="3:34" ht="18" customHeight="1">
      <c r="C24" s="14" t="s">
        <v>11</v>
      </c>
      <c r="E24" s="53">
        <f>SUM(G24,O24,W24,'～深江町3'!S20)</f>
        <v>17721</v>
      </c>
      <c r="F24" s="54">
        <f>SUM(H24,P24,X24,'～深江町3'!T20)</f>
        <v>9841</v>
      </c>
      <c r="G24" s="54">
        <f aca="true" t="shared" si="5" ref="G24:H26">SUM(I24,K24,M24)</f>
        <v>4094</v>
      </c>
      <c r="H24" s="54">
        <f t="shared" si="5"/>
        <v>2778</v>
      </c>
      <c r="I24" s="54">
        <v>2318</v>
      </c>
      <c r="J24" s="54">
        <v>1263</v>
      </c>
      <c r="K24" s="59">
        <v>7</v>
      </c>
      <c r="L24" s="59">
        <v>6</v>
      </c>
      <c r="M24" s="54">
        <v>1769</v>
      </c>
      <c r="N24" s="54">
        <v>1509</v>
      </c>
      <c r="O24" s="55">
        <f>SUM(Q24,S24,U24)</f>
        <v>3191</v>
      </c>
      <c r="P24" s="55">
        <f t="shared" si="4"/>
        <v>2268</v>
      </c>
      <c r="Q24" s="55">
        <v>11</v>
      </c>
      <c r="R24" s="55">
        <v>10</v>
      </c>
      <c r="S24" s="55">
        <v>1908</v>
      </c>
      <c r="T24" s="55">
        <v>1666</v>
      </c>
      <c r="U24" s="55">
        <v>1272</v>
      </c>
      <c r="V24" s="55">
        <v>592</v>
      </c>
      <c r="W24" s="55">
        <f>SUM(Y24,AA24,AC24,AE24,AG24,'～深江町3'!E20,'～深江町3'!G20,'～深江町3'!I20,'～深江町3'!K20,'～深江町3'!M20,'～深江町3'!O20,'～深江町3'!Q20)</f>
        <v>10393</v>
      </c>
      <c r="X24" s="55">
        <f>SUM(Z24,AB24,AD24,AF24,AH24,'～深江町3'!F20,'～深江町3'!H20,'～深江町3'!J20,'～深江町3'!L20,'～深江町3'!N20,'～深江町3'!P20,'～深江町3'!R20)</f>
        <v>4773</v>
      </c>
      <c r="Y24" s="55">
        <v>57</v>
      </c>
      <c r="Z24" s="55">
        <v>51</v>
      </c>
      <c r="AA24" s="54">
        <v>58</v>
      </c>
      <c r="AB24" s="54">
        <v>17</v>
      </c>
      <c r="AC24" s="54">
        <v>861</v>
      </c>
      <c r="AD24" s="54">
        <v>772</v>
      </c>
      <c r="AE24" s="54">
        <v>2583</v>
      </c>
      <c r="AF24" s="54">
        <v>1054</v>
      </c>
      <c r="AG24" s="54">
        <v>248</v>
      </c>
      <c r="AH24" s="54">
        <v>89</v>
      </c>
    </row>
    <row r="25" spans="3:34" ht="18" customHeight="1">
      <c r="C25" s="14" t="s">
        <v>12</v>
      </c>
      <c r="E25" s="53">
        <f>SUM(G25,O25,W25,'～深江町3'!S21)</f>
        <v>10070</v>
      </c>
      <c r="F25" s="54">
        <f>SUM(H25,P25,X25,'～深江町3'!T21)</f>
        <v>5517</v>
      </c>
      <c r="G25" s="54">
        <f t="shared" si="5"/>
        <v>1431</v>
      </c>
      <c r="H25" s="54">
        <f t="shared" si="5"/>
        <v>874</v>
      </c>
      <c r="I25" s="54">
        <v>1062</v>
      </c>
      <c r="J25" s="54">
        <v>604</v>
      </c>
      <c r="K25" s="54">
        <v>8</v>
      </c>
      <c r="L25" s="54">
        <v>7</v>
      </c>
      <c r="M25" s="54">
        <v>361</v>
      </c>
      <c r="N25" s="54">
        <v>263</v>
      </c>
      <c r="O25" s="55">
        <f t="shared" si="4"/>
        <v>2745</v>
      </c>
      <c r="P25" s="55">
        <f t="shared" si="4"/>
        <v>1828</v>
      </c>
      <c r="Q25" s="55">
        <v>2</v>
      </c>
      <c r="R25" s="55">
        <v>1</v>
      </c>
      <c r="S25" s="55">
        <v>1001</v>
      </c>
      <c r="T25" s="55">
        <v>838</v>
      </c>
      <c r="U25" s="55">
        <v>1742</v>
      </c>
      <c r="V25" s="55">
        <v>989</v>
      </c>
      <c r="W25" s="55">
        <f>SUM(Y25,AA25,AC25,AE25,AG25,'～深江町3'!E21,'～深江町3'!G21,'～深江町3'!I21,'～深江町3'!K21,'～深江町3'!M21,'～深江町3'!O21,'～深江町3'!Q21)</f>
        <v>5884</v>
      </c>
      <c r="X25" s="55">
        <f>SUM(Z25,AB25,AD25,AF25,AH25,'～深江町3'!F21,'～深江町3'!H21,'～深江町3'!J21,'～深江町3'!L21,'～深江町3'!N21,'～深江町3'!P21,'～深江町3'!R21)</f>
        <v>2808</v>
      </c>
      <c r="Y25" s="55">
        <v>154</v>
      </c>
      <c r="Z25" s="55">
        <v>149</v>
      </c>
      <c r="AA25" s="54">
        <v>18</v>
      </c>
      <c r="AB25" s="54">
        <v>7</v>
      </c>
      <c r="AC25" s="54">
        <v>512</v>
      </c>
      <c r="AD25" s="54">
        <v>438</v>
      </c>
      <c r="AE25" s="54">
        <v>1436</v>
      </c>
      <c r="AF25" s="54">
        <v>627</v>
      </c>
      <c r="AG25" s="54">
        <v>129</v>
      </c>
      <c r="AH25" s="54">
        <v>41</v>
      </c>
    </row>
    <row r="26" spans="3:34" ht="18" customHeight="1">
      <c r="C26" s="14" t="s">
        <v>53</v>
      </c>
      <c r="E26" s="53">
        <f>SUM(G26,O26,W26,'～深江町3'!S22)</f>
        <v>18066</v>
      </c>
      <c r="F26" s="54">
        <f>SUM(H26,P26,X26,'～深江町3'!T22)</f>
        <v>10925</v>
      </c>
      <c r="G26" s="54">
        <f t="shared" si="5"/>
        <v>3806</v>
      </c>
      <c r="H26" s="54">
        <f t="shared" si="5"/>
        <v>2688</v>
      </c>
      <c r="I26" s="54">
        <v>667</v>
      </c>
      <c r="J26" s="54">
        <v>339</v>
      </c>
      <c r="K26" s="54">
        <v>79</v>
      </c>
      <c r="L26" s="54">
        <v>62</v>
      </c>
      <c r="M26" s="54">
        <v>3060</v>
      </c>
      <c r="N26" s="54">
        <v>2287</v>
      </c>
      <c r="O26" s="55">
        <f t="shared" si="4"/>
        <v>2971</v>
      </c>
      <c r="P26" s="55">
        <f t="shared" si="4"/>
        <v>2376</v>
      </c>
      <c r="Q26" s="55">
        <v>27</v>
      </c>
      <c r="R26" s="55">
        <v>24</v>
      </c>
      <c r="S26" s="55">
        <v>2411</v>
      </c>
      <c r="T26" s="55">
        <v>1991</v>
      </c>
      <c r="U26" s="55">
        <v>533</v>
      </c>
      <c r="V26" s="55">
        <v>361</v>
      </c>
      <c r="W26" s="55">
        <f>SUM(Y26,AA26,AC26,AE26,AG26,'～深江町3'!E22,'～深江町3'!G22,'～深江町3'!I22,'～深江町3'!K22,'～深江町3'!M22,'～深江町3'!O22,'～深江町3'!Q22)</f>
        <v>11266</v>
      </c>
      <c r="X26" s="55">
        <f>SUM(Z26,AB26,AD26,AF26,AH26,'～深江町3'!F22,'～深江町3'!H22,'～深江町3'!J22,'～深江町3'!L22,'～深江町3'!N22,'～深江町3'!P22,'～深江町3'!R22)</f>
        <v>5852</v>
      </c>
      <c r="Y26" s="55">
        <v>62</v>
      </c>
      <c r="Z26" s="55">
        <v>59</v>
      </c>
      <c r="AA26" s="54">
        <v>70</v>
      </c>
      <c r="AB26" s="54">
        <v>38</v>
      </c>
      <c r="AC26" s="54">
        <v>532</v>
      </c>
      <c r="AD26" s="54">
        <v>442</v>
      </c>
      <c r="AE26" s="54">
        <v>2708</v>
      </c>
      <c r="AF26" s="54">
        <v>1182</v>
      </c>
      <c r="AG26" s="54">
        <v>261</v>
      </c>
      <c r="AH26" s="54">
        <v>78</v>
      </c>
    </row>
    <row r="27" spans="3:34" ht="18" customHeight="1">
      <c r="C27" s="14" t="s">
        <v>54</v>
      </c>
      <c r="E27" s="53">
        <f>SUM(G27,O27,W27,'～深江町3'!S23)</f>
        <v>15513</v>
      </c>
      <c r="F27" s="54">
        <f>SUM(H27,P27,X27,'～深江町3'!T23)</f>
        <v>8732</v>
      </c>
      <c r="G27" s="54">
        <f>SUM(I27,K27,M27)</f>
        <v>4130</v>
      </c>
      <c r="H27" s="54">
        <f>SUM(J27,L27,N27)</f>
        <v>2578</v>
      </c>
      <c r="I27" s="54">
        <v>2724</v>
      </c>
      <c r="J27" s="54">
        <v>1384</v>
      </c>
      <c r="K27" s="54">
        <v>4</v>
      </c>
      <c r="L27" s="54">
        <v>4</v>
      </c>
      <c r="M27" s="54">
        <v>1402</v>
      </c>
      <c r="N27" s="54">
        <v>1190</v>
      </c>
      <c r="O27" s="55">
        <f t="shared" si="4"/>
        <v>2672</v>
      </c>
      <c r="P27" s="55">
        <f t="shared" si="4"/>
        <v>1905</v>
      </c>
      <c r="Q27" s="54">
        <v>18</v>
      </c>
      <c r="R27" s="54">
        <v>14</v>
      </c>
      <c r="S27" s="54">
        <v>1750</v>
      </c>
      <c r="T27" s="54">
        <v>1514</v>
      </c>
      <c r="U27" s="54">
        <v>904</v>
      </c>
      <c r="V27" s="54">
        <v>377</v>
      </c>
      <c r="W27" s="55">
        <f>SUM(Y27,AA27,AC27,AE27,AG27,'～深江町3'!E23,'～深江町3'!G23,'～深江町3'!I23,'～深江町3'!K23,'～深江町3'!M23,'～深江町3'!O23,'～深江町3'!Q23)</f>
        <v>8689</v>
      </c>
      <c r="X27" s="55">
        <f>SUM(Z27,AB27,AD27,AF27,AH27,'～深江町3'!F23,'～深江町3'!H23,'～深江町3'!J23,'～深江町3'!L23,'～深江町3'!N23,'～深江町3'!P23,'～深江町3'!R23)</f>
        <v>4237</v>
      </c>
      <c r="Y27" s="54">
        <v>52</v>
      </c>
      <c r="Z27" s="54">
        <v>46</v>
      </c>
      <c r="AA27" s="54">
        <v>86</v>
      </c>
      <c r="AB27" s="54">
        <v>56</v>
      </c>
      <c r="AC27" s="54">
        <v>631</v>
      </c>
      <c r="AD27" s="54">
        <v>534</v>
      </c>
      <c r="AE27" s="54">
        <v>2216</v>
      </c>
      <c r="AF27" s="54">
        <v>962</v>
      </c>
      <c r="AG27" s="54">
        <v>148</v>
      </c>
      <c r="AH27" s="54">
        <v>49</v>
      </c>
    </row>
    <row r="28" spans="3:34" ht="18" customHeight="1">
      <c r="C28" s="14" t="s">
        <v>55</v>
      </c>
      <c r="E28" s="53">
        <f>SUM(G28,O28,W28,'～深江町3'!S24)</f>
        <v>18858</v>
      </c>
      <c r="F28" s="54">
        <f>SUM(H28,P28,X28,'～深江町3'!T24)</f>
        <v>10526</v>
      </c>
      <c r="G28" s="54">
        <f>SUM(I28,K28,M28)</f>
        <v>3227</v>
      </c>
      <c r="H28" s="54">
        <f>SUM(J28,L28,N28)</f>
        <v>2353</v>
      </c>
      <c r="I28" s="54">
        <v>1718</v>
      </c>
      <c r="J28" s="54">
        <v>1042</v>
      </c>
      <c r="K28" s="54">
        <v>4</v>
      </c>
      <c r="L28" s="54">
        <v>4</v>
      </c>
      <c r="M28" s="54">
        <v>1505</v>
      </c>
      <c r="N28" s="54">
        <v>1307</v>
      </c>
      <c r="O28" s="55">
        <f aca="true" t="shared" si="6" ref="O28:P41">SUM(Q28,S28,U28)</f>
        <v>3030</v>
      </c>
      <c r="P28" s="55">
        <f t="shared" si="6"/>
        <v>2253</v>
      </c>
      <c r="Q28" s="60">
        <v>46</v>
      </c>
      <c r="R28" s="60">
        <v>36</v>
      </c>
      <c r="S28" s="55">
        <v>2064</v>
      </c>
      <c r="T28" s="55">
        <v>1789</v>
      </c>
      <c r="U28" s="55">
        <v>920</v>
      </c>
      <c r="V28" s="55">
        <v>428</v>
      </c>
      <c r="W28" s="55">
        <f>SUM(Y28,AA28,AC28,AE28,AG28,'～深江町3'!E24,'～深江町3'!G24,'～深江町3'!I24,'～深江町3'!K24,'～深江町3'!M24,'～深江町3'!O24,'～深江町3'!Q24)</f>
        <v>12584</v>
      </c>
      <c r="X28" s="55">
        <f>SUM(Z28,AB28,AD28,AF28,AH28,'～深江町3'!F24,'～深江町3'!H24,'～深江町3'!J24,'～深江町3'!L24,'～深江町3'!N24,'～深江町3'!P24,'～深江町3'!R24)</f>
        <v>5912</v>
      </c>
      <c r="Y28" s="55">
        <v>91</v>
      </c>
      <c r="Z28" s="55">
        <v>69</v>
      </c>
      <c r="AA28" s="54">
        <v>78</v>
      </c>
      <c r="AB28" s="54">
        <v>37</v>
      </c>
      <c r="AC28" s="54">
        <v>703</v>
      </c>
      <c r="AD28" s="54">
        <v>582</v>
      </c>
      <c r="AE28" s="54">
        <v>3360</v>
      </c>
      <c r="AF28" s="54">
        <v>1434</v>
      </c>
      <c r="AG28" s="54">
        <v>267</v>
      </c>
      <c r="AH28" s="54">
        <v>85</v>
      </c>
    </row>
    <row r="29" spans="3:34" ht="18" customHeight="1">
      <c r="C29" s="14" t="s">
        <v>56</v>
      </c>
      <c r="E29" s="53">
        <f>SUM(G29,O29,W29,'～深江町3'!S25)</f>
        <v>16311</v>
      </c>
      <c r="F29" s="54">
        <f>SUM(H29,P29,X29,'～深江町3'!T25)</f>
        <v>9344</v>
      </c>
      <c r="G29" s="54">
        <f aca="true" t="shared" si="7" ref="G29:H41">SUM(I29,K29,M29)</f>
        <v>3550</v>
      </c>
      <c r="H29" s="54">
        <f t="shared" si="7"/>
        <v>2003</v>
      </c>
      <c r="I29" s="59">
        <v>2844</v>
      </c>
      <c r="J29" s="59">
        <v>1502</v>
      </c>
      <c r="K29" s="59">
        <v>11</v>
      </c>
      <c r="L29" s="59">
        <v>11</v>
      </c>
      <c r="M29" s="54">
        <v>695</v>
      </c>
      <c r="N29" s="54">
        <v>490</v>
      </c>
      <c r="O29" s="55">
        <f t="shared" si="6"/>
        <v>4419</v>
      </c>
      <c r="P29" s="55">
        <f t="shared" si="6"/>
        <v>3574</v>
      </c>
      <c r="Q29" s="60">
        <v>1</v>
      </c>
      <c r="R29" s="60">
        <v>1</v>
      </c>
      <c r="S29" s="55">
        <v>2007</v>
      </c>
      <c r="T29" s="55">
        <v>1766</v>
      </c>
      <c r="U29" s="55">
        <v>2411</v>
      </c>
      <c r="V29" s="55">
        <v>1807</v>
      </c>
      <c r="W29" s="55">
        <f>SUM(Y29,AA29,AC29,AE29,AG29,'～深江町3'!E25,'～深江町3'!G25,'～深江町3'!I25,'～深江町3'!K25,'～深江町3'!M25,'～深江町3'!O25,'～深江町3'!Q25)</f>
        <v>8336</v>
      </c>
      <c r="X29" s="55">
        <f>SUM(Z29,AB29,AD29,AF29,AH29,'～深江町3'!F25,'～深江町3'!H25,'～深江町3'!J25,'～深江町3'!L25,'～深江町3'!N25,'～深江町3'!P25,'～深江町3'!R25)</f>
        <v>3765</v>
      </c>
      <c r="Y29" s="60">
        <v>129</v>
      </c>
      <c r="Z29" s="60">
        <v>115</v>
      </c>
      <c r="AA29" s="54">
        <v>28</v>
      </c>
      <c r="AB29" s="54">
        <v>19</v>
      </c>
      <c r="AC29" s="54">
        <v>633</v>
      </c>
      <c r="AD29" s="54">
        <v>550</v>
      </c>
      <c r="AE29" s="59">
        <v>1793</v>
      </c>
      <c r="AF29" s="59">
        <v>704</v>
      </c>
      <c r="AG29" s="59">
        <v>145</v>
      </c>
      <c r="AH29" s="59">
        <v>47</v>
      </c>
    </row>
    <row r="30" spans="2:34" ht="48" customHeight="1">
      <c r="B30" s="88" t="s">
        <v>13</v>
      </c>
      <c r="C30" s="89"/>
      <c r="E30" s="53">
        <f aca="true" t="shared" si="8" ref="E30:X30">SUM(E31:E33)</f>
        <v>39564</v>
      </c>
      <c r="F30" s="54">
        <f t="shared" si="8"/>
        <v>22435</v>
      </c>
      <c r="G30" s="54">
        <f t="shared" si="8"/>
        <v>2090</v>
      </c>
      <c r="H30" s="54">
        <f t="shared" si="8"/>
        <v>1111</v>
      </c>
      <c r="I30" s="54">
        <f t="shared" si="8"/>
        <v>1896</v>
      </c>
      <c r="J30" s="54">
        <f t="shared" si="8"/>
        <v>979</v>
      </c>
      <c r="K30" s="54">
        <f t="shared" si="8"/>
        <v>18</v>
      </c>
      <c r="L30" s="54">
        <f t="shared" si="8"/>
        <v>15</v>
      </c>
      <c r="M30" s="54">
        <f t="shared" si="8"/>
        <v>176</v>
      </c>
      <c r="N30" s="54">
        <f t="shared" si="8"/>
        <v>117</v>
      </c>
      <c r="O30" s="54">
        <f t="shared" si="8"/>
        <v>8788</v>
      </c>
      <c r="P30" s="54">
        <f t="shared" si="8"/>
        <v>7092</v>
      </c>
      <c r="Q30" s="54">
        <f t="shared" si="8"/>
        <v>8</v>
      </c>
      <c r="R30" s="54">
        <f t="shared" si="8"/>
        <v>7</v>
      </c>
      <c r="S30" s="54">
        <f t="shared" si="8"/>
        <v>3964</v>
      </c>
      <c r="T30" s="54">
        <f t="shared" si="8"/>
        <v>3413</v>
      </c>
      <c r="U30" s="54">
        <f t="shared" si="8"/>
        <v>4816</v>
      </c>
      <c r="V30" s="54">
        <f t="shared" si="8"/>
        <v>3672</v>
      </c>
      <c r="W30" s="54">
        <f t="shared" si="8"/>
        <v>28521</v>
      </c>
      <c r="X30" s="54">
        <f t="shared" si="8"/>
        <v>14143</v>
      </c>
      <c r="Y30" s="54">
        <f aca="true" t="shared" si="9" ref="Y30:AF30">SUM(Y31:Y33)</f>
        <v>235</v>
      </c>
      <c r="Z30" s="54">
        <f t="shared" si="9"/>
        <v>200</v>
      </c>
      <c r="AA30" s="54">
        <f t="shared" si="9"/>
        <v>669</v>
      </c>
      <c r="AB30" s="54">
        <f t="shared" si="9"/>
        <v>476</v>
      </c>
      <c r="AC30" s="54">
        <f t="shared" si="9"/>
        <v>1763</v>
      </c>
      <c r="AD30" s="54">
        <f t="shared" si="9"/>
        <v>1605</v>
      </c>
      <c r="AE30" s="54">
        <f t="shared" si="9"/>
        <v>7540</v>
      </c>
      <c r="AF30" s="54">
        <f t="shared" si="9"/>
        <v>3579</v>
      </c>
      <c r="AG30" s="54">
        <f>SUM(AG31:AG33)</f>
        <v>1097</v>
      </c>
      <c r="AH30" s="54">
        <f>SUM(AH31:AH33)</f>
        <v>448</v>
      </c>
    </row>
    <row r="31" spans="3:34" ht="33" customHeight="1">
      <c r="C31" s="19" t="s">
        <v>14</v>
      </c>
      <c r="E31" s="53">
        <f>SUM(G31,O31,W31,'～深江町3'!S27)</f>
        <v>19419</v>
      </c>
      <c r="F31" s="54">
        <f>SUM(H31,P31,X31,'～深江町3'!T27)</f>
        <v>11187</v>
      </c>
      <c r="G31" s="54">
        <f t="shared" si="7"/>
        <v>768</v>
      </c>
      <c r="H31" s="54">
        <f t="shared" si="7"/>
        <v>384</v>
      </c>
      <c r="I31" s="54">
        <v>736</v>
      </c>
      <c r="J31" s="54">
        <v>356</v>
      </c>
      <c r="K31" s="59">
        <v>1</v>
      </c>
      <c r="L31" s="59">
        <v>1</v>
      </c>
      <c r="M31" s="54">
        <v>31</v>
      </c>
      <c r="N31" s="54">
        <v>27</v>
      </c>
      <c r="O31" s="55">
        <f t="shared" si="6"/>
        <v>3994</v>
      </c>
      <c r="P31" s="55">
        <f t="shared" si="6"/>
        <v>3278</v>
      </c>
      <c r="Q31" s="60">
        <v>4</v>
      </c>
      <c r="R31" s="60">
        <v>3</v>
      </c>
      <c r="S31" s="55">
        <v>1577</v>
      </c>
      <c r="T31" s="55">
        <v>1339</v>
      </c>
      <c r="U31" s="55">
        <v>2413</v>
      </c>
      <c r="V31" s="55">
        <v>1936</v>
      </c>
      <c r="W31" s="55">
        <f>SUM(Y31,AA31,AC31,AE31,AG31,'～深江町3'!E27,'～深江町3'!G27,'～深江町3'!I27,'～深江町3'!K27,'～深江町3'!M27,'～深江町3'!O27,'～深江町3'!Q27)</f>
        <v>14553</v>
      </c>
      <c r="X31" s="55">
        <f>SUM(Z31,AB31,AD31,AF31,AH31,'～深江町3'!F27,'～深江町3'!H27,'～深江町3'!J27,'～深江町3'!L27,'～深江町3'!N27,'～深江町3'!P27,'～深江町3'!R27)</f>
        <v>7470</v>
      </c>
      <c r="Y31" s="55">
        <v>146</v>
      </c>
      <c r="Z31" s="55">
        <v>124</v>
      </c>
      <c r="AA31" s="54">
        <v>473</v>
      </c>
      <c r="AB31" s="54">
        <v>341</v>
      </c>
      <c r="AC31" s="54">
        <v>726</v>
      </c>
      <c r="AD31" s="54">
        <v>639</v>
      </c>
      <c r="AE31" s="54">
        <v>3654</v>
      </c>
      <c r="AF31" s="54">
        <v>1758</v>
      </c>
      <c r="AG31" s="54">
        <v>674</v>
      </c>
      <c r="AH31" s="54">
        <v>294</v>
      </c>
    </row>
    <row r="32" spans="3:34" ht="18" customHeight="1">
      <c r="C32" s="19" t="s">
        <v>15</v>
      </c>
      <c r="E32" s="53">
        <f>SUM(G32,O32,W32,'～深江町3'!S28)</f>
        <v>13915</v>
      </c>
      <c r="F32" s="54">
        <f>SUM(H32,P32,X32,'～深江町3'!T28)</f>
        <v>7838</v>
      </c>
      <c r="G32" s="54">
        <f t="shared" si="7"/>
        <v>458</v>
      </c>
      <c r="H32" s="54">
        <f t="shared" si="7"/>
        <v>257</v>
      </c>
      <c r="I32" s="54">
        <v>415</v>
      </c>
      <c r="J32" s="54">
        <v>224</v>
      </c>
      <c r="K32" s="59">
        <v>2</v>
      </c>
      <c r="L32" s="59">
        <v>1</v>
      </c>
      <c r="M32" s="54">
        <v>41</v>
      </c>
      <c r="N32" s="54">
        <v>32</v>
      </c>
      <c r="O32" s="55">
        <f t="shared" si="6"/>
        <v>3274</v>
      </c>
      <c r="P32" s="55">
        <f t="shared" si="6"/>
        <v>2622</v>
      </c>
      <c r="Q32" s="55">
        <v>3</v>
      </c>
      <c r="R32" s="60">
        <v>3</v>
      </c>
      <c r="S32" s="55">
        <v>1540</v>
      </c>
      <c r="T32" s="55">
        <v>1348</v>
      </c>
      <c r="U32" s="55">
        <v>1731</v>
      </c>
      <c r="V32" s="55">
        <v>1271</v>
      </c>
      <c r="W32" s="55">
        <f>SUM(Y32,AA32,AC32,AE32,AG32,'～深江町3'!E28,'～深江町3'!G28,'～深江町3'!I28,'～深江町3'!K28,'～深江町3'!M28,'～深江町3'!O28,'～深江町3'!Q28)</f>
        <v>10145</v>
      </c>
      <c r="X32" s="55">
        <f>SUM(Z32,AB32,AD32,AF32,AH32,'～深江町3'!F28,'～深江町3'!H28,'～深江町3'!J28,'～深江町3'!L28,'～深江町3'!N28,'～深江町3'!P28,'～深江町3'!R28)</f>
        <v>4941</v>
      </c>
      <c r="Y32" s="55">
        <v>65</v>
      </c>
      <c r="Z32" s="55">
        <v>55</v>
      </c>
      <c r="AA32" s="54">
        <v>163</v>
      </c>
      <c r="AB32" s="54">
        <v>112</v>
      </c>
      <c r="AC32" s="54">
        <v>689</v>
      </c>
      <c r="AD32" s="54">
        <v>645</v>
      </c>
      <c r="AE32" s="54">
        <v>2897</v>
      </c>
      <c r="AF32" s="54">
        <v>1373</v>
      </c>
      <c r="AG32" s="54">
        <v>359</v>
      </c>
      <c r="AH32" s="54">
        <v>131</v>
      </c>
    </row>
    <row r="33" spans="3:34" ht="18" customHeight="1">
      <c r="C33" s="19" t="s">
        <v>16</v>
      </c>
      <c r="E33" s="53">
        <f>SUM(G33,O33,W33,'～深江町3'!S29)</f>
        <v>6230</v>
      </c>
      <c r="F33" s="54">
        <f>SUM(H33,P33,X33,'～深江町3'!T29)</f>
        <v>3410</v>
      </c>
      <c r="G33" s="54">
        <f t="shared" si="7"/>
        <v>864</v>
      </c>
      <c r="H33" s="54">
        <f t="shared" si="7"/>
        <v>470</v>
      </c>
      <c r="I33" s="54">
        <v>745</v>
      </c>
      <c r="J33" s="54">
        <v>399</v>
      </c>
      <c r="K33" s="54">
        <v>15</v>
      </c>
      <c r="L33" s="54">
        <v>13</v>
      </c>
      <c r="M33" s="54">
        <v>104</v>
      </c>
      <c r="N33" s="54">
        <v>58</v>
      </c>
      <c r="O33" s="55">
        <f t="shared" si="6"/>
        <v>1520</v>
      </c>
      <c r="P33" s="55">
        <f t="shared" si="6"/>
        <v>1192</v>
      </c>
      <c r="Q33" s="55">
        <v>1</v>
      </c>
      <c r="R33" s="55">
        <v>1</v>
      </c>
      <c r="S33" s="55">
        <v>847</v>
      </c>
      <c r="T33" s="55">
        <v>726</v>
      </c>
      <c r="U33" s="55">
        <v>672</v>
      </c>
      <c r="V33" s="55">
        <v>465</v>
      </c>
      <c r="W33" s="55">
        <f>SUM(Y33,AA33,AC33,AE33,AG33,'～深江町3'!E29,'～深江町3'!G29,'～深江町3'!I29,'～深江町3'!K29,'～深江町3'!M29,'～深江町3'!O29,'～深江町3'!Q29)</f>
        <v>3823</v>
      </c>
      <c r="X33" s="55">
        <f>SUM(Z33,AB33,AD33,AF33,AH33,'～深江町3'!F29,'～深江町3'!H29,'～深江町3'!J29,'～深江町3'!L29,'～深江町3'!N29,'～深江町3'!P29,'～深江町3'!R29)</f>
        <v>1732</v>
      </c>
      <c r="Y33" s="55">
        <v>24</v>
      </c>
      <c r="Z33" s="55">
        <v>21</v>
      </c>
      <c r="AA33" s="54">
        <v>33</v>
      </c>
      <c r="AB33" s="54">
        <v>23</v>
      </c>
      <c r="AC33" s="54">
        <v>348</v>
      </c>
      <c r="AD33" s="54">
        <v>321</v>
      </c>
      <c r="AE33" s="54">
        <v>989</v>
      </c>
      <c r="AF33" s="54">
        <v>448</v>
      </c>
      <c r="AG33" s="54">
        <v>64</v>
      </c>
      <c r="AH33" s="54">
        <v>23</v>
      </c>
    </row>
    <row r="34" spans="2:34" ht="42.75" customHeight="1">
      <c r="B34" s="88" t="s">
        <v>17</v>
      </c>
      <c r="C34" s="89"/>
      <c r="E34" s="53">
        <f aca="true" t="shared" si="10" ref="E34:X34">SUM(E35:E37)</f>
        <v>20036</v>
      </c>
      <c r="F34" s="54">
        <f t="shared" si="10"/>
        <v>10698</v>
      </c>
      <c r="G34" s="54">
        <f t="shared" si="10"/>
        <v>1930</v>
      </c>
      <c r="H34" s="54">
        <f t="shared" si="10"/>
        <v>1123</v>
      </c>
      <c r="I34" s="54">
        <f t="shared" si="10"/>
        <v>1848</v>
      </c>
      <c r="J34" s="54">
        <f t="shared" si="10"/>
        <v>1063</v>
      </c>
      <c r="K34" s="54">
        <f t="shared" si="10"/>
        <v>15</v>
      </c>
      <c r="L34" s="54">
        <f t="shared" si="10"/>
        <v>14</v>
      </c>
      <c r="M34" s="54">
        <f t="shared" si="10"/>
        <v>67</v>
      </c>
      <c r="N34" s="54">
        <f t="shared" si="10"/>
        <v>46</v>
      </c>
      <c r="O34" s="54">
        <f t="shared" si="10"/>
        <v>6447</v>
      </c>
      <c r="P34" s="54">
        <f t="shared" si="10"/>
        <v>4136</v>
      </c>
      <c r="Q34" s="54">
        <f t="shared" si="10"/>
        <v>13</v>
      </c>
      <c r="R34" s="54">
        <f t="shared" si="10"/>
        <v>11</v>
      </c>
      <c r="S34" s="54">
        <f t="shared" si="10"/>
        <v>1902</v>
      </c>
      <c r="T34" s="54">
        <f t="shared" si="10"/>
        <v>1645</v>
      </c>
      <c r="U34" s="54">
        <f t="shared" si="10"/>
        <v>4532</v>
      </c>
      <c r="V34" s="54">
        <f t="shared" si="10"/>
        <v>2480</v>
      </c>
      <c r="W34" s="54">
        <f t="shared" si="10"/>
        <v>11637</v>
      </c>
      <c r="X34" s="54">
        <f t="shared" si="10"/>
        <v>5427</v>
      </c>
      <c r="Y34" s="54">
        <f aca="true" t="shared" si="11" ref="Y34:AH34">SUM(Y35:Y37)</f>
        <v>56</v>
      </c>
      <c r="Z34" s="54">
        <f t="shared" si="11"/>
        <v>51</v>
      </c>
      <c r="AA34" s="54">
        <f t="shared" si="11"/>
        <v>102</v>
      </c>
      <c r="AB34" s="54">
        <f t="shared" si="11"/>
        <v>78</v>
      </c>
      <c r="AC34" s="54">
        <f t="shared" si="11"/>
        <v>874</v>
      </c>
      <c r="AD34" s="54">
        <f t="shared" si="11"/>
        <v>733</v>
      </c>
      <c r="AE34" s="54">
        <f t="shared" si="11"/>
        <v>3392</v>
      </c>
      <c r="AF34" s="54">
        <f t="shared" si="11"/>
        <v>1575</v>
      </c>
      <c r="AG34" s="54">
        <f t="shared" si="11"/>
        <v>239</v>
      </c>
      <c r="AH34" s="54">
        <f t="shared" si="11"/>
        <v>92</v>
      </c>
    </row>
    <row r="35" spans="3:34" ht="33" customHeight="1">
      <c r="C35" s="20" t="s">
        <v>18</v>
      </c>
      <c r="E35" s="53">
        <f>SUM(G35,O35,W35,'～深江町3'!S31)</f>
        <v>4734</v>
      </c>
      <c r="F35" s="54">
        <f>SUM(H35,P35,X35,'～深江町3'!T31)</f>
        <v>2565</v>
      </c>
      <c r="G35" s="54">
        <f t="shared" si="7"/>
        <v>1026</v>
      </c>
      <c r="H35" s="54">
        <f t="shared" si="7"/>
        <v>572</v>
      </c>
      <c r="I35" s="54">
        <v>996</v>
      </c>
      <c r="J35" s="54">
        <v>550</v>
      </c>
      <c r="K35" s="59">
        <v>9</v>
      </c>
      <c r="L35" s="59">
        <v>8</v>
      </c>
      <c r="M35" s="54">
        <v>21</v>
      </c>
      <c r="N35" s="54">
        <v>14</v>
      </c>
      <c r="O35" s="55">
        <f t="shared" si="6"/>
        <v>1080</v>
      </c>
      <c r="P35" s="55">
        <f t="shared" si="6"/>
        <v>786</v>
      </c>
      <c r="Q35" s="55">
        <v>4</v>
      </c>
      <c r="R35" s="55">
        <v>3</v>
      </c>
      <c r="S35" s="55">
        <v>457</v>
      </c>
      <c r="T35" s="55">
        <v>402</v>
      </c>
      <c r="U35" s="55">
        <v>619</v>
      </c>
      <c r="V35" s="55">
        <v>381</v>
      </c>
      <c r="W35" s="55">
        <f>SUM(Y35,AA35,AC35,AE35,AG35,'～深江町3'!E31,'～深江町3'!G31,'～深江町3'!I31,'～深江町3'!K31,'～深江町3'!M31,'～深江町3'!O31,'～深江町3'!Q31)</f>
        <v>2623</v>
      </c>
      <c r="X35" s="55">
        <f>SUM(Z35,AB35,AD35,AF35,AH35,'～深江町3'!F31,'～深江町3'!H31,'～深江町3'!J31,'～深江町3'!L31,'～深江町3'!N31,'～深江町3'!P31,'～深江町3'!R31)</f>
        <v>1204</v>
      </c>
      <c r="Y35" s="55">
        <v>21</v>
      </c>
      <c r="Z35" s="55">
        <v>20</v>
      </c>
      <c r="AA35" s="54">
        <v>30</v>
      </c>
      <c r="AB35" s="54">
        <v>25</v>
      </c>
      <c r="AC35" s="54">
        <v>249</v>
      </c>
      <c r="AD35" s="54">
        <v>196</v>
      </c>
      <c r="AE35" s="54">
        <v>606</v>
      </c>
      <c r="AF35" s="54">
        <v>284</v>
      </c>
      <c r="AG35" s="54">
        <v>50</v>
      </c>
      <c r="AH35" s="54">
        <v>18</v>
      </c>
    </row>
    <row r="36" spans="3:34" ht="18" customHeight="1">
      <c r="C36" s="20" t="s">
        <v>19</v>
      </c>
      <c r="E36" s="53">
        <f>SUM(G36,O36,W36,'～深江町3'!S32)</f>
        <v>7340</v>
      </c>
      <c r="F36" s="54">
        <f>SUM(H36,P36,X36,'～深江町3'!T32)</f>
        <v>3947</v>
      </c>
      <c r="G36" s="54">
        <f t="shared" si="7"/>
        <v>461</v>
      </c>
      <c r="H36" s="54">
        <f t="shared" si="7"/>
        <v>272</v>
      </c>
      <c r="I36" s="54">
        <v>414</v>
      </c>
      <c r="J36" s="54">
        <v>239</v>
      </c>
      <c r="K36" s="54">
        <v>3</v>
      </c>
      <c r="L36" s="54">
        <v>3</v>
      </c>
      <c r="M36" s="54">
        <v>44</v>
      </c>
      <c r="N36" s="54">
        <v>30</v>
      </c>
      <c r="O36" s="55">
        <f t="shared" si="6"/>
        <v>2191</v>
      </c>
      <c r="P36" s="55">
        <f t="shared" si="6"/>
        <v>1471</v>
      </c>
      <c r="Q36" s="55">
        <v>5</v>
      </c>
      <c r="R36" s="55">
        <v>5</v>
      </c>
      <c r="S36" s="55">
        <v>737</v>
      </c>
      <c r="T36" s="55">
        <v>629</v>
      </c>
      <c r="U36" s="55">
        <v>1449</v>
      </c>
      <c r="V36" s="55">
        <v>837</v>
      </c>
      <c r="W36" s="55">
        <f>SUM(Y36,AA36,AC36,AE36,AG36,'～深江町3'!E32,'～深江町3'!G32,'～深江町3'!I32,'～深江町3'!K32,'～深江町3'!M32,'～深江町3'!O32,'～深江町3'!Q32)</f>
        <v>4684</v>
      </c>
      <c r="X36" s="55">
        <f>SUM(Z36,AB36,AD36,AF36,AH36,'～深江町3'!F32,'～深江町3'!H32,'～深江町3'!J32,'～深江町3'!L32,'～深江町3'!N32,'～深江町3'!P32,'～深江町3'!R32)</f>
        <v>2201</v>
      </c>
      <c r="Y36" s="55">
        <v>15</v>
      </c>
      <c r="Z36" s="55">
        <v>13</v>
      </c>
      <c r="AA36" s="54">
        <v>34</v>
      </c>
      <c r="AB36" s="54">
        <v>24</v>
      </c>
      <c r="AC36" s="54">
        <v>342</v>
      </c>
      <c r="AD36" s="54">
        <v>290</v>
      </c>
      <c r="AE36" s="54">
        <v>1194</v>
      </c>
      <c r="AF36" s="54">
        <v>550</v>
      </c>
      <c r="AG36" s="54">
        <v>101</v>
      </c>
      <c r="AH36" s="54">
        <v>39</v>
      </c>
    </row>
    <row r="37" spans="3:34" ht="18" customHeight="1">
      <c r="C37" s="20" t="s">
        <v>20</v>
      </c>
      <c r="E37" s="53">
        <f>SUM(G37,O37,W37,'～深江町3'!S33)</f>
        <v>7962</v>
      </c>
      <c r="F37" s="54">
        <f>SUM(H37,P37,X37,'～深江町3'!T33)</f>
        <v>4186</v>
      </c>
      <c r="G37" s="54">
        <f t="shared" si="7"/>
        <v>443</v>
      </c>
      <c r="H37" s="54">
        <f t="shared" si="7"/>
        <v>279</v>
      </c>
      <c r="I37" s="54">
        <v>438</v>
      </c>
      <c r="J37" s="54">
        <v>274</v>
      </c>
      <c r="K37" s="54">
        <v>3</v>
      </c>
      <c r="L37" s="54">
        <v>3</v>
      </c>
      <c r="M37" s="54">
        <v>2</v>
      </c>
      <c r="N37" s="54">
        <v>2</v>
      </c>
      <c r="O37" s="55">
        <f t="shared" si="6"/>
        <v>3176</v>
      </c>
      <c r="P37" s="55">
        <f t="shared" si="6"/>
        <v>1879</v>
      </c>
      <c r="Q37" s="55">
        <v>4</v>
      </c>
      <c r="R37" s="55">
        <v>3</v>
      </c>
      <c r="S37" s="55">
        <v>708</v>
      </c>
      <c r="T37" s="55">
        <v>614</v>
      </c>
      <c r="U37" s="55">
        <v>2464</v>
      </c>
      <c r="V37" s="55">
        <v>1262</v>
      </c>
      <c r="W37" s="55">
        <f>SUM(Y37,AA37,AC37,AE37,AG37,'～深江町3'!E33,'～深江町3'!G33,'～深江町3'!I33,'～深江町3'!K33,'～深江町3'!M33,'～深江町3'!O33,'～深江町3'!Q33)</f>
        <v>4330</v>
      </c>
      <c r="X37" s="55">
        <f>SUM(Z37,AB37,AD37,AF37,AH37,'～深江町3'!F33,'～深江町3'!H33,'～深江町3'!J33,'～深江町3'!L33,'～深江町3'!N33,'～深江町3'!P33,'～深江町3'!R33)</f>
        <v>2022</v>
      </c>
      <c r="Y37" s="55">
        <v>20</v>
      </c>
      <c r="Z37" s="55">
        <v>18</v>
      </c>
      <c r="AA37" s="54">
        <v>38</v>
      </c>
      <c r="AB37" s="54">
        <v>29</v>
      </c>
      <c r="AC37" s="54">
        <v>283</v>
      </c>
      <c r="AD37" s="54">
        <v>247</v>
      </c>
      <c r="AE37" s="54">
        <v>1592</v>
      </c>
      <c r="AF37" s="54">
        <v>741</v>
      </c>
      <c r="AG37" s="54">
        <v>88</v>
      </c>
      <c r="AH37" s="54">
        <v>35</v>
      </c>
    </row>
    <row r="38" spans="2:34" ht="42" customHeight="1">
      <c r="B38" s="88" t="s">
        <v>21</v>
      </c>
      <c r="C38" s="89"/>
      <c r="E38" s="53">
        <f aca="true" t="shared" si="12" ref="E38:AH38">SUM(E39:E54)</f>
        <v>56838</v>
      </c>
      <c r="F38" s="54">
        <f t="shared" si="12"/>
        <v>30640</v>
      </c>
      <c r="G38" s="54">
        <f t="shared" si="12"/>
        <v>14653</v>
      </c>
      <c r="H38" s="54">
        <f t="shared" si="12"/>
        <v>8465</v>
      </c>
      <c r="I38" s="54">
        <f t="shared" si="12"/>
        <v>13634</v>
      </c>
      <c r="J38" s="54">
        <f t="shared" si="12"/>
        <v>7659</v>
      </c>
      <c r="K38" s="54">
        <f t="shared" si="12"/>
        <v>18</v>
      </c>
      <c r="L38" s="54">
        <f t="shared" si="12"/>
        <v>18</v>
      </c>
      <c r="M38" s="54">
        <f t="shared" si="12"/>
        <v>1001</v>
      </c>
      <c r="N38" s="54">
        <f t="shared" si="12"/>
        <v>788</v>
      </c>
      <c r="O38" s="54">
        <f t="shared" si="12"/>
        <v>12519</v>
      </c>
      <c r="P38" s="54">
        <f t="shared" si="12"/>
        <v>8254</v>
      </c>
      <c r="Q38" s="54">
        <f t="shared" si="12"/>
        <v>11</v>
      </c>
      <c r="R38" s="54">
        <f t="shared" si="12"/>
        <v>9</v>
      </c>
      <c r="S38" s="54">
        <f t="shared" si="12"/>
        <v>5699</v>
      </c>
      <c r="T38" s="54">
        <f t="shared" si="12"/>
        <v>5163</v>
      </c>
      <c r="U38" s="54">
        <f t="shared" si="12"/>
        <v>6809</v>
      </c>
      <c r="V38" s="54">
        <f t="shared" si="12"/>
        <v>3082</v>
      </c>
      <c r="W38" s="54">
        <f t="shared" si="12"/>
        <v>29630</v>
      </c>
      <c r="X38" s="54">
        <f t="shared" si="12"/>
        <v>13899</v>
      </c>
      <c r="Y38" s="54">
        <f t="shared" si="12"/>
        <v>77</v>
      </c>
      <c r="Z38" s="54">
        <f t="shared" si="12"/>
        <v>70</v>
      </c>
      <c r="AA38" s="54">
        <f t="shared" si="12"/>
        <v>117</v>
      </c>
      <c r="AB38" s="54">
        <f t="shared" si="12"/>
        <v>69</v>
      </c>
      <c r="AC38" s="54">
        <f t="shared" si="12"/>
        <v>1944</v>
      </c>
      <c r="AD38" s="54">
        <f t="shared" si="12"/>
        <v>1775</v>
      </c>
      <c r="AE38" s="54">
        <f t="shared" si="12"/>
        <v>8287</v>
      </c>
      <c r="AF38" s="54">
        <f t="shared" si="12"/>
        <v>3995</v>
      </c>
      <c r="AG38" s="54">
        <f t="shared" si="12"/>
        <v>664</v>
      </c>
      <c r="AH38" s="54">
        <f t="shared" si="12"/>
        <v>254</v>
      </c>
    </row>
    <row r="39" spans="3:34" ht="33" customHeight="1">
      <c r="C39" s="20" t="s">
        <v>22</v>
      </c>
      <c r="E39" s="53">
        <f>SUM(G39,O39,W39,'～深江町3'!S35)</f>
        <v>5832</v>
      </c>
      <c r="F39" s="54">
        <f>SUM(H39,P39,X39,'～深江町3'!T35)</f>
        <v>3140</v>
      </c>
      <c r="G39" s="54">
        <f t="shared" si="7"/>
        <v>1720</v>
      </c>
      <c r="H39" s="54">
        <f t="shared" si="7"/>
        <v>992</v>
      </c>
      <c r="I39" s="54">
        <v>1538</v>
      </c>
      <c r="J39" s="54">
        <v>876</v>
      </c>
      <c r="K39" s="59">
        <v>4</v>
      </c>
      <c r="L39" s="59">
        <v>4</v>
      </c>
      <c r="M39" s="54">
        <v>178</v>
      </c>
      <c r="N39" s="54">
        <v>112</v>
      </c>
      <c r="O39" s="55">
        <f t="shared" si="6"/>
        <v>1549</v>
      </c>
      <c r="P39" s="55">
        <f t="shared" si="6"/>
        <v>989</v>
      </c>
      <c r="Q39" s="60" t="s">
        <v>118</v>
      </c>
      <c r="R39" s="60" t="s">
        <v>118</v>
      </c>
      <c r="S39" s="55">
        <v>734</v>
      </c>
      <c r="T39" s="55">
        <v>666</v>
      </c>
      <c r="U39" s="55">
        <v>815</v>
      </c>
      <c r="V39" s="55">
        <v>323</v>
      </c>
      <c r="W39" s="55">
        <f>SUM(Y39,AA39,AC39,AE39,AG39,'～深江町3'!E35,'～深江町3'!G35,'～深江町3'!I35,'～深江町3'!K35,'～深江町3'!M35,'～深江町3'!O35,'～深江町3'!Q35)</f>
        <v>2561</v>
      </c>
      <c r="X39" s="55">
        <f>SUM(Z39,AB39,AD39,AF39,AH39,'～深江町3'!F35,'～深江町3'!H35,'～深江町3'!J35,'～深江町3'!L35,'～深江町3'!N35,'～深江町3'!P35,'～深江町3'!R35)</f>
        <v>1157</v>
      </c>
      <c r="Y39" s="55">
        <v>1</v>
      </c>
      <c r="Z39" s="56" t="s">
        <v>118</v>
      </c>
      <c r="AA39" s="54">
        <v>19</v>
      </c>
      <c r="AB39" s="54">
        <v>11</v>
      </c>
      <c r="AC39" s="54">
        <v>122</v>
      </c>
      <c r="AD39" s="54">
        <v>105</v>
      </c>
      <c r="AE39" s="54">
        <v>766</v>
      </c>
      <c r="AF39" s="54">
        <v>376</v>
      </c>
      <c r="AG39" s="59">
        <v>51</v>
      </c>
      <c r="AH39" s="59">
        <v>20</v>
      </c>
    </row>
    <row r="40" spans="3:34" ht="18" customHeight="1">
      <c r="C40" s="20" t="s">
        <v>23</v>
      </c>
      <c r="E40" s="53">
        <f>SUM(G40,O40,W40,'～深江町3'!S36)</f>
        <v>5783</v>
      </c>
      <c r="F40" s="54">
        <f>SUM(H40,P40,X40,'～深江町3'!T36)</f>
        <v>3095</v>
      </c>
      <c r="G40" s="54">
        <f t="shared" si="7"/>
        <v>1647</v>
      </c>
      <c r="H40" s="54">
        <f t="shared" si="7"/>
        <v>898</v>
      </c>
      <c r="I40" s="54">
        <v>1593</v>
      </c>
      <c r="J40" s="54">
        <v>861</v>
      </c>
      <c r="K40" s="59">
        <v>4</v>
      </c>
      <c r="L40" s="59">
        <v>4</v>
      </c>
      <c r="M40" s="54">
        <v>50</v>
      </c>
      <c r="N40" s="54">
        <v>33</v>
      </c>
      <c r="O40" s="55">
        <f t="shared" si="6"/>
        <v>1317</v>
      </c>
      <c r="P40" s="55">
        <f t="shared" si="6"/>
        <v>807</v>
      </c>
      <c r="Q40" s="60" t="s">
        <v>118</v>
      </c>
      <c r="R40" s="60" t="s">
        <v>118</v>
      </c>
      <c r="S40" s="55">
        <v>564</v>
      </c>
      <c r="T40" s="55">
        <v>502</v>
      </c>
      <c r="U40" s="55">
        <v>753</v>
      </c>
      <c r="V40" s="55">
        <v>305</v>
      </c>
      <c r="W40" s="55">
        <f>SUM(Y40,AA40,AC40,AE40,AG40,'～深江町3'!E36,'～深江町3'!G36,'～深江町3'!I36,'～深江町3'!K36,'～深江町3'!M36,'～深江町3'!O36,'～深江町3'!Q36)</f>
        <v>2817</v>
      </c>
      <c r="X40" s="55">
        <f>SUM(Z40,AB40,AD40,AF40,AH40,'～深江町3'!F36,'～深江町3'!H36,'～深江町3'!J36,'～深江町3'!L36,'～深江町3'!N36,'～深江町3'!P36,'～深江町3'!R36)</f>
        <v>1389</v>
      </c>
      <c r="Y40" s="55">
        <v>7</v>
      </c>
      <c r="Z40" s="55">
        <v>6</v>
      </c>
      <c r="AA40" s="54">
        <v>9</v>
      </c>
      <c r="AB40" s="54">
        <v>3</v>
      </c>
      <c r="AC40" s="54">
        <v>200</v>
      </c>
      <c r="AD40" s="54">
        <v>169</v>
      </c>
      <c r="AE40" s="54">
        <v>891</v>
      </c>
      <c r="AF40" s="54">
        <v>438</v>
      </c>
      <c r="AG40" s="59">
        <v>71</v>
      </c>
      <c r="AH40" s="59">
        <v>30</v>
      </c>
    </row>
    <row r="41" spans="3:34" ht="18" customHeight="1">
      <c r="C41" s="20" t="s">
        <v>24</v>
      </c>
      <c r="E41" s="53">
        <f>SUM(G41,O41,W41,'～深江町3'!S37)</f>
        <v>3141</v>
      </c>
      <c r="F41" s="54">
        <f>SUM(H41,P41,X41,'～深江町3'!T37)</f>
        <v>1644</v>
      </c>
      <c r="G41" s="54">
        <f t="shared" si="7"/>
        <v>951</v>
      </c>
      <c r="H41" s="54">
        <f t="shared" si="7"/>
        <v>512</v>
      </c>
      <c r="I41" s="54">
        <v>922</v>
      </c>
      <c r="J41" s="54">
        <v>495</v>
      </c>
      <c r="K41" s="54">
        <v>1</v>
      </c>
      <c r="L41" s="54">
        <v>1</v>
      </c>
      <c r="M41" s="54">
        <v>28</v>
      </c>
      <c r="N41" s="54">
        <v>16</v>
      </c>
      <c r="O41" s="55">
        <f t="shared" si="6"/>
        <v>871</v>
      </c>
      <c r="P41" s="55">
        <f t="shared" si="6"/>
        <v>539</v>
      </c>
      <c r="Q41" s="60" t="s">
        <v>118</v>
      </c>
      <c r="R41" s="60" t="s">
        <v>118</v>
      </c>
      <c r="S41" s="55">
        <v>348</v>
      </c>
      <c r="T41" s="55">
        <v>319</v>
      </c>
      <c r="U41" s="55">
        <v>523</v>
      </c>
      <c r="V41" s="55">
        <v>220</v>
      </c>
      <c r="W41" s="55">
        <f>SUM(Y41,AA41,AC41,AE41,AG41,'～深江町3'!E37,'～深江町3'!G37,'～深江町3'!I37,'～深江町3'!K37,'～深江町3'!M37,'～深江町3'!O37,'～深江町3'!Q37)</f>
        <v>1317</v>
      </c>
      <c r="X41" s="55">
        <f>SUM(Z41,AB41,AD41,AF41,AH41,'～深江町3'!F37,'～深江町3'!H37,'～深江町3'!J37,'～深江町3'!L37,'～深江町3'!N37,'～深江町3'!P37,'～深江町3'!R37)</f>
        <v>591</v>
      </c>
      <c r="Y41" s="55">
        <v>7</v>
      </c>
      <c r="Z41" s="55">
        <v>6</v>
      </c>
      <c r="AA41" s="54">
        <v>6</v>
      </c>
      <c r="AB41" s="54">
        <v>3</v>
      </c>
      <c r="AC41" s="54">
        <v>83</v>
      </c>
      <c r="AD41" s="54">
        <v>77</v>
      </c>
      <c r="AE41" s="54">
        <v>358</v>
      </c>
      <c r="AF41" s="54">
        <v>181</v>
      </c>
      <c r="AG41" s="59">
        <v>21</v>
      </c>
      <c r="AH41" s="59">
        <v>4</v>
      </c>
    </row>
    <row r="42" spans="3:34" ht="18" customHeight="1">
      <c r="C42" s="20" t="s">
        <v>25</v>
      </c>
      <c r="E42" s="53">
        <f>SUM(G42,O42,W42,'～深江町3'!S38)</f>
        <v>3803</v>
      </c>
      <c r="F42" s="54">
        <f>SUM(H42,P42,X42,'～深江町3'!T38)</f>
        <v>2077</v>
      </c>
      <c r="G42" s="54">
        <f>SUM(I42,K42,M42)</f>
        <v>1014</v>
      </c>
      <c r="H42" s="54">
        <f>SUM(J42,L42,N42)</f>
        <v>577</v>
      </c>
      <c r="I42" s="54">
        <v>1014</v>
      </c>
      <c r="J42" s="54">
        <v>577</v>
      </c>
      <c r="K42" s="59" t="s">
        <v>118</v>
      </c>
      <c r="L42" s="59" t="s">
        <v>118</v>
      </c>
      <c r="M42" s="59" t="s">
        <v>118</v>
      </c>
      <c r="N42" s="59" t="s">
        <v>118</v>
      </c>
      <c r="O42" s="55">
        <f>SUM(Q42,S42,U42)</f>
        <v>932</v>
      </c>
      <c r="P42" s="55">
        <f>SUM(R42,T42,V42)</f>
        <v>633</v>
      </c>
      <c r="Q42" s="55">
        <v>1</v>
      </c>
      <c r="R42" s="55">
        <v>1</v>
      </c>
      <c r="S42" s="55">
        <v>435</v>
      </c>
      <c r="T42" s="55">
        <v>403</v>
      </c>
      <c r="U42" s="55">
        <v>496</v>
      </c>
      <c r="V42" s="55">
        <v>229</v>
      </c>
      <c r="W42" s="55">
        <f>SUM(Y42,AA42,AC42,AE42,AG42,'～深江町3'!E38,'～深江町3'!G38,'～深江町3'!I38,'～深江町3'!K38,'～深江町3'!M38,'～深江町3'!O38,'～深江町3'!Q38)</f>
        <v>1857</v>
      </c>
      <c r="X42" s="55">
        <f>SUM(Z42,AB42,AD42,AF42,AH42,'～深江町3'!F38,'～深江町3'!H38,'～深江町3'!J38,'～深江町3'!L38,'～深江町3'!N38,'～深江町3'!P38,'～深江町3'!R38)</f>
        <v>867</v>
      </c>
      <c r="Y42" s="55">
        <v>9</v>
      </c>
      <c r="Z42" s="55">
        <v>8</v>
      </c>
      <c r="AA42" s="54">
        <v>6</v>
      </c>
      <c r="AB42" s="54">
        <v>5</v>
      </c>
      <c r="AC42" s="54">
        <v>139</v>
      </c>
      <c r="AD42" s="54">
        <v>130</v>
      </c>
      <c r="AE42" s="54">
        <v>620</v>
      </c>
      <c r="AF42" s="54">
        <v>293</v>
      </c>
      <c r="AG42" s="54">
        <v>41</v>
      </c>
      <c r="AH42" s="54">
        <v>17</v>
      </c>
    </row>
    <row r="43" spans="3:34" ht="18" customHeight="1">
      <c r="C43" s="19" t="s">
        <v>26</v>
      </c>
      <c r="E43" s="53">
        <f>SUM(G43,O43,W43,'～深江町3'!S39)</f>
        <v>2471</v>
      </c>
      <c r="F43" s="54">
        <f>SUM(H43,P43,X43,'～深江町3'!T39)</f>
        <v>1335</v>
      </c>
      <c r="G43" s="54">
        <f>SUM(I43,K43,M43)</f>
        <v>399</v>
      </c>
      <c r="H43" s="54">
        <f>SUM(J43,L43,N43)</f>
        <v>215</v>
      </c>
      <c r="I43" s="54">
        <v>398</v>
      </c>
      <c r="J43" s="54">
        <v>214</v>
      </c>
      <c r="K43" s="59" t="s">
        <v>118</v>
      </c>
      <c r="L43" s="59" t="s">
        <v>118</v>
      </c>
      <c r="M43" s="54">
        <v>1</v>
      </c>
      <c r="N43" s="54">
        <v>1</v>
      </c>
      <c r="O43" s="55">
        <f>SUM(Q43,S43,U43)</f>
        <v>529</v>
      </c>
      <c r="P43" s="55">
        <f>SUM(R43,T43,V43)</f>
        <v>367</v>
      </c>
      <c r="Q43" s="54">
        <v>3</v>
      </c>
      <c r="R43" s="54">
        <v>3</v>
      </c>
      <c r="S43" s="54">
        <v>264</v>
      </c>
      <c r="T43" s="54">
        <v>228</v>
      </c>
      <c r="U43" s="54">
        <v>262</v>
      </c>
      <c r="V43" s="54">
        <v>136</v>
      </c>
      <c r="W43" s="55">
        <f>SUM(Y43,AA43,AC43,AE43,AG43,'～深江町3'!E39,'～深江町3'!G39,'～深江町3'!I39,'～深江町3'!K39,'～深江町3'!M39,'～深江町3'!O39,'～深江町3'!Q39)</f>
        <v>1542</v>
      </c>
      <c r="X43" s="55">
        <f>SUM(Z43,AB43,AD43,AF43,AH43,'～深江町3'!F39,'～深江町3'!H39,'～深江町3'!J39,'～深江町3'!L39,'～深江町3'!N39,'～深江町3'!P39,'～深江町3'!R39)</f>
        <v>753</v>
      </c>
      <c r="Y43" s="54">
        <v>6</v>
      </c>
      <c r="Z43" s="54">
        <v>6</v>
      </c>
      <c r="AA43" s="54">
        <v>11</v>
      </c>
      <c r="AB43" s="54">
        <v>11</v>
      </c>
      <c r="AC43" s="54">
        <v>124</v>
      </c>
      <c r="AD43" s="54">
        <v>103</v>
      </c>
      <c r="AE43" s="54">
        <v>416</v>
      </c>
      <c r="AF43" s="54">
        <v>203</v>
      </c>
      <c r="AG43" s="54">
        <v>33</v>
      </c>
      <c r="AH43" s="54">
        <v>11</v>
      </c>
    </row>
    <row r="44" spans="3:34" ht="18" customHeight="1">
      <c r="C44" s="19" t="s">
        <v>27</v>
      </c>
      <c r="E44" s="53">
        <f>SUM(G44,O44,W44,'～深江町3'!S40)</f>
        <v>2639</v>
      </c>
      <c r="F44" s="54">
        <f>SUM(H44,P44,X44,'～深江町3'!T40)</f>
        <v>1466</v>
      </c>
      <c r="G44" s="54">
        <f aca="true" t="shared" si="13" ref="G44:H46">SUM(I44,K44,M44)</f>
        <v>543</v>
      </c>
      <c r="H44" s="54">
        <f t="shared" si="13"/>
        <v>313</v>
      </c>
      <c r="I44" s="54">
        <v>510</v>
      </c>
      <c r="J44" s="54">
        <v>285</v>
      </c>
      <c r="K44" s="54">
        <v>3</v>
      </c>
      <c r="L44" s="54">
        <v>3</v>
      </c>
      <c r="M44" s="54">
        <v>30</v>
      </c>
      <c r="N44" s="54">
        <v>25</v>
      </c>
      <c r="O44" s="55">
        <f aca="true" t="shared" si="14" ref="O44:P47">SUM(Q44,S44,U44)</f>
        <v>670</v>
      </c>
      <c r="P44" s="55">
        <f t="shared" si="14"/>
        <v>492</v>
      </c>
      <c r="Q44" s="55">
        <v>1</v>
      </c>
      <c r="R44" s="55">
        <v>1</v>
      </c>
      <c r="S44" s="55">
        <v>390</v>
      </c>
      <c r="T44" s="55">
        <v>361</v>
      </c>
      <c r="U44" s="55">
        <v>279</v>
      </c>
      <c r="V44" s="55">
        <v>130</v>
      </c>
      <c r="W44" s="55">
        <f>SUM(Y44,AA44,AC44,AE44,AG44,'～深江町3'!E40,'～深江町3'!G40,'～深江町3'!I40,'～深江町3'!K40,'～深江町3'!M40,'～深江町3'!O40,'～深江町3'!Q40)</f>
        <v>1424</v>
      </c>
      <c r="X44" s="55">
        <f>SUM(Z44,AB44,AD44,AF44,AH44,'～深江町3'!F40,'～深江町3'!H40,'～深江町3'!J40,'～深江町3'!L40,'～深江町3'!N40,'～深江町3'!P40,'～深江町3'!R40)</f>
        <v>661</v>
      </c>
      <c r="Y44" s="55">
        <v>4</v>
      </c>
      <c r="Z44" s="55">
        <v>4</v>
      </c>
      <c r="AA44" s="54">
        <v>6</v>
      </c>
      <c r="AB44" s="54">
        <v>4</v>
      </c>
      <c r="AC44" s="54">
        <v>70</v>
      </c>
      <c r="AD44" s="54">
        <v>63</v>
      </c>
      <c r="AE44" s="54">
        <v>455</v>
      </c>
      <c r="AF44" s="54">
        <v>232</v>
      </c>
      <c r="AG44" s="54">
        <v>35</v>
      </c>
      <c r="AH44" s="54">
        <v>17</v>
      </c>
    </row>
    <row r="45" spans="3:34" ht="18" customHeight="1">
      <c r="C45" s="19" t="s">
        <v>57</v>
      </c>
      <c r="E45" s="53">
        <f>SUM(G45,O45,W45,'～深江町3'!S41)</f>
        <v>5233</v>
      </c>
      <c r="F45" s="54">
        <f>SUM(H45,P45,X45,'～深江町3'!T41)</f>
        <v>2703</v>
      </c>
      <c r="G45" s="54">
        <f t="shared" si="13"/>
        <v>857</v>
      </c>
      <c r="H45" s="54">
        <f t="shared" si="13"/>
        <v>534</v>
      </c>
      <c r="I45" s="54">
        <v>775</v>
      </c>
      <c r="J45" s="54">
        <v>462</v>
      </c>
      <c r="K45" s="54">
        <v>1</v>
      </c>
      <c r="L45" s="54">
        <v>1</v>
      </c>
      <c r="M45" s="54">
        <v>81</v>
      </c>
      <c r="N45" s="54">
        <v>71</v>
      </c>
      <c r="O45" s="55">
        <f t="shared" si="14"/>
        <v>827</v>
      </c>
      <c r="P45" s="55">
        <f t="shared" si="14"/>
        <v>615</v>
      </c>
      <c r="Q45" s="55">
        <v>2</v>
      </c>
      <c r="R45" s="55">
        <v>2</v>
      </c>
      <c r="S45" s="55">
        <v>533</v>
      </c>
      <c r="T45" s="55">
        <v>478</v>
      </c>
      <c r="U45" s="55">
        <v>292</v>
      </c>
      <c r="V45" s="55">
        <v>135</v>
      </c>
      <c r="W45" s="55">
        <f>SUM(Y45,AA45,AC45,AE45,AG45,'～深江町3'!E41,'～深江町3'!G41,'～深江町3'!I41,'～深江町3'!K41,'～深江町3'!M41,'～深江町3'!O41,'～深江町3'!Q41)</f>
        <v>3544</v>
      </c>
      <c r="X45" s="55">
        <f>SUM(Z45,AB45,AD45,AF45,AH45,'～深江町3'!F41,'～深江町3'!H41,'～深江町3'!J41,'～深江町3'!L41,'～深江町3'!N41,'～深江町3'!P41,'～深江町3'!R41)</f>
        <v>1551</v>
      </c>
      <c r="Y45" s="55">
        <v>11</v>
      </c>
      <c r="Z45" s="55">
        <v>10</v>
      </c>
      <c r="AA45" s="54">
        <v>6</v>
      </c>
      <c r="AB45" s="54">
        <v>2</v>
      </c>
      <c r="AC45" s="54">
        <v>142</v>
      </c>
      <c r="AD45" s="54">
        <v>128</v>
      </c>
      <c r="AE45" s="54">
        <v>797</v>
      </c>
      <c r="AF45" s="54">
        <v>382</v>
      </c>
      <c r="AG45" s="54">
        <v>68</v>
      </c>
      <c r="AH45" s="54">
        <v>23</v>
      </c>
    </row>
    <row r="46" spans="3:34" ht="18" customHeight="1">
      <c r="C46" s="19" t="s">
        <v>58</v>
      </c>
      <c r="E46" s="53">
        <f>SUM(G46,O46,W46,'～深江町3'!S42)</f>
        <v>2280</v>
      </c>
      <c r="F46" s="54">
        <f>SUM(H46,P46,X46,'～深江町3'!T42)</f>
        <v>1267</v>
      </c>
      <c r="G46" s="54">
        <f t="shared" si="13"/>
        <v>1070</v>
      </c>
      <c r="H46" s="54">
        <f t="shared" si="13"/>
        <v>640</v>
      </c>
      <c r="I46" s="54">
        <v>960</v>
      </c>
      <c r="J46" s="54">
        <v>547</v>
      </c>
      <c r="K46" s="59" t="s">
        <v>119</v>
      </c>
      <c r="L46" s="59" t="s">
        <v>119</v>
      </c>
      <c r="M46" s="59">
        <v>110</v>
      </c>
      <c r="N46" s="59">
        <v>93</v>
      </c>
      <c r="O46" s="55">
        <f t="shared" si="14"/>
        <v>307</v>
      </c>
      <c r="P46" s="55">
        <f t="shared" si="14"/>
        <v>228</v>
      </c>
      <c r="Q46" s="59" t="s">
        <v>119</v>
      </c>
      <c r="R46" s="59" t="s">
        <v>119</v>
      </c>
      <c r="S46" s="55">
        <v>184</v>
      </c>
      <c r="T46" s="55">
        <v>171</v>
      </c>
      <c r="U46" s="55">
        <v>123</v>
      </c>
      <c r="V46" s="55">
        <v>57</v>
      </c>
      <c r="W46" s="55">
        <f>SUM(Y46,AA46,AC46,AE46,AG46,'～深江町3'!E42,'～深江町3'!G42,'～深江町3'!I42,'～深江町3'!K42,'～深江町3'!M42,'～深江町3'!O42,'～深江町3'!Q42)</f>
        <v>903</v>
      </c>
      <c r="X46" s="55">
        <f>SUM(Z46,AB46,AD46,AF46,AH46,'～深江町3'!F42,'～深江町3'!H42,'～深江町3'!J42,'～深江町3'!L42,'～深江町3'!N42,'～深江町3'!P42,'～深江町3'!R42)</f>
        <v>399</v>
      </c>
      <c r="Y46" s="55">
        <v>4</v>
      </c>
      <c r="Z46" s="55">
        <v>3</v>
      </c>
      <c r="AA46" s="54">
        <v>6</v>
      </c>
      <c r="AB46" s="54">
        <v>1</v>
      </c>
      <c r="AC46" s="54">
        <v>72</v>
      </c>
      <c r="AD46" s="54">
        <v>65</v>
      </c>
      <c r="AE46" s="54">
        <v>252</v>
      </c>
      <c r="AF46" s="54">
        <v>117</v>
      </c>
      <c r="AG46" s="60">
        <v>30</v>
      </c>
      <c r="AH46" s="60">
        <v>13</v>
      </c>
    </row>
    <row r="47" spans="3:34" ht="18" customHeight="1">
      <c r="C47" s="19" t="s">
        <v>59</v>
      </c>
      <c r="E47" s="53">
        <f>SUM(G47,O47,W47,'～深江町3'!S43)</f>
        <v>3525</v>
      </c>
      <c r="F47" s="54">
        <f>SUM(H47,P47,X47,'～深江町3'!T43)</f>
        <v>1880</v>
      </c>
      <c r="G47" s="54">
        <f>SUM(I47,K47,M47)</f>
        <v>1001</v>
      </c>
      <c r="H47" s="54">
        <f>SUM(J47,L47,N47)</f>
        <v>575</v>
      </c>
      <c r="I47" s="54">
        <v>942</v>
      </c>
      <c r="J47" s="54">
        <v>533</v>
      </c>
      <c r="K47" s="59" t="s">
        <v>120</v>
      </c>
      <c r="L47" s="59" t="s">
        <v>120</v>
      </c>
      <c r="M47" s="54">
        <v>59</v>
      </c>
      <c r="N47" s="54">
        <v>42</v>
      </c>
      <c r="O47" s="55">
        <f t="shared" si="14"/>
        <v>422</v>
      </c>
      <c r="P47" s="55">
        <f t="shared" si="14"/>
        <v>284</v>
      </c>
      <c r="Q47" s="59" t="s">
        <v>120</v>
      </c>
      <c r="R47" s="59" t="s">
        <v>120</v>
      </c>
      <c r="S47" s="54">
        <v>180</v>
      </c>
      <c r="T47" s="54">
        <v>162</v>
      </c>
      <c r="U47" s="54">
        <v>242</v>
      </c>
      <c r="V47" s="54">
        <v>122</v>
      </c>
      <c r="W47" s="55">
        <f>SUM(Y47,AA47,AC47,AE47,AG47,'～深江町3'!E43,'～深江町3'!G43,'～深江町3'!I43,'～深江町3'!K43,'～深江町3'!M43,'～深江町3'!O43,'～深江町3'!Q43)</f>
        <v>2096</v>
      </c>
      <c r="X47" s="55">
        <f>SUM(Z47,AB47,AD47,AF47,AH47,'～深江町3'!F43,'～深江町3'!H43,'～深江町3'!J43,'～深江町3'!L43,'～深江町3'!N43,'～深江町3'!P43,'～深江町3'!R43)</f>
        <v>1018</v>
      </c>
      <c r="Y47" s="54">
        <v>8</v>
      </c>
      <c r="Z47" s="54">
        <v>8</v>
      </c>
      <c r="AA47" s="54">
        <v>6</v>
      </c>
      <c r="AB47" s="54">
        <v>5</v>
      </c>
      <c r="AC47" s="54">
        <v>201</v>
      </c>
      <c r="AD47" s="54">
        <v>191</v>
      </c>
      <c r="AE47" s="54">
        <v>565</v>
      </c>
      <c r="AF47" s="54">
        <v>256</v>
      </c>
      <c r="AG47" s="54">
        <v>47</v>
      </c>
      <c r="AH47" s="54">
        <v>14</v>
      </c>
    </row>
    <row r="48" spans="3:34" ht="18" customHeight="1">
      <c r="C48" s="34" t="s">
        <v>60</v>
      </c>
      <c r="E48" s="53">
        <f>SUM(G48,O48,W48,'～深江町3'!S44)</f>
        <v>2484</v>
      </c>
      <c r="F48" s="54">
        <f>SUM(H48,P48,X48,'～深江町3'!T44)</f>
        <v>1390</v>
      </c>
      <c r="G48" s="54">
        <f aca="true" t="shared" si="15" ref="G48:H52">SUM(I48,K48,M48)</f>
        <v>358</v>
      </c>
      <c r="H48" s="54">
        <f t="shared" si="15"/>
        <v>244</v>
      </c>
      <c r="I48" s="54">
        <v>285</v>
      </c>
      <c r="J48" s="54">
        <v>178</v>
      </c>
      <c r="K48" s="59" t="s">
        <v>120</v>
      </c>
      <c r="L48" s="59" t="s">
        <v>120</v>
      </c>
      <c r="M48" s="54">
        <v>73</v>
      </c>
      <c r="N48" s="54">
        <v>66</v>
      </c>
      <c r="O48" s="55">
        <f aca="true" t="shared" si="16" ref="O48:P52">SUM(Q48,S48,U48)</f>
        <v>344</v>
      </c>
      <c r="P48" s="55">
        <f t="shared" si="16"/>
        <v>240</v>
      </c>
      <c r="Q48" s="59" t="s">
        <v>120</v>
      </c>
      <c r="R48" s="59" t="s">
        <v>120</v>
      </c>
      <c r="S48" s="55">
        <v>160</v>
      </c>
      <c r="T48" s="55">
        <v>134</v>
      </c>
      <c r="U48" s="55">
        <v>184</v>
      </c>
      <c r="V48" s="55">
        <v>106</v>
      </c>
      <c r="W48" s="55">
        <f>SUM(Y48,AA48,AC48,AE48,AG48,'～深江町3'!E44,'～深江町3'!G44,'～深江町3'!I44,'～深江町3'!K44,'～深江町3'!M44,'～深江町3'!O44,'～深江町3'!Q44)</f>
        <v>1775</v>
      </c>
      <c r="X48" s="55">
        <f>SUM(Z48,AB48,AD48,AF48,AH48,'～深江町3'!F44,'～深江町3'!H44,'～深江町3'!J44,'～深江町3'!L44,'～深江町3'!N44,'～深江町3'!P44,'～深江町3'!R44)</f>
        <v>901</v>
      </c>
      <c r="Y48" s="55">
        <v>4</v>
      </c>
      <c r="Z48" s="55">
        <v>4</v>
      </c>
      <c r="AA48" s="54">
        <v>3</v>
      </c>
      <c r="AB48" s="54">
        <v>2</v>
      </c>
      <c r="AC48" s="54">
        <v>177</v>
      </c>
      <c r="AD48" s="54">
        <v>171</v>
      </c>
      <c r="AE48" s="54">
        <v>453</v>
      </c>
      <c r="AF48" s="54">
        <v>206</v>
      </c>
      <c r="AG48" s="54">
        <v>48</v>
      </c>
      <c r="AH48" s="60">
        <v>27</v>
      </c>
    </row>
    <row r="49" spans="3:34" ht="18" customHeight="1">
      <c r="C49" s="20" t="s">
        <v>28</v>
      </c>
      <c r="E49" s="53">
        <f>SUM(G49,O49,W49,'～深江町3'!S45)</f>
        <v>2761</v>
      </c>
      <c r="F49" s="54">
        <f>SUM(H49,P49,X49,'～深江町3'!T45)</f>
        <v>1516</v>
      </c>
      <c r="G49" s="54">
        <f t="shared" si="15"/>
        <v>1033</v>
      </c>
      <c r="H49" s="54">
        <f t="shared" si="15"/>
        <v>606</v>
      </c>
      <c r="I49" s="54">
        <v>966</v>
      </c>
      <c r="J49" s="54">
        <v>553</v>
      </c>
      <c r="K49" s="59">
        <v>1</v>
      </c>
      <c r="L49" s="59">
        <v>1</v>
      </c>
      <c r="M49" s="54">
        <v>66</v>
      </c>
      <c r="N49" s="54">
        <v>52</v>
      </c>
      <c r="O49" s="55">
        <f t="shared" si="16"/>
        <v>329</v>
      </c>
      <c r="P49" s="55">
        <f t="shared" si="16"/>
        <v>222</v>
      </c>
      <c r="Q49" s="55">
        <v>3</v>
      </c>
      <c r="R49" s="55">
        <v>1</v>
      </c>
      <c r="S49" s="55">
        <v>183</v>
      </c>
      <c r="T49" s="55">
        <v>160</v>
      </c>
      <c r="U49" s="55">
        <v>143</v>
      </c>
      <c r="V49" s="55">
        <v>61</v>
      </c>
      <c r="W49" s="55">
        <f>SUM(Y49,AA49,AC49,AE49,AG49,'～深江町3'!E45,'～深江町3'!G45,'～深江町3'!I45,'～深江町3'!K45,'～深江町3'!M45,'～深江町3'!O45,'～深江町3'!Q45)</f>
        <v>1399</v>
      </c>
      <c r="X49" s="55">
        <f>SUM(Z49,AB49,AD49,AF49,AH49,'～深江町3'!F45,'～深江町3'!H45,'～深江町3'!J45,'～深江町3'!L45,'～深江町3'!N45,'～深江町3'!P45,'～深江町3'!R45)</f>
        <v>688</v>
      </c>
      <c r="Y49" s="55">
        <v>5</v>
      </c>
      <c r="Z49" s="55">
        <v>4</v>
      </c>
      <c r="AA49" s="54">
        <v>1</v>
      </c>
      <c r="AB49" s="54">
        <v>1</v>
      </c>
      <c r="AC49" s="54">
        <v>134</v>
      </c>
      <c r="AD49" s="54">
        <v>130</v>
      </c>
      <c r="AE49" s="54">
        <v>378</v>
      </c>
      <c r="AF49" s="54">
        <v>180</v>
      </c>
      <c r="AG49" s="54">
        <v>33</v>
      </c>
      <c r="AH49" s="54">
        <v>13</v>
      </c>
    </row>
    <row r="50" spans="3:34" ht="18" customHeight="1">
      <c r="C50" s="20" t="s">
        <v>29</v>
      </c>
      <c r="E50" s="53">
        <f>SUM(G50,O50,W50,'～深江町3'!S46)</f>
        <v>2045</v>
      </c>
      <c r="F50" s="54">
        <f>SUM(H50,P50,X50,'～深江町3'!T46)</f>
        <v>1131</v>
      </c>
      <c r="G50" s="54">
        <f t="shared" si="15"/>
        <v>863</v>
      </c>
      <c r="H50" s="54">
        <f t="shared" si="15"/>
        <v>478</v>
      </c>
      <c r="I50" s="54">
        <v>859</v>
      </c>
      <c r="J50" s="54">
        <v>475</v>
      </c>
      <c r="K50" s="54">
        <v>1</v>
      </c>
      <c r="L50" s="54">
        <v>1</v>
      </c>
      <c r="M50" s="54">
        <v>3</v>
      </c>
      <c r="N50" s="54">
        <v>2</v>
      </c>
      <c r="O50" s="55">
        <f t="shared" si="16"/>
        <v>323</v>
      </c>
      <c r="P50" s="55">
        <f t="shared" si="16"/>
        <v>247</v>
      </c>
      <c r="Q50" s="59" t="s">
        <v>120</v>
      </c>
      <c r="R50" s="59" t="s">
        <v>120</v>
      </c>
      <c r="S50" s="55">
        <v>194</v>
      </c>
      <c r="T50" s="55">
        <v>176</v>
      </c>
      <c r="U50" s="55">
        <v>129</v>
      </c>
      <c r="V50" s="55">
        <v>71</v>
      </c>
      <c r="W50" s="55">
        <f>SUM(Y50,AA50,AC50,AE50,AG50,'～深江町3'!E46,'～深江町3'!G46,'～深江町3'!I46,'～深江町3'!K46,'～深江町3'!M46,'～深江町3'!O46,'～深江町3'!Q46)</f>
        <v>859</v>
      </c>
      <c r="X50" s="55">
        <f>SUM(Z50,AB50,AD50,AF50,AH50,'～深江町3'!F46,'～深江町3'!H46,'～深江町3'!J46,'～深江町3'!L46,'～深江町3'!N46,'～深江町3'!P46,'～深江町3'!R46)</f>
        <v>406</v>
      </c>
      <c r="Y50" s="55">
        <v>3</v>
      </c>
      <c r="Z50" s="55">
        <v>3</v>
      </c>
      <c r="AA50" s="54">
        <v>7</v>
      </c>
      <c r="AB50" s="54">
        <v>3</v>
      </c>
      <c r="AC50" s="54">
        <v>44</v>
      </c>
      <c r="AD50" s="54">
        <v>42</v>
      </c>
      <c r="AE50" s="54">
        <v>232</v>
      </c>
      <c r="AF50" s="54">
        <v>109</v>
      </c>
      <c r="AG50" s="54">
        <v>21</v>
      </c>
      <c r="AH50" s="54">
        <v>10</v>
      </c>
    </row>
    <row r="51" spans="3:34" ht="18" customHeight="1">
      <c r="C51" s="20" t="s">
        <v>30</v>
      </c>
      <c r="E51" s="53">
        <f>SUM(G51,O51,W51,'～深江町3'!S47)</f>
        <v>4017</v>
      </c>
      <c r="F51" s="54">
        <f>SUM(H51,P51,X51,'～深江町3'!T47)</f>
        <v>2213</v>
      </c>
      <c r="G51" s="54">
        <f t="shared" si="15"/>
        <v>656</v>
      </c>
      <c r="H51" s="54">
        <f t="shared" si="15"/>
        <v>415</v>
      </c>
      <c r="I51" s="54">
        <v>551</v>
      </c>
      <c r="J51" s="54">
        <v>320</v>
      </c>
      <c r="K51" s="59">
        <v>1</v>
      </c>
      <c r="L51" s="59">
        <v>1</v>
      </c>
      <c r="M51" s="54">
        <v>104</v>
      </c>
      <c r="N51" s="54">
        <v>94</v>
      </c>
      <c r="O51" s="55">
        <f t="shared" si="16"/>
        <v>1388</v>
      </c>
      <c r="P51" s="55">
        <f t="shared" si="16"/>
        <v>859</v>
      </c>
      <c r="Q51" s="59" t="s">
        <v>120</v>
      </c>
      <c r="R51" s="59" t="s">
        <v>120</v>
      </c>
      <c r="S51" s="55">
        <v>434</v>
      </c>
      <c r="T51" s="55">
        <v>412</v>
      </c>
      <c r="U51" s="55">
        <v>954</v>
      </c>
      <c r="V51" s="55">
        <v>447</v>
      </c>
      <c r="W51" s="55">
        <f>SUM(Y51,AA51,AC51,AE51,AG51,'～深江町3'!E47,'～深江町3'!G47,'～深江町3'!I47,'～深江町3'!K47,'～深江町3'!M47,'～深江町3'!O47,'～深江町3'!Q47)</f>
        <v>1971</v>
      </c>
      <c r="X51" s="55">
        <f>SUM(Z51,AB51,AD51,AF51,AH51,'～深江町3'!F47,'～深江町3'!H47,'～深江町3'!J47,'～深江町3'!L47,'～深江町3'!N47,'～深江町3'!P47,'～深江町3'!R47)</f>
        <v>937</v>
      </c>
      <c r="Y51" s="55">
        <v>4</v>
      </c>
      <c r="Z51" s="55">
        <v>4</v>
      </c>
      <c r="AA51" s="54">
        <v>8</v>
      </c>
      <c r="AB51" s="54">
        <v>4</v>
      </c>
      <c r="AC51" s="54">
        <v>135</v>
      </c>
      <c r="AD51" s="54">
        <v>126</v>
      </c>
      <c r="AE51" s="54">
        <v>551</v>
      </c>
      <c r="AF51" s="54">
        <v>266</v>
      </c>
      <c r="AG51" s="54">
        <v>39</v>
      </c>
      <c r="AH51" s="59">
        <v>11</v>
      </c>
    </row>
    <row r="52" spans="3:34" ht="18" customHeight="1">
      <c r="C52" s="20" t="s">
        <v>31</v>
      </c>
      <c r="E52" s="53">
        <f>SUM(G52,O52,W52,'～深江町3'!S48)</f>
        <v>4441</v>
      </c>
      <c r="F52" s="54">
        <f>SUM(H52,P52,X52,'～深江町3'!T48)</f>
        <v>2363</v>
      </c>
      <c r="G52" s="54">
        <f t="shared" si="15"/>
        <v>1034</v>
      </c>
      <c r="H52" s="54">
        <f t="shared" si="15"/>
        <v>584</v>
      </c>
      <c r="I52" s="54">
        <v>963</v>
      </c>
      <c r="J52" s="54">
        <v>523</v>
      </c>
      <c r="K52" s="54">
        <v>1</v>
      </c>
      <c r="L52" s="54">
        <v>1</v>
      </c>
      <c r="M52" s="54">
        <v>70</v>
      </c>
      <c r="N52" s="54">
        <v>60</v>
      </c>
      <c r="O52" s="55">
        <f t="shared" si="16"/>
        <v>1279</v>
      </c>
      <c r="P52" s="55">
        <f t="shared" si="16"/>
        <v>776</v>
      </c>
      <c r="Q52" s="54">
        <v>1</v>
      </c>
      <c r="R52" s="54">
        <v>1</v>
      </c>
      <c r="S52" s="54">
        <v>389</v>
      </c>
      <c r="T52" s="54">
        <v>347</v>
      </c>
      <c r="U52" s="54">
        <v>889</v>
      </c>
      <c r="V52" s="54">
        <v>428</v>
      </c>
      <c r="W52" s="55">
        <f>SUM(Y52,AA52,AC52,AE52,AG52,'～深江町3'!E48,'～深江町3'!G48,'～深江町3'!I48,'～深江町3'!K48,'～深江町3'!M48,'～深江町3'!O48,'～深江町3'!Q48)</f>
        <v>2128</v>
      </c>
      <c r="X52" s="55">
        <f>SUM(Z52,AB52,AD52,AF52,AH52,'～深江町3'!F48,'～深江町3'!H48,'～深江町3'!J48,'～深江町3'!L48,'～深江町3'!N48,'～深江町3'!P48,'～深江町3'!R48)</f>
        <v>1003</v>
      </c>
      <c r="Y52" s="54">
        <v>2</v>
      </c>
      <c r="Z52" s="54">
        <v>2</v>
      </c>
      <c r="AA52" s="54">
        <v>4</v>
      </c>
      <c r="AB52" s="54">
        <v>2</v>
      </c>
      <c r="AC52" s="54">
        <v>114</v>
      </c>
      <c r="AD52" s="54">
        <v>99</v>
      </c>
      <c r="AE52" s="54">
        <v>602</v>
      </c>
      <c r="AF52" s="54">
        <v>301</v>
      </c>
      <c r="AG52" s="54">
        <v>52</v>
      </c>
      <c r="AH52" s="54">
        <v>22</v>
      </c>
    </row>
    <row r="53" spans="3:34" ht="18" customHeight="1">
      <c r="C53" s="20" t="s">
        <v>32</v>
      </c>
      <c r="E53" s="53">
        <f>SUM(G53,O53,W53,'～深江町3'!S49)</f>
        <v>2372</v>
      </c>
      <c r="F53" s="54">
        <f>SUM(H53,P53,X53,'～深江町3'!T49)</f>
        <v>1304</v>
      </c>
      <c r="G53" s="54">
        <f>SUM(I53,K53,M53)</f>
        <v>699</v>
      </c>
      <c r="H53" s="54">
        <f>SUM(J53,L53,N53)</f>
        <v>410</v>
      </c>
      <c r="I53" s="54">
        <v>595</v>
      </c>
      <c r="J53" s="54">
        <v>326</v>
      </c>
      <c r="K53" s="59" t="s">
        <v>120</v>
      </c>
      <c r="L53" s="59" t="s">
        <v>120</v>
      </c>
      <c r="M53" s="54">
        <v>104</v>
      </c>
      <c r="N53" s="54">
        <v>84</v>
      </c>
      <c r="O53" s="55">
        <f>SUM(Q53,S53,U53)</f>
        <v>484</v>
      </c>
      <c r="P53" s="55">
        <f>SUM(R53,T53,V53)</f>
        <v>331</v>
      </c>
      <c r="Q53" s="59" t="s">
        <v>120</v>
      </c>
      <c r="R53" s="59" t="s">
        <v>120</v>
      </c>
      <c r="S53" s="55">
        <v>226</v>
      </c>
      <c r="T53" s="55">
        <v>210</v>
      </c>
      <c r="U53" s="55">
        <v>258</v>
      </c>
      <c r="V53" s="55">
        <v>121</v>
      </c>
      <c r="W53" s="55">
        <f>SUM(Y53,AA53,AC53,AE53,AG53,'～深江町3'!E49,'～深江町3'!G49,'～深江町3'!I49,'～深江町3'!K49,'～深江町3'!M49,'～深江町3'!O49,'～深江町3'!Q49)</f>
        <v>1189</v>
      </c>
      <c r="X53" s="55">
        <f>SUM(Z53,AB53,AD53,AF53,AH53,'～深江町3'!F49,'～深江町3'!H49,'～深江町3'!J49,'～深江町3'!L49,'～深江町3'!N49,'～深江町3'!P49,'～深江町3'!R49)</f>
        <v>563</v>
      </c>
      <c r="Y53" s="56" t="s">
        <v>120</v>
      </c>
      <c r="Z53" s="56" t="s">
        <v>120</v>
      </c>
      <c r="AA53" s="54">
        <v>7</v>
      </c>
      <c r="AB53" s="54">
        <v>6</v>
      </c>
      <c r="AC53" s="54">
        <v>57</v>
      </c>
      <c r="AD53" s="54">
        <v>55</v>
      </c>
      <c r="AE53" s="54">
        <v>327</v>
      </c>
      <c r="AF53" s="54">
        <v>168</v>
      </c>
      <c r="AG53" s="60">
        <v>24</v>
      </c>
      <c r="AH53" s="60">
        <v>7</v>
      </c>
    </row>
    <row r="54" spans="3:34" ht="18" customHeight="1">
      <c r="C54" s="20" t="s">
        <v>33</v>
      </c>
      <c r="E54" s="53">
        <f>SUM(G54,O54,W54,'～深江町3'!S50)</f>
        <v>4011</v>
      </c>
      <c r="F54" s="54">
        <f>SUM(H54,P54,X54,'～深江町3'!T50)</f>
        <v>2116</v>
      </c>
      <c r="G54" s="54">
        <f>SUM(I54,K54,M54)</f>
        <v>808</v>
      </c>
      <c r="H54" s="54">
        <f>SUM(J54,L54,N54)</f>
        <v>472</v>
      </c>
      <c r="I54" s="54">
        <v>763</v>
      </c>
      <c r="J54" s="54">
        <v>434</v>
      </c>
      <c r="K54" s="54">
        <v>1</v>
      </c>
      <c r="L54" s="54">
        <v>1</v>
      </c>
      <c r="M54" s="54">
        <v>44</v>
      </c>
      <c r="N54" s="54">
        <v>37</v>
      </c>
      <c r="O54" s="55">
        <f>SUM(Q54,S54,U54)</f>
        <v>948</v>
      </c>
      <c r="P54" s="55">
        <f>SUM(R54,T54,V54)</f>
        <v>625</v>
      </c>
      <c r="Q54" s="60" t="s">
        <v>120</v>
      </c>
      <c r="R54" s="60" t="s">
        <v>120</v>
      </c>
      <c r="S54" s="55">
        <v>481</v>
      </c>
      <c r="T54" s="55">
        <v>434</v>
      </c>
      <c r="U54" s="55">
        <v>467</v>
      </c>
      <c r="V54" s="55">
        <v>191</v>
      </c>
      <c r="W54" s="55">
        <f>SUM(Y54,AA54,AC54,AE54,AG54,'～深江町3'!E50,'～深江町3'!G50,'～深江町3'!I50,'～深江町3'!K50,'～深江町3'!M50,'～深江町3'!O50,'～深江町3'!Q50)</f>
        <v>2248</v>
      </c>
      <c r="X54" s="55">
        <f>SUM(Z54,AB54,AD54,AF54,AH54,'～深江町3'!F50,'～深江町3'!H50,'～深江町3'!J50,'～深江町3'!L50,'～深江町3'!N50,'～深江町3'!P50,'～深江町3'!R50)</f>
        <v>1015</v>
      </c>
      <c r="Y54" s="55">
        <v>2</v>
      </c>
      <c r="Z54" s="55">
        <v>2</v>
      </c>
      <c r="AA54" s="54">
        <v>12</v>
      </c>
      <c r="AB54" s="54">
        <v>6</v>
      </c>
      <c r="AC54" s="54">
        <v>130</v>
      </c>
      <c r="AD54" s="54">
        <v>121</v>
      </c>
      <c r="AE54" s="54">
        <v>624</v>
      </c>
      <c r="AF54" s="54">
        <v>287</v>
      </c>
      <c r="AG54" s="54">
        <v>50</v>
      </c>
      <c r="AH54" s="54">
        <v>15</v>
      </c>
    </row>
    <row r="55" spans="2:34" ht="12.75" customHeight="1" thickBot="1">
      <c r="B55" s="3"/>
      <c r="C55" s="45"/>
      <c r="D55" s="3"/>
      <c r="E55" s="41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6"/>
      <c r="R55" s="46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</row>
    <row r="56" spans="2:71" ht="17.25" customHeight="1">
      <c r="B56" s="51"/>
      <c r="C56" s="73" t="s">
        <v>148</v>
      </c>
      <c r="D56" s="4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</row>
    <row r="57" spans="2:71" ht="13.5" customHeight="1">
      <c r="B57" s="4"/>
      <c r="C57" s="19"/>
      <c r="D57" s="4"/>
      <c r="E57" s="36"/>
      <c r="F57" s="36"/>
      <c r="G57" s="36"/>
      <c r="H57" s="36"/>
      <c r="I57" s="36"/>
      <c r="J57" s="36"/>
      <c r="K57" s="40"/>
      <c r="L57" s="40"/>
      <c r="M57" s="36"/>
      <c r="N57" s="36"/>
      <c r="O57" s="36"/>
      <c r="P57" s="36"/>
      <c r="Q57" s="40"/>
      <c r="R57" s="40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40"/>
      <c r="AH57" s="40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</row>
    <row r="58" spans="2:71" ht="18" customHeight="1">
      <c r="B58" s="4"/>
      <c r="C58" s="19"/>
      <c r="D58" s="4"/>
      <c r="E58" s="36"/>
      <c r="F58" s="36"/>
      <c r="G58" s="36"/>
      <c r="H58" s="36"/>
      <c r="I58" s="36"/>
      <c r="J58" s="36"/>
      <c r="K58" s="40"/>
      <c r="L58" s="40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40"/>
      <c r="AH58" s="40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</row>
    <row r="59" spans="1:71" ht="18" customHeight="1">
      <c r="A59" s="4"/>
      <c r="B59" s="4"/>
      <c r="C59" s="19"/>
      <c r="D59" s="4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9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</row>
    <row r="60" spans="2:71" ht="18" customHeight="1">
      <c r="B60" s="4"/>
      <c r="C60" s="19"/>
      <c r="D60" s="4"/>
      <c r="E60" s="36"/>
      <c r="F60" s="36"/>
      <c r="G60" s="36"/>
      <c r="H60" s="36"/>
      <c r="I60" s="36"/>
      <c r="J60" s="36"/>
      <c r="K60" s="40"/>
      <c r="L60" s="40"/>
      <c r="M60" s="36"/>
      <c r="N60" s="36"/>
      <c r="O60" s="36"/>
      <c r="P60" s="36"/>
      <c r="Q60" s="40"/>
      <c r="R60" s="40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9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</row>
    <row r="61" spans="2:71" ht="18" customHeight="1">
      <c r="B61" s="4"/>
      <c r="C61" s="19"/>
      <c r="D61" s="4"/>
      <c r="E61" s="36"/>
      <c r="F61" s="36"/>
      <c r="G61" s="36"/>
      <c r="H61" s="36"/>
      <c r="I61" s="36"/>
      <c r="J61" s="36"/>
      <c r="K61" s="40"/>
      <c r="L61" s="40"/>
      <c r="M61" s="36"/>
      <c r="N61" s="36"/>
      <c r="O61" s="36"/>
      <c r="P61" s="36"/>
      <c r="Q61" s="36"/>
      <c r="R61" s="39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</row>
    <row r="62" spans="1:71" ht="18" customHeight="1">
      <c r="A62" s="4"/>
      <c r="B62" s="4"/>
      <c r="C62" s="19"/>
      <c r="D62" s="4"/>
      <c r="E62" s="36"/>
      <c r="F62" s="36"/>
      <c r="G62" s="36"/>
      <c r="H62" s="36"/>
      <c r="I62" s="36"/>
      <c r="J62" s="36"/>
      <c r="K62" s="39"/>
      <c r="L62" s="40"/>
      <c r="M62" s="36"/>
      <c r="N62" s="36"/>
      <c r="O62" s="36"/>
      <c r="P62" s="36"/>
      <c r="Q62" s="40"/>
      <c r="R62" s="40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</row>
    <row r="63" spans="1:71" ht="18" customHeight="1">
      <c r="A63" s="4"/>
      <c r="B63" s="4"/>
      <c r="C63" s="19"/>
      <c r="D63" s="4"/>
      <c r="E63" s="36"/>
      <c r="F63" s="36"/>
      <c r="G63" s="36"/>
      <c r="H63" s="36"/>
      <c r="I63" s="36"/>
      <c r="J63" s="36"/>
      <c r="K63" s="39"/>
      <c r="L63" s="39"/>
      <c r="M63" s="36"/>
      <c r="N63" s="36"/>
      <c r="O63" s="36"/>
      <c r="P63" s="36"/>
      <c r="Q63" s="39"/>
      <c r="R63" s="40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</row>
    <row r="64" spans="1:71" ht="18" customHeight="1">
      <c r="A64" s="4"/>
      <c r="B64" s="4"/>
      <c r="C64" s="19"/>
      <c r="D64" s="4"/>
      <c r="E64" s="36"/>
      <c r="F64" s="36"/>
      <c r="G64" s="36"/>
      <c r="H64" s="36"/>
      <c r="I64" s="36"/>
      <c r="J64" s="36"/>
      <c r="K64" s="39"/>
      <c r="L64" s="39"/>
      <c r="M64" s="36"/>
      <c r="N64" s="36"/>
      <c r="O64" s="36"/>
      <c r="P64" s="36"/>
      <c r="Q64" s="40"/>
      <c r="R64" s="40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</row>
    <row r="65" spans="1:71" ht="42.75" customHeight="1">
      <c r="A65" s="4"/>
      <c r="B65" s="87"/>
      <c r="C65" s="87"/>
      <c r="D65" s="4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44"/>
      <c r="AC65" s="36"/>
      <c r="AD65" s="44"/>
      <c r="AE65" s="44"/>
      <c r="AF65" s="44"/>
      <c r="AG65" s="44"/>
      <c r="AH65" s="44"/>
      <c r="AI65" s="16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</row>
    <row r="66" spans="1:71" ht="32.25" customHeight="1">
      <c r="A66" s="4"/>
      <c r="B66" s="4"/>
      <c r="C66" s="4"/>
      <c r="D66" s="4"/>
      <c r="E66" s="36"/>
      <c r="F66" s="36"/>
      <c r="G66" s="36"/>
      <c r="H66" s="36"/>
      <c r="I66" s="36"/>
      <c r="J66" s="36"/>
      <c r="K66" s="39"/>
      <c r="L66" s="39"/>
      <c r="M66" s="36"/>
      <c r="N66" s="36"/>
      <c r="O66" s="36"/>
      <c r="P66" s="36"/>
      <c r="Q66" s="39"/>
      <c r="R66" s="39"/>
      <c r="S66" s="36"/>
      <c r="T66" s="36"/>
      <c r="U66" s="36"/>
      <c r="V66" s="36"/>
      <c r="W66" s="36"/>
      <c r="X66" s="36"/>
      <c r="Y66" s="36"/>
      <c r="Z66" s="36"/>
      <c r="AA66" s="36"/>
      <c r="AB66" s="44"/>
      <c r="AC66" s="36"/>
      <c r="AD66" s="44"/>
      <c r="AE66" s="44"/>
      <c r="AF66" s="44"/>
      <c r="AG66" s="44"/>
      <c r="AH66" s="4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</row>
    <row r="67" spans="1:35" ht="16.5" customHeight="1">
      <c r="A67" s="4"/>
      <c r="B67" s="4"/>
      <c r="C67" s="4"/>
      <c r="D67" s="4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4"/>
    </row>
    <row r="68" spans="1:35" ht="16.5" customHeight="1">
      <c r="A68" s="4"/>
      <c r="B68" s="4"/>
      <c r="C68" s="4"/>
      <c r="D68" s="4"/>
      <c r="E68" s="21"/>
      <c r="F68" s="21"/>
      <c r="G68" s="24"/>
      <c r="H68" s="67"/>
      <c r="I68" s="24"/>
      <c r="J68" s="67"/>
      <c r="K68" s="24"/>
      <c r="L68" s="67"/>
      <c r="M68" s="24"/>
      <c r="N68" s="67"/>
      <c r="O68" s="24"/>
      <c r="P68" s="67"/>
      <c r="Q68" s="24"/>
      <c r="R68" s="67"/>
      <c r="S68" s="24"/>
      <c r="T68" s="67"/>
      <c r="U68" s="24"/>
      <c r="V68" s="67"/>
      <c r="W68" s="24"/>
      <c r="X68" s="67"/>
      <c r="Y68" s="67"/>
      <c r="Z68" s="67"/>
      <c r="AA68" s="67"/>
      <c r="AB68" s="67"/>
      <c r="AC68" s="67"/>
      <c r="AD68" s="67"/>
      <c r="AE68" s="67"/>
      <c r="AF68" s="67"/>
      <c r="AG68" s="24"/>
      <c r="AH68" s="67"/>
      <c r="AI68" s="4"/>
    </row>
    <row r="69" spans="1:35" ht="16.5" customHeight="1">
      <c r="A69" s="4"/>
      <c r="B69" s="4"/>
      <c r="C69" s="25"/>
      <c r="D69" s="4"/>
      <c r="E69" s="26"/>
      <c r="F69" s="26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4"/>
    </row>
    <row r="70" spans="1:35" ht="16.5" customHeight="1">
      <c r="A70" s="4"/>
      <c r="B70" s="4"/>
      <c r="C70" s="4"/>
      <c r="D70" s="4"/>
      <c r="E70" s="68"/>
      <c r="F70" s="68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</row>
    <row r="71" spans="1:35" ht="16.5" customHeight="1">
      <c r="A71" s="4"/>
      <c r="B71" s="4"/>
      <c r="C71" s="4"/>
      <c r="D71" s="4"/>
      <c r="E71" s="4"/>
      <c r="F71" s="4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4"/>
    </row>
    <row r="72" spans="1:35" ht="16.5" customHeight="1">
      <c r="A72" s="4"/>
      <c r="B72" s="4"/>
      <c r="C72" s="19"/>
      <c r="D72" s="4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4"/>
    </row>
    <row r="73" spans="1:35" ht="16.5" customHeight="1">
      <c r="A73" s="4"/>
      <c r="B73" s="4"/>
      <c r="C73" s="19"/>
      <c r="D73" s="4"/>
      <c r="E73" s="16"/>
      <c r="F73" s="16"/>
      <c r="G73" s="16"/>
      <c r="H73" s="16"/>
      <c r="I73" s="16"/>
      <c r="J73" s="16"/>
      <c r="K73" s="27"/>
      <c r="L73" s="27"/>
      <c r="M73" s="16"/>
      <c r="N73" s="16"/>
      <c r="O73" s="16"/>
      <c r="P73" s="16"/>
      <c r="Q73" s="27"/>
      <c r="R73" s="27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4"/>
    </row>
    <row r="74" spans="1:35" ht="16.5" customHeight="1">
      <c r="A74" s="4"/>
      <c r="B74" s="4"/>
      <c r="C74" s="19"/>
      <c r="D74" s="4"/>
      <c r="E74" s="16"/>
      <c r="F74" s="16"/>
      <c r="G74" s="16"/>
      <c r="H74" s="16"/>
      <c r="I74" s="16"/>
      <c r="J74" s="16"/>
      <c r="K74" s="27"/>
      <c r="L74" s="27"/>
      <c r="M74" s="16"/>
      <c r="N74" s="16"/>
      <c r="O74" s="16"/>
      <c r="P74" s="16"/>
      <c r="Q74" s="27"/>
      <c r="R74" s="27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4"/>
    </row>
    <row r="75" spans="1:35" ht="16.5" customHeight="1">
      <c r="A75" s="4"/>
      <c r="B75" s="4"/>
      <c r="C75" s="19"/>
      <c r="D75" s="4"/>
      <c r="E75" s="16"/>
      <c r="F75" s="16"/>
      <c r="G75" s="16"/>
      <c r="H75" s="16"/>
      <c r="I75" s="16"/>
      <c r="J75" s="16"/>
      <c r="K75" s="27"/>
      <c r="L75" s="27"/>
      <c r="M75" s="16"/>
      <c r="N75" s="16"/>
      <c r="O75" s="16"/>
      <c r="P75" s="16"/>
      <c r="Q75" s="27"/>
      <c r="R75" s="27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4"/>
    </row>
    <row r="76" spans="1:35" ht="16.5" customHeight="1">
      <c r="A76" s="4"/>
      <c r="B76" s="4"/>
      <c r="C76" s="19"/>
      <c r="D76" s="4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4"/>
    </row>
    <row r="77" spans="1:35" ht="16.5" customHeight="1">
      <c r="A77" s="4"/>
      <c r="B77" s="4"/>
      <c r="C77" s="4"/>
      <c r="D77" s="4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4"/>
    </row>
    <row r="78" spans="1:35" ht="16.5" customHeight="1">
      <c r="A78" s="4"/>
      <c r="B78" s="4"/>
      <c r="C78" s="19"/>
      <c r="D78" s="4"/>
      <c r="E78" s="16"/>
      <c r="F78" s="16"/>
      <c r="G78" s="16"/>
      <c r="H78" s="16"/>
      <c r="I78" s="16"/>
      <c r="J78" s="16"/>
      <c r="K78" s="27"/>
      <c r="L78" s="27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4"/>
    </row>
    <row r="79" spans="1:35" ht="16.5" customHeight="1">
      <c r="A79" s="4"/>
      <c r="B79" s="4"/>
      <c r="C79" s="19"/>
      <c r="D79" s="4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4"/>
    </row>
    <row r="80" spans="1:35" ht="16.5" customHeight="1">
      <c r="A80" s="4"/>
      <c r="B80" s="4"/>
      <c r="C80" s="19"/>
      <c r="D80" s="4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4"/>
    </row>
    <row r="81" spans="1:35" ht="16.5" customHeight="1">
      <c r="A81" s="4"/>
      <c r="B81" s="4"/>
      <c r="C81" s="19"/>
      <c r="D81" s="4"/>
      <c r="E81" s="16"/>
      <c r="F81" s="16"/>
      <c r="G81" s="16"/>
      <c r="H81" s="16"/>
      <c r="I81" s="16"/>
      <c r="J81" s="16"/>
      <c r="K81" s="27"/>
      <c r="L81" s="27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4"/>
    </row>
    <row r="82" spans="1:35" ht="16.5" customHeight="1">
      <c r="A82" s="4"/>
      <c r="B82" s="4"/>
      <c r="C82" s="19"/>
      <c r="D82" s="4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27"/>
      <c r="R82" s="27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4"/>
    </row>
    <row r="83" spans="1:35" ht="16.5" customHeight="1">
      <c r="A83" s="4"/>
      <c r="B83" s="4"/>
      <c r="C83" s="4"/>
      <c r="D83" s="4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4"/>
    </row>
    <row r="84" spans="1:35" ht="16.5" customHeight="1">
      <c r="A84" s="4"/>
      <c r="B84" s="4"/>
      <c r="C84" s="4"/>
      <c r="D84" s="4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4"/>
    </row>
    <row r="85" spans="1:35" ht="16.5" customHeight="1">
      <c r="A85" s="4"/>
      <c r="B85" s="4"/>
      <c r="C85" s="28"/>
      <c r="D85" s="4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4"/>
    </row>
    <row r="86" spans="1:35" ht="16.5" customHeight="1">
      <c r="A86" s="4"/>
      <c r="B86" s="4"/>
      <c r="C86" s="4"/>
      <c r="D86" s="4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4"/>
    </row>
    <row r="87" spans="1:35" ht="16.5" customHeight="1">
      <c r="A87" s="4"/>
      <c r="B87" s="4"/>
      <c r="C87" s="19"/>
      <c r="D87" s="4"/>
      <c r="E87" s="16"/>
      <c r="F87" s="16"/>
      <c r="G87" s="16"/>
      <c r="H87" s="16"/>
      <c r="I87" s="16"/>
      <c r="J87" s="16"/>
      <c r="K87" s="27"/>
      <c r="L87" s="27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27"/>
      <c r="AH87" s="27"/>
      <c r="AI87" s="4"/>
    </row>
    <row r="88" spans="1:35" ht="16.5" customHeight="1">
      <c r="A88" s="4"/>
      <c r="B88" s="4"/>
      <c r="C88" s="19"/>
      <c r="D88" s="4"/>
      <c r="E88" s="16"/>
      <c r="F88" s="16"/>
      <c r="G88" s="16"/>
      <c r="H88" s="16"/>
      <c r="I88" s="16"/>
      <c r="J88" s="16"/>
      <c r="K88" s="27"/>
      <c r="L88" s="27"/>
      <c r="M88" s="16"/>
      <c r="N88" s="16"/>
      <c r="O88" s="16"/>
      <c r="P88" s="16"/>
      <c r="Q88" s="27"/>
      <c r="R88" s="27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4"/>
    </row>
    <row r="89" spans="1:35" ht="16.5" customHeight="1">
      <c r="A89" s="4"/>
      <c r="B89" s="4"/>
      <c r="C89" s="19"/>
      <c r="D89" s="4"/>
      <c r="E89" s="16"/>
      <c r="F89" s="16"/>
      <c r="G89" s="16"/>
      <c r="H89" s="16"/>
      <c r="I89" s="16"/>
      <c r="J89" s="16"/>
      <c r="K89" s="27"/>
      <c r="L89" s="27"/>
      <c r="M89" s="16"/>
      <c r="N89" s="16"/>
      <c r="O89" s="16"/>
      <c r="P89" s="16"/>
      <c r="Q89" s="27"/>
      <c r="R89" s="27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4"/>
    </row>
    <row r="90" spans="1:35" ht="16.5" customHeight="1">
      <c r="A90" s="4"/>
      <c r="B90" s="4"/>
      <c r="C90" s="19"/>
      <c r="D90" s="4"/>
      <c r="E90" s="16"/>
      <c r="F90" s="16"/>
      <c r="G90" s="16"/>
      <c r="H90" s="16"/>
      <c r="I90" s="16"/>
      <c r="J90" s="16"/>
      <c r="K90" s="27"/>
      <c r="L90" s="27"/>
      <c r="M90" s="16"/>
      <c r="N90" s="16"/>
      <c r="O90" s="16"/>
      <c r="P90" s="16"/>
      <c r="Q90" s="27"/>
      <c r="R90" s="27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4"/>
    </row>
    <row r="91" spans="1:35" ht="16.5" customHeight="1">
      <c r="A91" s="4"/>
      <c r="B91" s="4"/>
      <c r="C91" s="19"/>
      <c r="D91" s="4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4"/>
    </row>
    <row r="92" spans="1:35" ht="16.5" customHeight="1">
      <c r="A92" s="4"/>
      <c r="B92" s="4"/>
      <c r="C92" s="4"/>
      <c r="D92" s="4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4"/>
    </row>
    <row r="93" spans="1:35" ht="16.5" customHeight="1">
      <c r="A93" s="4"/>
      <c r="B93" s="4"/>
      <c r="C93" s="19"/>
      <c r="D93" s="4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4"/>
    </row>
    <row r="94" spans="1:35" ht="16.5" customHeight="1">
      <c r="A94" s="4"/>
      <c r="B94" s="4"/>
      <c r="C94" s="19"/>
      <c r="D94" s="4"/>
      <c r="E94" s="16"/>
      <c r="F94" s="16"/>
      <c r="G94" s="16"/>
      <c r="H94" s="16"/>
      <c r="I94" s="16"/>
      <c r="J94" s="16"/>
      <c r="K94" s="27"/>
      <c r="L94" s="27"/>
      <c r="M94" s="16"/>
      <c r="N94" s="16"/>
      <c r="O94" s="16"/>
      <c r="P94" s="16"/>
      <c r="Q94" s="27"/>
      <c r="R94" s="27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4"/>
    </row>
    <row r="95" spans="1:35" ht="16.5" customHeight="1">
      <c r="A95" s="4"/>
      <c r="B95" s="4"/>
      <c r="C95" s="19"/>
      <c r="D95" s="4"/>
      <c r="E95" s="16"/>
      <c r="F95" s="16"/>
      <c r="G95" s="16"/>
      <c r="H95" s="16"/>
      <c r="I95" s="16"/>
      <c r="J95" s="16"/>
      <c r="K95" s="27"/>
      <c r="L95" s="27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4"/>
    </row>
    <row r="96" spans="1:35" ht="16.5" customHeight="1">
      <c r="A96" s="4"/>
      <c r="B96" s="4"/>
      <c r="C96" s="19"/>
      <c r="D96" s="4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27"/>
      <c r="R96" s="27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4"/>
    </row>
    <row r="97" spans="1:35" ht="16.5" customHeight="1">
      <c r="A97" s="4"/>
      <c r="B97" s="4"/>
      <c r="C97" s="19"/>
      <c r="D97" s="4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4"/>
    </row>
    <row r="98" spans="1:35" ht="16.5" customHeight="1">
      <c r="A98" s="4"/>
      <c r="B98" s="4"/>
      <c r="C98" s="4"/>
      <c r="D98" s="4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4"/>
    </row>
    <row r="99" spans="1:35" ht="16.5" customHeight="1">
      <c r="A99" s="4"/>
      <c r="B99" s="4"/>
      <c r="C99" s="19"/>
      <c r="D99" s="4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4"/>
    </row>
    <row r="100" spans="1:35" ht="16.5" customHeight="1">
      <c r="A100" s="4"/>
      <c r="B100" s="4"/>
      <c r="C100" s="19"/>
      <c r="D100" s="4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4"/>
    </row>
    <row r="101" spans="1:35" ht="16.5" customHeight="1">
      <c r="A101" s="4"/>
      <c r="B101" s="4"/>
      <c r="C101" s="19"/>
      <c r="D101" s="4"/>
      <c r="E101" s="16"/>
      <c r="F101" s="16"/>
      <c r="G101" s="16"/>
      <c r="H101" s="16"/>
      <c r="I101" s="16"/>
      <c r="J101" s="16"/>
      <c r="K101" s="16"/>
      <c r="L101" s="16"/>
      <c r="M101" s="16"/>
      <c r="N101" s="27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4"/>
    </row>
    <row r="102" spans="1:35" ht="16.5" customHeight="1">
      <c r="A102" s="4"/>
      <c r="B102" s="4"/>
      <c r="C102" s="4"/>
      <c r="D102" s="4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4"/>
    </row>
    <row r="103" spans="1:35" ht="16.5" customHeight="1">
      <c r="A103" s="4"/>
      <c r="B103" s="4"/>
      <c r="C103" s="4"/>
      <c r="D103" s="4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4"/>
    </row>
    <row r="104" spans="1:35" ht="16.5" customHeight="1">
      <c r="A104" s="4"/>
      <c r="B104" s="4"/>
      <c r="C104" s="28"/>
      <c r="D104" s="4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4"/>
    </row>
    <row r="105" spans="1:35" ht="16.5" customHeight="1">
      <c r="A105" s="4"/>
      <c r="B105" s="4"/>
      <c r="C105" s="4"/>
      <c r="D105" s="4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4"/>
    </row>
    <row r="106" spans="1:35" ht="16.5" customHeight="1">
      <c r="A106" s="4"/>
      <c r="B106" s="4"/>
      <c r="C106" s="19"/>
      <c r="D106" s="4"/>
      <c r="E106" s="16"/>
      <c r="F106" s="16"/>
      <c r="G106" s="16"/>
      <c r="H106" s="16"/>
      <c r="I106" s="16"/>
      <c r="J106" s="16"/>
      <c r="K106" s="27"/>
      <c r="L106" s="27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4"/>
    </row>
    <row r="107" spans="1:35" ht="16.5" customHeight="1">
      <c r="A107" s="4"/>
      <c r="B107" s="4"/>
      <c r="C107" s="19"/>
      <c r="D107" s="4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27"/>
      <c r="R107" s="27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4"/>
    </row>
    <row r="108" spans="1:35" ht="16.5" customHeight="1">
      <c r="A108" s="4"/>
      <c r="B108" s="4"/>
      <c r="C108" s="19"/>
      <c r="D108" s="4"/>
      <c r="E108" s="16"/>
      <c r="F108" s="16"/>
      <c r="G108" s="16"/>
      <c r="H108" s="16"/>
      <c r="I108" s="16"/>
      <c r="J108" s="16"/>
      <c r="K108" s="27"/>
      <c r="L108" s="27"/>
      <c r="M108" s="16"/>
      <c r="N108" s="16"/>
      <c r="O108" s="16"/>
      <c r="P108" s="16"/>
      <c r="Q108" s="27"/>
      <c r="R108" s="27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4"/>
    </row>
    <row r="109" spans="1:35" ht="16.5" customHeight="1">
      <c r="A109" s="4"/>
      <c r="B109" s="4"/>
      <c r="C109" s="19"/>
      <c r="D109" s="4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4"/>
    </row>
    <row r="110" spans="1:35" ht="16.5" customHeight="1">
      <c r="A110" s="4"/>
      <c r="B110" s="4"/>
      <c r="C110" s="19"/>
      <c r="D110" s="4"/>
      <c r="E110" s="16"/>
      <c r="F110" s="16"/>
      <c r="G110" s="16"/>
      <c r="H110" s="16"/>
      <c r="I110" s="27"/>
      <c r="J110" s="27"/>
      <c r="K110" s="27"/>
      <c r="L110" s="27"/>
      <c r="M110" s="16"/>
      <c r="N110" s="16"/>
      <c r="O110" s="16"/>
      <c r="P110" s="16"/>
      <c r="Q110" s="27"/>
      <c r="R110" s="27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4"/>
    </row>
    <row r="111" spans="1:35" ht="16.5" customHeight="1">
      <c r="A111" s="4"/>
      <c r="B111" s="4"/>
      <c r="C111" s="16"/>
      <c r="D111" s="4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4"/>
    </row>
    <row r="112" spans="1:35" ht="16.5" customHeight="1">
      <c r="A112" s="4"/>
      <c r="B112" s="4"/>
      <c r="C112" s="19"/>
      <c r="D112" s="4"/>
      <c r="E112" s="16"/>
      <c r="F112" s="16"/>
      <c r="G112" s="16"/>
      <c r="H112" s="16"/>
      <c r="I112" s="16"/>
      <c r="J112" s="16"/>
      <c r="K112" s="27"/>
      <c r="L112" s="27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4"/>
    </row>
    <row r="113" spans="1:35" ht="16.5" customHeight="1">
      <c r="A113" s="4"/>
      <c r="B113" s="4"/>
      <c r="C113" s="19"/>
      <c r="D113" s="4"/>
      <c r="E113" s="16"/>
      <c r="F113" s="16"/>
      <c r="G113" s="16"/>
      <c r="H113" s="16"/>
      <c r="I113" s="16"/>
      <c r="J113" s="16"/>
      <c r="K113" s="27"/>
      <c r="L113" s="27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4"/>
    </row>
    <row r="114" spans="1:35" ht="16.5" customHeight="1">
      <c r="A114" s="4"/>
      <c r="B114" s="4"/>
      <c r="C114" s="19"/>
      <c r="D114" s="4"/>
      <c r="E114" s="16"/>
      <c r="F114" s="16"/>
      <c r="G114" s="16"/>
      <c r="H114" s="16"/>
      <c r="I114" s="16"/>
      <c r="J114" s="16"/>
      <c r="K114" s="27"/>
      <c r="L114" s="27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4"/>
    </row>
    <row r="115" spans="1:35" ht="16.5" customHeight="1">
      <c r="A115" s="4"/>
      <c r="B115" s="4"/>
      <c r="C115" s="19"/>
      <c r="D115" s="4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4"/>
    </row>
    <row r="116" spans="1:35" ht="16.5" customHeight="1">
      <c r="A116" s="4"/>
      <c r="B116" s="4"/>
      <c r="C116" s="19"/>
      <c r="D116" s="4"/>
      <c r="E116" s="16"/>
      <c r="F116" s="16"/>
      <c r="G116" s="16"/>
      <c r="H116" s="16"/>
      <c r="I116" s="16"/>
      <c r="J116" s="16"/>
      <c r="K116" s="27"/>
      <c r="L116" s="27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4"/>
    </row>
    <row r="117" spans="1:35" ht="16.5" customHeight="1">
      <c r="A117" s="4"/>
      <c r="B117" s="4"/>
      <c r="C117" s="4"/>
      <c r="D117" s="4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4"/>
    </row>
    <row r="118" spans="1:35" ht="16.5" customHeight="1">
      <c r="A118" s="4"/>
      <c r="B118" s="4"/>
      <c r="C118" s="4"/>
      <c r="D118" s="4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4"/>
    </row>
    <row r="119" spans="1:35" ht="16.5" customHeight="1">
      <c r="A119" s="4"/>
      <c r="B119" s="4"/>
      <c r="C119" s="28"/>
      <c r="D119" s="4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4"/>
    </row>
    <row r="120" spans="1:35" ht="16.5" customHeight="1">
      <c r="A120" s="4"/>
      <c r="B120" s="4"/>
      <c r="C120" s="28"/>
      <c r="D120" s="4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4"/>
    </row>
    <row r="121" spans="1:35" ht="16.5" customHeight="1">
      <c r="A121" s="4"/>
      <c r="B121" s="4"/>
      <c r="C121" s="19"/>
      <c r="D121" s="4"/>
      <c r="E121" s="16"/>
      <c r="F121" s="16"/>
      <c r="G121" s="16"/>
      <c r="H121" s="16"/>
      <c r="I121" s="16"/>
      <c r="J121" s="16"/>
      <c r="K121" s="27"/>
      <c r="L121" s="27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4"/>
    </row>
    <row r="122" spans="1:35" ht="16.5" customHeight="1">
      <c r="A122" s="4"/>
      <c r="B122" s="4"/>
      <c r="C122" s="19"/>
      <c r="D122" s="4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4"/>
    </row>
    <row r="123" spans="1:35" ht="16.5" customHeight="1">
      <c r="A123" s="4"/>
      <c r="B123" s="4"/>
      <c r="C123" s="19"/>
      <c r="D123" s="4"/>
      <c r="E123" s="16"/>
      <c r="F123" s="16"/>
      <c r="G123" s="16"/>
      <c r="H123" s="16"/>
      <c r="I123" s="16"/>
      <c r="J123" s="16"/>
      <c r="K123" s="27"/>
      <c r="L123" s="27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4"/>
    </row>
    <row r="124" spans="1:35" ht="16.5" customHeight="1">
      <c r="A124" s="4"/>
      <c r="B124" s="4"/>
      <c r="C124" s="19"/>
      <c r="D124" s="4"/>
      <c r="E124" s="16"/>
      <c r="F124" s="16"/>
      <c r="G124" s="16"/>
      <c r="H124" s="16"/>
      <c r="I124" s="16"/>
      <c r="J124" s="16"/>
      <c r="K124" s="27"/>
      <c r="L124" s="27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4"/>
    </row>
    <row r="125" spans="1:35" ht="16.5" customHeight="1">
      <c r="A125" s="4"/>
      <c r="B125" s="4"/>
      <c r="C125" s="4"/>
      <c r="D125" s="4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4"/>
    </row>
    <row r="126" spans="1:35" ht="16.5" customHeight="1">
      <c r="A126" s="4"/>
      <c r="B126" s="4"/>
      <c r="C126" s="4"/>
      <c r="D126" s="4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4"/>
    </row>
    <row r="127" spans="1:35" ht="16.5" customHeight="1">
      <c r="A127" s="4"/>
      <c r="B127" s="4"/>
      <c r="C127" s="28"/>
      <c r="D127" s="4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4"/>
    </row>
    <row r="128" spans="1:35" ht="16.5" customHeight="1">
      <c r="A128" s="4"/>
      <c r="B128" s="4"/>
      <c r="C128" s="4"/>
      <c r="D128" s="4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4"/>
    </row>
    <row r="129" spans="1:35" ht="16.5" customHeight="1">
      <c r="A129" s="4"/>
      <c r="B129" s="4"/>
      <c r="C129" s="19"/>
      <c r="D129" s="4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4"/>
    </row>
    <row r="130" spans="1:35" ht="16.5" customHeight="1">
      <c r="A130" s="4"/>
      <c r="B130" s="4"/>
      <c r="C130" s="19"/>
      <c r="D130" s="4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4"/>
    </row>
    <row r="131" spans="1:35" ht="16.5" customHeight="1">
      <c r="A131" s="4"/>
      <c r="B131" s="4"/>
      <c r="C131" s="19"/>
      <c r="D131" s="4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4"/>
    </row>
    <row r="132" spans="1:35" ht="16.5" customHeight="1">
      <c r="A132" s="4"/>
      <c r="B132" s="4"/>
      <c r="C132" s="19"/>
      <c r="D132" s="4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4"/>
    </row>
    <row r="133" spans="1:35" ht="16.5" customHeight="1">
      <c r="A133" s="4"/>
      <c r="B133" s="4"/>
      <c r="C133" s="19"/>
      <c r="D133" s="4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27"/>
      <c r="R133" s="27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4"/>
    </row>
    <row r="134" spans="1:35" ht="14.25">
      <c r="A134" s="4"/>
      <c r="B134" s="4"/>
      <c r="C134" s="16"/>
      <c r="D134" s="4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4"/>
    </row>
    <row r="135" spans="1:35" ht="14.25">
      <c r="A135" s="4"/>
      <c r="B135" s="4"/>
      <c r="C135" s="19"/>
      <c r="D135" s="4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27"/>
      <c r="R135" s="27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4"/>
    </row>
    <row r="136" spans="1:35" ht="14.2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</row>
    <row r="137" spans="1:35" ht="14.2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</row>
    <row r="138" spans="1:35" ht="14.2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</row>
    <row r="139" spans="1:35" ht="14.2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</row>
    <row r="140" spans="1:35" ht="14.2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</row>
    <row r="144" spans="1:16" ht="24">
      <c r="A144" s="4"/>
      <c r="B144" s="4"/>
      <c r="C144" s="22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</row>
    <row r="145" spans="1:16" ht="14.2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</row>
    <row r="146" spans="1:16" ht="14.25">
      <c r="A146" s="4"/>
      <c r="B146" s="4"/>
      <c r="C146" s="4"/>
      <c r="D146" s="4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4"/>
      <c r="P146" s="4"/>
    </row>
    <row r="147" spans="1:16" ht="14.25">
      <c r="A147" s="4"/>
      <c r="B147" s="4"/>
      <c r="C147" s="4"/>
      <c r="D147" s="4"/>
      <c r="E147" s="102"/>
      <c r="F147" s="103"/>
      <c r="G147" s="21"/>
      <c r="H147" s="21"/>
      <c r="I147" s="102"/>
      <c r="J147" s="103"/>
      <c r="K147" s="102"/>
      <c r="L147" s="103"/>
      <c r="M147" s="102"/>
      <c r="N147" s="103"/>
      <c r="O147" s="21"/>
      <c r="P147" s="21"/>
    </row>
    <row r="148" spans="1:16" ht="14.25">
      <c r="A148" s="4"/>
      <c r="B148" s="4"/>
      <c r="C148" s="25"/>
      <c r="D148" s="4"/>
      <c r="E148" s="103"/>
      <c r="F148" s="103"/>
      <c r="G148" s="21"/>
      <c r="H148" s="21"/>
      <c r="I148" s="103"/>
      <c r="J148" s="103"/>
      <c r="K148" s="103"/>
      <c r="L148" s="103"/>
      <c r="M148" s="103"/>
      <c r="N148" s="103"/>
      <c r="O148" s="4"/>
      <c r="P148" s="4"/>
    </row>
    <row r="149" spans="1:16" ht="14.2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</row>
    <row r="150" spans="1:16" ht="14.25">
      <c r="A150" s="4"/>
      <c r="B150" s="4"/>
      <c r="C150" s="4"/>
      <c r="D150" s="4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</row>
    <row r="151" spans="1:16" ht="14.25">
      <c r="A151" s="4"/>
      <c r="B151" s="4"/>
      <c r="C151" s="4"/>
      <c r="D151" s="4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</row>
    <row r="152" spans="1:16" ht="14.25">
      <c r="A152" s="4"/>
      <c r="B152" s="4"/>
      <c r="C152" s="29"/>
      <c r="D152" s="4"/>
      <c r="E152" s="16"/>
      <c r="F152" s="16"/>
      <c r="G152" s="16"/>
      <c r="H152" s="16"/>
      <c r="I152" s="16"/>
      <c r="J152" s="16"/>
      <c r="K152" s="27"/>
      <c r="L152" s="27"/>
      <c r="M152" s="16"/>
      <c r="N152" s="16"/>
      <c r="O152" s="16"/>
      <c r="P152" s="16"/>
    </row>
    <row r="153" spans="1:16" ht="14.25">
      <c r="A153" s="4"/>
      <c r="B153" s="4"/>
      <c r="C153" s="29"/>
      <c r="D153" s="4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</row>
    <row r="154" spans="1:16" ht="14.25">
      <c r="A154" s="4"/>
      <c r="B154" s="4"/>
      <c r="C154" s="29"/>
      <c r="D154" s="4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</row>
    <row r="155" spans="1:16" ht="14.25">
      <c r="A155" s="4"/>
      <c r="B155" s="4"/>
      <c r="C155" s="30"/>
      <c r="D155" s="4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</row>
    <row r="156" spans="1:16" ht="14.25">
      <c r="A156" s="4"/>
      <c r="B156" s="4"/>
      <c r="C156" s="4"/>
      <c r="D156" s="4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</row>
    <row r="157" spans="1:17" ht="14.25">
      <c r="A157" s="4"/>
      <c r="B157" s="4"/>
      <c r="C157" s="29"/>
      <c r="D157" s="4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</row>
    <row r="158" spans="1:16" ht="14.25">
      <c r="A158" s="4"/>
      <c r="B158" s="4"/>
      <c r="C158" s="29"/>
      <c r="D158" s="4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</row>
    <row r="159" spans="1:16" ht="14.25">
      <c r="A159" s="4"/>
      <c r="B159" s="4"/>
      <c r="C159" s="29"/>
      <c r="D159" s="4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</row>
    <row r="160" spans="1:16" ht="14.25">
      <c r="A160" s="4"/>
      <c r="B160" s="4"/>
      <c r="C160" s="4"/>
      <c r="D160" s="4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</row>
    <row r="161" spans="1:16" ht="14.25">
      <c r="A161" s="4"/>
      <c r="B161" s="4"/>
      <c r="C161" s="29"/>
      <c r="D161" s="4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</row>
    <row r="162" spans="1:16" ht="14.25">
      <c r="A162" s="4"/>
      <c r="B162" s="4"/>
      <c r="C162" s="29"/>
      <c r="D162" s="4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</row>
    <row r="163" spans="1:16" ht="14.25">
      <c r="A163" s="4"/>
      <c r="B163" s="4"/>
      <c r="C163" s="29"/>
      <c r="D163" s="4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</row>
    <row r="164" spans="1:16" ht="14.25">
      <c r="A164" s="4"/>
      <c r="B164" s="4"/>
      <c r="C164" s="29"/>
      <c r="D164" s="4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</row>
    <row r="165" spans="1:16" ht="14.25">
      <c r="A165" s="4"/>
      <c r="B165" s="4"/>
      <c r="C165" s="29"/>
      <c r="D165" s="4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</row>
    <row r="166" spans="1:16" ht="14.25">
      <c r="A166" s="4"/>
      <c r="B166" s="4"/>
      <c r="C166" s="16"/>
      <c r="D166" s="4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</row>
    <row r="167" spans="1:16" ht="14.25">
      <c r="A167" s="4"/>
      <c r="B167" s="4"/>
      <c r="C167" s="29"/>
      <c r="D167" s="4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30"/>
    </row>
    <row r="168" spans="1:16" ht="14.25">
      <c r="A168" s="4"/>
      <c r="B168" s="4"/>
      <c r="C168" s="29"/>
      <c r="D168" s="4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27"/>
    </row>
    <row r="169" spans="1:16" ht="14.25">
      <c r="A169" s="4"/>
      <c r="B169" s="4"/>
      <c r="C169" s="29"/>
      <c r="D169" s="4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30"/>
    </row>
    <row r="170" spans="1:16" ht="14.25">
      <c r="A170" s="4"/>
      <c r="B170" s="4"/>
      <c r="C170" s="4"/>
      <c r="D170" s="4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</row>
    <row r="171" spans="1:16" ht="14.25">
      <c r="A171" s="4"/>
      <c r="B171" s="4"/>
      <c r="C171" s="4"/>
      <c r="D171" s="4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</row>
    <row r="172" spans="1:16" ht="14.25">
      <c r="A172" s="4"/>
      <c r="B172" s="4"/>
      <c r="C172" s="29"/>
      <c r="D172" s="4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</row>
    <row r="173" spans="1:16" ht="14.25">
      <c r="A173" s="4"/>
      <c r="B173" s="4"/>
      <c r="C173" s="16"/>
      <c r="D173" s="4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</row>
    <row r="174" spans="1:16" ht="14.25">
      <c r="A174" s="4"/>
      <c r="B174" s="4"/>
      <c r="C174" s="18"/>
      <c r="D174" s="4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27"/>
    </row>
    <row r="175" spans="1:16" ht="14.25">
      <c r="A175" s="4"/>
      <c r="B175" s="4"/>
      <c r="C175" s="18"/>
      <c r="D175" s="4"/>
      <c r="E175" s="16"/>
      <c r="F175" s="16"/>
      <c r="G175" s="16"/>
      <c r="H175" s="16"/>
      <c r="I175" s="27"/>
      <c r="J175" s="27"/>
      <c r="K175" s="27"/>
      <c r="L175" s="27"/>
      <c r="M175" s="16"/>
      <c r="N175" s="16"/>
      <c r="O175" s="27"/>
      <c r="P175" s="27"/>
    </row>
    <row r="176" spans="1:16" ht="14.25">
      <c r="A176" s="4"/>
      <c r="B176" s="4"/>
      <c r="C176" s="19"/>
      <c r="D176" s="4"/>
      <c r="E176" s="16"/>
      <c r="F176" s="16"/>
      <c r="G176" s="16"/>
      <c r="H176" s="16"/>
      <c r="I176" s="16"/>
      <c r="J176" s="16"/>
      <c r="K176" s="27"/>
      <c r="L176" s="27"/>
      <c r="M176" s="16"/>
      <c r="N176" s="16"/>
      <c r="O176" s="27"/>
      <c r="P176" s="27"/>
    </row>
    <row r="177" spans="1:16" ht="14.25">
      <c r="A177" s="4"/>
      <c r="B177" s="4"/>
      <c r="C177" s="19"/>
      <c r="D177" s="4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27"/>
    </row>
    <row r="178" spans="1:16" ht="14.25">
      <c r="A178" s="4"/>
      <c r="B178" s="4"/>
      <c r="C178" s="19"/>
      <c r="D178" s="4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</row>
    <row r="179" spans="1:16" ht="14.25">
      <c r="A179" s="4"/>
      <c r="B179" s="4"/>
      <c r="C179" s="4"/>
      <c r="D179" s="4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</row>
    <row r="180" spans="1:16" ht="14.25">
      <c r="A180" s="4"/>
      <c r="B180" s="4"/>
      <c r="C180" s="19"/>
      <c r="D180" s="4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</row>
    <row r="181" spans="1:16" ht="14.25">
      <c r="A181" s="4"/>
      <c r="B181" s="4"/>
      <c r="C181" s="19"/>
      <c r="D181" s="4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</row>
    <row r="182" spans="1:16" ht="14.25">
      <c r="A182" s="4"/>
      <c r="B182" s="4"/>
      <c r="C182" s="19"/>
      <c r="D182" s="4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</row>
    <row r="183" spans="1:16" ht="14.25">
      <c r="A183" s="4"/>
      <c r="B183" s="4"/>
      <c r="C183" s="19"/>
      <c r="D183" s="4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</row>
    <row r="184" spans="1:16" ht="14.25">
      <c r="A184" s="4"/>
      <c r="B184" s="4"/>
      <c r="C184" s="19"/>
      <c r="D184" s="4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</row>
    <row r="185" spans="1:16" ht="14.25">
      <c r="A185" s="4"/>
      <c r="B185" s="4"/>
      <c r="C185" s="4"/>
      <c r="D185" s="4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</row>
    <row r="186" spans="1:16" ht="14.25">
      <c r="A186" s="4"/>
      <c r="B186" s="4"/>
      <c r="C186" s="19"/>
      <c r="D186" s="4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</row>
    <row r="187" spans="1:16" ht="14.25">
      <c r="A187" s="4"/>
      <c r="B187" s="4"/>
      <c r="C187" s="19"/>
      <c r="D187" s="4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27"/>
      <c r="P187" s="27"/>
    </row>
    <row r="188" spans="1:16" ht="14.25">
      <c r="A188" s="4"/>
      <c r="B188" s="4"/>
      <c r="C188" s="19"/>
      <c r="D188" s="4"/>
      <c r="E188" s="16"/>
      <c r="F188" s="16"/>
      <c r="G188" s="16"/>
      <c r="H188" s="16"/>
      <c r="I188" s="16"/>
      <c r="J188" s="16"/>
      <c r="K188" s="27"/>
      <c r="L188" s="27"/>
      <c r="M188" s="16"/>
      <c r="N188" s="16"/>
      <c r="O188" s="27"/>
      <c r="P188" s="27"/>
    </row>
    <row r="189" spans="1:16" ht="14.25">
      <c r="A189" s="4"/>
      <c r="B189" s="4"/>
      <c r="C189" s="19"/>
      <c r="D189" s="4"/>
      <c r="E189" s="16"/>
      <c r="F189" s="16"/>
      <c r="G189" s="16"/>
      <c r="H189" s="16"/>
      <c r="I189" s="16"/>
      <c r="J189" s="16"/>
      <c r="K189" s="27"/>
      <c r="L189" s="27"/>
      <c r="M189" s="16"/>
      <c r="N189" s="16"/>
      <c r="O189" s="16"/>
      <c r="P189" s="27"/>
    </row>
    <row r="190" spans="1:16" ht="14.25">
      <c r="A190" s="4"/>
      <c r="B190" s="4"/>
      <c r="C190" s="19"/>
      <c r="D190" s="4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27"/>
      <c r="P190" s="27"/>
    </row>
    <row r="191" spans="1:17" ht="14.25">
      <c r="A191" s="4"/>
      <c r="B191" s="4"/>
      <c r="C191" s="4"/>
      <c r="D191" s="4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31"/>
    </row>
    <row r="192" spans="1:16" ht="14.25">
      <c r="A192" s="4"/>
      <c r="B192" s="4"/>
      <c r="C192" s="4"/>
      <c r="D192" s="4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</row>
    <row r="193" spans="1:16" ht="14.25">
      <c r="A193" s="4"/>
      <c r="B193" s="4"/>
      <c r="C193" s="29"/>
      <c r="D193" s="4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</row>
    <row r="194" spans="1:16" ht="14.25">
      <c r="A194" s="4"/>
      <c r="B194" s="4"/>
      <c r="C194" s="16"/>
      <c r="D194" s="4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</row>
    <row r="195" spans="1:16" ht="14.25">
      <c r="A195" s="4"/>
      <c r="B195" s="4"/>
      <c r="C195" s="19"/>
      <c r="D195" s="4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</row>
    <row r="196" spans="1:16" ht="14.25">
      <c r="A196" s="4"/>
      <c r="B196" s="4"/>
      <c r="C196" s="19"/>
      <c r="D196" s="4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27"/>
      <c r="P196" s="27"/>
    </row>
    <row r="197" spans="1:16" ht="14.25">
      <c r="A197" s="4"/>
      <c r="B197" s="4"/>
      <c r="C197" s="19"/>
      <c r="D197" s="4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</row>
    <row r="198" spans="1:16" ht="14.25">
      <c r="A198" s="4"/>
      <c r="B198" s="4"/>
      <c r="C198" s="4"/>
      <c r="D198" s="4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</row>
    <row r="199" spans="1:16" ht="14.25">
      <c r="A199" s="4"/>
      <c r="B199" s="4"/>
      <c r="C199" s="4"/>
      <c r="D199" s="4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</row>
    <row r="200" spans="1:16" ht="14.25">
      <c r="A200" s="4"/>
      <c r="B200" s="4"/>
      <c r="C200" s="29"/>
      <c r="D200" s="4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</row>
    <row r="201" spans="1:16" ht="14.25">
      <c r="A201" s="4"/>
      <c r="B201" s="4"/>
      <c r="C201" s="16"/>
      <c r="D201" s="4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</row>
    <row r="202" spans="1:16" ht="14.25">
      <c r="A202" s="4"/>
      <c r="B202" s="4"/>
      <c r="C202" s="19"/>
      <c r="D202" s="4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27"/>
    </row>
    <row r="203" spans="1:16" ht="14.25">
      <c r="A203" s="4"/>
      <c r="B203" s="4"/>
      <c r="C203" s="19"/>
      <c r="D203" s="4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27"/>
      <c r="P203" s="27"/>
    </row>
    <row r="204" spans="1:16" ht="14.25">
      <c r="A204" s="4"/>
      <c r="B204" s="4"/>
      <c r="C204" s="19"/>
      <c r="D204" s="4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</row>
    <row r="205" spans="1:16" ht="14.25">
      <c r="A205" s="4"/>
      <c r="B205" s="4"/>
      <c r="C205" s="19"/>
      <c r="D205" s="4"/>
      <c r="E205" s="16"/>
      <c r="F205" s="16"/>
      <c r="G205" s="16"/>
      <c r="H205" s="16"/>
      <c r="I205" s="16"/>
      <c r="J205" s="16"/>
      <c r="K205" s="16"/>
      <c r="L205" s="27"/>
      <c r="M205" s="16"/>
      <c r="N205" s="16"/>
      <c r="O205" s="16"/>
      <c r="P205" s="16"/>
    </row>
    <row r="206" spans="1:16" ht="14.25">
      <c r="A206" s="4"/>
      <c r="B206" s="4"/>
      <c r="C206" s="4"/>
      <c r="D206" s="4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</row>
    <row r="207" spans="1:16" ht="14.25">
      <c r="A207" s="4"/>
      <c r="B207" s="4"/>
      <c r="C207" s="4"/>
      <c r="D207" s="4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</row>
    <row r="208" spans="1:16" ht="14.25">
      <c r="A208" s="4"/>
      <c r="B208" s="4"/>
      <c r="C208" s="29"/>
      <c r="D208" s="4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</row>
    <row r="209" spans="1:16" ht="14.25">
      <c r="A209" s="4"/>
      <c r="B209" s="4"/>
      <c r="C209" s="16"/>
      <c r="D209" s="4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</row>
    <row r="210" spans="1:16" ht="14.25">
      <c r="A210" s="4"/>
      <c r="B210" s="4"/>
      <c r="C210" s="19"/>
      <c r="D210" s="4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27"/>
      <c r="P210" s="27"/>
    </row>
    <row r="211" spans="1:16" ht="14.25">
      <c r="A211" s="4"/>
      <c r="B211" s="4"/>
      <c r="C211" s="19"/>
      <c r="D211" s="4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27"/>
    </row>
    <row r="212" spans="1:16" ht="14.25">
      <c r="A212" s="4"/>
      <c r="B212" s="4"/>
      <c r="C212" s="19"/>
      <c r="D212" s="4"/>
      <c r="E212" s="16"/>
      <c r="F212" s="16"/>
      <c r="G212" s="16"/>
      <c r="H212" s="16"/>
      <c r="I212" s="16"/>
      <c r="J212" s="16"/>
      <c r="K212" s="27"/>
      <c r="L212" s="27"/>
      <c r="M212" s="16"/>
      <c r="N212" s="16"/>
      <c r="O212" s="27"/>
      <c r="P212" s="27"/>
    </row>
    <row r="213" spans="1:16" ht="14.25">
      <c r="A213" s="4"/>
      <c r="B213" s="4"/>
      <c r="C213" s="19"/>
      <c r="D213" s="4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27"/>
      <c r="P213" s="27"/>
    </row>
    <row r="214" spans="1:16" ht="14.25">
      <c r="A214" s="4"/>
      <c r="B214" s="4"/>
      <c r="C214" s="19"/>
      <c r="D214" s="4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27"/>
      <c r="P214" s="27"/>
    </row>
    <row r="215" spans="1:16" ht="14.25">
      <c r="A215" s="4"/>
      <c r="B215" s="4"/>
      <c r="C215" s="4"/>
      <c r="D215" s="4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</row>
    <row r="216" spans="1:16" ht="14.25">
      <c r="A216" s="4"/>
      <c r="B216" s="4"/>
      <c r="C216" s="19"/>
      <c r="D216" s="4"/>
      <c r="E216" s="16"/>
      <c r="F216" s="16"/>
      <c r="G216" s="16"/>
      <c r="H216" s="16"/>
      <c r="I216" s="16"/>
      <c r="J216" s="16"/>
      <c r="K216" s="16"/>
      <c r="L216" s="27"/>
      <c r="M216" s="16"/>
      <c r="N216" s="16"/>
      <c r="O216" s="27"/>
      <c r="P216" s="27"/>
    </row>
    <row r="217" spans="1:16" ht="14.2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</row>
  </sheetData>
  <mergeCells count="56">
    <mergeCell ref="W8:X8"/>
    <mergeCell ref="AE8:AF8"/>
    <mergeCell ref="AC8:AD8"/>
    <mergeCell ref="Y8:Z8"/>
    <mergeCell ref="AA8:AB8"/>
    <mergeCell ref="E147:F148"/>
    <mergeCell ref="I147:J148"/>
    <mergeCell ref="K147:L148"/>
    <mergeCell ref="M147:N148"/>
    <mergeCell ref="S13:V13"/>
    <mergeCell ref="K14:L14"/>
    <mergeCell ref="M14:N14"/>
    <mergeCell ref="W13:AH13"/>
    <mergeCell ref="O14:P14"/>
    <mergeCell ref="AG14:AH14"/>
    <mergeCell ref="W14:X14"/>
    <mergeCell ref="Y14:Z14"/>
    <mergeCell ref="AA14:AB14"/>
    <mergeCell ref="AC14:AD14"/>
    <mergeCell ref="O7:R7"/>
    <mergeCell ref="S7:V7"/>
    <mergeCell ref="G7:N7"/>
    <mergeCell ref="G8:H8"/>
    <mergeCell ref="I8:J8"/>
    <mergeCell ref="K8:L8"/>
    <mergeCell ref="M8:N8"/>
    <mergeCell ref="O8:P8"/>
    <mergeCell ref="U8:V8"/>
    <mergeCell ref="C7:C9"/>
    <mergeCell ref="E8:E9"/>
    <mergeCell ref="F8:F9"/>
    <mergeCell ref="E7:F7"/>
    <mergeCell ref="E14:E15"/>
    <mergeCell ref="F14:F15"/>
    <mergeCell ref="G14:H14"/>
    <mergeCell ref="E13:F13"/>
    <mergeCell ref="G13:N13"/>
    <mergeCell ref="I14:J14"/>
    <mergeCell ref="Q14:R14"/>
    <mergeCell ref="U14:V14"/>
    <mergeCell ref="AE14:AF14"/>
    <mergeCell ref="T1:Z1"/>
    <mergeCell ref="W7:AH7"/>
    <mergeCell ref="AG8:AH8"/>
    <mergeCell ref="S14:T14"/>
    <mergeCell ref="Q8:R8"/>
    <mergeCell ref="S8:T8"/>
    <mergeCell ref="O13:R13"/>
    <mergeCell ref="C13:C15"/>
    <mergeCell ref="B16:C16"/>
    <mergeCell ref="B65:C65"/>
    <mergeCell ref="B38:C38"/>
    <mergeCell ref="A17:C17"/>
    <mergeCell ref="A18:C18"/>
    <mergeCell ref="B30:C30"/>
    <mergeCell ref="B34:C34"/>
  </mergeCells>
  <printOptions/>
  <pageMargins left="0.3937007874015748" right="0.3937007874015748" top="0.3937007874015748" bottom="0" header="0.5118110236220472" footer="0.24"/>
  <pageSetup horizontalDpi="400" verticalDpi="400" orientation="portrait" pageOrder="overThenDown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21"/>
  <sheetViews>
    <sheetView showGridLines="0" zoomScale="75" zoomScaleNormal="75" workbookViewId="0" topLeftCell="A1">
      <selection activeCell="C1" sqref="C1"/>
    </sheetView>
  </sheetViews>
  <sheetFormatPr defaultColWidth="8.625" defaultRowHeight="12.75"/>
  <cols>
    <col min="1" max="1" width="1.25" style="1" customWidth="1"/>
    <col min="2" max="2" width="1.00390625" style="1" customWidth="1"/>
    <col min="3" max="3" width="15.75390625" style="1" customWidth="1"/>
    <col min="4" max="4" width="1.00390625" style="1" customWidth="1"/>
    <col min="5" max="18" width="9.25390625" style="1" customWidth="1"/>
    <col min="19" max="20" width="7.75390625" style="1" customWidth="1"/>
    <col min="21" max="16384" width="8.625" style="1" customWidth="1"/>
  </cols>
  <sheetData>
    <row r="1" spans="3:20" ht="24">
      <c r="C1" s="2" t="s">
        <v>96</v>
      </c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</row>
    <row r="2" spans="2:20" ht="33" customHeight="1" thickBot="1">
      <c r="B2" s="3"/>
      <c r="C2" s="3"/>
      <c r="D2" s="3"/>
      <c r="E2" s="3"/>
      <c r="F2" s="3"/>
      <c r="G2" s="3"/>
      <c r="H2" s="3"/>
      <c r="I2" s="3"/>
      <c r="J2" s="3"/>
      <c r="K2" s="4"/>
      <c r="L2" s="4"/>
      <c r="M2" s="4"/>
      <c r="N2" s="4"/>
      <c r="O2" s="4"/>
      <c r="P2" s="4"/>
      <c r="Q2" s="4"/>
      <c r="R2" s="4"/>
      <c r="S2" s="4"/>
      <c r="T2" s="4"/>
    </row>
    <row r="3" spans="2:21" s="5" customFormat="1" ht="16.5" customHeight="1">
      <c r="B3" s="1"/>
      <c r="C3" s="82" t="s">
        <v>151</v>
      </c>
      <c r="D3" s="1"/>
      <c r="E3" s="97" t="s">
        <v>121</v>
      </c>
      <c r="F3" s="118"/>
      <c r="G3" s="118"/>
      <c r="H3" s="118"/>
      <c r="I3" s="119" t="s">
        <v>47</v>
      </c>
      <c r="J3" s="120"/>
      <c r="K3" s="67"/>
      <c r="L3" s="67"/>
      <c r="M3" s="69"/>
      <c r="N3" s="69"/>
      <c r="O3" s="69"/>
      <c r="P3" s="69"/>
      <c r="Q3" s="69"/>
      <c r="R3" s="69"/>
      <c r="S3" s="102"/>
      <c r="T3" s="103"/>
      <c r="U3" s="1"/>
    </row>
    <row r="4" spans="2:21" s="5" customFormat="1" ht="33" customHeight="1">
      <c r="B4" s="1"/>
      <c r="C4" s="116"/>
      <c r="D4" s="1"/>
      <c r="E4" s="99" t="s">
        <v>51</v>
      </c>
      <c r="F4" s="104"/>
      <c r="G4" s="99" t="s">
        <v>52</v>
      </c>
      <c r="H4" s="104"/>
      <c r="I4" s="121"/>
      <c r="J4" s="122"/>
      <c r="K4" s="67"/>
      <c r="L4" s="67"/>
      <c r="M4" s="102"/>
      <c r="N4" s="103"/>
      <c r="O4" s="102"/>
      <c r="P4" s="103"/>
      <c r="Q4" s="102"/>
      <c r="R4" s="103"/>
      <c r="S4" s="103"/>
      <c r="T4" s="103"/>
      <c r="U4" s="1"/>
    </row>
    <row r="5" spans="2:21" s="5" customFormat="1" ht="25.5" customHeight="1">
      <c r="B5" s="32"/>
      <c r="C5" s="117"/>
      <c r="D5" s="32"/>
      <c r="E5" s="9" t="s">
        <v>1</v>
      </c>
      <c r="F5" s="9" t="s">
        <v>2</v>
      </c>
      <c r="G5" s="9" t="s">
        <v>1</v>
      </c>
      <c r="H5" s="9" t="s">
        <v>2</v>
      </c>
      <c r="I5" s="9" t="s">
        <v>1</v>
      </c>
      <c r="J5" s="13" t="s">
        <v>2</v>
      </c>
      <c r="K5" s="26"/>
      <c r="L5" s="26"/>
      <c r="M5" s="26"/>
      <c r="N5" s="26"/>
      <c r="O5" s="26"/>
      <c r="P5" s="26"/>
      <c r="Q5" s="26"/>
      <c r="R5" s="26"/>
      <c r="S5" s="26"/>
      <c r="T5" s="26"/>
      <c r="U5" s="1"/>
    </row>
    <row r="6" spans="3:20" ht="27" customHeight="1">
      <c r="C6" s="14" t="s">
        <v>111</v>
      </c>
      <c r="E6" s="75">
        <v>193903</v>
      </c>
      <c r="F6" s="54">
        <v>86167</v>
      </c>
      <c r="G6" s="54">
        <v>37632</v>
      </c>
      <c r="H6" s="54">
        <v>30321</v>
      </c>
      <c r="I6" s="55">
        <v>1045</v>
      </c>
      <c r="J6" s="55">
        <v>581</v>
      </c>
      <c r="K6" s="37"/>
      <c r="L6" s="37"/>
      <c r="M6" s="38"/>
      <c r="N6" s="38"/>
      <c r="O6" s="36"/>
      <c r="P6" s="36"/>
      <c r="Q6" s="36"/>
      <c r="R6" s="36"/>
      <c r="S6" s="37"/>
      <c r="T6" s="37"/>
    </row>
    <row r="7" spans="3:20" ht="20.25" customHeight="1">
      <c r="C7" s="17" t="s">
        <v>112</v>
      </c>
      <c r="E7" s="53">
        <v>205763</v>
      </c>
      <c r="F7" s="54">
        <v>87995</v>
      </c>
      <c r="G7" s="54">
        <v>37182</v>
      </c>
      <c r="H7" s="54">
        <v>29930</v>
      </c>
      <c r="I7" s="55">
        <v>2740</v>
      </c>
      <c r="J7" s="55">
        <v>1483</v>
      </c>
      <c r="K7" s="37"/>
      <c r="L7" s="37"/>
      <c r="M7" s="36"/>
      <c r="N7" s="36"/>
      <c r="O7" s="36"/>
      <c r="P7" s="36"/>
      <c r="Q7" s="36"/>
      <c r="R7" s="36"/>
      <c r="S7" s="37"/>
      <c r="T7" s="37"/>
    </row>
    <row r="8" spans="2:20" ht="15" customHeight="1" thickBot="1">
      <c r="B8" s="3"/>
      <c r="C8" s="74"/>
      <c r="D8" s="3"/>
      <c r="E8" s="41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</row>
    <row r="9" spans="3:20" ht="14.25" customHeight="1">
      <c r="C9" s="115" t="s">
        <v>151</v>
      </c>
      <c r="E9" s="97" t="s">
        <v>149</v>
      </c>
      <c r="F9" s="123"/>
      <c r="G9" s="123"/>
      <c r="H9" s="123"/>
      <c r="I9" s="123"/>
      <c r="J9" s="123"/>
      <c r="K9" s="123"/>
      <c r="L9" s="123"/>
      <c r="M9" s="123"/>
      <c r="N9" s="123"/>
      <c r="O9" s="70" t="s">
        <v>150</v>
      </c>
      <c r="P9" s="70"/>
      <c r="Q9" s="70"/>
      <c r="R9" s="71"/>
      <c r="S9" s="106" t="s">
        <v>47</v>
      </c>
      <c r="T9" s="107"/>
    </row>
    <row r="10" spans="3:20" ht="33" customHeight="1">
      <c r="C10" s="116"/>
      <c r="E10" s="110" t="s">
        <v>62</v>
      </c>
      <c r="F10" s="111"/>
      <c r="G10" s="110" t="s">
        <v>144</v>
      </c>
      <c r="H10" s="111"/>
      <c r="I10" s="110" t="s">
        <v>145</v>
      </c>
      <c r="J10" s="111"/>
      <c r="K10" s="110" t="s">
        <v>146</v>
      </c>
      <c r="L10" s="111"/>
      <c r="M10" s="110" t="s">
        <v>61</v>
      </c>
      <c r="N10" s="111"/>
      <c r="O10" s="112" t="s">
        <v>90</v>
      </c>
      <c r="P10" s="113"/>
      <c r="Q10" s="114" t="s">
        <v>91</v>
      </c>
      <c r="R10" s="113"/>
      <c r="S10" s="108"/>
      <c r="T10" s="109"/>
    </row>
    <row r="11" spans="2:20" ht="25.5" customHeight="1">
      <c r="B11" s="32"/>
      <c r="C11" s="117"/>
      <c r="D11" s="32"/>
      <c r="E11" s="9" t="s">
        <v>1</v>
      </c>
      <c r="F11" s="9" t="s">
        <v>2</v>
      </c>
      <c r="G11" s="9" t="s">
        <v>1</v>
      </c>
      <c r="H11" s="9" t="s">
        <v>2</v>
      </c>
      <c r="I11" s="9" t="s">
        <v>1</v>
      </c>
      <c r="J11" s="9" t="s">
        <v>2</v>
      </c>
      <c r="K11" s="9" t="s">
        <v>1</v>
      </c>
      <c r="L11" s="9" t="s">
        <v>2</v>
      </c>
      <c r="M11" s="9" t="s">
        <v>1</v>
      </c>
      <c r="N11" s="9" t="s">
        <v>2</v>
      </c>
      <c r="O11" s="9" t="s">
        <v>1</v>
      </c>
      <c r="P11" s="9" t="s">
        <v>2</v>
      </c>
      <c r="Q11" s="9" t="s">
        <v>1</v>
      </c>
      <c r="R11" s="9" t="s">
        <v>2</v>
      </c>
      <c r="S11" s="9" t="s">
        <v>1</v>
      </c>
      <c r="T11" s="13" t="s">
        <v>2</v>
      </c>
    </row>
    <row r="12" spans="2:20" ht="34.5" customHeight="1">
      <c r="B12" s="4"/>
      <c r="C12" s="14" t="s">
        <v>122</v>
      </c>
      <c r="D12" s="4"/>
      <c r="E12" s="62">
        <f>SUM(E13:E14)</f>
        <v>5065</v>
      </c>
      <c r="F12" s="57">
        <f aca="true" t="shared" si="0" ref="F12:T12">SUM(F13:F14)</f>
        <v>3040</v>
      </c>
      <c r="G12" s="57">
        <f t="shared" si="0"/>
        <v>36984</v>
      </c>
      <c r="H12" s="57">
        <f t="shared" si="0"/>
        <v>13029</v>
      </c>
      <c r="I12" s="57">
        <f t="shared" si="0"/>
        <v>85798</v>
      </c>
      <c r="J12" s="57">
        <f t="shared" si="0"/>
        <v>18649</v>
      </c>
      <c r="K12" s="57">
        <f t="shared" si="0"/>
        <v>31636</v>
      </c>
      <c r="L12" s="57">
        <f t="shared" si="0"/>
        <v>14815</v>
      </c>
      <c r="M12" s="57">
        <f t="shared" si="0"/>
        <v>10421</v>
      </c>
      <c r="N12" s="57">
        <f t="shared" si="0"/>
        <v>7233</v>
      </c>
      <c r="O12" s="57">
        <f t="shared" si="0"/>
        <v>85804</v>
      </c>
      <c r="P12" s="57">
        <f t="shared" si="0"/>
        <v>48553</v>
      </c>
      <c r="Q12" s="57">
        <f t="shared" si="0"/>
        <v>37075</v>
      </c>
      <c r="R12" s="57">
        <f t="shared" si="0"/>
        <v>29492</v>
      </c>
      <c r="S12" s="57">
        <f t="shared" si="0"/>
        <v>3645</v>
      </c>
      <c r="T12" s="57">
        <f t="shared" si="0"/>
        <v>2079</v>
      </c>
    </row>
    <row r="13" spans="1:20" ht="34.5" customHeight="1">
      <c r="A13" s="88" t="s">
        <v>4</v>
      </c>
      <c r="B13" s="89"/>
      <c r="C13" s="89"/>
      <c r="E13" s="53">
        <f aca="true" t="shared" si="1" ref="E13:J13">SUM(E15:E25)</f>
        <v>4594</v>
      </c>
      <c r="F13" s="54">
        <f t="shared" si="1"/>
        <v>2740</v>
      </c>
      <c r="G13" s="54">
        <f t="shared" si="1"/>
        <v>30416</v>
      </c>
      <c r="H13" s="54">
        <f t="shared" si="1"/>
        <v>10730</v>
      </c>
      <c r="I13" s="54">
        <f t="shared" si="1"/>
        <v>67555</v>
      </c>
      <c r="J13" s="54">
        <f t="shared" si="1"/>
        <v>14886</v>
      </c>
      <c r="K13" s="54">
        <f aca="true" t="shared" si="2" ref="K13:T13">SUM(K15:K25)</f>
        <v>25437</v>
      </c>
      <c r="L13" s="54">
        <f t="shared" si="2"/>
        <v>11905</v>
      </c>
      <c r="M13" s="54">
        <f t="shared" si="2"/>
        <v>7598</v>
      </c>
      <c r="N13" s="54">
        <f t="shared" si="2"/>
        <v>5246</v>
      </c>
      <c r="O13" s="54">
        <f t="shared" si="2"/>
        <v>70959</v>
      </c>
      <c r="P13" s="54">
        <f t="shared" si="2"/>
        <v>40110</v>
      </c>
      <c r="Q13" s="54">
        <f t="shared" si="2"/>
        <v>31691</v>
      </c>
      <c r="R13" s="54">
        <f t="shared" si="2"/>
        <v>25473</v>
      </c>
      <c r="S13" s="54">
        <f t="shared" si="2"/>
        <v>3404</v>
      </c>
      <c r="T13" s="54">
        <f t="shared" si="2"/>
        <v>1943</v>
      </c>
    </row>
    <row r="14" spans="1:20" ht="34.5" customHeight="1">
      <c r="A14" s="88" t="s">
        <v>5</v>
      </c>
      <c r="B14" s="89"/>
      <c r="C14" s="89"/>
      <c r="E14" s="53">
        <f>SUM(E26,E30,E34,'小値賀町～新上五島町'!AQ36,'小値賀町～新上五島町'!AQ45)</f>
        <v>471</v>
      </c>
      <c r="F14" s="54">
        <f>SUM(F26,F30,F34,'小値賀町～新上五島町'!AR36,'小値賀町～新上五島町'!AR45)</f>
        <v>300</v>
      </c>
      <c r="G14" s="54">
        <f>SUM(G26,G30,G34,'小値賀町～新上五島町'!AS36,'小値賀町～新上五島町'!AS45)</f>
        <v>6568</v>
      </c>
      <c r="H14" s="54">
        <f>SUM(H26,H30,H34,'小値賀町～新上五島町'!AT36,'小値賀町～新上五島町'!AT45)</f>
        <v>2299</v>
      </c>
      <c r="I14" s="54">
        <f>SUM(I26,I30,I34,'小値賀町～新上五島町'!AU36,'小値賀町～新上五島町'!AU45)</f>
        <v>18243</v>
      </c>
      <c r="J14" s="54">
        <f>SUM(J26,J30,J34,'小値賀町～新上五島町'!AV36,'小値賀町～新上五島町'!AV45)</f>
        <v>3763</v>
      </c>
      <c r="K14" s="54">
        <f>SUM(K26,K30,K34,'小値賀町～新上五島町'!AW36,'小値賀町～新上五島町'!AW45)</f>
        <v>6199</v>
      </c>
      <c r="L14" s="54">
        <f>SUM(L26,L30,L34,'小値賀町～新上五島町'!AX36,'小値賀町～新上五島町'!AX45)</f>
        <v>2910</v>
      </c>
      <c r="M14" s="54">
        <f>SUM(M26,M30,M34,'小値賀町～新上五島町'!AY36,'小値賀町～新上五島町'!AY45)</f>
        <v>2823</v>
      </c>
      <c r="N14" s="54">
        <f>SUM(N26,N30,N34,'小値賀町～新上五島町'!AZ36,'小値賀町～新上五島町'!AZ45)</f>
        <v>1987</v>
      </c>
      <c r="O14" s="54">
        <f>SUM(O26,O30,O34,'小値賀町～新上五島町'!BA36,'小値賀町～新上五島町'!BA45)</f>
        <v>14845</v>
      </c>
      <c r="P14" s="54">
        <f>SUM(P26,P30,P34,'小値賀町～新上五島町'!BB36,'小値賀町～新上五島町'!BB45)</f>
        <v>8443</v>
      </c>
      <c r="Q14" s="54">
        <f>SUM(Q26,Q30,Q34,'小値賀町～新上五島町'!BC36,'小値賀町～新上五島町'!BC45)</f>
        <v>5384</v>
      </c>
      <c r="R14" s="54">
        <f>SUM(R26,R30,R34,'小値賀町～新上五島町'!BD36,'小値賀町～新上五島町'!BD45)</f>
        <v>4019</v>
      </c>
      <c r="S14" s="54">
        <f>SUM(S26,S30,S34,'小値賀町～新上五島町'!BE36,'小値賀町～新上五島町'!BE45)</f>
        <v>241</v>
      </c>
      <c r="T14" s="54">
        <f>SUM(T26,T30,T34,'小値賀町～新上五島町'!BF36,'小値賀町～新上五島町'!BF45)</f>
        <v>136</v>
      </c>
    </row>
    <row r="15" spans="2:20" ht="34.5" customHeight="1">
      <c r="B15" s="88" t="s">
        <v>6</v>
      </c>
      <c r="C15" s="105"/>
      <c r="E15" s="53">
        <v>2566</v>
      </c>
      <c r="F15" s="54">
        <v>1548</v>
      </c>
      <c r="G15" s="54">
        <v>13034</v>
      </c>
      <c r="H15" s="54">
        <v>4955</v>
      </c>
      <c r="I15" s="55">
        <v>26790</v>
      </c>
      <c r="J15" s="55">
        <v>6112</v>
      </c>
      <c r="K15" s="55">
        <v>9859</v>
      </c>
      <c r="L15" s="55">
        <v>4666</v>
      </c>
      <c r="M15" s="54">
        <v>2073</v>
      </c>
      <c r="N15" s="54">
        <v>1473</v>
      </c>
      <c r="O15" s="54">
        <v>29282</v>
      </c>
      <c r="P15" s="54">
        <v>16248</v>
      </c>
      <c r="Q15" s="54">
        <v>7981</v>
      </c>
      <c r="R15" s="54">
        <v>5707</v>
      </c>
      <c r="S15" s="54">
        <v>1881</v>
      </c>
      <c r="T15" s="54">
        <v>1076</v>
      </c>
    </row>
    <row r="16" spans="2:20" ht="18" customHeight="1">
      <c r="B16" s="88" t="s">
        <v>7</v>
      </c>
      <c r="C16" s="105"/>
      <c r="E16" s="53">
        <v>1089</v>
      </c>
      <c r="F16" s="54">
        <v>642</v>
      </c>
      <c r="G16" s="54">
        <v>6577</v>
      </c>
      <c r="H16" s="54">
        <v>2207</v>
      </c>
      <c r="I16" s="55">
        <v>12911</v>
      </c>
      <c r="J16" s="55">
        <v>2804</v>
      </c>
      <c r="K16" s="55">
        <v>5342</v>
      </c>
      <c r="L16" s="55">
        <v>2406</v>
      </c>
      <c r="M16" s="54">
        <v>1112</v>
      </c>
      <c r="N16" s="54">
        <v>736</v>
      </c>
      <c r="O16" s="54">
        <v>16410</v>
      </c>
      <c r="P16" s="54">
        <v>9200</v>
      </c>
      <c r="Q16" s="54">
        <v>10068</v>
      </c>
      <c r="R16" s="54">
        <v>8682</v>
      </c>
      <c r="S16" s="54">
        <v>796</v>
      </c>
      <c r="T16" s="54">
        <v>458</v>
      </c>
    </row>
    <row r="17" spans="2:20" ht="18" customHeight="1">
      <c r="B17" s="88" t="s">
        <v>8</v>
      </c>
      <c r="C17" s="105"/>
      <c r="E17" s="53">
        <v>64</v>
      </c>
      <c r="F17" s="54">
        <v>42</v>
      </c>
      <c r="G17" s="54">
        <v>1114</v>
      </c>
      <c r="H17" s="54">
        <v>415</v>
      </c>
      <c r="I17" s="55">
        <v>2432</v>
      </c>
      <c r="J17" s="55">
        <v>634</v>
      </c>
      <c r="K17" s="55">
        <v>913</v>
      </c>
      <c r="L17" s="55">
        <v>448</v>
      </c>
      <c r="M17" s="54">
        <v>213</v>
      </c>
      <c r="N17" s="54">
        <v>159</v>
      </c>
      <c r="O17" s="54">
        <v>2035</v>
      </c>
      <c r="P17" s="54">
        <v>1161</v>
      </c>
      <c r="Q17" s="54">
        <v>691</v>
      </c>
      <c r="R17" s="54">
        <v>530</v>
      </c>
      <c r="S17" s="54">
        <v>33</v>
      </c>
      <c r="T17" s="54">
        <v>22</v>
      </c>
    </row>
    <row r="18" spans="2:20" ht="18" customHeight="1">
      <c r="B18" s="88" t="s">
        <v>9</v>
      </c>
      <c r="C18" s="105"/>
      <c r="E18" s="53">
        <v>398</v>
      </c>
      <c r="F18" s="54">
        <v>218</v>
      </c>
      <c r="G18" s="54">
        <v>3215</v>
      </c>
      <c r="H18" s="54">
        <v>1121</v>
      </c>
      <c r="I18" s="55">
        <v>8983</v>
      </c>
      <c r="J18" s="55">
        <v>1872</v>
      </c>
      <c r="K18" s="55">
        <v>3300</v>
      </c>
      <c r="L18" s="55">
        <v>1577</v>
      </c>
      <c r="M18" s="54">
        <v>961</v>
      </c>
      <c r="N18" s="54">
        <v>635</v>
      </c>
      <c r="O18" s="54">
        <v>9017</v>
      </c>
      <c r="P18" s="54">
        <v>5419</v>
      </c>
      <c r="Q18" s="54">
        <v>2948</v>
      </c>
      <c r="R18" s="54">
        <v>2281</v>
      </c>
      <c r="S18" s="54">
        <v>380</v>
      </c>
      <c r="T18" s="54">
        <v>223</v>
      </c>
    </row>
    <row r="19" spans="2:20" ht="18" customHeight="1">
      <c r="B19" s="88" t="s">
        <v>10</v>
      </c>
      <c r="C19" s="105"/>
      <c r="E19" s="53">
        <v>306</v>
      </c>
      <c r="F19" s="54">
        <v>185</v>
      </c>
      <c r="G19" s="54">
        <v>1887</v>
      </c>
      <c r="H19" s="54">
        <v>620</v>
      </c>
      <c r="I19" s="55">
        <v>5364</v>
      </c>
      <c r="J19" s="55">
        <v>1272</v>
      </c>
      <c r="K19" s="55">
        <v>2101</v>
      </c>
      <c r="L19" s="55">
        <v>1050</v>
      </c>
      <c r="M19" s="54">
        <v>341</v>
      </c>
      <c r="N19" s="54">
        <v>224</v>
      </c>
      <c r="O19" s="54">
        <v>5316</v>
      </c>
      <c r="P19" s="54">
        <v>2965</v>
      </c>
      <c r="Q19" s="54">
        <v>4454</v>
      </c>
      <c r="R19" s="54">
        <v>3862</v>
      </c>
      <c r="S19" s="54">
        <v>193</v>
      </c>
      <c r="T19" s="54">
        <v>104</v>
      </c>
    </row>
    <row r="20" spans="2:20" ht="18" customHeight="1">
      <c r="B20" s="88" t="s">
        <v>11</v>
      </c>
      <c r="C20" s="105"/>
      <c r="E20" s="53">
        <v>24</v>
      </c>
      <c r="F20" s="54">
        <v>16</v>
      </c>
      <c r="G20" s="54">
        <v>916</v>
      </c>
      <c r="H20" s="54">
        <v>285</v>
      </c>
      <c r="I20" s="55">
        <v>2177</v>
      </c>
      <c r="J20" s="55">
        <v>403</v>
      </c>
      <c r="K20" s="55">
        <v>762</v>
      </c>
      <c r="L20" s="55">
        <v>328</v>
      </c>
      <c r="M20" s="54">
        <v>518</v>
      </c>
      <c r="N20" s="54">
        <v>355</v>
      </c>
      <c r="O20" s="54">
        <v>1539</v>
      </c>
      <c r="P20" s="54">
        <v>902</v>
      </c>
      <c r="Q20" s="54">
        <v>650</v>
      </c>
      <c r="R20" s="54">
        <v>501</v>
      </c>
      <c r="S20" s="54">
        <v>43</v>
      </c>
      <c r="T20" s="54">
        <v>22</v>
      </c>
    </row>
    <row r="21" spans="2:20" ht="18" customHeight="1">
      <c r="B21" s="88" t="s">
        <v>12</v>
      </c>
      <c r="C21" s="105"/>
      <c r="E21" s="53">
        <v>23</v>
      </c>
      <c r="F21" s="54">
        <v>12</v>
      </c>
      <c r="G21" s="54">
        <v>382</v>
      </c>
      <c r="H21" s="54">
        <v>106</v>
      </c>
      <c r="I21" s="55">
        <v>1248</v>
      </c>
      <c r="J21" s="60">
        <v>220</v>
      </c>
      <c r="K21" s="60">
        <v>304</v>
      </c>
      <c r="L21" s="60">
        <v>141</v>
      </c>
      <c r="M21" s="54">
        <v>183</v>
      </c>
      <c r="N21" s="54">
        <v>120</v>
      </c>
      <c r="O21" s="54">
        <v>1084</v>
      </c>
      <c r="P21" s="54">
        <v>657</v>
      </c>
      <c r="Q21" s="54">
        <v>411</v>
      </c>
      <c r="R21" s="54">
        <v>290</v>
      </c>
      <c r="S21" s="54">
        <v>10</v>
      </c>
      <c r="T21" s="54">
        <v>7</v>
      </c>
    </row>
    <row r="22" spans="2:20" ht="18" customHeight="1">
      <c r="B22" s="88" t="s">
        <v>53</v>
      </c>
      <c r="C22" s="105"/>
      <c r="E22" s="53">
        <v>42</v>
      </c>
      <c r="F22" s="54">
        <v>26</v>
      </c>
      <c r="G22" s="54">
        <v>879</v>
      </c>
      <c r="H22" s="54">
        <v>224</v>
      </c>
      <c r="I22" s="55">
        <v>1685</v>
      </c>
      <c r="J22" s="55">
        <v>359</v>
      </c>
      <c r="K22" s="55">
        <v>872</v>
      </c>
      <c r="L22" s="55">
        <v>401</v>
      </c>
      <c r="M22" s="54">
        <v>622</v>
      </c>
      <c r="N22" s="54">
        <v>438</v>
      </c>
      <c r="O22" s="54">
        <v>1733</v>
      </c>
      <c r="P22" s="54">
        <v>1001</v>
      </c>
      <c r="Q22" s="54">
        <v>1800</v>
      </c>
      <c r="R22" s="54">
        <v>1604</v>
      </c>
      <c r="S22" s="54">
        <v>23</v>
      </c>
      <c r="T22" s="54">
        <v>9</v>
      </c>
    </row>
    <row r="23" spans="2:20" ht="18" customHeight="1">
      <c r="B23" s="88" t="s">
        <v>54</v>
      </c>
      <c r="C23" s="105"/>
      <c r="E23" s="53">
        <v>21</v>
      </c>
      <c r="F23" s="54">
        <v>8</v>
      </c>
      <c r="G23" s="54">
        <v>729</v>
      </c>
      <c r="H23" s="54">
        <v>257</v>
      </c>
      <c r="I23" s="55">
        <v>1515</v>
      </c>
      <c r="J23" s="55">
        <v>348</v>
      </c>
      <c r="K23" s="55">
        <v>677</v>
      </c>
      <c r="L23" s="55">
        <v>295</v>
      </c>
      <c r="M23" s="54">
        <v>632</v>
      </c>
      <c r="N23" s="54">
        <v>440</v>
      </c>
      <c r="O23" s="54">
        <v>1156</v>
      </c>
      <c r="P23" s="54">
        <v>660</v>
      </c>
      <c r="Q23" s="54">
        <v>826</v>
      </c>
      <c r="R23" s="54">
        <v>582</v>
      </c>
      <c r="S23" s="54">
        <v>22</v>
      </c>
      <c r="T23" s="54">
        <v>12</v>
      </c>
    </row>
    <row r="24" spans="2:20" ht="18" customHeight="1">
      <c r="B24" s="88" t="s">
        <v>55</v>
      </c>
      <c r="C24" s="105"/>
      <c r="E24" s="53">
        <v>24</v>
      </c>
      <c r="F24" s="54">
        <v>13</v>
      </c>
      <c r="G24" s="54">
        <v>958</v>
      </c>
      <c r="H24" s="54">
        <v>292</v>
      </c>
      <c r="I24" s="60">
        <v>2587</v>
      </c>
      <c r="J24" s="60">
        <v>533</v>
      </c>
      <c r="K24" s="60">
        <v>898</v>
      </c>
      <c r="L24" s="60">
        <v>433</v>
      </c>
      <c r="M24" s="54">
        <v>561</v>
      </c>
      <c r="N24" s="54">
        <v>408</v>
      </c>
      <c r="O24" s="54">
        <v>1756</v>
      </c>
      <c r="P24" s="54">
        <v>1003</v>
      </c>
      <c r="Q24" s="54">
        <v>1301</v>
      </c>
      <c r="R24" s="54">
        <v>1023</v>
      </c>
      <c r="S24" s="54">
        <v>17</v>
      </c>
      <c r="T24" s="54">
        <v>8</v>
      </c>
    </row>
    <row r="25" spans="2:20" ht="18" customHeight="1">
      <c r="B25" s="88" t="s">
        <v>56</v>
      </c>
      <c r="C25" s="89"/>
      <c r="E25" s="53">
        <v>37</v>
      </c>
      <c r="F25" s="54">
        <v>30</v>
      </c>
      <c r="G25" s="54">
        <v>725</v>
      </c>
      <c r="H25" s="54">
        <v>248</v>
      </c>
      <c r="I25" s="60">
        <v>1863</v>
      </c>
      <c r="J25" s="60">
        <v>329</v>
      </c>
      <c r="K25" s="60">
        <v>409</v>
      </c>
      <c r="L25" s="60">
        <v>160</v>
      </c>
      <c r="M25" s="59">
        <v>382</v>
      </c>
      <c r="N25" s="59">
        <v>258</v>
      </c>
      <c r="O25" s="54">
        <v>1631</v>
      </c>
      <c r="P25" s="54">
        <v>894</v>
      </c>
      <c r="Q25" s="54">
        <v>561</v>
      </c>
      <c r="R25" s="54">
        <v>411</v>
      </c>
      <c r="S25" s="54">
        <v>6</v>
      </c>
      <c r="T25" s="54">
        <v>2</v>
      </c>
    </row>
    <row r="26" spans="2:20" ht="42.75" customHeight="1">
      <c r="B26" s="88" t="s">
        <v>13</v>
      </c>
      <c r="C26" s="89"/>
      <c r="E26" s="53">
        <f aca="true" t="shared" si="3" ref="E26:T26">SUM(E27:E29)</f>
        <v>316</v>
      </c>
      <c r="F26" s="54">
        <f t="shared" si="3"/>
        <v>201</v>
      </c>
      <c r="G26" s="54">
        <f t="shared" si="3"/>
        <v>1599</v>
      </c>
      <c r="H26" s="54">
        <f t="shared" si="3"/>
        <v>607</v>
      </c>
      <c r="I26" s="54">
        <f t="shared" si="3"/>
        <v>5305</v>
      </c>
      <c r="J26" s="54">
        <f t="shared" si="3"/>
        <v>1210</v>
      </c>
      <c r="K26" s="54">
        <f t="shared" si="3"/>
        <v>2524</v>
      </c>
      <c r="L26" s="54">
        <f t="shared" si="3"/>
        <v>1291</v>
      </c>
      <c r="M26" s="54">
        <f t="shared" si="3"/>
        <v>435</v>
      </c>
      <c r="N26" s="54">
        <f t="shared" si="3"/>
        <v>277</v>
      </c>
      <c r="O26" s="54">
        <f t="shared" si="3"/>
        <v>5635</v>
      </c>
      <c r="P26" s="54">
        <f t="shared" si="3"/>
        <v>3255</v>
      </c>
      <c r="Q26" s="54">
        <f t="shared" si="3"/>
        <v>1403</v>
      </c>
      <c r="R26" s="54">
        <f t="shared" si="3"/>
        <v>994</v>
      </c>
      <c r="S26" s="54">
        <f t="shared" si="3"/>
        <v>165</v>
      </c>
      <c r="T26" s="54">
        <f t="shared" si="3"/>
        <v>89</v>
      </c>
    </row>
    <row r="27" spans="3:20" ht="31.5" customHeight="1">
      <c r="C27" s="29" t="s">
        <v>123</v>
      </c>
      <c r="E27" s="53">
        <v>167</v>
      </c>
      <c r="F27" s="54">
        <v>108</v>
      </c>
      <c r="G27" s="54">
        <v>664</v>
      </c>
      <c r="H27" s="54">
        <v>268</v>
      </c>
      <c r="I27" s="60">
        <v>2570</v>
      </c>
      <c r="J27" s="60">
        <v>680</v>
      </c>
      <c r="K27" s="60">
        <v>1600</v>
      </c>
      <c r="L27" s="60">
        <v>839</v>
      </c>
      <c r="M27" s="54">
        <v>151</v>
      </c>
      <c r="N27" s="54">
        <v>102</v>
      </c>
      <c r="O27" s="54">
        <v>2822</v>
      </c>
      <c r="P27" s="54">
        <v>1666</v>
      </c>
      <c r="Q27" s="54">
        <v>906</v>
      </c>
      <c r="R27" s="54">
        <v>651</v>
      </c>
      <c r="S27" s="54">
        <v>104</v>
      </c>
      <c r="T27" s="54">
        <v>55</v>
      </c>
    </row>
    <row r="28" spans="3:20" ht="18" customHeight="1">
      <c r="C28" s="29" t="s">
        <v>86</v>
      </c>
      <c r="E28" s="53">
        <v>126</v>
      </c>
      <c r="F28" s="54">
        <v>77</v>
      </c>
      <c r="G28" s="54">
        <v>717</v>
      </c>
      <c r="H28" s="54">
        <v>270</v>
      </c>
      <c r="I28" s="55">
        <v>1864</v>
      </c>
      <c r="J28" s="55">
        <v>395</v>
      </c>
      <c r="K28" s="55">
        <v>718</v>
      </c>
      <c r="L28" s="55">
        <v>361</v>
      </c>
      <c r="M28" s="54">
        <v>183</v>
      </c>
      <c r="N28" s="54">
        <v>110</v>
      </c>
      <c r="O28" s="54">
        <v>1995</v>
      </c>
      <c r="P28" s="54">
        <v>1150</v>
      </c>
      <c r="Q28" s="54">
        <v>369</v>
      </c>
      <c r="R28" s="54">
        <v>262</v>
      </c>
      <c r="S28" s="54">
        <v>38</v>
      </c>
      <c r="T28" s="54">
        <v>18</v>
      </c>
    </row>
    <row r="29" spans="3:20" ht="18" customHeight="1">
      <c r="C29" s="29" t="s">
        <v>124</v>
      </c>
      <c r="E29" s="53">
        <v>23</v>
      </c>
      <c r="F29" s="54">
        <v>16</v>
      </c>
      <c r="G29" s="54">
        <v>218</v>
      </c>
      <c r="H29" s="54">
        <v>69</v>
      </c>
      <c r="I29" s="55">
        <v>871</v>
      </c>
      <c r="J29" s="55">
        <v>135</v>
      </c>
      <c r="K29" s="55">
        <v>206</v>
      </c>
      <c r="L29" s="55">
        <v>91</v>
      </c>
      <c r="M29" s="54">
        <v>101</v>
      </c>
      <c r="N29" s="54">
        <v>65</v>
      </c>
      <c r="O29" s="54">
        <v>818</v>
      </c>
      <c r="P29" s="54">
        <v>439</v>
      </c>
      <c r="Q29" s="54">
        <v>128</v>
      </c>
      <c r="R29" s="54">
        <v>81</v>
      </c>
      <c r="S29" s="54">
        <v>23</v>
      </c>
      <c r="T29" s="54">
        <v>16</v>
      </c>
    </row>
    <row r="30" spans="2:20" ht="42.75" customHeight="1">
      <c r="B30" s="88" t="s">
        <v>17</v>
      </c>
      <c r="C30" s="89"/>
      <c r="E30" s="53">
        <f aca="true" t="shared" si="4" ref="E30:T30">SUM(E31:E33)</f>
        <v>43</v>
      </c>
      <c r="F30" s="54">
        <f t="shared" si="4"/>
        <v>24</v>
      </c>
      <c r="G30" s="54">
        <f t="shared" si="4"/>
        <v>837</v>
      </c>
      <c r="H30" s="54">
        <f t="shared" si="4"/>
        <v>300</v>
      </c>
      <c r="I30" s="54">
        <f t="shared" si="4"/>
        <v>2347</v>
      </c>
      <c r="J30" s="54">
        <f t="shared" si="4"/>
        <v>451</v>
      </c>
      <c r="K30" s="54">
        <f t="shared" si="4"/>
        <v>648</v>
      </c>
      <c r="L30" s="54">
        <f t="shared" si="4"/>
        <v>292</v>
      </c>
      <c r="M30" s="54">
        <f t="shared" si="4"/>
        <v>325</v>
      </c>
      <c r="N30" s="54">
        <f t="shared" si="4"/>
        <v>223</v>
      </c>
      <c r="O30" s="54">
        <f t="shared" si="4"/>
        <v>2128</v>
      </c>
      <c r="P30" s="54">
        <f t="shared" si="4"/>
        <v>1112</v>
      </c>
      <c r="Q30" s="54">
        <f t="shared" si="4"/>
        <v>646</v>
      </c>
      <c r="R30" s="54">
        <f t="shared" si="4"/>
        <v>496</v>
      </c>
      <c r="S30" s="54">
        <f t="shared" si="4"/>
        <v>22</v>
      </c>
      <c r="T30" s="54">
        <f t="shared" si="4"/>
        <v>12</v>
      </c>
    </row>
    <row r="31" spans="3:20" ht="31.5" customHeight="1">
      <c r="C31" s="14" t="s">
        <v>125</v>
      </c>
      <c r="E31" s="53">
        <v>3</v>
      </c>
      <c r="F31" s="54">
        <v>2</v>
      </c>
      <c r="G31" s="54">
        <v>166</v>
      </c>
      <c r="H31" s="54">
        <v>46</v>
      </c>
      <c r="I31" s="55">
        <v>601</v>
      </c>
      <c r="J31" s="55">
        <v>101</v>
      </c>
      <c r="K31" s="55">
        <v>119</v>
      </c>
      <c r="L31" s="55">
        <v>51</v>
      </c>
      <c r="M31" s="54">
        <v>80</v>
      </c>
      <c r="N31" s="54">
        <v>59</v>
      </c>
      <c r="O31" s="54">
        <v>517</v>
      </c>
      <c r="P31" s="54">
        <v>269</v>
      </c>
      <c r="Q31" s="54">
        <v>181</v>
      </c>
      <c r="R31" s="54">
        <v>133</v>
      </c>
      <c r="S31" s="54">
        <v>5</v>
      </c>
      <c r="T31" s="54">
        <v>3</v>
      </c>
    </row>
    <row r="32" spans="3:20" ht="18" customHeight="1">
      <c r="C32" s="14" t="s">
        <v>126</v>
      </c>
      <c r="E32" s="53">
        <v>30</v>
      </c>
      <c r="F32" s="54">
        <v>17</v>
      </c>
      <c r="G32" s="54">
        <v>369</v>
      </c>
      <c r="H32" s="54">
        <v>139</v>
      </c>
      <c r="I32" s="55">
        <v>982</v>
      </c>
      <c r="J32" s="55">
        <v>208</v>
      </c>
      <c r="K32" s="55">
        <v>338</v>
      </c>
      <c r="L32" s="55">
        <v>154</v>
      </c>
      <c r="M32" s="54">
        <v>111</v>
      </c>
      <c r="N32" s="54">
        <v>74</v>
      </c>
      <c r="O32" s="54">
        <v>915</v>
      </c>
      <c r="P32" s="54">
        <v>502</v>
      </c>
      <c r="Q32" s="54">
        <v>253</v>
      </c>
      <c r="R32" s="54">
        <v>191</v>
      </c>
      <c r="S32" s="54">
        <v>4</v>
      </c>
      <c r="T32" s="54">
        <v>3</v>
      </c>
    </row>
    <row r="33" spans="3:20" ht="18" customHeight="1">
      <c r="C33" s="14" t="s">
        <v>127</v>
      </c>
      <c r="E33" s="53">
        <v>10</v>
      </c>
      <c r="F33" s="54">
        <v>5</v>
      </c>
      <c r="G33" s="54">
        <v>302</v>
      </c>
      <c r="H33" s="54">
        <v>115</v>
      </c>
      <c r="I33" s="55">
        <v>764</v>
      </c>
      <c r="J33" s="55">
        <v>142</v>
      </c>
      <c r="K33" s="55">
        <v>191</v>
      </c>
      <c r="L33" s="55">
        <v>87</v>
      </c>
      <c r="M33" s="54">
        <v>134</v>
      </c>
      <c r="N33" s="54">
        <v>90</v>
      </c>
      <c r="O33" s="54">
        <v>696</v>
      </c>
      <c r="P33" s="54">
        <v>341</v>
      </c>
      <c r="Q33" s="54">
        <v>212</v>
      </c>
      <c r="R33" s="54">
        <v>172</v>
      </c>
      <c r="S33" s="54">
        <v>13</v>
      </c>
      <c r="T33" s="54">
        <v>6</v>
      </c>
    </row>
    <row r="34" spans="2:21" ht="42.75" customHeight="1">
      <c r="B34" s="88" t="s">
        <v>21</v>
      </c>
      <c r="C34" s="89"/>
      <c r="E34" s="53">
        <f aca="true" t="shared" si="5" ref="E34:T34">SUM(E35:E50)</f>
        <v>52</v>
      </c>
      <c r="F34" s="54">
        <f t="shared" si="5"/>
        <v>34</v>
      </c>
      <c r="G34" s="54">
        <f t="shared" si="5"/>
        <v>2881</v>
      </c>
      <c r="H34" s="54">
        <f t="shared" si="5"/>
        <v>1040</v>
      </c>
      <c r="I34" s="54">
        <f t="shared" si="5"/>
        <v>6777</v>
      </c>
      <c r="J34" s="54">
        <f t="shared" si="5"/>
        <v>1355</v>
      </c>
      <c r="K34" s="54">
        <f t="shared" si="5"/>
        <v>1666</v>
      </c>
      <c r="L34" s="54">
        <f t="shared" si="5"/>
        <v>711</v>
      </c>
      <c r="M34" s="54">
        <f t="shared" si="5"/>
        <v>1222</v>
      </c>
      <c r="N34" s="54">
        <f t="shared" si="5"/>
        <v>876</v>
      </c>
      <c r="O34" s="54">
        <f t="shared" si="5"/>
        <v>4075</v>
      </c>
      <c r="P34" s="54">
        <f t="shared" si="5"/>
        <v>2349</v>
      </c>
      <c r="Q34" s="54">
        <f t="shared" si="5"/>
        <v>1868</v>
      </c>
      <c r="R34" s="54">
        <f t="shared" si="5"/>
        <v>1371</v>
      </c>
      <c r="S34" s="54">
        <f t="shared" si="5"/>
        <v>36</v>
      </c>
      <c r="T34" s="54">
        <f t="shared" si="5"/>
        <v>22</v>
      </c>
      <c r="U34" s="17"/>
    </row>
    <row r="35" spans="3:21" ht="31.5" customHeight="1">
      <c r="C35" s="14" t="s">
        <v>74</v>
      </c>
      <c r="E35" s="53">
        <v>4</v>
      </c>
      <c r="F35" s="54">
        <v>4</v>
      </c>
      <c r="G35" s="54">
        <v>176</v>
      </c>
      <c r="H35" s="54">
        <v>62</v>
      </c>
      <c r="I35" s="60">
        <v>669</v>
      </c>
      <c r="J35" s="60">
        <v>132</v>
      </c>
      <c r="K35" s="60">
        <v>153</v>
      </c>
      <c r="L35" s="60">
        <v>70</v>
      </c>
      <c r="M35" s="59">
        <v>85</v>
      </c>
      <c r="N35" s="59">
        <v>59</v>
      </c>
      <c r="O35" s="54">
        <v>389</v>
      </c>
      <c r="P35" s="54">
        <v>213</v>
      </c>
      <c r="Q35" s="54">
        <v>126</v>
      </c>
      <c r="R35" s="54">
        <v>105</v>
      </c>
      <c r="S35" s="54">
        <v>2</v>
      </c>
      <c r="T35" s="54">
        <v>2</v>
      </c>
      <c r="U35" s="17"/>
    </row>
    <row r="36" spans="3:20" ht="18" customHeight="1">
      <c r="C36" s="14" t="s">
        <v>75</v>
      </c>
      <c r="E36" s="53">
        <v>4</v>
      </c>
      <c r="F36" s="54">
        <v>3</v>
      </c>
      <c r="G36" s="54">
        <v>205</v>
      </c>
      <c r="H36" s="54">
        <v>75</v>
      </c>
      <c r="I36" s="60">
        <v>558</v>
      </c>
      <c r="J36" s="60">
        <v>125</v>
      </c>
      <c r="K36" s="60">
        <v>182</v>
      </c>
      <c r="L36" s="60">
        <v>81</v>
      </c>
      <c r="M36" s="59">
        <v>166</v>
      </c>
      <c r="N36" s="59">
        <v>124</v>
      </c>
      <c r="O36" s="54">
        <v>342</v>
      </c>
      <c r="P36" s="54">
        <v>206</v>
      </c>
      <c r="Q36" s="54">
        <v>182</v>
      </c>
      <c r="R36" s="54">
        <v>129</v>
      </c>
      <c r="S36" s="54">
        <v>2</v>
      </c>
      <c r="T36" s="54">
        <v>1</v>
      </c>
    </row>
    <row r="37" spans="3:20" ht="18" customHeight="1">
      <c r="C37" s="14" t="s">
        <v>76</v>
      </c>
      <c r="E37" s="53">
        <v>1</v>
      </c>
      <c r="F37" s="54">
        <v>1</v>
      </c>
      <c r="G37" s="54">
        <v>82</v>
      </c>
      <c r="H37" s="54">
        <v>29</v>
      </c>
      <c r="I37" s="60">
        <v>376</v>
      </c>
      <c r="J37" s="60">
        <v>60</v>
      </c>
      <c r="K37" s="60">
        <v>64</v>
      </c>
      <c r="L37" s="60">
        <v>27</v>
      </c>
      <c r="M37" s="59">
        <v>63</v>
      </c>
      <c r="N37" s="59">
        <v>43</v>
      </c>
      <c r="O37" s="54">
        <v>157</v>
      </c>
      <c r="P37" s="54">
        <v>94</v>
      </c>
      <c r="Q37" s="54">
        <v>99</v>
      </c>
      <c r="R37" s="54">
        <v>66</v>
      </c>
      <c r="S37" s="54">
        <v>2</v>
      </c>
      <c r="T37" s="54">
        <v>2</v>
      </c>
    </row>
    <row r="38" spans="3:20" ht="18" customHeight="1">
      <c r="C38" s="14" t="s">
        <v>77</v>
      </c>
      <c r="E38" s="53">
        <v>7</v>
      </c>
      <c r="F38" s="54">
        <v>4</v>
      </c>
      <c r="G38" s="54">
        <v>83</v>
      </c>
      <c r="H38" s="54">
        <v>26</v>
      </c>
      <c r="I38" s="60">
        <v>419</v>
      </c>
      <c r="J38" s="60">
        <v>71</v>
      </c>
      <c r="K38" s="60">
        <v>82</v>
      </c>
      <c r="L38" s="60">
        <v>36</v>
      </c>
      <c r="M38" s="54">
        <v>100</v>
      </c>
      <c r="N38" s="54">
        <v>63</v>
      </c>
      <c r="O38" s="54">
        <v>243</v>
      </c>
      <c r="P38" s="54">
        <v>139</v>
      </c>
      <c r="Q38" s="54">
        <v>108</v>
      </c>
      <c r="R38" s="54">
        <v>75</v>
      </c>
      <c r="S38" s="56" t="s">
        <v>128</v>
      </c>
      <c r="T38" s="56" t="s">
        <v>128</v>
      </c>
    </row>
    <row r="39" spans="3:20" ht="18" customHeight="1">
      <c r="C39" s="29" t="s">
        <v>78</v>
      </c>
      <c r="E39" s="53">
        <v>3</v>
      </c>
      <c r="F39" s="54">
        <v>1</v>
      </c>
      <c r="G39" s="54">
        <v>73</v>
      </c>
      <c r="H39" s="54">
        <v>30</v>
      </c>
      <c r="I39" s="55">
        <v>366</v>
      </c>
      <c r="J39" s="60">
        <v>76</v>
      </c>
      <c r="K39" s="60">
        <v>151</v>
      </c>
      <c r="L39" s="60">
        <v>70</v>
      </c>
      <c r="M39" s="54">
        <v>55</v>
      </c>
      <c r="N39" s="54">
        <v>39</v>
      </c>
      <c r="O39" s="54">
        <v>212</v>
      </c>
      <c r="P39" s="54">
        <v>128</v>
      </c>
      <c r="Q39" s="54">
        <v>92</v>
      </c>
      <c r="R39" s="54">
        <v>75</v>
      </c>
      <c r="S39" s="54">
        <v>1</v>
      </c>
      <c r="T39" s="56" t="s">
        <v>128</v>
      </c>
    </row>
    <row r="40" spans="3:20" ht="18" customHeight="1">
      <c r="C40" s="29" t="s">
        <v>79</v>
      </c>
      <c r="E40" s="53">
        <v>6</v>
      </c>
      <c r="F40" s="54">
        <v>1</v>
      </c>
      <c r="G40" s="54">
        <v>136</v>
      </c>
      <c r="H40" s="54">
        <v>40</v>
      </c>
      <c r="I40" s="60">
        <v>291</v>
      </c>
      <c r="J40" s="60">
        <v>36</v>
      </c>
      <c r="K40" s="60">
        <v>63</v>
      </c>
      <c r="L40" s="60">
        <v>24</v>
      </c>
      <c r="M40" s="54">
        <v>65</v>
      </c>
      <c r="N40" s="54">
        <v>48</v>
      </c>
      <c r="O40" s="54">
        <v>206</v>
      </c>
      <c r="P40" s="54">
        <v>128</v>
      </c>
      <c r="Q40" s="54">
        <v>87</v>
      </c>
      <c r="R40" s="54">
        <v>64</v>
      </c>
      <c r="S40" s="54">
        <v>2</v>
      </c>
      <c r="T40" s="56" t="s">
        <v>87</v>
      </c>
    </row>
    <row r="41" spans="3:20" ht="18" customHeight="1">
      <c r="C41" s="29" t="s">
        <v>80</v>
      </c>
      <c r="E41" s="53">
        <v>5</v>
      </c>
      <c r="F41" s="54">
        <v>4</v>
      </c>
      <c r="G41" s="54">
        <v>1105</v>
      </c>
      <c r="H41" s="54">
        <v>380</v>
      </c>
      <c r="I41" s="60">
        <v>585</v>
      </c>
      <c r="J41" s="60">
        <v>129</v>
      </c>
      <c r="K41" s="60">
        <v>115</v>
      </c>
      <c r="L41" s="60">
        <v>45</v>
      </c>
      <c r="M41" s="54">
        <v>99</v>
      </c>
      <c r="N41" s="54">
        <v>74</v>
      </c>
      <c r="O41" s="54">
        <v>455</v>
      </c>
      <c r="P41" s="54">
        <v>259</v>
      </c>
      <c r="Q41" s="54">
        <v>156</v>
      </c>
      <c r="R41" s="54">
        <v>115</v>
      </c>
      <c r="S41" s="54">
        <v>5</v>
      </c>
      <c r="T41" s="54">
        <v>3</v>
      </c>
    </row>
    <row r="42" spans="3:20" ht="18" customHeight="1">
      <c r="C42" s="29" t="s">
        <v>81</v>
      </c>
      <c r="E42" s="63" t="s">
        <v>119</v>
      </c>
      <c r="F42" s="56" t="s">
        <v>119</v>
      </c>
      <c r="G42" s="54">
        <v>57</v>
      </c>
      <c r="H42" s="54">
        <v>14</v>
      </c>
      <c r="I42" s="60">
        <v>256</v>
      </c>
      <c r="J42" s="60">
        <v>52</v>
      </c>
      <c r="K42" s="60">
        <v>30</v>
      </c>
      <c r="L42" s="60">
        <v>11</v>
      </c>
      <c r="M42" s="60">
        <v>30</v>
      </c>
      <c r="N42" s="60">
        <v>19</v>
      </c>
      <c r="O42" s="54">
        <v>103</v>
      </c>
      <c r="P42" s="54">
        <v>55</v>
      </c>
      <c r="Q42" s="54">
        <v>63</v>
      </c>
      <c r="R42" s="54">
        <v>49</v>
      </c>
      <c r="S42" s="56" t="s">
        <v>119</v>
      </c>
      <c r="T42" s="56" t="s">
        <v>119</v>
      </c>
    </row>
    <row r="43" spans="3:20" ht="18" customHeight="1">
      <c r="C43" s="29" t="s">
        <v>82</v>
      </c>
      <c r="E43" s="53">
        <v>5</v>
      </c>
      <c r="F43" s="54">
        <v>3</v>
      </c>
      <c r="G43" s="54">
        <v>150</v>
      </c>
      <c r="H43" s="54">
        <v>64</v>
      </c>
      <c r="I43" s="55">
        <v>552</v>
      </c>
      <c r="J43" s="55">
        <v>125</v>
      </c>
      <c r="K43" s="55">
        <v>103</v>
      </c>
      <c r="L43" s="55">
        <v>44</v>
      </c>
      <c r="M43" s="54">
        <v>67</v>
      </c>
      <c r="N43" s="54">
        <v>57</v>
      </c>
      <c r="O43" s="54">
        <v>292</v>
      </c>
      <c r="P43" s="54">
        <v>183</v>
      </c>
      <c r="Q43" s="54">
        <v>100</v>
      </c>
      <c r="R43" s="54">
        <v>68</v>
      </c>
      <c r="S43" s="54">
        <v>6</v>
      </c>
      <c r="T43" s="54">
        <v>3</v>
      </c>
    </row>
    <row r="44" spans="3:20" ht="18" customHeight="1">
      <c r="C44" s="33" t="s">
        <v>83</v>
      </c>
      <c r="E44" s="53">
        <v>1</v>
      </c>
      <c r="F44" s="56" t="s">
        <v>119</v>
      </c>
      <c r="G44" s="54">
        <v>121</v>
      </c>
      <c r="H44" s="54">
        <v>56</v>
      </c>
      <c r="I44" s="60">
        <v>388</v>
      </c>
      <c r="J44" s="60">
        <v>83</v>
      </c>
      <c r="K44" s="60">
        <v>111</v>
      </c>
      <c r="L44" s="60">
        <v>55</v>
      </c>
      <c r="M44" s="54">
        <v>67</v>
      </c>
      <c r="N44" s="60">
        <v>43</v>
      </c>
      <c r="O44" s="54">
        <v>240</v>
      </c>
      <c r="P44" s="54">
        <v>146</v>
      </c>
      <c r="Q44" s="54">
        <v>162</v>
      </c>
      <c r="R44" s="54">
        <v>108</v>
      </c>
      <c r="S44" s="54">
        <v>7</v>
      </c>
      <c r="T44" s="54">
        <v>5</v>
      </c>
    </row>
    <row r="45" spans="3:20" ht="18" customHeight="1">
      <c r="C45" s="14" t="s">
        <v>84</v>
      </c>
      <c r="E45" s="53">
        <v>1</v>
      </c>
      <c r="F45" s="54">
        <v>1</v>
      </c>
      <c r="G45" s="54">
        <v>110</v>
      </c>
      <c r="H45" s="54">
        <v>37</v>
      </c>
      <c r="I45" s="60">
        <v>293</v>
      </c>
      <c r="J45" s="60">
        <v>57</v>
      </c>
      <c r="K45" s="60">
        <v>87</v>
      </c>
      <c r="L45" s="60">
        <v>30</v>
      </c>
      <c r="M45" s="54">
        <v>70</v>
      </c>
      <c r="N45" s="54">
        <v>53</v>
      </c>
      <c r="O45" s="54">
        <v>176</v>
      </c>
      <c r="P45" s="54">
        <v>106</v>
      </c>
      <c r="Q45" s="54">
        <v>111</v>
      </c>
      <c r="R45" s="54">
        <v>76</v>
      </c>
      <c r="S45" s="56" t="s">
        <v>119</v>
      </c>
      <c r="T45" s="56" t="s">
        <v>119</v>
      </c>
    </row>
    <row r="46" spans="3:20" ht="18" customHeight="1">
      <c r="C46" s="14" t="s">
        <v>85</v>
      </c>
      <c r="E46" s="53">
        <v>1</v>
      </c>
      <c r="F46" s="54">
        <v>1</v>
      </c>
      <c r="G46" s="54">
        <v>72</v>
      </c>
      <c r="H46" s="54">
        <v>30</v>
      </c>
      <c r="I46" s="60">
        <v>175</v>
      </c>
      <c r="J46" s="60">
        <v>28</v>
      </c>
      <c r="K46" s="60">
        <v>55</v>
      </c>
      <c r="L46" s="60">
        <v>20</v>
      </c>
      <c r="M46" s="54">
        <v>41</v>
      </c>
      <c r="N46" s="54">
        <v>27</v>
      </c>
      <c r="O46" s="54">
        <v>122</v>
      </c>
      <c r="P46" s="54">
        <v>70</v>
      </c>
      <c r="Q46" s="54">
        <v>86</v>
      </c>
      <c r="R46" s="54">
        <v>63</v>
      </c>
      <c r="S46" s="56" t="s">
        <v>129</v>
      </c>
      <c r="T46" s="56" t="s">
        <v>129</v>
      </c>
    </row>
    <row r="47" spans="3:20" ht="18" customHeight="1">
      <c r="C47" s="14" t="s">
        <v>130</v>
      </c>
      <c r="E47" s="53">
        <v>3</v>
      </c>
      <c r="F47" s="54">
        <v>3</v>
      </c>
      <c r="G47" s="54">
        <v>143</v>
      </c>
      <c r="H47" s="54">
        <v>57</v>
      </c>
      <c r="I47" s="55">
        <v>468</v>
      </c>
      <c r="J47" s="55">
        <v>81</v>
      </c>
      <c r="K47" s="55">
        <v>125</v>
      </c>
      <c r="L47" s="55">
        <v>49</v>
      </c>
      <c r="M47" s="54">
        <v>83</v>
      </c>
      <c r="N47" s="59">
        <v>64</v>
      </c>
      <c r="O47" s="54">
        <v>294</v>
      </c>
      <c r="P47" s="54">
        <v>178</v>
      </c>
      <c r="Q47" s="54">
        <v>118</v>
      </c>
      <c r="R47" s="54">
        <v>94</v>
      </c>
      <c r="S47" s="54">
        <v>2</v>
      </c>
      <c r="T47" s="54">
        <v>2</v>
      </c>
    </row>
    <row r="48" spans="3:20" ht="18" customHeight="1">
      <c r="C48" s="14" t="s">
        <v>131</v>
      </c>
      <c r="E48" s="53">
        <v>4</v>
      </c>
      <c r="F48" s="54">
        <v>3</v>
      </c>
      <c r="G48" s="54">
        <v>136</v>
      </c>
      <c r="H48" s="54">
        <v>50</v>
      </c>
      <c r="I48" s="60">
        <v>506</v>
      </c>
      <c r="J48" s="60">
        <v>99</v>
      </c>
      <c r="K48" s="60">
        <v>157</v>
      </c>
      <c r="L48" s="60">
        <v>69</v>
      </c>
      <c r="M48" s="54">
        <v>84</v>
      </c>
      <c r="N48" s="54">
        <v>68</v>
      </c>
      <c r="O48" s="54">
        <v>314</v>
      </c>
      <c r="P48" s="54">
        <v>176</v>
      </c>
      <c r="Q48" s="54">
        <v>153</v>
      </c>
      <c r="R48" s="54">
        <v>112</v>
      </c>
      <c r="S48" s="56" t="s">
        <v>129</v>
      </c>
      <c r="T48" s="56" t="s">
        <v>129</v>
      </c>
    </row>
    <row r="49" spans="3:20" ht="18" customHeight="1">
      <c r="C49" s="14" t="s">
        <v>132</v>
      </c>
      <c r="E49" s="63" t="s">
        <v>129</v>
      </c>
      <c r="F49" s="56" t="s">
        <v>129</v>
      </c>
      <c r="G49" s="54">
        <v>78</v>
      </c>
      <c r="H49" s="54">
        <v>26</v>
      </c>
      <c r="I49" s="60">
        <v>313</v>
      </c>
      <c r="J49" s="60">
        <v>69</v>
      </c>
      <c r="K49" s="60">
        <v>69</v>
      </c>
      <c r="L49" s="60">
        <v>31</v>
      </c>
      <c r="M49" s="60">
        <v>45</v>
      </c>
      <c r="N49" s="60">
        <v>29</v>
      </c>
      <c r="O49" s="54">
        <v>168</v>
      </c>
      <c r="P49" s="54">
        <v>93</v>
      </c>
      <c r="Q49" s="54">
        <v>101</v>
      </c>
      <c r="R49" s="54">
        <v>79</v>
      </c>
      <c r="S49" s="56" t="s">
        <v>129</v>
      </c>
      <c r="T49" s="56" t="s">
        <v>129</v>
      </c>
    </row>
    <row r="50" spans="3:20" ht="18" customHeight="1">
      <c r="C50" s="14" t="s">
        <v>133</v>
      </c>
      <c r="E50" s="53">
        <v>7</v>
      </c>
      <c r="F50" s="54">
        <v>5</v>
      </c>
      <c r="G50" s="54">
        <v>154</v>
      </c>
      <c r="H50" s="54">
        <v>64</v>
      </c>
      <c r="I50" s="60">
        <v>562</v>
      </c>
      <c r="J50" s="60">
        <v>132</v>
      </c>
      <c r="K50" s="60">
        <v>119</v>
      </c>
      <c r="L50" s="60">
        <v>49</v>
      </c>
      <c r="M50" s="54">
        <v>102</v>
      </c>
      <c r="N50" s="54">
        <v>66</v>
      </c>
      <c r="O50" s="54">
        <v>362</v>
      </c>
      <c r="P50" s="54">
        <v>175</v>
      </c>
      <c r="Q50" s="54">
        <v>124</v>
      </c>
      <c r="R50" s="54">
        <v>93</v>
      </c>
      <c r="S50" s="54">
        <v>7</v>
      </c>
      <c r="T50" s="54">
        <v>4</v>
      </c>
    </row>
    <row r="51" spans="2:20" ht="18" customHeight="1" thickBot="1">
      <c r="B51" s="3"/>
      <c r="C51" s="49"/>
      <c r="D51" s="3"/>
      <c r="E51" s="41"/>
      <c r="F51" s="42"/>
      <c r="G51" s="42"/>
      <c r="H51" s="42"/>
      <c r="I51" s="43"/>
      <c r="J51" s="43"/>
      <c r="K51" s="43"/>
      <c r="L51" s="43"/>
      <c r="M51" s="42"/>
      <c r="N51" s="42"/>
      <c r="O51" s="42"/>
      <c r="P51" s="42"/>
      <c r="Q51" s="42"/>
      <c r="R51" s="42"/>
      <c r="S51" s="42"/>
      <c r="T51" s="42"/>
    </row>
    <row r="52" spans="2:20" ht="14.25" customHeight="1">
      <c r="B52" s="67"/>
      <c r="C52" s="52" t="s">
        <v>89</v>
      </c>
      <c r="D52" s="67"/>
      <c r="E52" s="24"/>
      <c r="F52" s="67"/>
      <c r="G52" s="24"/>
      <c r="H52" s="72"/>
      <c r="I52" s="24"/>
      <c r="J52" s="24"/>
      <c r="K52" s="24"/>
      <c r="L52" s="24"/>
      <c r="M52" s="24"/>
      <c r="N52" s="24"/>
      <c r="O52" s="24"/>
      <c r="P52" s="67"/>
      <c r="Q52" s="24"/>
      <c r="R52" s="24"/>
      <c r="S52" s="67"/>
      <c r="T52" s="67"/>
    </row>
    <row r="53" spans="2:20" ht="14.25" customHeight="1">
      <c r="B53" s="67"/>
      <c r="C53" s="52" t="s">
        <v>95</v>
      </c>
      <c r="D53" s="67"/>
      <c r="E53" s="67"/>
      <c r="F53" s="67"/>
      <c r="G53" s="23"/>
      <c r="H53" s="72"/>
      <c r="I53" s="24"/>
      <c r="J53" s="24"/>
      <c r="K53" s="24"/>
      <c r="L53" s="24"/>
      <c r="M53" s="24"/>
      <c r="N53" s="24"/>
      <c r="O53" s="67"/>
      <c r="P53" s="67"/>
      <c r="Q53" s="24"/>
      <c r="R53" s="24"/>
      <c r="S53" s="67"/>
      <c r="T53" s="67"/>
    </row>
    <row r="54" spans="2:20" ht="16.5" customHeight="1">
      <c r="B54" s="67"/>
      <c r="C54" s="67"/>
      <c r="D54" s="67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</row>
    <row r="55" spans="2:20" ht="16.5" customHeight="1">
      <c r="B55" s="67"/>
      <c r="C55" s="67"/>
      <c r="D55" s="67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</row>
    <row r="56" spans="2:20" ht="16.5" customHeight="1">
      <c r="B56" s="4"/>
      <c r="C56" s="19"/>
      <c r="D56" s="4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</row>
    <row r="57" spans="2:20" ht="16.5" customHeight="1">
      <c r="B57" s="4"/>
      <c r="C57" s="19"/>
      <c r="D57" s="4"/>
      <c r="E57" s="16"/>
      <c r="F57" s="16"/>
      <c r="G57" s="16"/>
      <c r="H57" s="16"/>
      <c r="I57" s="16"/>
      <c r="J57" s="16"/>
      <c r="K57" s="16"/>
      <c r="L57" s="16"/>
      <c r="M57" s="27"/>
      <c r="N57" s="27"/>
      <c r="O57" s="16"/>
      <c r="P57" s="16"/>
      <c r="Q57" s="16"/>
      <c r="R57" s="16"/>
      <c r="S57" s="27"/>
      <c r="T57" s="27"/>
    </row>
    <row r="58" spans="2:20" ht="16.5" customHeight="1">
      <c r="B58" s="4"/>
      <c r="C58" s="19"/>
      <c r="D58" s="4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</row>
    <row r="59" spans="2:20" ht="16.5" customHeight="1">
      <c r="B59" s="4"/>
      <c r="C59" s="19"/>
      <c r="D59" s="4"/>
      <c r="E59" s="16"/>
      <c r="F59" s="16"/>
      <c r="G59" s="16"/>
      <c r="H59" s="16"/>
      <c r="I59" s="16"/>
      <c r="J59" s="16"/>
      <c r="K59" s="16"/>
      <c r="L59" s="16"/>
      <c r="M59" s="16"/>
      <c r="N59" s="27"/>
      <c r="O59" s="16"/>
      <c r="P59" s="16"/>
      <c r="Q59" s="16"/>
      <c r="R59" s="16"/>
      <c r="S59" s="27"/>
      <c r="T59" s="27"/>
    </row>
    <row r="60" spans="2:20" ht="16.5" customHeight="1">
      <c r="B60" s="4"/>
      <c r="C60" s="19"/>
      <c r="D60" s="4"/>
      <c r="E60" s="16"/>
      <c r="F60" s="16"/>
      <c r="G60" s="16"/>
      <c r="H60" s="16"/>
      <c r="I60" s="16"/>
      <c r="J60" s="16"/>
      <c r="K60" s="16"/>
      <c r="L60" s="16"/>
      <c r="M60" s="27"/>
      <c r="N60" s="27"/>
      <c r="O60" s="16"/>
      <c r="P60" s="16"/>
      <c r="Q60" s="16"/>
      <c r="R60" s="16"/>
      <c r="S60" s="27"/>
      <c r="T60" s="27"/>
    </row>
    <row r="61" spans="2:20" ht="16.5" customHeight="1">
      <c r="B61" s="4"/>
      <c r="C61" s="4"/>
      <c r="D61" s="4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</row>
    <row r="62" spans="2:20" ht="16.5" customHeight="1">
      <c r="B62" s="4"/>
      <c r="C62" s="19"/>
      <c r="D62" s="4"/>
      <c r="E62" s="16"/>
      <c r="F62" s="16"/>
      <c r="G62" s="16"/>
      <c r="H62" s="16"/>
      <c r="I62" s="16"/>
      <c r="J62" s="16"/>
      <c r="K62" s="16"/>
      <c r="L62" s="16"/>
      <c r="M62" s="27"/>
      <c r="N62" s="27"/>
      <c r="O62" s="16"/>
      <c r="P62" s="16"/>
      <c r="Q62" s="16"/>
      <c r="R62" s="16"/>
      <c r="S62" s="27"/>
      <c r="T62" s="27"/>
    </row>
    <row r="63" spans="2:20" ht="16.5" customHeight="1">
      <c r="B63" s="4"/>
      <c r="C63" s="19"/>
      <c r="D63" s="4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27"/>
      <c r="T63" s="27"/>
    </row>
    <row r="64" spans="2:20" ht="16.5" customHeight="1">
      <c r="B64" s="4"/>
      <c r="C64" s="19"/>
      <c r="D64" s="4"/>
      <c r="E64" s="16"/>
      <c r="F64" s="16"/>
      <c r="G64" s="16"/>
      <c r="H64" s="16"/>
      <c r="I64" s="16"/>
      <c r="J64" s="16"/>
      <c r="K64" s="16"/>
      <c r="L64" s="16"/>
      <c r="M64" s="16"/>
      <c r="N64" s="27"/>
      <c r="O64" s="16"/>
      <c r="P64" s="16"/>
      <c r="Q64" s="16"/>
      <c r="R64" s="16"/>
      <c r="S64" s="27"/>
      <c r="T64" s="27"/>
    </row>
    <row r="65" spans="2:20" ht="16.5" customHeight="1">
      <c r="B65" s="4"/>
      <c r="C65" s="19"/>
      <c r="D65" s="4"/>
      <c r="E65" s="16"/>
      <c r="F65" s="16"/>
      <c r="G65" s="16"/>
      <c r="H65" s="16"/>
      <c r="I65" s="16"/>
      <c r="J65" s="16"/>
      <c r="K65" s="16"/>
      <c r="L65" s="16"/>
      <c r="M65" s="27"/>
      <c r="N65" s="27"/>
      <c r="O65" s="16"/>
      <c r="P65" s="16"/>
      <c r="Q65" s="16"/>
      <c r="R65" s="16"/>
      <c r="S65" s="27"/>
      <c r="T65" s="27"/>
    </row>
    <row r="66" spans="2:20" ht="16.5" customHeight="1">
      <c r="B66" s="4"/>
      <c r="C66" s="19"/>
      <c r="D66" s="4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</row>
    <row r="67" spans="2:20" ht="16.5" customHeight="1">
      <c r="B67" s="4"/>
      <c r="C67" s="4"/>
      <c r="D67" s="4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</row>
    <row r="68" spans="2:20" ht="16.5" customHeight="1">
      <c r="B68" s="4"/>
      <c r="C68" s="4"/>
      <c r="D68" s="4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</row>
    <row r="69" spans="2:20" ht="16.5" customHeight="1">
      <c r="B69" s="4"/>
      <c r="C69" s="28"/>
      <c r="D69" s="4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</row>
    <row r="70" spans="2:20" ht="16.5" customHeight="1">
      <c r="B70" s="4"/>
      <c r="C70" s="4"/>
      <c r="D70" s="4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</row>
    <row r="71" spans="2:20" ht="16.5" customHeight="1">
      <c r="B71" s="4"/>
      <c r="C71" s="19"/>
      <c r="D71" s="4"/>
      <c r="E71" s="16"/>
      <c r="F71" s="16"/>
      <c r="G71" s="16"/>
      <c r="H71" s="16"/>
      <c r="I71" s="16"/>
      <c r="J71" s="16"/>
      <c r="K71" s="16"/>
      <c r="L71" s="16"/>
      <c r="M71" s="27"/>
      <c r="N71" s="27"/>
      <c r="O71" s="16"/>
      <c r="P71" s="16"/>
      <c r="Q71" s="16"/>
      <c r="R71" s="16"/>
      <c r="S71" s="27"/>
      <c r="T71" s="27"/>
    </row>
    <row r="72" spans="2:20" ht="16.5" customHeight="1">
      <c r="B72" s="4"/>
      <c r="C72" s="19"/>
      <c r="D72" s="4"/>
      <c r="E72" s="16"/>
      <c r="F72" s="16"/>
      <c r="G72" s="16"/>
      <c r="H72" s="16"/>
      <c r="I72" s="16"/>
      <c r="J72" s="16"/>
      <c r="K72" s="16"/>
      <c r="L72" s="16"/>
      <c r="M72" s="27"/>
      <c r="N72" s="27"/>
      <c r="O72" s="16"/>
      <c r="P72" s="16"/>
      <c r="Q72" s="16"/>
      <c r="R72" s="16"/>
      <c r="S72" s="27"/>
      <c r="T72" s="27"/>
    </row>
    <row r="73" spans="2:20" ht="16.5" customHeight="1">
      <c r="B73" s="4"/>
      <c r="C73" s="19"/>
      <c r="D73" s="4"/>
      <c r="E73" s="16"/>
      <c r="F73" s="16"/>
      <c r="G73" s="16"/>
      <c r="H73" s="16"/>
      <c r="I73" s="16"/>
      <c r="J73" s="16"/>
      <c r="K73" s="16"/>
      <c r="L73" s="16"/>
      <c r="M73" s="27"/>
      <c r="N73" s="27"/>
      <c r="O73" s="16"/>
      <c r="P73" s="16"/>
      <c r="Q73" s="16"/>
      <c r="R73" s="16"/>
      <c r="S73" s="27"/>
      <c r="T73" s="27"/>
    </row>
    <row r="74" spans="2:20" ht="16.5" customHeight="1">
      <c r="B74" s="4"/>
      <c r="C74" s="19"/>
      <c r="D74" s="4"/>
      <c r="E74" s="16"/>
      <c r="F74" s="16"/>
      <c r="G74" s="16"/>
      <c r="H74" s="16"/>
      <c r="I74" s="16"/>
      <c r="J74" s="16"/>
      <c r="K74" s="16"/>
      <c r="L74" s="16"/>
      <c r="M74" s="27"/>
      <c r="N74" s="27"/>
      <c r="O74" s="16"/>
      <c r="P74" s="16"/>
      <c r="Q74" s="16"/>
      <c r="R74" s="16"/>
      <c r="S74" s="27"/>
      <c r="T74" s="27"/>
    </row>
    <row r="75" spans="2:20" ht="16.5" customHeight="1">
      <c r="B75" s="4"/>
      <c r="C75" s="19"/>
      <c r="D75" s="4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27"/>
    </row>
    <row r="76" spans="2:20" ht="16.5" customHeight="1">
      <c r="B76" s="4"/>
      <c r="C76" s="4"/>
      <c r="D76" s="4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</row>
    <row r="77" spans="2:20" ht="16.5" customHeight="1">
      <c r="B77" s="4"/>
      <c r="C77" s="19"/>
      <c r="D77" s="4"/>
      <c r="E77" s="16"/>
      <c r="F77" s="16"/>
      <c r="G77" s="16"/>
      <c r="H77" s="16"/>
      <c r="I77" s="16"/>
      <c r="J77" s="16"/>
      <c r="K77" s="16"/>
      <c r="L77" s="16"/>
      <c r="M77" s="27"/>
      <c r="N77" s="27"/>
      <c r="O77" s="16"/>
      <c r="P77" s="16"/>
      <c r="Q77" s="16"/>
      <c r="R77" s="16"/>
      <c r="S77" s="27"/>
      <c r="T77" s="27"/>
    </row>
    <row r="78" spans="2:20" ht="16.5" customHeight="1">
      <c r="B78" s="4"/>
      <c r="C78" s="19"/>
      <c r="D78" s="4"/>
      <c r="E78" s="16"/>
      <c r="F78" s="16"/>
      <c r="G78" s="16"/>
      <c r="H78" s="16"/>
      <c r="I78" s="16"/>
      <c r="J78" s="16"/>
      <c r="K78" s="16"/>
      <c r="L78" s="16"/>
      <c r="M78" s="27"/>
      <c r="N78" s="27"/>
      <c r="O78" s="16"/>
      <c r="P78" s="16"/>
      <c r="Q78" s="16"/>
      <c r="R78" s="16"/>
      <c r="S78" s="27"/>
      <c r="T78" s="27"/>
    </row>
    <row r="79" spans="2:20" ht="16.5" customHeight="1">
      <c r="B79" s="4"/>
      <c r="C79" s="19"/>
      <c r="D79" s="4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27"/>
    </row>
    <row r="80" spans="2:20" ht="16.5" customHeight="1">
      <c r="B80" s="4"/>
      <c r="C80" s="19"/>
      <c r="D80" s="4"/>
      <c r="E80" s="16"/>
      <c r="F80" s="16"/>
      <c r="G80" s="16"/>
      <c r="H80" s="16"/>
      <c r="I80" s="16"/>
      <c r="J80" s="16"/>
      <c r="K80" s="16"/>
      <c r="L80" s="16"/>
      <c r="M80" s="27"/>
      <c r="N80" s="27"/>
      <c r="O80" s="16"/>
      <c r="P80" s="16"/>
      <c r="Q80" s="16"/>
      <c r="R80" s="16"/>
      <c r="S80" s="27"/>
      <c r="T80" s="27"/>
    </row>
    <row r="81" spans="2:20" ht="16.5" customHeight="1">
      <c r="B81" s="4"/>
      <c r="C81" s="19"/>
      <c r="D81" s="4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27"/>
      <c r="T81" s="27"/>
    </row>
    <row r="82" spans="2:20" ht="16.5" customHeight="1">
      <c r="B82" s="4"/>
      <c r="C82" s="4"/>
      <c r="D82" s="4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</row>
    <row r="83" spans="2:20" ht="16.5" customHeight="1">
      <c r="B83" s="4"/>
      <c r="C83" s="19"/>
      <c r="D83" s="4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27"/>
      <c r="T83" s="27"/>
    </row>
    <row r="84" spans="2:20" ht="16.5" customHeight="1">
      <c r="B84" s="4"/>
      <c r="C84" s="19"/>
      <c r="D84" s="4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27"/>
      <c r="T84" s="27"/>
    </row>
    <row r="85" spans="2:20" ht="16.5" customHeight="1">
      <c r="B85" s="4"/>
      <c r="C85" s="19"/>
      <c r="D85" s="4"/>
      <c r="E85" s="16"/>
      <c r="F85" s="16"/>
      <c r="G85" s="16"/>
      <c r="H85" s="16"/>
      <c r="I85" s="16"/>
      <c r="J85" s="16"/>
      <c r="K85" s="16"/>
      <c r="L85" s="16"/>
      <c r="M85" s="16"/>
      <c r="N85" s="27"/>
      <c r="O85" s="16"/>
      <c r="P85" s="16"/>
      <c r="Q85" s="16"/>
      <c r="R85" s="16"/>
      <c r="S85" s="27"/>
      <c r="T85" s="27"/>
    </row>
    <row r="86" spans="2:20" ht="16.5" customHeight="1">
      <c r="B86" s="4"/>
      <c r="C86" s="4"/>
      <c r="D86" s="4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</row>
    <row r="87" spans="2:20" ht="16.5" customHeight="1">
      <c r="B87" s="4"/>
      <c r="C87" s="4"/>
      <c r="D87" s="4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</row>
    <row r="88" spans="2:20" ht="16.5" customHeight="1">
      <c r="B88" s="4"/>
      <c r="C88" s="28"/>
      <c r="D88" s="4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</row>
    <row r="89" spans="2:20" ht="16.5" customHeight="1">
      <c r="B89" s="4"/>
      <c r="C89" s="4"/>
      <c r="D89" s="4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</row>
    <row r="90" spans="2:20" ht="16.5" customHeight="1">
      <c r="B90" s="4"/>
      <c r="C90" s="19"/>
      <c r="D90" s="4"/>
      <c r="E90" s="16"/>
      <c r="F90" s="16"/>
      <c r="G90" s="16"/>
      <c r="H90" s="16"/>
      <c r="I90" s="16"/>
      <c r="J90" s="16"/>
      <c r="K90" s="16"/>
      <c r="L90" s="16"/>
      <c r="M90" s="27"/>
      <c r="N90" s="27"/>
      <c r="O90" s="16"/>
      <c r="P90" s="16"/>
      <c r="Q90" s="16"/>
      <c r="R90" s="16"/>
      <c r="S90" s="27"/>
      <c r="T90" s="27"/>
    </row>
    <row r="91" spans="2:20" ht="16.5" customHeight="1">
      <c r="B91" s="4"/>
      <c r="C91" s="19"/>
      <c r="D91" s="4"/>
      <c r="E91" s="16"/>
      <c r="F91" s="16"/>
      <c r="G91" s="16"/>
      <c r="H91" s="16"/>
      <c r="I91" s="16"/>
      <c r="J91" s="27"/>
      <c r="K91" s="27"/>
      <c r="L91" s="27"/>
      <c r="M91" s="27"/>
      <c r="N91" s="27"/>
      <c r="O91" s="16"/>
      <c r="P91" s="16"/>
      <c r="Q91" s="16"/>
      <c r="R91" s="16"/>
      <c r="S91" s="27"/>
      <c r="T91" s="27"/>
    </row>
    <row r="92" spans="2:20" ht="16.5" customHeight="1">
      <c r="B92" s="4"/>
      <c r="C92" s="19"/>
      <c r="D92" s="4"/>
      <c r="E92" s="16"/>
      <c r="F92" s="16"/>
      <c r="G92" s="16"/>
      <c r="H92" s="16"/>
      <c r="I92" s="16"/>
      <c r="J92" s="16"/>
      <c r="K92" s="16"/>
      <c r="L92" s="16"/>
      <c r="M92" s="27"/>
      <c r="N92" s="27"/>
      <c r="O92" s="16"/>
      <c r="P92" s="16"/>
      <c r="Q92" s="16"/>
      <c r="R92" s="16"/>
      <c r="S92" s="27"/>
      <c r="T92" s="27"/>
    </row>
    <row r="93" spans="2:20" ht="16.5" customHeight="1">
      <c r="B93" s="4"/>
      <c r="C93" s="19"/>
      <c r="D93" s="4"/>
      <c r="E93" s="16"/>
      <c r="F93" s="16"/>
      <c r="G93" s="16"/>
      <c r="H93" s="16"/>
      <c r="I93" s="16"/>
      <c r="J93" s="16"/>
      <c r="K93" s="16"/>
      <c r="L93" s="16"/>
      <c r="M93" s="27"/>
      <c r="N93" s="27"/>
      <c r="O93" s="16"/>
      <c r="P93" s="16"/>
      <c r="Q93" s="16"/>
      <c r="R93" s="16"/>
      <c r="S93" s="27"/>
      <c r="T93" s="27"/>
    </row>
    <row r="94" spans="2:20" ht="16.5" customHeight="1">
      <c r="B94" s="4"/>
      <c r="C94" s="19"/>
      <c r="D94" s="4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27"/>
      <c r="T94" s="27"/>
    </row>
    <row r="95" spans="2:20" ht="16.5" customHeight="1">
      <c r="B95" s="4"/>
      <c r="C95" s="16"/>
      <c r="D95" s="4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</row>
    <row r="96" spans="2:20" ht="16.5" customHeight="1">
      <c r="B96" s="4"/>
      <c r="C96" s="19"/>
      <c r="D96" s="4"/>
      <c r="E96" s="16"/>
      <c r="F96" s="16"/>
      <c r="G96" s="16"/>
      <c r="H96" s="16"/>
      <c r="I96" s="16"/>
      <c r="J96" s="27"/>
      <c r="K96" s="27"/>
      <c r="L96" s="27"/>
      <c r="M96" s="27"/>
      <c r="N96" s="27"/>
      <c r="O96" s="16"/>
      <c r="P96" s="16"/>
      <c r="Q96" s="16"/>
      <c r="R96" s="16"/>
      <c r="S96" s="27"/>
      <c r="T96" s="27"/>
    </row>
    <row r="97" spans="2:20" ht="16.5" customHeight="1">
      <c r="B97" s="4"/>
      <c r="C97" s="19"/>
      <c r="D97" s="4"/>
      <c r="E97" s="16"/>
      <c r="F97" s="16"/>
      <c r="G97" s="16"/>
      <c r="H97" s="16"/>
      <c r="I97" s="16"/>
      <c r="J97" s="16"/>
      <c r="K97" s="16"/>
      <c r="L97" s="16"/>
      <c r="M97" s="27"/>
      <c r="N97" s="27"/>
      <c r="O97" s="16"/>
      <c r="P97" s="16"/>
      <c r="Q97" s="16"/>
      <c r="R97" s="16"/>
      <c r="S97" s="27"/>
      <c r="T97" s="27"/>
    </row>
    <row r="98" spans="2:20" ht="16.5" customHeight="1">
      <c r="B98" s="4"/>
      <c r="C98" s="19"/>
      <c r="D98" s="4"/>
      <c r="E98" s="16"/>
      <c r="F98" s="16"/>
      <c r="G98" s="16"/>
      <c r="H98" s="16"/>
      <c r="I98" s="16"/>
      <c r="J98" s="27"/>
      <c r="K98" s="27"/>
      <c r="L98" s="27"/>
      <c r="M98" s="16"/>
      <c r="N98" s="16"/>
      <c r="O98" s="16"/>
      <c r="P98" s="16"/>
      <c r="Q98" s="16"/>
      <c r="R98" s="16"/>
      <c r="S98" s="27"/>
      <c r="T98" s="27"/>
    </row>
    <row r="99" spans="2:20" ht="16.5" customHeight="1">
      <c r="B99" s="4"/>
      <c r="C99" s="19"/>
      <c r="D99" s="4"/>
      <c r="E99" s="16"/>
      <c r="F99" s="16"/>
      <c r="G99" s="16"/>
      <c r="H99" s="16"/>
      <c r="I99" s="16"/>
      <c r="J99" s="16"/>
      <c r="K99" s="16"/>
      <c r="L99" s="16"/>
      <c r="M99" s="27"/>
      <c r="N99" s="27"/>
      <c r="O99" s="16"/>
      <c r="P99" s="16"/>
      <c r="Q99" s="16"/>
      <c r="R99" s="16"/>
      <c r="S99" s="27"/>
      <c r="T99" s="27"/>
    </row>
    <row r="100" spans="2:20" ht="16.5" customHeight="1">
      <c r="B100" s="4"/>
      <c r="C100" s="19"/>
      <c r="D100" s="4"/>
      <c r="E100" s="16"/>
      <c r="F100" s="16"/>
      <c r="G100" s="16"/>
      <c r="H100" s="16"/>
      <c r="I100" s="16"/>
      <c r="J100" s="16"/>
      <c r="K100" s="16"/>
      <c r="L100" s="16"/>
      <c r="M100" s="27"/>
      <c r="N100" s="27"/>
      <c r="O100" s="16"/>
      <c r="P100" s="16"/>
      <c r="Q100" s="16"/>
      <c r="R100" s="16"/>
      <c r="S100" s="27"/>
      <c r="T100" s="27"/>
    </row>
    <row r="101" spans="2:20" ht="16.5" customHeight="1">
      <c r="B101" s="4"/>
      <c r="C101" s="4"/>
      <c r="D101" s="4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</row>
    <row r="102" spans="2:20" ht="16.5" customHeight="1">
      <c r="B102" s="4"/>
      <c r="C102" s="4"/>
      <c r="D102" s="4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</row>
    <row r="103" spans="2:20" ht="16.5" customHeight="1">
      <c r="B103" s="4"/>
      <c r="C103" s="28"/>
      <c r="D103" s="4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</row>
    <row r="104" spans="2:20" ht="16.5" customHeight="1">
      <c r="B104" s="4"/>
      <c r="C104" s="28"/>
      <c r="D104" s="4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</row>
    <row r="105" spans="2:20" ht="16.5" customHeight="1">
      <c r="B105" s="4"/>
      <c r="C105" s="19"/>
      <c r="D105" s="4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27"/>
      <c r="T105" s="27"/>
    </row>
    <row r="106" spans="2:20" ht="16.5" customHeight="1">
      <c r="B106" s="4"/>
      <c r="C106" s="19"/>
      <c r="D106" s="4"/>
      <c r="E106" s="16"/>
      <c r="F106" s="16"/>
      <c r="G106" s="16"/>
      <c r="H106" s="16"/>
      <c r="I106" s="16"/>
      <c r="J106" s="16"/>
      <c r="K106" s="16"/>
      <c r="L106" s="16"/>
      <c r="M106" s="27"/>
      <c r="N106" s="27"/>
      <c r="O106" s="16"/>
      <c r="P106" s="16"/>
      <c r="Q106" s="16"/>
      <c r="R106" s="16"/>
      <c r="S106" s="27"/>
      <c r="T106" s="27"/>
    </row>
    <row r="107" spans="2:20" ht="16.5" customHeight="1">
      <c r="B107" s="4"/>
      <c r="C107" s="19"/>
      <c r="D107" s="4"/>
      <c r="E107" s="16"/>
      <c r="F107" s="16"/>
      <c r="G107" s="16"/>
      <c r="H107" s="16"/>
      <c r="I107" s="16"/>
      <c r="J107" s="16"/>
      <c r="K107" s="16"/>
      <c r="L107" s="16"/>
      <c r="M107" s="16"/>
      <c r="N107" s="27"/>
      <c r="O107" s="16"/>
      <c r="P107" s="16"/>
      <c r="Q107" s="16"/>
      <c r="R107" s="16"/>
      <c r="S107" s="27"/>
      <c r="T107" s="27"/>
    </row>
    <row r="108" spans="2:20" ht="16.5" customHeight="1">
      <c r="B108" s="4"/>
      <c r="C108" s="19"/>
      <c r="D108" s="4"/>
      <c r="E108" s="16"/>
      <c r="F108" s="16"/>
      <c r="G108" s="16"/>
      <c r="H108" s="16"/>
      <c r="I108" s="16"/>
      <c r="J108" s="16"/>
      <c r="K108" s="16"/>
      <c r="L108" s="16"/>
      <c r="M108" s="27"/>
      <c r="N108" s="27"/>
      <c r="O108" s="16"/>
      <c r="P108" s="16"/>
      <c r="Q108" s="16"/>
      <c r="R108" s="16"/>
      <c r="S108" s="16"/>
      <c r="T108" s="16"/>
    </row>
    <row r="109" spans="2:20" ht="16.5" customHeight="1">
      <c r="B109" s="4"/>
      <c r="C109" s="4"/>
      <c r="D109" s="4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</row>
    <row r="110" spans="2:20" ht="16.5" customHeight="1">
      <c r="B110" s="4"/>
      <c r="C110" s="4"/>
      <c r="D110" s="4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</row>
    <row r="111" spans="2:20" ht="16.5" customHeight="1">
      <c r="B111" s="4"/>
      <c r="C111" s="28"/>
      <c r="D111" s="4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</row>
    <row r="112" spans="2:20" ht="16.5" customHeight="1">
      <c r="B112" s="4"/>
      <c r="C112" s="4"/>
      <c r="D112" s="4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</row>
    <row r="113" spans="2:20" ht="16.5" customHeight="1">
      <c r="B113" s="4"/>
      <c r="C113" s="19"/>
      <c r="D113" s="4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</row>
    <row r="114" spans="2:20" ht="16.5" customHeight="1">
      <c r="B114" s="4"/>
      <c r="C114" s="19"/>
      <c r="D114" s="4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27"/>
      <c r="T114" s="27"/>
    </row>
    <row r="115" spans="2:20" ht="16.5" customHeight="1">
      <c r="B115" s="4"/>
      <c r="C115" s="19"/>
      <c r="D115" s="4"/>
      <c r="E115" s="16"/>
      <c r="F115" s="16"/>
      <c r="G115" s="16"/>
      <c r="H115" s="16"/>
      <c r="I115" s="16"/>
      <c r="J115" s="16"/>
      <c r="K115" s="16"/>
      <c r="L115" s="16"/>
      <c r="M115" s="27"/>
      <c r="N115" s="27"/>
      <c r="O115" s="16"/>
      <c r="P115" s="16"/>
      <c r="Q115" s="16"/>
      <c r="R115" s="16"/>
      <c r="S115" s="27"/>
      <c r="T115" s="27"/>
    </row>
    <row r="116" spans="2:20" ht="16.5" customHeight="1">
      <c r="B116" s="4"/>
      <c r="C116" s="19"/>
      <c r="D116" s="4"/>
      <c r="E116" s="16"/>
      <c r="F116" s="16"/>
      <c r="G116" s="16"/>
      <c r="H116" s="16"/>
      <c r="I116" s="16"/>
      <c r="J116" s="16"/>
      <c r="K116" s="16"/>
      <c r="L116" s="16"/>
      <c r="M116" s="27"/>
      <c r="N116" s="27"/>
      <c r="O116" s="16"/>
      <c r="P116" s="16"/>
      <c r="Q116" s="16"/>
      <c r="R116" s="16"/>
      <c r="S116" s="27"/>
      <c r="T116" s="27"/>
    </row>
    <row r="117" spans="2:20" ht="16.5" customHeight="1">
      <c r="B117" s="4"/>
      <c r="C117" s="19"/>
      <c r="D117" s="4"/>
      <c r="E117" s="16"/>
      <c r="F117" s="16"/>
      <c r="G117" s="16"/>
      <c r="H117" s="16"/>
      <c r="I117" s="16"/>
      <c r="J117" s="16"/>
      <c r="K117" s="16"/>
      <c r="L117" s="16"/>
      <c r="M117" s="27"/>
      <c r="N117" s="27"/>
      <c r="O117" s="16"/>
      <c r="P117" s="16"/>
      <c r="Q117" s="16"/>
      <c r="R117" s="16"/>
      <c r="S117" s="27"/>
      <c r="T117" s="27"/>
    </row>
    <row r="118" spans="2:20" ht="16.5" customHeight="1">
      <c r="B118" s="4"/>
      <c r="C118" s="16"/>
      <c r="D118" s="4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</row>
    <row r="119" spans="2:20" ht="14.25">
      <c r="B119" s="4"/>
      <c r="C119" s="19"/>
      <c r="D119" s="4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</row>
    <row r="120" spans="2:20" ht="14.25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</row>
    <row r="121" spans="2:20" ht="14.25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</row>
  </sheetData>
  <mergeCells count="35">
    <mergeCell ref="C3:C5"/>
    <mergeCell ref="E9:N9"/>
    <mergeCell ref="A13:C13"/>
    <mergeCell ref="S3:T4"/>
    <mergeCell ref="E4:F4"/>
    <mergeCell ref="G4:H4"/>
    <mergeCell ref="M4:N4"/>
    <mergeCell ref="O4:P4"/>
    <mergeCell ref="Q4:R4"/>
    <mergeCell ref="E3:H3"/>
    <mergeCell ref="I3:J4"/>
    <mergeCell ref="A14:C14"/>
    <mergeCell ref="S9:T10"/>
    <mergeCell ref="E10:F10"/>
    <mergeCell ref="G10:H10"/>
    <mergeCell ref="M10:N10"/>
    <mergeCell ref="O10:P10"/>
    <mergeCell ref="Q10:R10"/>
    <mergeCell ref="I10:J10"/>
    <mergeCell ref="K10:L10"/>
    <mergeCell ref="C9:C11"/>
    <mergeCell ref="B15:C15"/>
    <mergeCell ref="B16:C16"/>
    <mergeCell ref="B17:C17"/>
    <mergeCell ref="B18:C18"/>
    <mergeCell ref="B19:C19"/>
    <mergeCell ref="B20:C20"/>
    <mergeCell ref="B21:C21"/>
    <mergeCell ref="B22:C22"/>
    <mergeCell ref="B30:C30"/>
    <mergeCell ref="B34:C34"/>
    <mergeCell ref="B23:C23"/>
    <mergeCell ref="B24:C24"/>
    <mergeCell ref="B25:C25"/>
    <mergeCell ref="B26:C26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F169"/>
  <sheetViews>
    <sheetView showGridLines="0" zoomScale="75" zoomScaleNormal="75" workbookViewId="0" topLeftCell="A1">
      <selection activeCell="C1" sqref="C1"/>
    </sheetView>
  </sheetViews>
  <sheetFormatPr defaultColWidth="8.625" defaultRowHeight="12.75"/>
  <cols>
    <col min="1" max="2" width="0.875" style="1" customWidth="1"/>
    <col min="3" max="3" width="21.875" style="1" customWidth="1"/>
    <col min="4" max="4" width="0.875" style="1" customWidth="1"/>
    <col min="5" max="6" width="10.75390625" style="1" customWidth="1"/>
    <col min="7" max="22" width="9.75390625" style="1" customWidth="1"/>
    <col min="23" max="24" width="9.875" style="1" customWidth="1"/>
    <col min="25" max="32" width="9.75390625" style="1" customWidth="1"/>
    <col min="33" max="34" width="9.625" style="1" customWidth="1"/>
    <col min="35" max="35" width="2.375" style="1" customWidth="1"/>
    <col min="36" max="36" width="5.375" style="1" customWidth="1"/>
    <col min="37" max="37" width="2.125" style="1" customWidth="1"/>
    <col min="38" max="38" width="2.375" style="1" customWidth="1"/>
    <col min="39" max="39" width="1.75390625" style="1" customWidth="1"/>
    <col min="40" max="40" width="1.00390625" style="1" customWidth="1"/>
    <col min="41" max="41" width="17.625" style="1" customWidth="1"/>
    <col min="42" max="42" width="1.875" style="1" customWidth="1"/>
    <col min="43" max="58" width="9.25390625" style="1" customWidth="1"/>
    <col min="59" max="16384" width="8.625" style="1" customWidth="1"/>
  </cols>
  <sheetData>
    <row r="1" spans="3:43" ht="24">
      <c r="C1" s="2" t="s">
        <v>96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P1" s="65"/>
      <c r="Q1" s="65"/>
      <c r="R1" s="65"/>
      <c r="S1" s="65"/>
      <c r="T1" s="2" t="s">
        <v>0</v>
      </c>
      <c r="X1" s="66"/>
      <c r="Y1" s="66"/>
      <c r="Z1" s="66"/>
      <c r="AA1" s="66"/>
      <c r="AB1" s="66"/>
      <c r="AC1" s="66"/>
      <c r="AD1" s="1" t="s">
        <v>88</v>
      </c>
      <c r="AE1" s="66"/>
      <c r="AF1" s="66"/>
      <c r="AG1" s="66"/>
      <c r="AQ1" s="2"/>
    </row>
    <row r="2" ht="17.25" customHeight="1"/>
    <row r="3" ht="17.25" customHeight="1"/>
    <row r="4" spans="1:37" ht="13.5" customHeight="1" thickBot="1">
      <c r="A4" s="3"/>
      <c r="B4" s="3"/>
      <c r="C4" s="17"/>
      <c r="D4" s="4"/>
      <c r="E4" s="42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42"/>
      <c r="AB4" s="36"/>
      <c r="AC4" s="36"/>
      <c r="AD4" s="36"/>
      <c r="AE4" s="36"/>
      <c r="AF4" s="36"/>
      <c r="AG4" s="36"/>
      <c r="AH4" s="36"/>
      <c r="AK4" s="5"/>
    </row>
    <row r="5" spans="1:37" ht="14.25" customHeight="1">
      <c r="A5" s="5"/>
      <c r="B5" s="5"/>
      <c r="C5" s="82" t="s">
        <v>151</v>
      </c>
      <c r="D5" s="6"/>
      <c r="E5" s="97" t="s">
        <v>134</v>
      </c>
      <c r="F5" s="81"/>
      <c r="G5" s="97" t="s">
        <v>135</v>
      </c>
      <c r="H5" s="98"/>
      <c r="I5" s="98"/>
      <c r="J5" s="98"/>
      <c r="K5" s="98"/>
      <c r="L5" s="98"/>
      <c r="M5" s="98"/>
      <c r="N5" s="98"/>
      <c r="O5" s="97" t="s">
        <v>136</v>
      </c>
      <c r="P5" s="98"/>
      <c r="Q5" s="98"/>
      <c r="R5" s="98"/>
      <c r="S5" s="98" t="s">
        <v>92</v>
      </c>
      <c r="T5" s="98"/>
      <c r="U5" s="98"/>
      <c r="V5" s="98"/>
      <c r="W5" s="97" t="s">
        <v>104</v>
      </c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K5" s="5"/>
    </row>
    <row r="6" spans="1:37" ht="33" customHeight="1">
      <c r="A6" s="5"/>
      <c r="B6" s="5"/>
      <c r="C6" s="83"/>
      <c r="D6" s="8"/>
      <c r="E6" s="77" t="s">
        <v>1</v>
      </c>
      <c r="F6" s="79" t="s">
        <v>2</v>
      </c>
      <c r="G6" s="90" t="s">
        <v>3</v>
      </c>
      <c r="H6" s="92"/>
      <c r="I6" s="90" t="s">
        <v>105</v>
      </c>
      <c r="J6" s="92"/>
      <c r="K6" s="90" t="s">
        <v>106</v>
      </c>
      <c r="L6" s="92"/>
      <c r="M6" s="90" t="s">
        <v>107</v>
      </c>
      <c r="N6" s="92"/>
      <c r="O6" s="90" t="s">
        <v>3</v>
      </c>
      <c r="P6" s="92"/>
      <c r="Q6" s="90" t="s">
        <v>108</v>
      </c>
      <c r="R6" s="91"/>
      <c r="S6" s="91" t="s">
        <v>109</v>
      </c>
      <c r="T6" s="92"/>
      <c r="U6" s="90" t="s">
        <v>110</v>
      </c>
      <c r="V6" s="92"/>
      <c r="W6" s="90" t="s">
        <v>137</v>
      </c>
      <c r="X6" s="92"/>
      <c r="Y6" s="93" t="s">
        <v>63</v>
      </c>
      <c r="Z6" s="100"/>
      <c r="AA6" s="90" t="s">
        <v>64</v>
      </c>
      <c r="AB6" s="101"/>
      <c r="AC6" s="90" t="s">
        <v>116</v>
      </c>
      <c r="AD6" s="101"/>
      <c r="AE6" s="93" t="s">
        <v>94</v>
      </c>
      <c r="AF6" s="94"/>
      <c r="AG6" s="99" t="s">
        <v>49</v>
      </c>
      <c r="AH6" s="76"/>
      <c r="AK6" s="5"/>
    </row>
    <row r="7" spans="1:37" ht="33" customHeight="1">
      <c r="A7" s="10"/>
      <c r="B7" s="10"/>
      <c r="C7" s="84"/>
      <c r="D7" s="11"/>
      <c r="E7" s="78"/>
      <c r="F7" s="80"/>
      <c r="G7" s="9" t="s">
        <v>1</v>
      </c>
      <c r="H7" s="9" t="s">
        <v>2</v>
      </c>
      <c r="I7" s="9" t="s">
        <v>1</v>
      </c>
      <c r="J7" s="9" t="s">
        <v>2</v>
      </c>
      <c r="K7" s="9" t="s">
        <v>1</v>
      </c>
      <c r="L7" s="9" t="s">
        <v>2</v>
      </c>
      <c r="M7" s="9" t="s">
        <v>1</v>
      </c>
      <c r="N7" s="9" t="s">
        <v>2</v>
      </c>
      <c r="O7" s="9" t="s">
        <v>1</v>
      </c>
      <c r="P7" s="9" t="s">
        <v>2</v>
      </c>
      <c r="Q7" s="9" t="s">
        <v>1</v>
      </c>
      <c r="R7" s="13" t="s">
        <v>2</v>
      </c>
      <c r="S7" s="12" t="s">
        <v>1</v>
      </c>
      <c r="T7" s="9" t="s">
        <v>2</v>
      </c>
      <c r="U7" s="9" t="s">
        <v>1</v>
      </c>
      <c r="V7" s="9" t="s">
        <v>2</v>
      </c>
      <c r="W7" s="9" t="s">
        <v>1</v>
      </c>
      <c r="X7" s="9" t="s">
        <v>2</v>
      </c>
      <c r="Y7" s="9" t="s">
        <v>1</v>
      </c>
      <c r="Z7" s="13" t="s">
        <v>2</v>
      </c>
      <c r="AA7" s="9" t="s">
        <v>1</v>
      </c>
      <c r="AB7" s="9" t="s">
        <v>2</v>
      </c>
      <c r="AC7" s="9" t="s">
        <v>1</v>
      </c>
      <c r="AD7" s="9" t="s">
        <v>2</v>
      </c>
      <c r="AE7" s="9" t="s">
        <v>1</v>
      </c>
      <c r="AF7" s="9" t="s">
        <v>2</v>
      </c>
      <c r="AG7" s="9" t="s">
        <v>1</v>
      </c>
      <c r="AH7" s="13" t="s">
        <v>2</v>
      </c>
      <c r="AK7" s="5"/>
    </row>
    <row r="8" spans="2:37" ht="42.75" customHeight="1">
      <c r="B8" s="124" t="s">
        <v>34</v>
      </c>
      <c r="C8" s="89"/>
      <c r="E8" s="53">
        <f aca="true" t="shared" si="0" ref="E8:AH8">SUM(E9:E16)</f>
        <v>20639</v>
      </c>
      <c r="F8" s="54">
        <f>SUM(H8,P8,X8,BF36)</f>
        <v>11465</v>
      </c>
      <c r="G8" s="54">
        <f t="shared" si="0"/>
        <v>3614</v>
      </c>
      <c r="H8" s="54">
        <f t="shared" si="0"/>
        <v>2399</v>
      </c>
      <c r="I8" s="54">
        <f t="shared" si="0"/>
        <v>1785</v>
      </c>
      <c r="J8" s="54">
        <f t="shared" si="0"/>
        <v>1000</v>
      </c>
      <c r="K8" s="54">
        <f t="shared" si="0"/>
        <v>8</v>
      </c>
      <c r="L8" s="54">
        <f t="shared" si="0"/>
        <v>6</v>
      </c>
      <c r="M8" s="54">
        <f t="shared" si="0"/>
        <v>1821</v>
      </c>
      <c r="N8" s="54">
        <f t="shared" si="0"/>
        <v>1393</v>
      </c>
      <c r="O8" s="54">
        <f t="shared" si="0"/>
        <v>5047</v>
      </c>
      <c r="P8" s="54">
        <f t="shared" si="0"/>
        <v>3544</v>
      </c>
      <c r="Q8" s="54">
        <f t="shared" si="0"/>
        <v>32</v>
      </c>
      <c r="R8" s="54">
        <f t="shared" si="0"/>
        <v>27</v>
      </c>
      <c r="S8" s="54">
        <f t="shared" si="0"/>
        <v>2404</v>
      </c>
      <c r="T8" s="54">
        <f t="shared" si="0"/>
        <v>2066</v>
      </c>
      <c r="U8" s="54">
        <f t="shared" si="0"/>
        <v>2611</v>
      </c>
      <c r="V8" s="54">
        <f t="shared" si="0"/>
        <v>1451</v>
      </c>
      <c r="W8" s="54">
        <f t="shared" si="0"/>
        <v>11961</v>
      </c>
      <c r="X8" s="54">
        <f t="shared" si="0"/>
        <v>5510</v>
      </c>
      <c r="Y8" s="54">
        <f t="shared" si="0"/>
        <v>77</v>
      </c>
      <c r="Z8" s="54">
        <f t="shared" si="0"/>
        <v>72</v>
      </c>
      <c r="AA8" s="54">
        <f t="shared" si="0"/>
        <v>55</v>
      </c>
      <c r="AB8" s="54">
        <f t="shared" si="0"/>
        <v>39</v>
      </c>
      <c r="AC8" s="54">
        <f t="shared" si="0"/>
        <v>758</v>
      </c>
      <c r="AD8" s="54">
        <f t="shared" si="0"/>
        <v>668</v>
      </c>
      <c r="AE8" s="54">
        <f t="shared" si="0"/>
        <v>3141</v>
      </c>
      <c r="AF8" s="54">
        <f t="shared" si="0"/>
        <v>1331</v>
      </c>
      <c r="AG8" s="54">
        <f t="shared" si="0"/>
        <v>270</v>
      </c>
      <c r="AH8" s="54">
        <f t="shared" si="0"/>
        <v>91</v>
      </c>
      <c r="AK8" s="5"/>
    </row>
    <row r="9" spans="3:37" ht="33" customHeight="1">
      <c r="C9" s="20" t="s">
        <v>35</v>
      </c>
      <c r="E9" s="53">
        <f>SUM(G9,O9,W9,BE37)</f>
        <v>1559</v>
      </c>
      <c r="F9" s="54">
        <f aca="true" t="shared" si="1" ref="F9:F18">SUM(H9,P9,X9,BF37)</f>
        <v>895</v>
      </c>
      <c r="G9" s="54">
        <f aca="true" t="shared" si="2" ref="G9:H16">SUM(I9,K9,M9)</f>
        <v>628</v>
      </c>
      <c r="H9" s="54">
        <f t="shared" si="2"/>
        <v>402</v>
      </c>
      <c r="I9" s="54">
        <v>350</v>
      </c>
      <c r="J9" s="54">
        <v>181</v>
      </c>
      <c r="K9" s="56" t="s">
        <v>138</v>
      </c>
      <c r="L9" s="56" t="s">
        <v>138</v>
      </c>
      <c r="M9" s="54">
        <v>278</v>
      </c>
      <c r="N9" s="54">
        <v>221</v>
      </c>
      <c r="O9" s="55">
        <f aca="true" t="shared" si="3" ref="O9:P16">SUM(Q9,S9,U9)</f>
        <v>132</v>
      </c>
      <c r="P9" s="55">
        <f t="shared" si="3"/>
        <v>103</v>
      </c>
      <c r="Q9" s="56" t="s">
        <v>138</v>
      </c>
      <c r="R9" s="56" t="s">
        <v>138</v>
      </c>
      <c r="S9" s="55">
        <v>106</v>
      </c>
      <c r="T9" s="55">
        <v>86</v>
      </c>
      <c r="U9" s="55">
        <v>26</v>
      </c>
      <c r="V9" s="55">
        <v>17</v>
      </c>
      <c r="W9" s="55">
        <f>SUM(Y9,AA9,AC9,AE9,AG9,AQ37,AS37,AU37,AW37,AY37,BA37,BC37)</f>
        <v>796</v>
      </c>
      <c r="X9" s="55">
        <f>SUM(Z9,AB9,AD9,AF9,AH9,AR37,AT37,AV37,AX37,AZ37,BB37,BD37)</f>
        <v>388</v>
      </c>
      <c r="Y9" s="55">
        <v>1</v>
      </c>
      <c r="Z9" s="55">
        <v>1</v>
      </c>
      <c r="AA9" s="54">
        <v>1</v>
      </c>
      <c r="AB9" s="56" t="s">
        <v>138</v>
      </c>
      <c r="AC9" s="54">
        <v>58</v>
      </c>
      <c r="AD9" s="54">
        <v>45</v>
      </c>
      <c r="AE9" s="54">
        <v>170</v>
      </c>
      <c r="AF9" s="54">
        <v>63</v>
      </c>
      <c r="AG9" s="55">
        <v>11</v>
      </c>
      <c r="AH9" s="55">
        <v>4</v>
      </c>
      <c r="AK9" s="5"/>
    </row>
    <row r="10" spans="3:37" ht="18" customHeight="1">
      <c r="C10" s="20" t="s">
        <v>36</v>
      </c>
      <c r="E10" s="53">
        <f aca="true" t="shared" si="4" ref="E10:E15">SUM(G10,O10,W10,BE38)</f>
        <v>1245</v>
      </c>
      <c r="F10" s="54">
        <f t="shared" si="1"/>
        <v>732</v>
      </c>
      <c r="G10" s="54">
        <f t="shared" si="2"/>
        <v>366</v>
      </c>
      <c r="H10" s="54">
        <f t="shared" si="2"/>
        <v>240</v>
      </c>
      <c r="I10" s="54">
        <v>263</v>
      </c>
      <c r="J10" s="54">
        <v>146</v>
      </c>
      <c r="K10" s="56" t="s">
        <v>138</v>
      </c>
      <c r="L10" s="56" t="s">
        <v>138</v>
      </c>
      <c r="M10" s="54">
        <v>103</v>
      </c>
      <c r="N10" s="54">
        <v>94</v>
      </c>
      <c r="O10" s="55">
        <f t="shared" si="3"/>
        <v>158</v>
      </c>
      <c r="P10" s="55">
        <f t="shared" si="3"/>
        <v>115</v>
      </c>
      <c r="Q10" s="55">
        <v>1</v>
      </c>
      <c r="R10" s="55">
        <v>1</v>
      </c>
      <c r="S10" s="55">
        <v>111</v>
      </c>
      <c r="T10" s="55">
        <v>97</v>
      </c>
      <c r="U10" s="55">
        <v>46</v>
      </c>
      <c r="V10" s="55">
        <v>17</v>
      </c>
      <c r="W10" s="55">
        <f aca="true" t="shared" si="5" ref="W10:W18">SUM(Y10,AA10,AC10,AE10,AG10,AQ38,AS38,AU38,AW38,AY38,BA38,BC38)</f>
        <v>721</v>
      </c>
      <c r="X10" s="55">
        <f aca="true" t="shared" si="6" ref="X10:X18">SUM(Z10,AB10,AD10,AF10,AH10,AR38,AT38,AV38,AX38,AZ38,BB38,BD38)</f>
        <v>377</v>
      </c>
      <c r="Y10" s="55">
        <v>6</v>
      </c>
      <c r="Z10" s="55">
        <v>5</v>
      </c>
      <c r="AA10" s="54">
        <v>1</v>
      </c>
      <c r="AB10" s="54">
        <v>1</v>
      </c>
      <c r="AC10" s="54">
        <v>91</v>
      </c>
      <c r="AD10" s="54">
        <v>79</v>
      </c>
      <c r="AE10" s="54">
        <v>167</v>
      </c>
      <c r="AF10" s="54">
        <v>53</v>
      </c>
      <c r="AG10" s="55">
        <v>10</v>
      </c>
      <c r="AH10" s="55">
        <v>5</v>
      </c>
      <c r="AI10" s="4"/>
      <c r="AK10" s="5"/>
    </row>
    <row r="11" spans="1:37" ht="18" customHeight="1">
      <c r="A11" s="4"/>
      <c r="B11" s="4"/>
      <c r="C11" s="19" t="s">
        <v>37</v>
      </c>
      <c r="D11" s="4"/>
      <c r="E11" s="53">
        <f t="shared" si="4"/>
        <v>1492</v>
      </c>
      <c r="F11" s="54">
        <f t="shared" si="1"/>
        <v>822</v>
      </c>
      <c r="G11" s="54">
        <f t="shared" si="2"/>
        <v>241</v>
      </c>
      <c r="H11" s="54">
        <f t="shared" si="2"/>
        <v>145</v>
      </c>
      <c r="I11" s="54">
        <v>167</v>
      </c>
      <c r="J11" s="54">
        <v>95</v>
      </c>
      <c r="K11" s="54">
        <v>1</v>
      </c>
      <c r="L11" s="54">
        <v>1</v>
      </c>
      <c r="M11" s="54">
        <v>73</v>
      </c>
      <c r="N11" s="54">
        <v>49</v>
      </c>
      <c r="O11" s="54">
        <f t="shared" si="3"/>
        <v>502</v>
      </c>
      <c r="P11" s="54">
        <f t="shared" si="3"/>
        <v>339</v>
      </c>
      <c r="Q11" s="54">
        <v>28</v>
      </c>
      <c r="R11" s="54">
        <v>24</v>
      </c>
      <c r="S11" s="54">
        <v>222</v>
      </c>
      <c r="T11" s="54">
        <v>203</v>
      </c>
      <c r="U11" s="54">
        <v>252</v>
      </c>
      <c r="V11" s="54">
        <v>112</v>
      </c>
      <c r="W11" s="55">
        <f t="shared" si="5"/>
        <v>748</v>
      </c>
      <c r="X11" s="55">
        <f t="shared" si="6"/>
        <v>337</v>
      </c>
      <c r="Y11" s="54">
        <v>15</v>
      </c>
      <c r="Z11" s="54">
        <v>13</v>
      </c>
      <c r="AA11" s="54">
        <v>1</v>
      </c>
      <c r="AB11" s="54">
        <v>1</v>
      </c>
      <c r="AC11" s="54">
        <v>73</v>
      </c>
      <c r="AD11" s="54">
        <v>65</v>
      </c>
      <c r="AE11" s="54">
        <v>154</v>
      </c>
      <c r="AF11" s="54">
        <v>56</v>
      </c>
      <c r="AG11" s="54">
        <v>13</v>
      </c>
      <c r="AH11" s="59">
        <v>2</v>
      </c>
      <c r="AK11" s="5"/>
    </row>
    <row r="12" spans="3:37" ht="18" customHeight="1">
      <c r="C12" s="19" t="s">
        <v>38</v>
      </c>
      <c r="D12" s="4"/>
      <c r="E12" s="53">
        <f t="shared" si="4"/>
        <v>1211</v>
      </c>
      <c r="F12" s="54">
        <f t="shared" si="1"/>
        <v>734</v>
      </c>
      <c r="G12" s="54">
        <f t="shared" si="2"/>
        <v>511</v>
      </c>
      <c r="H12" s="54">
        <f t="shared" si="2"/>
        <v>356</v>
      </c>
      <c r="I12" s="54">
        <v>193</v>
      </c>
      <c r="J12" s="54">
        <v>114</v>
      </c>
      <c r="K12" s="56" t="s">
        <v>138</v>
      </c>
      <c r="L12" s="56" t="s">
        <v>138</v>
      </c>
      <c r="M12" s="54">
        <v>318</v>
      </c>
      <c r="N12" s="54">
        <v>242</v>
      </c>
      <c r="O12" s="54">
        <f t="shared" si="3"/>
        <v>159</v>
      </c>
      <c r="P12" s="54">
        <f t="shared" si="3"/>
        <v>102</v>
      </c>
      <c r="Q12" s="56" t="s">
        <v>138</v>
      </c>
      <c r="R12" s="56" t="s">
        <v>138</v>
      </c>
      <c r="S12" s="54">
        <v>102</v>
      </c>
      <c r="T12" s="54">
        <v>74</v>
      </c>
      <c r="U12" s="54">
        <v>57</v>
      </c>
      <c r="V12" s="54">
        <v>28</v>
      </c>
      <c r="W12" s="55">
        <f t="shared" si="5"/>
        <v>538</v>
      </c>
      <c r="X12" s="55">
        <f t="shared" si="6"/>
        <v>274</v>
      </c>
      <c r="Y12" s="54">
        <v>4</v>
      </c>
      <c r="Z12" s="54">
        <v>4</v>
      </c>
      <c r="AA12" s="56" t="s">
        <v>138</v>
      </c>
      <c r="AB12" s="56" t="s">
        <v>138</v>
      </c>
      <c r="AC12" s="54">
        <v>35</v>
      </c>
      <c r="AD12" s="54">
        <v>30</v>
      </c>
      <c r="AE12" s="54">
        <v>157</v>
      </c>
      <c r="AF12" s="54">
        <v>79</v>
      </c>
      <c r="AG12" s="54">
        <v>4</v>
      </c>
      <c r="AH12" s="59">
        <v>1</v>
      </c>
      <c r="AI12" s="4"/>
      <c r="AJ12" s="4"/>
      <c r="AK12" s="5"/>
    </row>
    <row r="13" spans="3:37" ht="18" customHeight="1">
      <c r="C13" s="19" t="s">
        <v>39</v>
      </c>
      <c r="D13" s="4"/>
      <c r="E13" s="53">
        <f t="shared" si="4"/>
        <v>2730</v>
      </c>
      <c r="F13" s="54">
        <f t="shared" si="1"/>
        <v>1482</v>
      </c>
      <c r="G13" s="54">
        <f t="shared" si="2"/>
        <v>285</v>
      </c>
      <c r="H13" s="54">
        <f t="shared" si="2"/>
        <v>170</v>
      </c>
      <c r="I13" s="54">
        <v>266</v>
      </c>
      <c r="J13" s="54">
        <v>158</v>
      </c>
      <c r="K13" s="56" t="s">
        <v>138</v>
      </c>
      <c r="L13" s="56" t="s">
        <v>138</v>
      </c>
      <c r="M13" s="54">
        <v>19</v>
      </c>
      <c r="N13" s="54">
        <v>12</v>
      </c>
      <c r="O13" s="54">
        <f t="shared" si="3"/>
        <v>676</v>
      </c>
      <c r="P13" s="54">
        <f t="shared" si="3"/>
        <v>501</v>
      </c>
      <c r="Q13" s="54">
        <v>2</v>
      </c>
      <c r="R13" s="59">
        <v>2</v>
      </c>
      <c r="S13" s="54">
        <v>322</v>
      </c>
      <c r="T13" s="54">
        <v>285</v>
      </c>
      <c r="U13" s="54">
        <v>352</v>
      </c>
      <c r="V13" s="54">
        <v>214</v>
      </c>
      <c r="W13" s="55">
        <f t="shared" si="5"/>
        <v>1763</v>
      </c>
      <c r="X13" s="55">
        <f t="shared" si="6"/>
        <v>806</v>
      </c>
      <c r="Y13" s="54">
        <v>6</v>
      </c>
      <c r="Z13" s="54">
        <v>6</v>
      </c>
      <c r="AA13" s="54">
        <v>10</v>
      </c>
      <c r="AB13" s="54">
        <v>7</v>
      </c>
      <c r="AC13" s="54">
        <v>111</v>
      </c>
      <c r="AD13" s="54">
        <v>97</v>
      </c>
      <c r="AE13" s="54">
        <v>482</v>
      </c>
      <c r="AF13" s="54">
        <v>225</v>
      </c>
      <c r="AG13" s="54">
        <v>34</v>
      </c>
      <c r="AH13" s="54">
        <v>8</v>
      </c>
      <c r="AI13" s="4"/>
      <c r="AJ13" s="4"/>
      <c r="AK13" s="5"/>
    </row>
    <row r="14" spans="1:37" ht="18" customHeight="1">
      <c r="A14" s="4"/>
      <c r="B14" s="4"/>
      <c r="C14" s="19" t="s">
        <v>40</v>
      </c>
      <c r="D14" s="4"/>
      <c r="E14" s="53">
        <f t="shared" si="4"/>
        <v>2488</v>
      </c>
      <c r="F14" s="54">
        <f t="shared" si="1"/>
        <v>1349</v>
      </c>
      <c r="G14" s="54">
        <f t="shared" si="2"/>
        <v>443</v>
      </c>
      <c r="H14" s="54">
        <f t="shared" si="2"/>
        <v>277</v>
      </c>
      <c r="I14" s="54">
        <v>140</v>
      </c>
      <c r="J14" s="54">
        <v>80</v>
      </c>
      <c r="K14" s="59">
        <v>1</v>
      </c>
      <c r="L14" s="56" t="s">
        <v>138</v>
      </c>
      <c r="M14" s="54">
        <v>302</v>
      </c>
      <c r="N14" s="54">
        <v>197</v>
      </c>
      <c r="O14" s="54">
        <f t="shared" si="3"/>
        <v>662</v>
      </c>
      <c r="P14" s="54">
        <f t="shared" si="3"/>
        <v>463</v>
      </c>
      <c r="Q14" s="56" t="s">
        <v>138</v>
      </c>
      <c r="R14" s="56" t="s">
        <v>138</v>
      </c>
      <c r="S14" s="54">
        <v>275</v>
      </c>
      <c r="T14" s="54">
        <v>235</v>
      </c>
      <c r="U14" s="54">
        <v>387</v>
      </c>
      <c r="V14" s="54">
        <v>228</v>
      </c>
      <c r="W14" s="55">
        <f t="shared" si="5"/>
        <v>1382</v>
      </c>
      <c r="X14" s="55">
        <f t="shared" si="6"/>
        <v>609</v>
      </c>
      <c r="Y14" s="54">
        <v>2</v>
      </c>
      <c r="Z14" s="54">
        <v>2</v>
      </c>
      <c r="AA14" s="54">
        <v>3</v>
      </c>
      <c r="AB14" s="54">
        <v>2</v>
      </c>
      <c r="AC14" s="54">
        <v>75</v>
      </c>
      <c r="AD14" s="54">
        <v>68</v>
      </c>
      <c r="AE14" s="54">
        <v>374</v>
      </c>
      <c r="AF14" s="54">
        <v>155</v>
      </c>
      <c r="AG14" s="54">
        <v>35</v>
      </c>
      <c r="AH14" s="54">
        <v>14</v>
      </c>
      <c r="AI14" s="4"/>
      <c r="AJ14" s="4"/>
      <c r="AK14" s="5"/>
    </row>
    <row r="15" spans="1:37" ht="18" customHeight="1">
      <c r="A15" s="4"/>
      <c r="B15" s="4"/>
      <c r="C15" s="20" t="s">
        <v>41</v>
      </c>
      <c r="D15" s="4"/>
      <c r="E15" s="53">
        <f t="shared" si="4"/>
        <v>3430</v>
      </c>
      <c r="F15" s="54">
        <f t="shared" si="1"/>
        <v>1938</v>
      </c>
      <c r="G15" s="54">
        <f t="shared" si="2"/>
        <v>785</v>
      </c>
      <c r="H15" s="54">
        <f t="shared" si="2"/>
        <v>607</v>
      </c>
      <c r="I15" s="54">
        <v>97</v>
      </c>
      <c r="J15" s="54">
        <v>59</v>
      </c>
      <c r="K15" s="59">
        <v>4</v>
      </c>
      <c r="L15" s="59">
        <v>3</v>
      </c>
      <c r="M15" s="54">
        <v>684</v>
      </c>
      <c r="N15" s="54">
        <v>545</v>
      </c>
      <c r="O15" s="54">
        <f t="shared" si="3"/>
        <v>1024</v>
      </c>
      <c r="P15" s="54">
        <f t="shared" si="3"/>
        <v>649</v>
      </c>
      <c r="Q15" s="59">
        <v>1</v>
      </c>
      <c r="R15" s="56" t="s">
        <v>138</v>
      </c>
      <c r="S15" s="54">
        <v>407</v>
      </c>
      <c r="T15" s="54">
        <v>350</v>
      </c>
      <c r="U15" s="54">
        <v>616</v>
      </c>
      <c r="V15" s="54">
        <v>299</v>
      </c>
      <c r="W15" s="55">
        <f t="shared" si="5"/>
        <v>1621</v>
      </c>
      <c r="X15" s="55">
        <f t="shared" si="6"/>
        <v>682</v>
      </c>
      <c r="Y15" s="54">
        <v>9</v>
      </c>
      <c r="Z15" s="54">
        <v>9</v>
      </c>
      <c r="AA15" s="54">
        <v>9</v>
      </c>
      <c r="AB15" s="54">
        <v>5</v>
      </c>
      <c r="AC15" s="54">
        <v>96</v>
      </c>
      <c r="AD15" s="54">
        <v>85</v>
      </c>
      <c r="AE15" s="54">
        <v>450</v>
      </c>
      <c r="AF15" s="54">
        <v>179</v>
      </c>
      <c r="AG15" s="54">
        <v>38</v>
      </c>
      <c r="AH15" s="54">
        <v>11</v>
      </c>
      <c r="AI15" s="4"/>
      <c r="AK15" s="5"/>
    </row>
    <row r="16" spans="1:37" ht="18" customHeight="1">
      <c r="A16" s="4"/>
      <c r="B16" s="4"/>
      <c r="C16" s="20" t="s">
        <v>42</v>
      </c>
      <c r="D16" s="4"/>
      <c r="E16" s="53">
        <f>SUM(G16,O16,W16,BE44)</f>
        <v>6484</v>
      </c>
      <c r="F16" s="54">
        <f t="shared" si="1"/>
        <v>3513</v>
      </c>
      <c r="G16" s="54">
        <f t="shared" si="2"/>
        <v>355</v>
      </c>
      <c r="H16" s="54">
        <f t="shared" si="2"/>
        <v>202</v>
      </c>
      <c r="I16" s="54">
        <v>309</v>
      </c>
      <c r="J16" s="54">
        <v>167</v>
      </c>
      <c r="K16" s="59">
        <v>2</v>
      </c>
      <c r="L16" s="59">
        <v>2</v>
      </c>
      <c r="M16" s="54">
        <v>44</v>
      </c>
      <c r="N16" s="54">
        <v>33</v>
      </c>
      <c r="O16" s="54">
        <f t="shared" si="3"/>
        <v>1734</v>
      </c>
      <c r="P16" s="54">
        <f t="shared" si="3"/>
        <v>1272</v>
      </c>
      <c r="Q16" s="56" t="s">
        <v>138</v>
      </c>
      <c r="R16" s="56" t="s">
        <v>138</v>
      </c>
      <c r="S16" s="54">
        <v>859</v>
      </c>
      <c r="T16" s="54">
        <v>736</v>
      </c>
      <c r="U16" s="54">
        <v>875</v>
      </c>
      <c r="V16" s="54">
        <v>536</v>
      </c>
      <c r="W16" s="55">
        <f t="shared" si="5"/>
        <v>4392</v>
      </c>
      <c r="X16" s="55">
        <f t="shared" si="6"/>
        <v>2037</v>
      </c>
      <c r="Y16" s="54">
        <v>34</v>
      </c>
      <c r="Z16" s="54">
        <v>32</v>
      </c>
      <c r="AA16" s="54">
        <v>30</v>
      </c>
      <c r="AB16" s="54">
        <v>23</v>
      </c>
      <c r="AC16" s="54">
        <v>219</v>
      </c>
      <c r="AD16" s="54">
        <v>199</v>
      </c>
      <c r="AE16" s="54">
        <v>1187</v>
      </c>
      <c r="AF16" s="54">
        <v>521</v>
      </c>
      <c r="AG16" s="54">
        <v>125</v>
      </c>
      <c r="AH16" s="54">
        <v>46</v>
      </c>
      <c r="AI16" s="4"/>
      <c r="AK16" s="5"/>
    </row>
    <row r="17" spans="1:37" ht="42.75" customHeight="1">
      <c r="A17" s="4"/>
      <c r="B17" s="87" t="s">
        <v>43</v>
      </c>
      <c r="C17" s="89"/>
      <c r="D17" s="4"/>
      <c r="E17" s="53">
        <f aca="true" t="shared" si="7" ref="E17:Z17">SUM(E18)</f>
        <v>9644</v>
      </c>
      <c r="F17" s="54">
        <f t="shared" si="1"/>
        <v>5656</v>
      </c>
      <c r="G17" s="54">
        <f t="shared" si="7"/>
        <v>1304</v>
      </c>
      <c r="H17" s="54">
        <f t="shared" si="7"/>
        <v>1110</v>
      </c>
      <c r="I17" s="54">
        <f t="shared" si="7"/>
        <v>96</v>
      </c>
      <c r="J17" s="54">
        <f t="shared" si="7"/>
        <v>51</v>
      </c>
      <c r="K17" s="54">
        <f t="shared" si="7"/>
        <v>3</v>
      </c>
      <c r="L17" s="54">
        <f t="shared" si="7"/>
        <v>3</v>
      </c>
      <c r="M17" s="54">
        <f t="shared" si="7"/>
        <v>1205</v>
      </c>
      <c r="N17" s="54">
        <f t="shared" si="7"/>
        <v>1056</v>
      </c>
      <c r="O17" s="54">
        <f t="shared" si="7"/>
        <v>1667</v>
      </c>
      <c r="P17" s="54">
        <f t="shared" si="7"/>
        <v>1251</v>
      </c>
      <c r="Q17" s="54">
        <f t="shared" si="7"/>
        <v>17</v>
      </c>
      <c r="R17" s="54">
        <f t="shared" si="7"/>
        <v>15</v>
      </c>
      <c r="S17" s="54">
        <f t="shared" si="7"/>
        <v>1170</v>
      </c>
      <c r="T17" s="54">
        <f t="shared" si="7"/>
        <v>1018</v>
      </c>
      <c r="U17" s="54">
        <f t="shared" si="7"/>
        <v>480</v>
      </c>
      <c r="V17" s="54">
        <f t="shared" si="7"/>
        <v>218</v>
      </c>
      <c r="W17" s="55">
        <f t="shared" si="5"/>
        <v>6672</v>
      </c>
      <c r="X17" s="55">
        <f t="shared" si="6"/>
        <v>3294</v>
      </c>
      <c r="Y17" s="54">
        <f t="shared" si="7"/>
        <v>35</v>
      </c>
      <c r="Z17" s="54">
        <f t="shared" si="7"/>
        <v>31</v>
      </c>
      <c r="AA17" s="54">
        <v>19</v>
      </c>
      <c r="AB17" s="57">
        <f aca="true" t="shared" si="8" ref="AB17:AH17">SUM(AB18)</f>
        <v>6</v>
      </c>
      <c r="AC17" s="54">
        <f t="shared" si="8"/>
        <v>667</v>
      </c>
      <c r="AD17" s="57">
        <f t="shared" si="8"/>
        <v>595</v>
      </c>
      <c r="AE17" s="57">
        <f t="shared" si="8"/>
        <v>1699</v>
      </c>
      <c r="AF17" s="57">
        <f t="shared" si="8"/>
        <v>680</v>
      </c>
      <c r="AG17" s="57">
        <f t="shared" si="8"/>
        <v>111</v>
      </c>
      <c r="AH17" s="57">
        <f t="shared" si="8"/>
        <v>39</v>
      </c>
      <c r="AI17" s="16"/>
      <c r="AK17" s="5"/>
    </row>
    <row r="18" spans="1:37" ht="32.25" customHeight="1">
      <c r="A18" s="4"/>
      <c r="B18" s="4"/>
      <c r="C18" s="28" t="s">
        <v>65</v>
      </c>
      <c r="D18" s="4"/>
      <c r="E18" s="53">
        <v>9644</v>
      </c>
      <c r="F18" s="54">
        <f t="shared" si="1"/>
        <v>5656</v>
      </c>
      <c r="G18" s="54">
        <f>SUM(I18,K18,M18)</f>
        <v>1304</v>
      </c>
      <c r="H18" s="54">
        <f>SUM(J18,L18,N18)</f>
        <v>1110</v>
      </c>
      <c r="I18" s="54">
        <v>96</v>
      </c>
      <c r="J18" s="54">
        <v>51</v>
      </c>
      <c r="K18" s="59">
        <v>3</v>
      </c>
      <c r="L18" s="59">
        <v>3</v>
      </c>
      <c r="M18" s="54">
        <v>1205</v>
      </c>
      <c r="N18" s="54">
        <v>1056</v>
      </c>
      <c r="O18" s="54">
        <f>SUM(Q18,S18,U18)</f>
        <v>1667</v>
      </c>
      <c r="P18" s="54">
        <f>SUM(R18,T18,V18)</f>
        <v>1251</v>
      </c>
      <c r="Q18" s="59">
        <v>17</v>
      </c>
      <c r="R18" s="59">
        <v>15</v>
      </c>
      <c r="S18" s="54">
        <v>1170</v>
      </c>
      <c r="T18" s="54">
        <v>1018</v>
      </c>
      <c r="U18" s="54">
        <v>480</v>
      </c>
      <c r="V18" s="54">
        <v>218</v>
      </c>
      <c r="W18" s="55">
        <f t="shared" si="5"/>
        <v>6672</v>
      </c>
      <c r="X18" s="55">
        <f t="shared" si="6"/>
        <v>3294</v>
      </c>
      <c r="Y18" s="54">
        <v>35</v>
      </c>
      <c r="Z18" s="54">
        <v>31</v>
      </c>
      <c r="AA18" s="54">
        <v>19</v>
      </c>
      <c r="AB18" s="57">
        <v>6</v>
      </c>
      <c r="AC18" s="54">
        <v>667</v>
      </c>
      <c r="AD18" s="57">
        <v>595</v>
      </c>
      <c r="AE18" s="57">
        <v>1699</v>
      </c>
      <c r="AF18" s="57">
        <v>680</v>
      </c>
      <c r="AG18" s="57">
        <v>111</v>
      </c>
      <c r="AH18" s="57">
        <v>39</v>
      </c>
      <c r="AI18" s="4"/>
      <c r="AK18" s="5"/>
    </row>
    <row r="19" spans="1:37" ht="16.5" customHeight="1" thickBot="1">
      <c r="A19" s="4"/>
      <c r="B19" s="4"/>
      <c r="C19" s="3"/>
      <c r="D19" s="3"/>
      <c r="E19" s="48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"/>
      <c r="AK19" s="5"/>
    </row>
    <row r="20" spans="1:37" ht="16.5" customHeight="1">
      <c r="A20" s="4"/>
      <c r="B20" s="4"/>
      <c r="C20" s="4"/>
      <c r="D20" s="4"/>
      <c r="E20" s="21"/>
      <c r="F20" s="21"/>
      <c r="G20" s="24"/>
      <c r="H20" s="67"/>
      <c r="I20" s="24"/>
      <c r="J20" s="67"/>
      <c r="K20" s="24"/>
      <c r="L20" s="67"/>
      <c r="M20" s="24"/>
      <c r="N20" s="67"/>
      <c r="O20" s="24"/>
      <c r="P20" s="67"/>
      <c r="Q20" s="24"/>
      <c r="R20" s="67"/>
      <c r="S20" s="24"/>
      <c r="T20" s="67"/>
      <c r="U20" s="24"/>
      <c r="V20" s="67"/>
      <c r="W20" s="24"/>
      <c r="X20" s="67"/>
      <c r="Y20" s="67"/>
      <c r="Z20" s="67"/>
      <c r="AA20" s="67"/>
      <c r="AB20" s="67"/>
      <c r="AC20" s="67"/>
      <c r="AD20" s="67"/>
      <c r="AE20" s="67"/>
      <c r="AF20" s="67"/>
      <c r="AG20" s="24"/>
      <c r="AH20" s="67"/>
      <c r="AI20" s="4"/>
      <c r="AK20" s="5"/>
    </row>
    <row r="21" spans="1:35" ht="16.5" customHeight="1">
      <c r="A21" s="4"/>
      <c r="B21" s="4"/>
      <c r="C21" s="25"/>
      <c r="D21" s="4"/>
      <c r="E21" s="26"/>
      <c r="F21" s="26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4"/>
    </row>
    <row r="22" spans="1:35" ht="16.5" customHeight="1">
      <c r="A22" s="4"/>
      <c r="B22" s="4"/>
      <c r="C22" s="4"/>
      <c r="D22" s="4"/>
      <c r="E22" s="68"/>
      <c r="F22" s="68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ht="16.5" customHeight="1">
      <c r="A23" s="4"/>
      <c r="B23" s="4"/>
      <c r="C23" s="4"/>
      <c r="D23" s="4"/>
      <c r="E23" s="4"/>
      <c r="F23" s="4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4"/>
    </row>
    <row r="24" spans="1:35" ht="16.5" customHeight="1">
      <c r="A24" s="4"/>
      <c r="B24" s="4"/>
      <c r="C24" s="19"/>
      <c r="D24" s="4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4"/>
    </row>
    <row r="25" spans="1:52" ht="24" customHeight="1">
      <c r="A25" s="4"/>
      <c r="B25" s="4"/>
      <c r="C25" s="19"/>
      <c r="D25" s="4"/>
      <c r="E25" s="16"/>
      <c r="F25" s="16"/>
      <c r="G25" s="16"/>
      <c r="H25" s="16"/>
      <c r="I25" s="16"/>
      <c r="J25" s="16"/>
      <c r="K25" s="27"/>
      <c r="L25" s="27"/>
      <c r="M25" s="16"/>
      <c r="N25" s="16"/>
      <c r="O25" s="16"/>
      <c r="P25" s="16"/>
      <c r="Q25" s="27"/>
      <c r="R25" s="27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4"/>
      <c r="AQ25" s="2" t="s">
        <v>0</v>
      </c>
      <c r="AZ25" s="1" t="s">
        <v>88</v>
      </c>
    </row>
    <row r="26" spans="1:43" ht="16.5" customHeight="1">
      <c r="A26" s="4"/>
      <c r="B26" s="4"/>
      <c r="C26" s="19"/>
      <c r="D26" s="4"/>
      <c r="E26" s="16"/>
      <c r="F26" s="16"/>
      <c r="G26" s="16"/>
      <c r="H26" s="16"/>
      <c r="I26" s="16"/>
      <c r="J26" s="16"/>
      <c r="K26" s="27"/>
      <c r="L26" s="27"/>
      <c r="M26" s="16"/>
      <c r="N26" s="16"/>
      <c r="O26" s="16"/>
      <c r="P26" s="16"/>
      <c r="Q26" s="27"/>
      <c r="R26" s="27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4"/>
      <c r="AQ26" s="2"/>
    </row>
    <row r="27" spans="1:43" ht="16.5" customHeight="1">
      <c r="A27" s="4"/>
      <c r="B27" s="4"/>
      <c r="C27" s="19"/>
      <c r="D27" s="4"/>
      <c r="E27" s="16"/>
      <c r="F27" s="16"/>
      <c r="G27" s="16"/>
      <c r="H27" s="16"/>
      <c r="I27" s="16"/>
      <c r="J27" s="16"/>
      <c r="K27" s="27"/>
      <c r="L27" s="27"/>
      <c r="M27" s="16"/>
      <c r="N27" s="16"/>
      <c r="O27" s="16"/>
      <c r="P27" s="16"/>
      <c r="Q27" s="27"/>
      <c r="R27" s="27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4"/>
      <c r="AQ27" s="2"/>
    </row>
    <row r="28" spans="1:43" ht="16.5" customHeight="1">
      <c r="A28" s="4"/>
      <c r="B28" s="4"/>
      <c r="C28" s="19"/>
      <c r="D28" s="4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4"/>
      <c r="AQ28" s="2"/>
    </row>
    <row r="29" spans="1:43" ht="14.25" customHeight="1">
      <c r="A29" s="4"/>
      <c r="B29" s="4"/>
      <c r="C29" s="4"/>
      <c r="D29" s="4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4"/>
      <c r="AQ29" s="2"/>
    </row>
    <row r="30" spans="1:43" ht="33" customHeight="1">
      <c r="A30" s="4"/>
      <c r="B30" s="4"/>
      <c r="C30" s="19"/>
      <c r="D30" s="4"/>
      <c r="E30" s="16"/>
      <c r="F30" s="16"/>
      <c r="G30" s="16"/>
      <c r="H30" s="16"/>
      <c r="I30" s="16"/>
      <c r="J30" s="16"/>
      <c r="K30" s="27"/>
      <c r="L30" s="27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4"/>
      <c r="AQ30" s="2"/>
    </row>
    <row r="31" spans="1:35" ht="33" customHeight="1">
      <c r="A31" s="4"/>
      <c r="B31" s="4"/>
      <c r="C31" s="19"/>
      <c r="D31" s="4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4"/>
    </row>
    <row r="32" spans="1:42" ht="47.25" customHeight="1" thickBot="1">
      <c r="A32" s="4"/>
      <c r="B32" s="4"/>
      <c r="C32" s="19"/>
      <c r="D32" s="4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4"/>
      <c r="AM32" s="3"/>
      <c r="AN32" s="3"/>
      <c r="AP32" s="3"/>
    </row>
    <row r="33" spans="1:58" ht="14.25" customHeight="1">
      <c r="A33" s="4"/>
      <c r="B33" s="4"/>
      <c r="C33" s="19"/>
      <c r="D33" s="4"/>
      <c r="E33" s="16"/>
      <c r="F33" s="16"/>
      <c r="G33" s="16"/>
      <c r="H33" s="16"/>
      <c r="I33" s="16"/>
      <c r="J33" s="16"/>
      <c r="K33" s="27"/>
      <c r="L33" s="27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4"/>
      <c r="AO33" s="82" t="s">
        <v>151</v>
      </c>
      <c r="AQ33" s="97" t="s">
        <v>139</v>
      </c>
      <c r="AR33" s="125"/>
      <c r="AS33" s="125"/>
      <c r="AT33" s="125"/>
      <c r="AU33" s="125"/>
      <c r="AV33" s="125"/>
      <c r="AW33" s="125"/>
      <c r="AX33" s="125"/>
      <c r="AY33" s="125"/>
      <c r="AZ33" s="125"/>
      <c r="BA33" s="70" t="s">
        <v>93</v>
      </c>
      <c r="BB33" s="70"/>
      <c r="BC33" s="70"/>
      <c r="BD33" s="71"/>
      <c r="BE33" s="106" t="s">
        <v>47</v>
      </c>
      <c r="BF33" s="107"/>
    </row>
    <row r="34" spans="1:58" ht="33" customHeight="1">
      <c r="A34" s="4"/>
      <c r="B34" s="4"/>
      <c r="C34" s="19"/>
      <c r="D34" s="4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27"/>
      <c r="R34" s="27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4"/>
      <c r="AO34" s="116"/>
      <c r="AQ34" s="110" t="s">
        <v>62</v>
      </c>
      <c r="AR34" s="111"/>
      <c r="AS34" s="110" t="s">
        <v>144</v>
      </c>
      <c r="AT34" s="111"/>
      <c r="AU34" s="110" t="s">
        <v>145</v>
      </c>
      <c r="AV34" s="111"/>
      <c r="AW34" s="110" t="s">
        <v>146</v>
      </c>
      <c r="AX34" s="111"/>
      <c r="AY34" s="110" t="s">
        <v>61</v>
      </c>
      <c r="AZ34" s="111"/>
      <c r="BA34" s="112" t="s">
        <v>90</v>
      </c>
      <c r="BB34" s="113"/>
      <c r="BC34" s="114" t="s">
        <v>91</v>
      </c>
      <c r="BD34" s="113"/>
      <c r="BE34" s="108"/>
      <c r="BF34" s="109"/>
    </row>
    <row r="35" spans="1:58" ht="33" customHeight="1">
      <c r="A35" s="4"/>
      <c r="B35" s="4"/>
      <c r="C35" s="4"/>
      <c r="D35" s="4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4"/>
      <c r="AM35" s="32"/>
      <c r="AN35" s="32"/>
      <c r="AO35" s="117"/>
      <c r="AP35" s="32"/>
      <c r="AQ35" s="9" t="s">
        <v>1</v>
      </c>
      <c r="AR35" s="9" t="s">
        <v>2</v>
      </c>
      <c r="AS35" s="9" t="s">
        <v>1</v>
      </c>
      <c r="AT35" s="9" t="s">
        <v>2</v>
      </c>
      <c r="AU35" s="9" t="s">
        <v>1</v>
      </c>
      <c r="AV35" s="9" t="s">
        <v>2</v>
      </c>
      <c r="AW35" s="9" t="s">
        <v>1</v>
      </c>
      <c r="AX35" s="9" t="s">
        <v>2</v>
      </c>
      <c r="AY35" s="9" t="s">
        <v>1</v>
      </c>
      <c r="AZ35" s="9" t="s">
        <v>2</v>
      </c>
      <c r="BA35" s="9" t="s">
        <v>1</v>
      </c>
      <c r="BB35" s="9" t="s">
        <v>2</v>
      </c>
      <c r="BC35" s="9" t="s">
        <v>1</v>
      </c>
      <c r="BD35" s="9" t="s">
        <v>2</v>
      </c>
      <c r="BE35" s="9" t="s">
        <v>1</v>
      </c>
      <c r="BF35" s="13" t="s">
        <v>2</v>
      </c>
    </row>
    <row r="36" spans="1:58" ht="45.75" customHeight="1">
      <c r="A36" s="4"/>
      <c r="B36" s="4"/>
      <c r="C36" s="4"/>
      <c r="D36" s="4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4"/>
      <c r="AN36" s="124" t="s">
        <v>34</v>
      </c>
      <c r="AO36" s="89"/>
      <c r="AQ36" s="53">
        <f aca="true" t="shared" si="9" ref="AQ36:BF36">SUM(AQ37:AQ44)</f>
        <v>57</v>
      </c>
      <c r="AR36" s="54">
        <f t="shared" si="9"/>
        <v>39</v>
      </c>
      <c r="AS36" s="54">
        <f t="shared" si="9"/>
        <v>774</v>
      </c>
      <c r="AT36" s="54">
        <f t="shared" si="9"/>
        <v>225</v>
      </c>
      <c r="AU36" s="54">
        <f t="shared" si="9"/>
        <v>2508</v>
      </c>
      <c r="AV36" s="54">
        <f t="shared" si="9"/>
        <v>443</v>
      </c>
      <c r="AW36" s="54">
        <f t="shared" si="9"/>
        <v>823</v>
      </c>
      <c r="AX36" s="54">
        <f t="shared" si="9"/>
        <v>366</v>
      </c>
      <c r="AY36" s="54">
        <f t="shared" si="9"/>
        <v>449</v>
      </c>
      <c r="AZ36" s="54">
        <f t="shared" si="9"/>
        <v>303</v>
      </c>
      <c r="BA36" s="54">
        <f t="shared" si="9"/>
        <v>2106</v>
      </c>
      <c r="BB36" s="54">
        <f t="shared" si="9"/>
        <v>1200</v>
      </c>
      <c r="BC36" s="54">
        <f t="shared" si="9"/>
        <v>943</v>
      </c>
      <c r="BD36" s="54">
        <f t="shared" si="9"/>
        <v>733</v>
      </c>
      <c r="BE36" s="54">
        <f t="shared" si="9"/>
        <v>17</v>
      </c>
      <c r="BF36" s="54">
        <f t="shared" si="9"/>
        <v>12</v>
      </c>
    </row>
    <row r="37" spans="1:58" ht="33" customHeight="1">
      <c r="A37" s="4"/>
      <c r="B37" s="4"/>
      <c r="C37" s="28"/>
      <c r="D37" s="4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4"/>
      <c r="AO37" s="14" t="s">
        <v>66</v>
      </c>
      <c r="AQ37" s="63" t="s">
        <v>140</v>
      </c>
      <c r="AR37" s="56" t="s">
        <v>140</v>
      </c>
      <c r="AS37" s="54">
        <v>52</v>
      </c>
      <c r="AT37" s="54">
        <v>14</v>
      </c>
      <c r="AU37" s="59">
        <v>127</v>
      </c>
      <c r="AV37" s="59">
        <v>24</v>
      </c>
      <c r="AW37" s="59">
        <v>94</v>
      </c>
      <c r="AX37" s="59">
        <v>46</v>
      </c>
      <c r="AY37" s="59">
        <v>78</v>
      </c>
      <c r="AZ37" s="59">
        <v>57</v>
      </c>
      <c r="BA37" s="60">
        <v>95</v>
      </c>
      <c r="BB37" s="60">
        <v>45</v>
      </c>
      <c r="BC37" s="60">
        <v>109</v>
      </c>
      <c r="BD37" s="60">
        <v>89</v>
      </c>
      <c r="BE37" s="60">
        <v>3</v>
      </c>
      <c r="BF37" s="60">
        <v>2</v>
      </c>
    </row>
    <row r="38" spans="1:58" ht="18" customHeight="1">
      <c r="A38" s="4"/>
      <c r="B38" s="4"/>
      <c r="C38" s="4"/>
      <c r="D38" s="4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4"/>
      <c r="AO38" s="14" t="s">
        <v>67</v>
      </c>
      <c r="AQ38" s="63" t="s">
        <v>141</v>
      </c>
      <c r="AR38" s="56" t="s">
        <v>141</v>
      </c>
      <c r="AS38" s="54">
        <v>40</v>
      </c>
      <c r="AT38" s="54">
        <v>12</v>
      </c>
      <c r="AU38" s="59">
        <v>111</v>
      </c>
      <c r="AV38" s="59">
        <v>21</v>
      </c>
      <c r="AW38" s="59">
        <v>72</v>
      </c>
      <c r="AX38" s="59">
        <v>39</v>
      </c>
      <c r="AY38" s="59">
        <v>47</v>
      </c>
      <c r="AZ38" s="59">
        <v>33</v>
      </c>
      <c r="BA38" s="60">
        <v>97</v>
      </c>
      <c r="BB38" s="60">
        <v>64</v>
      </c>
      <c r="BC38" s="60">
        <v>79</v>
      </c>
      <c r="BD38" s="60">
        <v>65</v>
      </c>
      <c r="BE38" s="58" t="s">
        <v>141</v>
      </c>
      <c r="BF38" s="58" t="s">
        <v>141</v>
      </c>
    </row>
    <row r="39" spans="1:58" ht="18" customHeight="1">
      <c r="A39" s="4"/>
      <c r="B39" s="4"/>
      <c r="C39" s="19"/>
      <c r="D39" s="4"/>
      <c r="E39" s="16"/>
      <c r="F39" s="16"/>
      <c r="G39" s="16"/>
      <c r="H39" s="16"/>
      <c r="I39" s="16"/>
      <c r="J39" s="16"/>
      <c r="K39" s="27"/>
      <c r="L39" s="27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27"/>
      <c r="AH39" s="27"/>
      <c r="AI39" s="4"/>
      <c r="AN39" s="4"/>
      <c r="AO39" s="29" t="s">
        <v>68</v>
      </c>
      <c r="AP39" s="4"/>
      <c r="AQ39" s="53">
        <v>1</v>
      </c>
      <c r="AR39" s="54">
        <v>1</v>
      </c>
      <c r="AS39" s="54">
        <v>59</v>
      </c>
      <c r="AT39" s="54">
        <v>19</v>
      </c>
      <c r="AU39" s="59">
        <v>179</v>
      </c>
      <c r="AV39" s="59">
        <v>29</v>
      </c>
      <c r="AW39" s="59">
        <v>29</v>
      </c>
      <c r="AX39" s="59">
        <v>8</v>
      </c>
      <c r="AY39" s="59">
        <v>30</v>
      </c>
      <c r="AZ39" s="59">
        <v>17</v>
      </c>
      <c r="BA39" s="60">
        <v>141</v>
      </c>
      <c r="BB39" s="60">
        <v>84</v>
      </c>
      <c r="BC39" s="60">
        <v>53</v>
      </c>
      <c r="BD39" s="60">
        <v>42</v>
      </c>
      <c r="BE39" s="60">
        <v>1</v>
      </c>
      <c r="BF39" s="60">
        <v>1</v>
      </c>
    </row>
    <row r="40" spans="1:58" ht="18" customHeight="1">
      <c r="A40" s="4"/>
      <c r="B40" s="4"/>
      <c r="C40" s="19"/>
      <c r="D40" s="4"/>
      <c r="E40" s="16"/>
      <c r="F40" s="16"/>
      <c r="G40" s="16"/>
      <c r="H40" s="16"/>
      <c r="I40" s="16"/>
      <c r="J40" s="16"/>
      <c r="K40" s="27"/>
      <c r="L40" s="27"/>
      <c r="M40" s="16"/>
      <c r="N40" s="16"/>
      <c r="O40" s="16"/>
      <c r="P40" s="16"/>
      <c r="Q40" s="27"/>
      <c r="R40" s="27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4"/>
      <c r="AN40" s="4"/>
      <c r="AO40" s="29" t="s">
        <v>69</v>
      </c>
      <c r="AQ40" s="53">
        <v>2</v>
      </c>
      <c r="AR40" s="54">
        <v>1</v>
      </c>
      <c r="AS40" s="54">
        <v>66</v>
      </c>
      <c r="AT40" s="54">
        <v>17</v>
      </c>
      <c r="AU40" s="54">
        <v>52</v>
      </c>
      <c r="AV40" s="54">
        <v>12</v>
      </c>
      <c r="AW40" s="59">
        <v>36</v>
      </c>
      <c r="AX40" s="59">
        <v>16</v>
      </c>
      <c r="AY40" s="59">
        <v>72</v>
      </c>
      <c r="AZ40" s="59">
        <v>48</v>
      </c>
      <c r="BA40" s="60">
        <v>51</v>
      </c>
      <c r="BB40" s="60">
        <v>22</v>
      </c>
      <c r="BC40" s="60">
        <v>59</v>
      </c>
      <c r="BD40" s="60">
        <v>44</v>
      </c>
      <c r="BE40" s="60">
        <v>3</v>
      </c>
      <c r="BF40" s="60">
        <v>2</v>
      </c>
    </row>
    <row r="41" spans="1:58" ht="18" customHeight="1">
      <c r="A41" s="4"/>
      <c r="B41" s="4"/>
      <c r="C41" s="19"/>
      <c r="D41" s="4"/>
      <c r="E41" s="16"/>
      <c r="F41" s="16"/>
      <c r="G41" s="16"/>
      <c r="H41" s="16"/>
      <c r="I41" s="16"/>
      <c r="J41" s="16"/>
      <c r="K41" s="27"/>
      <c r="L41" s="27"/>
      <c r="M41" s="16"/>
      <c r="N41" s="16"/>
      <c r="O41" s="16"/>
      <c r="P41" s="16"/>
      <c r="Q41" s="27"/>
      <c r="R41" s="27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4"/>
      <c r="AN41" s="4"/>
      <c r="AO41" s="29" t="s">
        <v>70</v>
      </c>
      <c r="AP41" s="4"/>
      <c r="AQ41" s="53">
        <v>9</v>
      </c>
      <c r="AR41" s="54">
        <v>7</v>
      </c>
      <c r="AS41" s="54">
        <v>100</v>
      </c>
      <c r="AT41" s="54">
        <v>28</v>
      </c>
      <c r="AU41" s="54">
        <v>402</v>
      </c>
      <c r="AV41" s="54">
        <v>79</v>
      </c>
      <c r="AW41" s="59">
        <v>92</v>
      </c>
      <c r="AX41" s="59">
        <v>34</v>
      </c>
      <c r="AY41" s="59">
        <v>31</v>
      </c>
      <c r="AZ41" s="59">
        <v>20</v>
      </c>
      <c r="BA41" s="60">
        <v>354</v>
      </c>
      <c r="BB41" s="60">
        <v>198</v>
      </c>
      <c r="BC41" s="60">
        <v>132</v>
      </c>
      <c r="BD41" s="60">
        <v>97</v>
      </c>
      <c r="BE41" s="60">
        <v>6</v>
      </c>
      <c r="BF41" s="60">
        <v>5</v>
      </c>
    </row>
    <row r="42" spans="1:58" ht="18" customHeight="1">
      <c r="A42" s="4"/>
      <c r="B42" s="4"/>
      <c r="C42" s="19"/>
      <c r="D42" s="4"/>
      <c r="E42" s="16"/>
      <c r="F42" s="16"/>
      <c r="G42" s="16"/>
      <c r="H42" s="16"/>
      <c r="I42" s="16"/>
      <c r="J42" s="16"/>
      <c r="K42" s="27"/>
      <c r="L42" s="27"/>
      <c r="M42" s="16"/>
      <c r="N42" s="16"/>
      <c r="O42" s="16"/>
      <c r="P42" s="16"/>
      <c r="Q42" s="27"/>
      <c r="R42" s="27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4"/>
      <c r="AN42" s="4"/>
      <c r="AO42" s="29" t="s">
        <v>71</v>
      </c>
      <c r="AP42" s="4"/>
      <c r="AQ42" s="53">
        <v>4</v>
      </c>
      <c r="AR42" s="54">
        <v>3</v>
      </c>
      <c r="AS42" s="54">
        <v>95</v>
      </c>
      <c r="AT42" s="54">
        <v>26</v>
      </c>
      <c r="AU42" s="54">
        <v>313</v>
      </c>
      <c r="AV42" s="59">
        <v>45</v>
      </c>
      <c r="AW42" s="59">
        <v>82</v>
      </c>
      <c r="AX42" s="59">
        <v>41</v>
      </c>
      <c r="AY42" s="59">
        <v>51</v>
      </c>
      <c r="AZ42" s="59">
        <v>32</v>
      </c>
      <c r="BA42" s="60">
        <v>266</v>
      </c>
      <c r="BB42" s="60">
        <v>154</v>
      </c>
      <c r="BC42" s="60">
        <v>82</v>
      </c>
      <c r="BD42" s="60">
        <v>67</v>
      </c>
      <c r="BE42" s="60">
        <v>1</v>
      </c>
      <c r="BF42" s="58" t="s">
        <v>142</v>
      </c>
    </row>
    <row r="43" spans="1:58" ht="18" customHeight="1">
      <c r="A43" s="4"/>
      <c r="B43" s="4"/>
      <c r="C43" s="19"/>
      <c r="D43" s="4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4"/>
      <c r="AN43" s="4"/>
      <c r="AO43" s="14" t="s">
        <v>72</v>
      </c>
      <c r="AP43" s="4"/>
      <c r="AQ43" s="53">
        <v>8</v>
      </c>
      <c r="AR43" s="54">
        <v>5</v>
      </c>
      <c r="AS43" s="54">
        <v>118</v>
      </c>
      <c r="AT43" s="54">
        <v>31</v>
      </c>
      <c r="AU43" s="59">
        <v>367</v>
      </c>
      <c r="AV43" s="59">
        <v>46</v>
      </c>
      <c r="AW43" s="59">
        <v>45</v>
      </c>
      <c r="AX43" s="59">
        <v>15</v>
      </c>
      <c r="AY43" s="59">
        <v>66</v>
      </c>
      <c r="AZ43" s="59">
        <v>45</v>
      </c>
      <c r="BA43" s="60">
        <v>322</v>
      </c>
      <c r="BB43" s="60">
        <v>185</v>
      </c>
      <c r="BC43" s="60">
        <v>93</v>
      </c>
      <c r="BD43" s="60">
        <v>66</v>
      </c>
      <c r="BE43" s="58" t="s">
        <v>143</v>
      </c>
      <c r="BF43" s="58" t="s">
        <v>143</v>
      </c>
    </row>
    <row r="44" spans="1:58" ht="16.5" customHeight="1">
      <c r="A44" s="4"/>
      <c r="B44" s="4"/>
      <c r="C44" s="4"/>
      <c r="D44" s="4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4"/>
      <c r="AN44" s="4"/>
      <c r="AO44" s="14" t="s">
        <v>73</v>
      </c>
      <c r="AP44" s="4"/>
      <c r="AQ44" s="53">
        <v>33</v>
      </c>
      <c r="AR44" s="54">
        <v>22</v>
      </c>
      <c r="AS44" s="54">
        <v>244</v>
      </c>
      <c r="AT44" s="54">
        <v>78</v>
      </c>
      <c r="AU44" s="54">
        <v>957</v>
      </c>
      <c r="AV44" s="54">
        <v>187</v>
      </c>
      <c r="AW44" s="59">
        <v>373</v>
      </c>
      <c r="AX44" s="59">
        <v>167</v>
      </c>
      <c r="AY44" s="59">
        <v>74</v>
      </c>
      <c r="AZ44" s="59">
        <v>51</v>
      </c>
      <c r="BA44" s="60">
        <v>780</v>
      </c>
      <c r="BB44" s="60">
        <v>448</v>
      </c>
      <c r="BC44" s="60">
        <v>336</v>
      </c>
      <c r="BD44" s="60">
        <v>263</v>
      </c>
      <c r="BE44" s="60">
        <v>3</v>
      </c>
      <c r="BF44" s="60">
        <v>2</v>
      </c>
    </row>
    <row r="45" spans="1:58" ht="42.75" customHeight="1">
      <c r="A45" s="4"/>
      <c r="B45" s="4"/>
      <c r="C45" s="19"/>
      <c r="D45" s="4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4"/>
      <c r="AN45" s="87" t="s">
        <v>43</v>
      </c>
      <c r="AO45" s="89"/>
      <c r="AP45" s="4"/>
      <c r="AQ45" s="53">
        <f>SUM(AQ46)</f>
        <v>3</v>
      </c>
      <c r="AR45" s="57">
        <f aca="true" t="shared" si="10" ref="AR45:BF45">SUM(AR46)</f>
        <v>2</v>
      </c>
      <c r="AS45" s="57">
        <f t="shared" si="10"/>
        <v>477</v>
      </c>
      <c r="AT45" s="57">
        <f t="shared" si="10"/>
        <v>127</v>
      </c>
      <c r="AU45" s="57">
        <f t="shared" si="10"/>
        <v>1306</v>
      </c>
      <c r="AV45" s="57">
        <f t="shared" si="10"/>
        <v>304</v>
      </c>
      <c r="AW45" s="57">
        <f t="shared" si="10"/>
        <v>538</v>
      </c>
      <c r="AX45" s="57">
        <f t="shared" si="10"/>
        <v>250</v>
      </c>
      <c r="AY45" s="57">
        <f t="shared" si="10"/>
        <v>392</v>
      </c>
      <c r="AZ45" s="57">
        <f t="shared" si="10"/>
        <v>308</v>
      </c>
      <c r="BA45" s="57">
        <f t="shared" si="10"/>
        <v>901</v>
      </c>
      <c r="BB45" s="57">
        <f t="shared" si="10"/>
        <v>527</v>
      </c>
      <c r="BC45" s="57">
        <f t="shared" si="10"/>
        <v>524</v>
      </c>
      <c r="BD45" s="57">
        <f t="shared" si="10"/>
        <v>425</v>
      </c>
      <c r="BE45" s="57">
        <f t="shared" si="10"/>
        <v>1</v>
      </c>
      <c r="BF45" s="57">
        <f t="shared" si="10"/>
        <v>1</v>
      </c>
    </row>
    <row r="46" spans="1:58" ht="33" customHeight="1">
      <c r="A46" s="4"/>
      <c r="B46" s="4"/>
      <c r="C46" s="19"/>
      <c r="D46" s="4"/>
      <c r="E46" s="16"/>
      <c r="F46" s="16"/>
      <c r="G46" s="16"/>
      <c r="H46" s="16"/>
      <c r="I46" s="16"/>
      <c r="J46" s="16"/>
      <c r="K46" s="27"/>
      <c r="L46" s="27"/>
      <c r="M46" s="16"/>
      <c r="N46" s="16"/>
      <c r="O46" s="16"/>
      <c r="P46" s="16"/>
      <c r="Q46" s="27"/>
      <c r="R46" s="27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4"/>
      <c r="AN46" s="24"/>
      <c r="AO46" s="28" t="s">
        <v>65</v>
      </c>
      <c r="AP46" s="67"/>
      <c r="AQ46" s="53">
        <v>3</v>
      </c>
      <c r="AR46" s="54">
        <v>2</v>
      </c>
      <c r="AS46" s="57">
        <v>477</v>
      </c>
      <c r="AT46" s="57">
        <v>127</v>
      </c>
      <c r="AU46" s="57">
        <v>1306</v>
      </c>
      <c r="AV46" s="57">
        <v>304</v>
      </c>
      <c r="AW46" s="57">
        <v>538</v>
      </c>
      <c r="AX46" s="57">
        <v>250</v>
      </c>
      <c r="AY46" s="57">
        <v>392</v>
      </c>
      <c r="AZ46" s="57">
        <v>308</v>
      </c>
      <c r="BA46" s="54">
        <v>901</v>
      </c>
      <c r="BB46" s="54">
        <v>527</v>
      </c>
      <c r="BC46" s="57">
        <v>524</v>
      </c>
      <c r="BD46" s="57">
        <v>425</v>
      </c>
      <c r="BE46" s="57">
        <v>1</v>
      </c>
      <c r="BF46" s="57">
        <v>1</v>
      </c>
    </row>
    <row r="47" spans="1:58" ht="16.5" customHeight="1" thickBot="1">
      <c r="A47" s="4"/>
      <c r="B47" s="4"/>
      <c r="C47" s="19"/>
      <c r="D47" s="4"/>
      <c r="E47" s="16"/>
      <c r="F47" s="16"/>
      <c r="G47" s="16"/>
      <c r="H47" s="16"/>
      <c r="I47" s="16"/>
      <c r="J47" s="16"/>
      <c r="K47" s="27"/>
      <c r="L47" s="27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4"/>
      <c r="AN47" s="3"/>
      <c r="AO47" s="3"/>
      <c r="AP47" s="3"/>
      <c r="AQ47" s="50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</row>
    <row r="48" spans="1:35" ht="16.5" customHeight="1">
      <c r="A48" s="4"/>
      <c r="B48" s="4"/>
      <c r="C48" s="19"/>
      <c r="D48" s="4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27"/>
      <c r="R48" s="27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4"/>
    </row>
    <row r="49" spans="1:35" ht="16.5" customHeight="1">
      <c r="A49" s="4"/>
      <c r="B49" s="4"/>
      <c r="C49" s="19"/>
      <c r="D49" s="4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4"/>
    </row>
    <row r="50" spans="1:35" ht="16.5" customHeight="1">
      <c r="A50" s="4"/>
      <c r="B50" s="4"/>
      <c r="C50" s="4"/>
      <c r="D50" s="4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4"/>
    </row>
    <row r="51" spans="1:35" ht="16.5" customHeight="1">
      <c r="A51" s="4"/>
      <c r="B51" s="4"/>
      <c r="C51" s="19"/>
      <c r="D51" s="4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4"/>
    </row>
    <row r="52" spans="1:35" ht="16.5" customHeight="1">
      <c r="A52" s="4"/>
      <c r="B52" s="4"/>
      <c r="C52" s="19"/>
      <c r="D52" s="4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4"/>
    </row>
    <row r="53" spans="1:35" ht="16.5" customHeight="1">
      <c r="A53" s="4"/>
      <c r="B53" s="4"/>
      <c r="C53" s="19"/>
      <c r="D53" s="4"/>
      <c r="E53" s="16"/>
      <c r="F53" s="16"/>
      <c r="G53" s="16"/>
      <c r="H53" s="16"/>
      <c r="I53" s="16"/>
      <c r="J53" s="16"/>
      <c r="K53" s="16"/>
      <c r="L53" s="16"/>
      <c r="M53" s="16"/>
      <c r="N53" s="27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4"/>
    </row>
    <row r="54" spans="1:35" ht="16.5" customHeight="1">
      <c r="A54" s="4"/>
      <c r="B54" s="4"/>
      <c r="C54" s="4"/>
      <c r="D54" s="4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4"/>
    </row>
    <row r="55" spans="1:35" ht="16.5" customHeight="1">
      <c r="A55" s="4"/>
      <c r="B55" s="4"/>
      <c r="C55" s="4"/>
      <c r="D55" s="4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4"/>
    </row>
    <row r="56" spans="1:35" ht="16.5" customHeight="1">
      <c r="A56" s="4"/>
      <c r="B56" s="4"/>
      <c r="C56" s="28"/>
      <c r="D56" s="4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4"/>
    </row>
    <row r="57" spans="1:35" ht="16.5" customHeight="1">
      <c r="A57" s="4"/>
      <c r="B57" s="4"/>
      <c r="C57" s="4"/>
      <c r="D57" s="4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4"/>
    </row>
    <row r="58" spans="1:35" ht="16.5" customHeight="1">
      <c r="A58" s="4"/>
      <c r="B58" s="4"/>
      <c r="C58" s="19"/>
      <c r="D58" s="4"/>
      <c r="E58" s="16"/>
      <c r="F58" s="16"/>
      <c r="G58" s="16"/>
      <c r="H58" s="16"/>
      <c r="I58" s="16"/>
      <c r="J58" s="16"/>
      <c r="K58" s="27"/>
      <c r="L58" s="27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4"/>
    </row>
    <row r="59" spans="1:35" ht="16.5" customHeight="1">
      <c r="A59" s="4"/>
      <c r="B59" s="4"/>
      <c r="C59" s="19"/>
      <c r="D59" s="4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27"/>
      <c r="R59" s="27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4"/>
    </row>
    <row r="60" spans="1:35" ht="16.5" customHeight="1">
      <c r="A60" s="4"/>
      <c r="B60" s="4"/>
      <c r="C60" s="19"/>
      <c r="D60" s="4"/>
      <c r="E60" s="16"/>
      <c r="F60" s="16"/>
      <c r="G60" s="16"/>
      <c r="H60" s="16"/>
      <c r="I60" s="16"/>
      <c r="J60" s="16"/>
      <c r="K60" s="27"/>
      <c r="L60" s="27"/>
      <c r="M60" s="16"/>
      <c r="N60" s="16"/>
      <c r="O60" s="16"/>
      <c r="P60" s="16"/>
      <c r="Q60" s="27"/>
      <c r="R60" s="27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4"/>
    </row>
    <row r="61" spans="1:35" ht="16.5" customHeight="1">
      <c r="A61" s="4"/>
      <c r="B61" s="4"/>
      <c r="C61" s="19"/>
      <c r="D61" s="4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4"/>
    </row>
    <row r="62" spans="1:35" ht="16.5" customHeight="1">
      <c r="A62" s="4"/>
      <c r="B62" s="4"/>
      <c r="C62" s="19"/>
      <c r="D62" s="4"/>
      <c r="E62" s="16"/>
      <c r="F62" s="16"/>
      <c r="G62" s="16"/>
      <c r="H62" s="16"/>
      <c r="I62" s="27"/>
      <c r="J62" s="27"/>
      <c r="K62" s="27"/>
      <c r="L62" s="27"/>
      <c r="M62" s="16"/>
      <c r="N62" s="16"/>
      <c r="O62" s="16"/>
      <c r="P62" s="16"/>
      <c r="Q62" s="27"/>
      <c r="R62" s="27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4"/>
    </row>
    <row r="63" spans="1:35" ht="16.5" customHeight="1">
      <c r="A63" s="4"/>
      <c r="B63" s="4"/>
      <c r="C63" s="16"/>
      <c r="D63" s="4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4"/>
    </row>
    <row r="64" spans="1:35" ht="16.5" customHeight="1">
      <c r="A64" s="4"/>
      <c r="B64" s="4"/>
      <c r="C64" s="19"/>
      <c r="D64" s="4"/>
      <c r="E64" s="16"/>
      <c r="F64" s="16"/>
      <c r="G64" s="16"/>
      <c r="H64" s="16"/>
      <c r="I64" s="16"/>
      <c r="J64" s="16"/>
      <c r="K64" s="27"/>
      <c r="L64" s="27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4"/>
    </row>
    <row r="65" spans="1:35" ht="16.5" customHeight="1">
      <c r="A65" s="4"/>
      <c r="B65" s="4"/>
      <c r="C65" s="19"/>
      <c r="D65" s="4"/>
      <c r="E65" s="16"/>
      <c r="F65" s="16"/>
      <c r="G65" s="16"/>
      <c r="H65" s="16"/>
      <c r="I65" s="16"/>
      <c r="J65" s="16"/>
      <c r="K65" s="27"/>
      <c r="L65" s="27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4"/>
    </row>
    <row r="66" spans="1:35" ht="16.5" customHeight="1">
      <c r="A66" s="4"/>
      <c r="B66" s="4"/>
      <c r="C66" s="19"/>
      <c r="D66" s="4"/>
      <c r="E66" s="16"/>
      <c r="F66" s="16"/>
      <c r="G66" s="16"/>
      <c r="H66" s="16"/>
      <c r="I66" s="16"/>
      <c r="J66" s="16"/>
      <c r="K66" s="27"/>
      <c r="L66" s="27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4"/>
    </row>
    <row r="67" spans="1:35" ht="16.5" customHeight="1">
      <c r="A67" s="4"/>
      <c r="B67" s="4"/>
      <c r="C67" s="19"/>
      <c r="D67" s="4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4"/>
    </row>
    <row r="68" spans="1:35" ht="16.5" customHeight="1">
      <c r="A68" s="4"/>
      <c r="B68" s="4"/>
      <c r="C68" s="19"/>
      <c r="D68" s="4"/>
      <c r="E68" s="16"/>
      <c r="F68" s="16"/>
      <c r="G68" s="16"/>
      <c r="H68" s="16"/>
      <c r="I68" s="16"/>
      <c r="J68" s="16"/>
      <c r="K68" s="27"/>
      <c r="L68" s="27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4"/>
    </row>
    <row r="69" spans="1:35" ht="16.5" customHeight="1">
      <c r="A69" s="4"/>
      <c r="B69" s="4"/>
      <c r="C69" s="4"/>
      <c r="D69" s="4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4"/>
    </row>
    <row r="70" spans="1:35" ht="16.5" customHeight="1">
      <c r="A70" s="4"/>
      <c r="B70" s="4"/>
      <c r="C70" s="4"/>
      <c r="D70" s="4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4"/>
    </row>
    <row r="71" spans="1:35" ht="16.5" customHeight="1">
      <c r="A71" s="4"/>
      <c r="B71" s="4"/>
      <c r="C71" s="28"/>
      <c r="D71" s="4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4"/>
    </row>
    <row r="72" spans="1:35" ht="16.5" customHeight="1">
      <c r="A72" s="4"/>
      <c r="B72" s="4"/>
      <c r="C72" s="28"/>
      <c r="D72" s="4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4"/>
    </row>
    <row r="73" spans="1:35" ht="16.5" customHeight="1">
      <c r="A73" s="4"/>
      <c r="B73" s="4"/>
      <c r="C73" s="19"/>
      <c r="D73" s="4"/>
      <c r="E73" s="16"/>
      <c r="F73" s="16"/>
      <c r="G73" s="16"/>
      <c r="H73" s="16"/>
      <c r="I73" s="16"/>
      <c r="J73" s="16"/>
      <c r="K73" s="27"/>
      <c r="L73" s="27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4"/>
    </row>
    <row r="74" spans="1:35" ht="16.5" customHeight="1">
      <c r="A74" s="4"/>
      <c r="B74" s="4"/>
      <c r="C74" s="19"/>
      <c r="D74" s="4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4"/>
    </row>
    <row r="75" spans="1:35" ht="16.5" customHeight="1">
      <c r="A75" s="4"/>
      <c r="B75" s="4"/>
      <c r="C75" s="19"/>
      <c r="D75" s="4"/>
      <c r="E75" s="16"/>
      <c r="F75" s="16"/>
      <c r="G75" s="16"/>
      <c r="H75" s="16"/>
      <c r="I75" s="16"/>
      <c r="J75" s="16"/>
      <c r="K75" s="27"/>
      <c r="L75" s="27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4"/>
    </row>
    <row r="76" spans="1:35" ht="16.5" customHeight="1">
      <c r="A76" s="4"/>
      <c r="B76" s="4"/>
      <c r="C76" s="19"/>
      <c r="D76" s="4"/>
      <c r="E76" s="16"/>
      <c r="F76" s="16"/>
      <c r="G76" s="16"/>
      <c r="H76" s="16"/>
      <c r="I76" s="16"/>
      <c r="J76" s="16"/>
      <c r="K76" s="27"/>
      <c r="L76" s="27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4"/>
    </row>
    <row r="77" spans="1:35" ht="16.5" customHeight="1">
      <c r="A77" s="4"/>
      <c r="B77" s="4"/>
      <c r="C77" s="4"/>
      <c r="D77" s="4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4"/>
    </row>
    <row r="78" spans="1:35" ht="16.5" customHeight="1">
      <c r="A78" s="4"/>
      <c r="B78" s="4"/>
      <c r="C78" s="4"/>
      <c r="D78" s="4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4"/>
    </row>
    <row r="79" spans="1:35" ht="16.5" customHeight="1">
      <c r="A79" s="4"/>
      <c r="B79" s="4"/>
      <c r="C79" s="28"/>
      <c r="D79" s="4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4"/>
    </row>
    <row r="80" spans="1:35" ht="16.5" customHeight="1">
      <c r="A80" s="4"/>
      <c r="B80" s="4"/>
      <c r="C80" s="4"/>
      <c r="D80" s="4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4"/>
    </row>
    <row r="81" spans="1:35" ht="16.5" customHeight="1">
      <c r="A81" s="4"/>
      <c r="B81" s="4"/>
      <c r="C81" s="19"/>
      <c r="D81" s="4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4"/>
    </row>
    <row r="82" spans="1:35" ht="16.5" customHeight="1">
      <c r="A82" s="4"/>
      <c r="B82" s="4"/>
      <c r="C82" s="19"/>
      <c r="D82" s="4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4"/>
    </row>
    <row r="83" spans="1:35" ht="16.5" customHeight="1">
      <c r="A83" s="4"/>
      <c r="B83" s="4"/>
      <c r="C83" s="19"/>
      <c r="D83" s="4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4"/>
    </row>
    <row r="84" spans="1:35" ht="16.5" customHeight="1">
      <c r="A84" s="4"/>
      <c r="B84" s="4"/>
      <c r="C84" s="19"/>
      <c r="D84" s="4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4"/>
    </row>
    <row r="85" spans="1:35" ht="16.5" customHeight="1">
      <c r="A85" s="4"/>
      <c r="B85" s="4"/>
      <c r="C85" s="19"/>
      <c r="D85" s="4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27"/>
      <c r="R85" s="27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4"/>
    </row>
    <row r="86" spans="1:35" ht="14.25">
      <c r="A86" s="4"/>
      <c r="B86" s="4"/>
      <c r="C86" s="16"/>
      <c r="D86" s="4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4"/>
    </row>
    <row r="87" spans="1:35" ht="14.25">
      <c r="A87" s="4"/>
      <c r="B87" s="4"/>
      <c r="C87" s="19"/>
      <c r="D87" s="4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27"/>
      <c r="R87" s="27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4"/>
    </row>
    <row r="88" spans="1:35" ht="14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</row>
    <row r="89" spans="1:35" ht="14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</row>
    <row r="90" spans="1:35" ht="14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</row>
    <row r="91" spans="1:35" ht="14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</row>
    <row r="92" spans="1:35" ht="14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</row>
    <row r="96" spans="1:16" ht="24">
      <c r="A96" s="4"/>
      <c r="B96" s="4"/>
      <c r="C96" s="22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</row>
    <row r="97" spans="1:16" ht="14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</row>
    <row r="98" spans="1:16" ht="14.25">
      <c r="A98" s="4"/>
      <c r="B98" s="4"/>
      <c r="C98" s="4"/>
      <c r="D98" s="4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4"/>
      <c r="P98" s="4"/>
    </row>
    <row r="99" spans="1:16" ht="14.25">
      <c r="A99" s="4"/>
      <c r="B99" s="4"/>
      <c r="C99" s="4"/>
      <c r="D99" s="4"/>
      <c r="E99" s="102"/>
      <c r="F99" s="103"/>
      <c r="G99" s="21"/>
      <c r="H99" s="21"/>
      <c r="I99" s="102"/>
      <c r="J99" s="103"/>
      <c r="K99" s="102"/>
      <c r="L99" s="103"/>
      <c r="M99" s="102"/>
      <c r="N99" s="103"/>
      <c r="O99" s="21"/>
      <c r="P99" s="21"/>
    </row>
    <row r="100" spans="1:16" ht="14.25">
      <c r="A100" s="4"/>
      <c r="B100" s="4"/>
      <c r="C100" s="25"/>
      <c r="D100" s="4"/>
      <c r="E100" s="103"/>
      <c r="F100" s="103"/>
      <c r="G100" s="21"/>
      <c r="H100" s="21"/>
      <c r="I100" s="103"/>
      <c r="J100" s="103"/>
      <c r="K100" s="103"/>
      <c r="L100" s="103"/>
      <c r="M100" s="103"/>
      <c r="N100" s="103"/>
      <c r="O100" s="4"/>
      <c r="P100" s="4"/>
    </row>
    <row r="101" spans="1:16" ht="14.2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</row>
    <row r="102" spans="1:16" ht="14.25">
      <c r="A102" s="4"/>
      <c r="B102" s="4"/>
      <c r="C102" s="4"/>
      <c r="D102" s="4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</row>
    <row r="103" spans="1:16" ht="14.25">
      <c r="A103" s="4"/>
      <c r="B103" s="4"/>
      <c r="C103" s="4"/>
      <c r="D103" s="4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</row>
    <row r="104" spans="1:16" ht="14.25">
      <c r="A104" s="4"/>
      <c r="B104" s="4"/>
      <c r="C104" s="29"/>
      <c r="D104" s="4"/>
      <c r="E104" s="16"/>
      <c r="F104" s="16"/>
      <c r="G104" s="16"/>
      <c r="H104" s="16"/>
      <c r="I104" s="16"/>
      <c r="J104" s="16"/>
      <c r="K104" s="27"/>
      <c r="L104" s="27"/>
      <c r="M104" s="16"/>
      <c r="N104" s="16"/>
      <c r="O104" s="16"/>
      <c r="P104" s="16"/>
    </row>
    <row r="105" spans="1:16" ht="14.25">
      <c r="A105" s="4"/>
      <c r="B105" s="4"/>
      <c r="C105" s="29"/>
      <c r="D105" s="4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</row>
    <row r="106" spans="1:16" ht="14.25">
      <c r="A106" s="4"/>
      <c r="B106" s="4"/>
      <c r="C106" s="29"/>
      <c r="D106" s="4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</row>
    <row r="107" spans="1:16" ht="14.25">
      <c r="A107" s="4"/>
      <c r="B107" s="4"/>
      <c r="C107" s="30"/>
      <c r="D107" s="4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</row>
    <row r="108" spans="1:16" ht="14.25">
      <c r="A108" s="4"/>
      <c r="B108" s="4"/>
      <c r="C108" s="4"/>
      <c r="D108" s="4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</row>
    <row r="109" spans="1:17" ht="14.25">
      <c r="A109" s="4"/>
      <c r="B109" s="4"/>
      <c r="C109" s="29"/>
      <c r="D109" s="4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</row>
    <row r="110" spans="1:16" ht="14.25">
      <c r="A110" s="4"/>
      <c r="B110" s="4"/>
      <c r="C110" s="29"/>
      <c r="D110" s="4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</row>
    <row r="111" spans="1:16" ht="14.25">
      <c r="A111" s="4"/>
      <c r="B111" s="4"/>
      <c r="C111" s="29"/>
      <c r="D111" s="4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</row>
    <row r="112" spans="1:16" ht="14.25">
      <c r="A112" s="4"/>
      <c r="B112" s="4"/>
      <c r="C112" s="4"/>
      <c r="D112" s="4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</row>
    <row r="113" spans="1:16" ht="14.25">
      <c r="A113" s="4"/>
      <c r="B113" s="4"/>
      <c r="C113" s="29"/>
      <c r="D113" s="4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</row>
    <row r="114" spans="1:16" ht="14.25">
      <c r="A114" s="4"/>
      <c r="B114" s="4"/>
      <c r="C114" s="29"/>
      <c r="D114" s="4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</row>
    <row r="115" spans="1:16" ht="14.25">
      <c r="A115" s="4"/>
      <c r="B115" s="4"/>
      <c r="C115" s="29"/>
      <c r="D115" s="4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</row>
    <row r="116" spans="1:16" ht="14.25">
      <c r="A116" s="4"/>
      <c r="B116" s="4"/>
      <c r="C116" s="29"/>
      <c r="D116" s="4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</row>
    <row r="117" spans="1:16" ht="14.25">
      <c r="A117" s="4"/>
      <c r="B117" s="4"/>
      <c r="C117" s="29"/>
      <c r="D117" s="4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</row>
    <row r="118" spans="1:16" ht="14.25">
      <c r="A118" s="4"/>
      <c r="B118" s="4"/>
      <c r="C118" s="16"/>
      <c r="D118" s="4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</row>
    <row r="119" spans="1:16" ht="14.25">
      <c r="A119" s="4"/>
      <c r="B119" s="4"/>
      <c r="C119" s="29"/>
      <c r="D119" s="4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30"/>
    </row>
    <row r="120" spans="1:16" ht="14.25">
      <c r="A120" s="4"/>
      <c r="B120" s="4"/>
      <c r="C120" s="29"/>
      <c r="D120" s="4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27"/>
    </row>
    <row r="121" spans="1:16" ht="14.25">
      <c r="A121" s="4"/>
      <c r="B121" s="4"/>
      <c r="C121" s="29"/>
      <c r="D121" s="4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30"/>
    </row>
    <row r="122" spans="1:16" ht="14.25">
      <c r="A122" s="4"/>
      <c r="B122" s="4"/>
      <c r="C122" s="4"/>
      <c r="D122" s="4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</row>
    <row r="123" spans="1:16" ht="14.25">
      <c r="A123" s="4"/>
      <c r="B123" s="4"/>
      <c r="C123" s="4"/>
      <c r="D123" s="4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</row>
    <row r="124" spans="1:16" ht="14.25">
      <c r="A124" s="4"/>
      <c r="B124" s="4"/>
      <c r="C124" s="29"/>
      <c r="D124" s="4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</row>
    <row r="125" spans="1:16" ht="14.25">
      <c r="A125" s="4"/>
      <c r="B125" s="4"/>
      <c r="C125" s="16"/>
      <c r="D125" s="4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</row>
    <row r="126" spans="1:16" ht="14.25">
      <c r="A126" s="4"/>
      <c r="B126" s="4"/>
      <c r="C126" s="18"/>
      <c r="D126" s="4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27"/>
    </row>
    <row r="127" spans="1:16" ht="14.25">
      <c r="A127" s="4"/>
      <c r="B127" s="4"/>
      <c r="C127" s="18"/>
      <c r="D127" s="4"/>
      <c r="E127" s="16"/>
      <c r="F127" s="16"/>
      <c r="G127" s="16"/>
      <c r="H127" s="16"/>
      <c r="I127" s="27"/>
      <c r="J127" s="27"/>
      <c r="K127" s="27"/>
      <c r="L127" s="27"/>
      <c r="M127" s="16"/>
      <c r="N127" s="16"/>
      <c r="O127" s="27"/>
      <c r="P127" s="27"/>
    </row>
    <row r="128" spans="1:16" ht="14.25">
      <c r="A128" s="4"/>
      <c r="B128" s="4"/>
      <c r="C128" s="19"/>
      <c r="D128" s="4"/>
      <c r="E128" s="16"/>
      <c r="F128" s="16"/>
      <c r="G128" s="16"/>
      <c r="H128" s="16"/>
      <c r="I128" s="16"/>
      <c r="J128" s="16"/>
      <c r="K128" s="27"/>
      <c r="L128" s="27"/>
      <c r="M128" s="16"/>
      <c r="N128" s="16"/>
      <c r="O128" s="27"/>
      <c r="P128" s="27"/>
    </row>
    <row r="129" spans="1:16" ht="14.25">
      <c r="A129" s="4"/>
      <c r="B129" s="4"/>
      <c r="C129" s="19"/>
      <c r="D129" s="4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27"/>
    </row>
    <row r="130" spans="1:16" ht="14.25">
      <c r="A130" s="4"/>
      <c r="B130" s="4"/>
      <c r="C130" s="19"/>
      <c r="D130" s="4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</row>
    <row r="131" spans="1:16" ht="14.25">
      <c r="A131" s="4"/>
      <c r="B131" s="4"/>
      <c r="C131" s="4"/>
      <c r="D131" s="4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</row>
    <row r="132" spans="1:16" ht="14.25">
      <c r="A132" s="4"/>
      <c r="B132" s="4"/>
      <c r="C132" s="19"/>
      <c r="D132" s="4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</row>
    <row r="133" spans="1:16" ht="14.25">
      <c r="A133" s="4"/>
      <c r="B133" s="4"/>
      <c r="C133" s="19"/>
      <c r="D133" s="4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</row>
    <row r="134" spans="1:16" ht="14.25">
      <c r="A134" s="4"/>
      <c r="B134" s="4"/>
      <c r="C134" s="19"/>
      <c r="D134" s="4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</row>
    <row r="135" spans="1:16" ht="14.25">
      <c r="A135" s="4"/>
      <c r="B135" s="4"/>
      <c r="C135" s="19"/>
      <c r="D135" s="4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</row>
    <row r="136" spans="1:16" ht="14.25">
      <c r="A136" s="4"/>
      <c r="B136" s="4"/>
      <c r="C136" s="19"/>
      <c r="D136" s="4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</row>
    <row r="137" spans="1:16" ht="14.25">
      <c r="A137" s="4"/>
      <c r="B137" s="4"/>
      <c r="C137" s="4"/>
      <c r="D137" s="4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</row>
    <row r="138" spans="1:16" ht="14.25">
      <c r="A138" s="4"/>
      <c r="B138" s="4"/>
      <c r="C138" s="19"/>
      <c r="D138" s="4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</row>
    <row r="139" spans="1:16" ht="14.25">
      <c r="A139" s="4"/>
      <c r="B139" s="4"/>
      <c r="C139" s="19"/>
      <c r="D139" s="4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27"/>
      <c r="P139" s="27"/>
    </row>
    <row r="140" spans="1:16" ht="14.25">
      <c r="A140" s="4"/>
      <c r="B140" s="4"/>
      <c r="C140" s="19"/>
      <c r="D140" s="4"/>
      <c r="E140" s="16"/>
      <c r="F140" s="16"/>
      <c r="G140" s="16"/>
      <c r="H140" s="16"/>
      <c r="I140" s="16"/>
      <c r="J140" s="16"/>
      <c r="K140" s="27"/>
      <c r="L140" s="27"/>
      <c r="M140" s="16"/>
      <c r="N140" s="16"/>
      <c r="O140" s="27"/>
      <c r="P140" s="27"/>
    </row>
    <row r="141" spans="1:16" ht="14.25">
      <c r="A141" s="4"/>
      <c r="B141" s="4"/>
      <c r="C141" s="19"/>
      <c r="D141" s="4"/>
      <c r="E141" s="16"/>
      <c r="F141" s="16"/>
      <c r="G141" s="16"/>
      <c r="H141" s="16"/>
      <c r="I141" s="16"/>
      <c r="J141" s="16"/>
      <c r="K141" s="27"/>
      <c r="L141" s="27"/>
      <c r="M141" s="16"/>
      <c r="N141" s="16"/>
      <c r="O141" s="16"/>
      <c r="P141" s="27"/>
    </row>
    <row r="142" spans="1:16" ht="14.25">
      <c r="A142" s="4"/>
      <c r="B142" s="4"/>
      <c r="C142" s="19"/>
      <c r="D142" s="4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27"/>
      <c r="P142" s="27"/>
    </row>
    <row r="143" spans="1:17" ht="14.25">
      <c r="A143" s="4"/>
      <c r="B143" s="4"/>
      <c r="C143" s="4"/>
      <c r="D143" s="4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31"/>
    </row>
    <row r="144" spans="1:16" ht="14.25">
      <c r="A144" s="4"/>
      <c r="B144" s="4"/>
      <c r="C144" s="4"/>
      <c r="D144" s="4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</row>
    <row r="145" spans="1:16" ht="14.25">
      <c r="A145" s="4"/>
      <c r="B145" s="4"/>
      <c r="C145" s="29"/>
      <c r="D145" s="4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</row>
    <row r="146" spans="1:16" ht="14.25">
      <c r="A146" s="4"/>
      <c r="B146" s="4"/>
      <c r="C146" s="16"/>
      <c r="D146" s="4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</row>
    <row r="147" spans="1:16" ht="14.25">
      <c r="A147" s="4"/>
      <c r="B147" s="4"/>
      <c r="C147" s="19"/>
      <c r="D147" s="4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</row>
    <row r="148" spans="1:16" ht="14.25">
      <c r="A148" s="4"/>
      <c r="B148" s="4"/>
      <c r="C148" s="19"/>
      <c r="D148" s="4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27"/>
      <c r="P148" s="27"/>
    </row>
    <row r="149" spans="1:16" ht="14.25">
      <c r="A149" s="4"/>
      <c r="B149" s="4"/>
      <c r="C149" s="19"/>
      <c r="D149" s="4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</row>
    <row r="150" spans="1:16" ht="14.25">
      <c r="A150" s="4"/>
      <c r="B150" s="4"/>
      <c r="C150" s="4"/>
      <c r="D150" s="4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</row>
    <row r="151" spans="1:16" ht="14.25">
      <c r="A151" s="4"/>
      <c r="B151" s="4"/>
      <c r="C151" s="4"/>
      <c r="D151" s="4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</row>
    <row r="152" spans="1:16" ht="14.25">
      <c r="A152" s="4"/>
      <c r="B152" s="4"/>
      <c r="C152" s="29"/>
      <c r="D152" s="4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</row>
    <row r="153" spans="1:16" ht="14.25">
      <c r="A153" s="4"/>
      <c r="B153" s="4"/>
      <c r="C153" s="16"/>
      <c r="D153" s="4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</row>
    <row r="154" spans="1:16" ht="14.25">
      <c r="A154" s="4"/>
      <c r="B154" s="4"/>
      <c r="C154" s="19"/>
      <c r="D154" s="4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27"/>
    </row>
    <row r="155" spans="1:16" ht="14.25">
      <c r="A155" s="4"/>
      <c r="B155" s="4"/>
      <c r="C155" s="19"/>
      <c r="D155" s="4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27"/>
      <c r="P155" s="27"/>
    </row>
    <row r="156" spans="1:16" ht="14.25">
      <c r="A156" s="4"/>
      <c r="B156" s="4"/>
      <c r="C156" s="19"/>
      <c r="D156" s="4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</row>
    <row r="157" spans="1:16" ht="14.25">
      <c r="A157" s="4"/>
      <c r="B157" s="4"/>
      <c r="C157" s="19"/>
      <c r="D157" s="4"/>
      <c r="E157" s="16"/>
      <c r="F157" s="16"/>
      <c r="G157" s="16"/>
      <c r="H157" s="16"/>
      <c r="I157" s="16"/>
      <c r="J157" s="16"/>
      <c r="K157" s="16"/>
      <c r="L157" s="27"/>
      <c r="M157" s="16"/>
      <c r="N157" s="16"/>
      <c r="O157" s="16"/>
      <c r="P157" s="16"/>
    </row>
    <row r="158" spans="1:16" ht="14.25">
      <c r="A158" s="4"/>
      <c r="B158" s="4"/>
      <c r="C158" s="4"/>
      <c r="D158" s="4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</row>
    <row r="159" spans="1:16" ht="14.25">
      <c r="A159" s="4"/>
      <c r="B159" s="4"/>
      <c r="C159" s="4"/>
      <c r="D159" s="4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</row>
    <row r="160" spans="1:16" ht="14.25">
      <c r="A160" s="4"/>
      <c r="B160" s="4"/>
      <c r="C160" s="29"/>
      <c r="D160" s="4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</row>
    <row r="161" spans="1:16" ht="14.25">
      <c r="A161" s="4"/>
      <c r="B161" s="4"/>
      <c r="C161" s="16"/>
      <c r="D161" s="4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</row>
    <row r="162" spans="1:16" ht="14.25">
      <c r="A162" s="4"/>
      <c r="B162" s="4"/>
      <c r="C162" s="19"/>
      <c r="D162" s="4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27"/>
      <c r="P162" s="27"/>
    </row>
    <row r="163" spans="1:16" ht="14.25">
      <c r="A163" s="4"/>
      <c r="B163" s="4"/>
      <c r="C163" s="19"/>
      <c r="D163" s="4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27"/>
    </row>
    <row r="164" spans="1:16" ht="14.25">
      <c r="A164" s="4"/>
      <c r="B164" s="4"/>
      <c r="C164" s="19"/>
      <c r="D164" s="4"/>
      <c r="E164" s="16"/>
      <c r="F164" s="16"/>
      <c r="G164" s="16"/>
      <c r="H164" s="16"/>
      <c r="I164" s="16"/>
      <c r="J164" s="16"/>
      <c r="K164" s="27"/>
      <c r="L164" s="27"/>
      <c r="M164" s="16"/>
      <c r="N164" s="16"/>
      <c r="O164" s="27"/>
      <c r="P164" s="27"/>
    </row>
    <row r="165" spans="1:16" ht="14.25">
      <c r="A165" s="4"/>
      <c r="B165" s="4"/>
      <c r="C165" s="19"/>
      <c r="D165" s="4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27"/>
      <c r="P165" s="27"/>
    </row>
    <row r="166" spans="1:16" ht="14.25">
      <c r="A166" s="4"/>
      <c r="B166" s="4"/>
      <c r="C166" s="19"/>
      <c r="D166" s="4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27"/>
      <c r="P166" s="27"/>
    </row>
    <row r="167" spans="1:16" ht="14.25">
      <c r="A167" s="4"/>
      <c r="B167" s="4"/>
      <c r="C167" s="4"/>
      <c r="D167" s="4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</row>
    <row r="168" spans="1:16" ht="14.25">
      <c r="A168" s="4"/>
      <c r="B168" s="4"/>
      <c r="C168" s="19"/>
      <c r="D168" s="4"/>
      <c r="E168" s="16"/>
      <c r="F168" s="16"/>
      <c r="G168" s="16"/>
      <c r="H168" s="16"/>
      <c r="I168" s="16"/>
      <c r="J168" s="16"/>
      <c r="K168" s="16"/>
      <c r="L168" s="27"/>
      <c r="M168" s="16"/>
      <c r="N168" s="16"/>
      <c r="O168" s="27"/>
      <c r="P168" s="27"/>
    </row>
    <row r="169" spans="1:16" ht="14.2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</row>
  </sheetData>
  <mergeCells count="40">
    <mergeCell ref="B8:C8"/>
    <mergeCell ref="B17:C17"/>
    <mergeCell ref="O5:R5"/>
    <mergeCell ref="S5:V5"/>
    <mergeCell ref="C5:C7"/>
    <mergeCell ref="E5:F5"/>
    <mergeCell ref="G5:N5"/>
    <mergeCell ref="U6:V6"/>
    <mergeCell ref="AE6:AF6"/>
    <mergeCell ref="AG6:AH6"/>
    <mergeCell ref="W6:X6"/>
    <mergeCell ref="Y6:Z6"/>
    <mergeCell ref="AA6:AB6"/>
    <mergeCell ref="AC6:AD6"/>
    <mergeCell ref="W5:AH5"/>
    <mergeCell ref="E6:E7"/>
    <mergeCell ref="F6:F7"/>
    <mergeCell ref="G6:H6"/>
    <mergeCell ref="I6:J6"/>
    <mergeCell ref="K6:L6"/>
    <mergeCell ref="M6:N6"/>
    <mergeCell ref="O6:P6"/>
    <mergeCell ref="Q6:R6"/>
    <mergeCell ref="S6:T6"/>
    <mergeCell ref="E99:F100"/>
    <mergeCell ref="I99:J100"/>
    <mergeCell ref="K99:L100"/>
    <mergeCell ref="M99:N100"/>
    <mergeCell ref="BE33:BF34"/>
    <mergeCell ref="AQ34:AR34"/>
    <mergeCell ref="AS34:AT34"/>
    <mergeCell ref="AU34:AV34"/>
    <mergeCell ref="AW34:AX34"/>
    <mergeCell ref="AY34:AZ34"/>
    <mergeCell ref="BA34:BB34"/>
    <mergeCell ref="BC34:BD34"/>
    <mergeCell ref="AN36:AO36"/>
    <mergeCell ref="AN45:AO45"/>
    <mergeCell ref="AQ33:AZ33"/>
    <mergeCell ref="AO33:AO35"/>
  </mergeCells>
  <printOptions/>
  <pageMargins left="0.3937007874015748" right="0.3937007874015748" top="0.3937007874015748" bottom="0" header="0.5118110236220472" footer="0.24"/>
  <pageSetup horizontalDpi="400" verticalDpi="400" orientation="portrait" pageOrder="overThenDown" paperSize="9" scale="58" r:id="rId1"/>
  <colBreaks count="1" manualBreakCount="1">
    <brk id="37" max="5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2008-02-28T07:58:19Z</cp:lastPrinted>
  <dcterms:created xsi:type="dcterms:W3CDTF">2007-07-20T01:24:37Z</dcterms:created>
  <dcterms:modified xsi:type="dcterms:W3CDTF">2008-02-28T07:58:20Z</dcterms:modified>
  <cp:category/>
  <cp:version/>
  <cp:contentType/>
  <cp:contentStatus/>
</cp:coreProperties>
</file>