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960" windowHeight="8985" activeTab="0"/>
  </bookViews>
  <sheets>
    <sheet name="市町現況指標１" sheetId="1" r:id="rId1"/>
    <sheet name="市町現況指標２" sheetId="2" r:id="rId2"/>
    <sheet name="市町現況指標３" sheetId="3" r:id="rId3"/>
    <sheet name="市町現況指標４" sheetId="4" r:id="rId4"/>
  </sheets>
  <definedNames>
    <definedName name="_xlnm.Print_Area" localSheetId="1">'市町現況指標２'!$A$1:$Z$63</definedName>
    <definedName name="_xlnm.Print_Area" localSheetId="2">'市町現況指標３'!$A$1:$W$42</definedName>
    <definedName name="_xlnm.Print_Area" localSheetId="3">'市町現況指標４'!$A$1:$P$42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<sst xmlns="http://schemas.openxmlformats.org/spreadsheetml/2006/main" count="868" uniqueCount="270">
  <si>
    <t>市町村</t>
  </si>
  <si>
    <t>総世帯数</t>
  </si>
  <si>
    <t>総数</t>
  </si>
  <si>
    <t>男</t>
  </si>
  <si>
    <t>女</t>
  </si>
  <si>
    <t>15～64歳</t>
  </si>
  <si>
    <t>65歳以上</t>
  </si>
  <si>
    <t>転入</t>
  </si>
  <si>
    <t>転出</t>
  </si>
  <si>
    <t>調査年</t>
  </si>
  <si>
    <t>単位</t>
  </si>
  <si>
    <t>人</t>
  </si>
  <si>
    <t>世帯</t>
  </si>
  <si>
    <t>長崎県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</si>
  <si>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</si>
  <si>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</si>
  <si>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</si>
  <si>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</si>
  <si>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</si>
  <si>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</si>
  <si>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</si>
  <si>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</si>
  <si>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</si>
  <si>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</si>
  <si>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</si>
  <si>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</si>
  <si>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</si>
  <si>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</si>
  <si>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</si>
  <si>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</si>
  <si>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</si>
  <si>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</si>
  <si>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江    迎    町</t>
  </si>
  <si>
    <t>鹿    町    町</t>
  </si>
  <si>
    <t>佐    々    町</t>
  </si>
  <si>
    <t>南松浦郡</t>
  </si>
  <si>
    <t>ha</t>
  </si>
  <si>
    <t>推計世帯数</t>
  </si>
  <si>
    <t>人口密度      
(1ｋ㎡当たり)</t>
  </si>
  <si>
    <t>土地</t>
  </si>
  <si>
    <t>人口</t>
  </si>
  <si>
    <t>年齢（3区分）別人口</t>
  </si>
  <si>
    <t>推計人口</t>
  </si>
  <si>
    <t>0～14歳</t>
  </si>
  <si>
    <t>資料</t>
  </si>
  <si>
    <t>対馬市</t>
  </si>
  <si>
    <t>壱岐市</t>
  </si>
  <si>
    <t>国勢調査</t>
  </si>
  <si>
    <t>島しょ　　　面積</t>
  </si>
  <si>
    <t>民有地　　　　面積</t>
  </si>
  <si>
    <t>総面積</t>
  </si>
  <si>
    <t>異動人口</t>
  </si>
  <si>
    <t>1)</t>
  </si>
  <si>
    <t>k㎡</t>
  </si>
  <si>
    <t>五島市</t>
  </si>
  <si>
    <t>西海市</t>
  </si>
  <si>
    <t>新 上 五 島 町</t>
  </si>
  <si>
    <t>…</t>
  </si>
  <si>
    <t>雲仙市</t>
  </si>
  <si>
    <t>南島原市</t>
  </si>
  <si>
    <t>各市町調</t>
  </si>
  <si>
    <t>-</t>
  </si>
  <si>
    <t>…</t>
  </si>
  <si>
    <t xml:space="preserve">   現        況        指        標　　(1)</t>
  </si>
  <si>
    <t>総務省統計局（国勢調査報告書）</t>
  </si>
  <si>
    <t>総 務 省 統 計 局（ 国勢調査報告書 ）</t>
  </si>
  <si>
    <t>県統計課（長崎県異動人口調査）</t>
  </si>
  <si>
    <t>1)課税対象の土地。　2)「全国都道府県市区町村別面積調」</t>
  </si>
  <si>
    <t>2)国土地理院</t>
  </si>
  <si>
    <t>3)総数</t>
  </si>
  <si>
    <t>3)人口総数には年齢不詳を含むため、年齢別人口の計とは必ずしも一致しない。</t>
  </si>
  <si>
    <t>土　　地</t>
  </si>
  <si>
    <t>k㎡</t>
  </si>
  <si>
    <t>-</t>
  </si>
  <si>
    <t>単    位</t>
  </si>
  <si>
    <t>平成22年　10月　1日</t>
  </si>
  <si>
    <t>平22.1.1</t>
  </si>
  <si>
    <t>平成 23 年　4 月　1 日</t>
  </si>
  <si>
    <t>平成 22 年</t>
  </si>
  <si>
    <t>県 地 域      振興課調</t>
  </si>
  <si>
    <t>H22.10.1</t>
  </si>
  <si>
    <t xml:space="preserve">                                       ２      市        町        </t>
  </si>
  <si>
    <t>市町</t>
  </si>
  <si>
    <t>…</t>
  </si>
  <si>
    <t>…</t>
  </si>
  <si>
    <t>平成 22 年　10 月　1 日</t>
  </si>
  <si>
    <t>平成 22 年　10 月　1 日</t>
  </si>
  <si>
    <t>転入出者数</t>
  </si>
  <si>
    <t>農林業センサス</t>
  </si>
  <si>
    <t>出生</t>
  </si>
  <si>
    <t>死亡</t>
  </si>
  <si>
    <t xml:space="preserve"> 1)総数</t>
  </si>
  <si>
    <t>事業所数</t>
  </si>
  <si>
    <t>従業者数</t>
  </si>
  <si>
    <t>総農家数</t>
  </si>
  <si>
    <t>農家人口</t>
  </si>
  <si>
    <t>＃販売農家</t>
  </si>
  <si>
    <t>実数</t>
  </si>
  <si>
    <t>人　　口
1000　対</t>
  </si>
  <si>
    <t>総農家数</t>
  </si>
  <si>
    <t>農業就業人口</t>
  </si>
  <si>
    <t>経営耕地面積</t>
  </si>
  <si>
    <t>平　成　　21　　年</t>
  </si>
  <si>
    <t>平成 17 年　10 月　1 日</t>
  </si>
  <si>
    <t>件</t>
  </si>
  <si>
    <t>所</t>
  </si>
  <si>
    <t>戸</t>
  </si>
  <si>
    <t>人</t>
  </si>
  <si>
    <t>a</t>
  </si>
  <si>
    <t>五島市</t>
  </si>
  <si>
    <t>西海市</t>
  </si>
  <si>
    <t>南島原市</t>
  </si>
  <si>
    <t>琴    海  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</si>
  <si>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</si>
  <si>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</si>
  <si>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</si>
  <si>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</si>
  <si>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</si>
  <si>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</si>
  <si>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</si>
  <si>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</si>
  <si>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</si>
  <si>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</si>
  <si>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</si>
  <si>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</si>
  <si>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</si>
  <si>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</si>
  <si>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</si>
  <si>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</si>
  <si>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</si>
  <si>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宇    久    町</t>
  </si>
  <si>
    <t>福    島    町</t>
  </si>
  <si>
    <t>鷹    島    町</t>
  </si>
  <si>
    <t>小  佐  々  町</t>
  </si>
  <si>
    <t>県福祉保健課（衛生統計年報（人口動態編））</t>
  </si>
  <si>
    <t>総　務　省　統　計　局                      （ 国 勢 調 査 報 告 書 ）</t>
  </si>
  <si>
    <t>総　務　省　統　計　局　　　　　　　　　　（事業所・企業統計調査報告）</t>
  </si>
  <si>
    <t>農　林　水　産　省（ 2010年世界農林業センサス ）</t>
  </si>
  <si>
    <t xml:space="preserve">　　　　　　　　２      市         町         </t>
  </si>
  <si>
    <t>　　  現         況         指         標　　(2)</t>
  </si>
  <si>
    <t>市町</t>
  </si>
  <si>
    <t>人口動態</t>
  </si>
  <si>
    <t>就業人口（15歳以上）</t>
  </si>
  <si>
    <t>事業所</t>
  </si>
  <si>
    <t>婚姻</t>
  </si>
  <si>
    <t>離婚</t>
  </si>
  <si>
    <t>第１次産業</t>
  </si>
  <si>
    <t>第２次産業</t>
  </si>
  <si>
    <t>第３次産業</t>
  </si>
  <si>
    <t>平成 21 年　7 月　1 日</t>
  </si>
  <si>
    <t>平成 22 年　2 月　1 日</t>
  </si>
  <si>
    <t>単　　　位</t>
  </si>
  <si>
    <t>…</t>
  </si>
  <si>
    <t>…</t>
  </si>
  <si>
    <t>…</t>
  </si>
  <si>
    <t>1)分類不能の産業を含む。</t>
  </si>
  <si>
    <t>1) 農産物収穫量</t>
  </si>
  <si>
    <t>製 造 業 (従業者4人以上の事業所)</t>
  </si>
  <si>
    <t>水　　道　   　普及率</t>
  </si>
  <si>
    <t>Ｎ Ｔ Ｔ
INSネット　　　加 入 数</t>
  </si>
  <si>
    <t>放送受信契約数</t>
  </si>
  <si>
    <t xml:space="preserve"> 商     業 （ 卸売業・小売業 ）</t>
  </si>
  <si>
    <t>水　稲</t>
  </si>
  <si>
    <t>麦類</t>
  </si>
  <si>
    <t>大豆</t>
  </si>
  <si>
    <t>3)</t>
  </si>
  <si>
    <t>保護率</t>
  </si>
  <si>
    <t>海面漁業　　　経営体数</t>
  </si>
  <si>
    <t>海面漁業　　漁獲量</t>
  </si>
  <si>
    <t>事業所数</t>
  </si>
  <si>
    <t>年　  間
商　  品
販売額</t>
  </si>
  <si>
    <t>被 保 護　　　世 帯 数</t>
  </si>
  <si>
    <t>被 保 護　　　人   員</t>
  </si>
  <si>
    <t>(人口   1000対）</t>
  </si>
  <si>
    <t>計</t>
  </si>
  <si>
    <t>卸売業</t>
  </si>
  <si>
    <t>小売業</t>
  </si>
  <si>
    <t>平 成　22　年 産</t>
  </si>
  <si>
    <t>平成20年11月1日</t>
  </si>
  <si>
    <t>平成 20 年</t>
  </si>
  <si>
    <t>平成 21 年 12月 31日</t>
  </si>
  <si>
    <t>平成 21 年</t>
  </si>
  <si>
    <t>平成22年3月31日</t>
  </si>
  <si>
    <t>平成22年3月31日</t>
  </si>
  <si>
    <t>平 成  19　年  6 月  1 日</t>
  </si>
  <si>
    <t>平成 19 年</t>
  </si>
  <si>
    <t>平成 22 年度 平均</t>
  </si>
  <si>
    <t>ｔ</t>
  </si>
  <si>
    <t>経営体</t>
  </si>
  <si>
    <t>百万円</t>
  </si>
  <si>
    <t>加入</t>
  </si>
  <si>
    <t>－</t>
  </si>
  <si>
    <t>事       業       所</t>
  </si>
  <si>
    <t>百万円</t>
  </si>
  <si>
    <t>西 彼 杵 郡</t>
  </si>
  <si>
    <t>東 彼 杵 郡</t>
  </si>
  <si>
    <t>北 松 浦 郡</t>
  </si>
  <si>
    <t>南 松 浦 郡</t>
  </si>
  <si>
    <t>農林水産省ホームページ　　　　　　　　　　　　　　　　　　　　　　　　</t>
  </si>
  <si>
    <t xml:space="preserve"> 農林水産省　 　(2008年漁業　センサス)</t>
  </si>
  <si>
    <t>九州農政局長崎農政事務所　　　　</t>
  </si>
  <si>
    <t>県 統 計 課（ 長崎県の工業 ）</t>
  </si>
  <si>
    <t>県水環境対策課（長崎県水道事業概要）</t>
  </si>
  <si>
    <t>ＮＴＴ西日本-九州　　　　　長崎事業部調</t>
  </si>
  <si>
    <t>日本放送協会ホームページ</t>
  </si>
  <si>
    <t>経 済 産 業 省 （ 商 業 統 計 表 ）</t>
  </si>
  <si>
    <t xml:space="preserve">県福祉保健課調            </t>
  </si>
  <si>
    <t>1)市部計、郡部計及び各郡計は集計しない。市町別農業産出額は平成19年より調査中止となった。</t>
  </si>
  <si>
    <t>3) 各々、各市町別の年間延べ数を12月で除しているため計と一致しない。</t>
  </si>
  <si>
    <t>2)年間の海上作業日数が30日未満の経営体は含まない。市計、郡計については集計値を掲載した。</t>
  </si>
  <si>
    <t xml:space="preserve">                                             ２     市        町        </t>
  </si>
  <si>
    <t xml:space="preserve">    現        況        指        標　　(3)</t>
  </si>
  <si>
    <t>電話　　   加入数</t>
  </si>
  <si>
    <t xml:space="preserve">  生    活    保    護</t>
  </si>
  <si>
    <t>2)</t>
  </si>
  <si>
    <t>1)</t>
  </si>
  <si>
    <t>製 造 品   出荷額等</t>
  </si>
  <si>
    <t>単　　位</t>
  </si>
  <si>
    <t>％</t>
  </si>
  <si>
    <t>‰</t>
  </si>
  <si>
    <t>…</t>
  </si>
  <si>
    <t>χ</t>
  </si>
  <si>
    <t>-</t>
  </si>
  <si>
    <t>χ</t>
  </si>
  <si>
    <t>…</t>
  </si>
  <si>
    <t xml:space="preserve"> 長    与    町</t>
  </si>
  <si>
    <t>-</t>
  </si>
  <si>
    <t xml:space="preserve"> 時    津    町</t>
  </si>
  <si>
    <t>…</t>
  </si>
  <si>
    <t>χ</t>
  </si>
  <si>
    <t>-</t>
  </si>
  <si>
    <t>…</t>
  </si>
  <si>
    <t>-</t>
  </si>
  <si>
    <t xml:space="preserve"> ２    市      町      現　　　況　　　指　　　標　　　（4）</t>
  </si>
  <si>
    <t>選挙人名簿
登録者数</t>
  </si>
  <si>
    <t>火    災
発生件数</t>
  </si>
  <si>
    <t>小学校</t>
  </si>
  <si>
    <t>中学校</t>
  </si>
  <si>
    <t>件数</t>
  </si>
  <si>
    <t>死者</t>
  </si>
  <si>
    <t>負傷者</t>
  </si>
  <si>
    <t>病院数</t>
  </si>
  <si>
    <t>平成22年10月1日</t>
  </si>
  <si>
    <t>平20.12.31</t>
  </si>
  <si>
    <t>平成22年 5月 1日</t>
  </si>
  <si>
    <t>平成　22　年</t>
  </si>
  <si>
    <t>施設</t>
  </si>
  <si>
    <t xml:space="preserve"> 厚生労働省ホームページ       （ 医療施設調査 ）</t>
  </si>
  <si>
    <t xml:space="preserve"> 厚生労働省HP       （ 医師・歯科医師・薬剤師調査 ）</t>
  </si>
  <si>
    <t>県統計課　　　　　　　（教育統計調査報告）</t>
  </si>
  <si>
    <t>県選挙管理委員会HP</t>
  </si>
  <si>
    <t>長崎県警察本部（ 交通統計 ）</t>
  </si>
  <si>
    <t>県防災危機管理監（消防防災年報）</t>
  </si>
  <si>
    <t>1)休止を除く。　2) 医療施設の従事者を掲載した。</t>
  </si>
  <si>
    <t>市町</t>
  </si>
  <si>
    <t>衛生</t>
  </si>
  <si>
    <t>児童・生徒数</t>
  </si>
  <si>
    <t>交通事故</t>
  </si>
  <si>
    <t>1)</t>
  </si>
  <si>
    <t>2)</t>
  </si>
  <si>
    <t>一般
診療所数</t>
  </si>
  <si>
    <t>歯科
診療所数</t>
  </si>
  <si>
    <t>医師数</t>
  </si>
  <si>
    <t>歯科医師数</t>
  </si>
  <si>
    <t>平23.9.2</t>
  </si>
  <si>
    <t>単　   位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</si>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</sst>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_ ;[Red]\-#,##0\ "/>
    <numFmt numFmtId="189" formatCode="#,##0_ "/>
    <numFmt numFmtId="190" formatCode="0_);[Red]\(0\)"/>
    <numFmt numFmtId="191" formatCode="#,##0_);[Red]\(#,##0\)"/>
    <numFmt numFmtId="192" formatCode="0.0_ "/>
    <numFmt numFmtId="193" formatCode="_ &quot;\&quot;* #,##0.0_ ;_ &quot;\&quot;* \-#,##0.0_ ;_ &quot;\&quot;* &quot;-&quot;?_ ;_ @_ "/>
    <numFmt numFmtId="194" formatCode="#,##0.0_ "/>
    <numFmt numFmtId="195" formatCode="0.0_);[Red]\(0.0\)"/>
    <numFmt numFmtId="196" formatCode="#,##0.0_);[Red]\(#,##0.0\)"/>
    <numFmt numFmtId="197" formatCode="0_ "/>
    <numFmt numFmtId="198" formatCode="[&lt;=999]000;000\-00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10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181" fontId="4" fillId="0" borderId="1" xfId="16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distributed" vertical="top" wrapText="1"/>
    </xf>
    <xf numFmtId="49" fontId="4" fillId="0" borderId="3" xfId="16" applyNumberFormat="1" applyFont="1" applyFill="1" applyBorder="1" applyAlignment="1">
      <alignment horizontal="center" shrinkToFit="1"/>
    </xf>
    <xf numFmtId="181" fontId="4" fillId="0" borderId="4" xfId="16" applyFont="1" applyFill="1" applyBorder="1" applyAlignment="1">
      <alignment horizontal="centerContinuous"/>
    </xf>
    <xf numFmtId="182" fontId="4" fillId="0" borderId="0" xfId="16" applyNumberFormat="1" applyFont="1" applyFill="1" applyAlignment="1">
      <alignment horizontal="right"/>
    </xf>
    <xf numFmtId="181" fontId="4" fillId="0" borderId="0" xfId="16" applyNumberFormat="1" applyFont="1" applyFill="1" applyAlignment="1">
      <alignment/>
    </xf>
    <xf numFmtId="186" fontId="4" fillId="0" borderId="0" xfId="16" applyNumberFormat="1" applyFont="1" applyFill="1" applyAlignment="1">
      <alignment horizontal="right"/>
    </xf>
    <xf numFmtId="181" fontId="4" fillId="0" borderId="0" xfId="16" applyFont="1" applyFill="1" applyAlignment="1">
      <alignment/>
    </xf>
    <xf numFmtId="181" fontId="4" fillId="0" borderId="0" xfId="16" applyNumberFormat="1" applyFont="1" applyFill="1" applyBorder="1" applyAlignment="1">
      <alignment horizontal="right"/>
    </xf>
    <xf numFmtId="182" fontId="4" fillId="0" borderId="0" xfId="16" applyNumberFormat="1" applyFont="1" applyFill="1" applyBorder="1" applyAlignment="1">
      <alignment horizontal="right"/>
    </xf>
    <xf numFmtId="181" fontId="4" fillId="0" borderId="0" xfId="16" applyNumberFormat="1" applyFont="1" applyFill="1" applyAlignment="1">
      <alignment horizontal="right"/>
    </xf>
    <xf numFmtId="181" fontId="4" fillId="0" borderId="0" xfId="16" applyFont="1" applyFill="1" applyBorder="1" applyAlignment="1">
      <alignment/>
    </xf>
    <xf numFmtId="181" fontId="4" fillId="0" borderId="5" xfId="16" applyFont="1" applyFill="1" applyBorder="1" applyAlignment="1">
      <alignment horizontal="center" vertical="center" wrapText="1"/>
    </xf>
    <xf numFmtId="181" fontId="4" fillId="0" borderId="0" xfId="16" applyNumberFormat="1" applyFont="1" applyFill="1" applyBorder="1" applyAlignment="1">
      <alignment/>
    </xf>
    <xf numFmtId="181" fontId="9" fillId="0" borderId="6" xfId="16" applyFont="1" applyFill="1" applyBorder="1" applyAlignment="1">
      <alignment/>
    </xf>
    <xf numFmtId="181" fontId="4" fillId="0" borderId="6" xfId="16" applyFont="1" applyFill="1" applyBorder="1" applyAlignment="1">
      <alignment/>
    </xf>
    <xf numFmtId="181" fontId="4" fillId="0" borderId="7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center"/>
    </xf>
    <xf numFmtId="181" fontId="4" fillId="0" borderId="0" xfId="16" applyFont="1" applyFill="1" applyAlignment="1">
      <alignment horizontal="right"/>
    </xf>
    <xf numFmtId="181" fontId="4" fillId="0" borderId="9" xfId="16" applyFont="1" applyFill="1" applyBorder="1" applyAlignment="1">
      <alignment horizontal="distributed" vertical="center" wrapText="1"/>
    </xf>
    <xf numFmtId="190" fontId="4" fillId="0" borderId="0" xfId="16" applyNumberFormat="1" applyFont="1" applyFill="1" applyAlignment="1">
      <alignment horizontal="right"/>
    </xf>
    <xf numFmtId="182" fontId="4" fillId="0" borderId="0" xfId="16" applyNumberFormat="1" applyFont="1" applyFill="1" applyBorder="1" applyAlignment="1">
      <alignment/>
    </xf>
    <xf numFmtId="186" fontId="4" fillId="0" borderId="0" xfId="16" applyNumberFormat="1" applyFont="1" applyFill="1" applyBorder="1" applyAlignment="1">
      <alignment/>
    </xf>
    <xf numFmtId="186" fontId="4" fillId="0" borderId="0" xfId="16" applyNumberFormat="1" applyFont="1" applyFill="1" applyAlignment="1">
      <alignment/>
    </xf>
    <xf numFmtId="186" fontId="4" fillId="0" borderId="0" xfId="16" applyNumberFormat="1" applyFont="1" applyFill="1" applyBorder="1" applyAlignment="1">
      <alignment horizontal="right"/>
    </xf>
    <xf numFmtId="182" fontId="4" fillId="0" borderId="5" xfId="16" applyNumberFormat="1" applyFont="1" applyFill="1" applyBorder="1" applyAlignment="1">
      <alignment horizontal="center" vertical="center" wrapText="1"/>
    </xf>
    <xf numFmtId="186" fontId="4" fillId="0" borderId="5" xfId="16" applyNumberFormat="1" applyFont="1" applyFill="1" applyBorder="1" applyAlignment="1">
      <alignment horizontal="distributed" vertical="center" wrapText="1"/>
    </xf>
    <xf numFmtId="182" fontId="4" fillId="0" borderId="0" xfId="16" applyNumberFormat="1" applyFont="1" applyFill="1" applyAlignment="1">
      <alignment/>
    </xf>
    <xf numFmtId="181" fontId="4" fillId="0" borderId="7" xfId="16" applyFont="1" applyFill="1" applyBorder="1" applyAlignment="1">
      <alignment horizontal="center" vertical="center"/>
    </xf>
    <xf numFmtId="181" fontId="4" fillId="0" borderId="10" xfId="16" applyFont="1" applyFill="1" applyBorder="1" applyAlignment="1">
      <alignment horizontal="distributed"/>
    </xf>
    <xf numFmtId="181" fontId="4" fillId="0" borderId="5" xfId="16" applyFont="1" applyFill="1" applyBorder="1" applyAlignment="1">
      <alignment horizontal="distributed" vertical="center" wrapText="1"/>
    </xf>
    <xf numFmtId="181" fontId="4" fillId="0" borderId="11" xfId="16" applyFont="1" applyFill="1" applyBorder="1" applyAlignment="1">
      <alignment horizontal="center"/>
    </xf>
    <xf numFmtId="181" fontId="5" fillId="0" borderId="0" xfId="16" applyFont="1" applyFill="1" applyAlignment="1">
      <alignment/>
    </xf>
    <xf numFmtId="181" fontId="4" fillId="0" borderId="12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/>
    </xf>
    <xf numFmtId="185" fontId="4" fillId="0" borderId="0" xfId="16" applyNumberFormat="1" applyFont="1" applyFill="1" applyAlignment="1">
      <alignment/>
    </xf>
    <xf numFmtId="181" fontId="4" fillId="0" borderId="13" xfId="16" applyFont="1" applyFill="1" applyBorder="1" applyAlignment="1">
      <alignment/>
    </xf>
    <xf numFmtId="181" fontId="4" fillId="0" borderId="14" xfId="16" applyFont="1" applyFill="1" applyBorder="1" applyAlignment="1">
      <alignment horizontal="center"/>
    </xf>
    <xf numFmtId="181" fontId="4" fillId="0" borderId="15" xfId="16" applyFont="1" applyFill="1" applyBorder="1" applyAlignment="1">
      <alignment/>
    </xf>
    <xf numFmtId="181" fontId="4" fillId="0" borderId="0" xfId="16" applyFont="1" applyFill="1" applyBorder="1" applyAlignment="1">
      <alignment horizont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/>
    </xf>
    <xf numFmtId="49" fontId="4" fillId="0" borderId="8" xfId="16" applyNumberFormat="1" applyFont="1" applyFill="1" applyBorder="1" applyAlignment="1">
      <alignment horizontal="center"/>
    </xf>
    <xf numFmtId="181" fontId="4" fillId="0" borderId="13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/>
    </xf>
    <xf numFmtId="181" fontId="4" fillId="0" borderId="0" xfId="16" applyFont="1" applyFill="1" applyAlignment="1">
      <alignment horizontal="distributed"/>
    </xf>
    <xf numFmtId="181" fontId="4" fillId="0" borderId="0" xfId="16" applyFont="1" applyFill="1" applyBorder="1" applyAlignment="1">
      <alignment horizontal="right"/>
    </xf>
    <xf numFmtId="181" fontId="4" fillId="0" borderId="13" xfId="16" applyFont="1" applyFill="1" applyBorder="1" applyAlignment="1">
      <alignment horizontal="right"/>
    </xf>
    <xf numFmtId="181" fontId="4" fillId="0" borderId="9" xfId="16" applyFont="1" applyFill="1" applyBorder="1" applyAlignment="1">
      <alignment horizontal="distributed" vertical="center" wrapText="1"/>
    </xf>
    <xf numFmtId="181" fontId="4" fillId="0" borderId="0" xfId="16" applyFont="1" applyFill="1" applyAlignment="1">
      <alignment horizontal="distributed" vertical="center" wrapText="1"/>
    </xf>
    <xf numFmtId="0" fontId="0" fillId="0" borderId="0" xfId="0" applyFill="1" applyAlignment="1">
      <alignment/>
    </xf>
    <xf numFmtId="181" fontId="4" fillId="0" borderId="0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/>
    </xf>
    <xf numFmtId="181" fontId="4" fillId="0" borderId="18" xfId="16" applyFont="1" applyFill="1" applyBorder="1" applyAlignment="1">
      <alignment horizontal="distributed" vertical="center"/>
    </xf>
    <xf numFmtId="185" fontId="4" fillId="0" borderId="9" xfId="16" applyNumberFormat="1" applyFont="1" applyFill="1" applyBorder="1" applyAlignment="1">
      <alignment horizontal="center" vertical="center" wrapText="1"/>
    </xf>
    <xf numFmtId="185" fontId="4" fillId="0" borderId="12" xfId="16" applyNumberFormat="1" applyFont="1" applyFill="1" applyBorder="1" applyAlignment="1">
      <alignment horizontal="center" vertical="center" wrapText="1"/>
    </xf>
    <xf numFmtId="181" fontId="4" fillId="0" borderId="19" xfId="16" applyFont="1" applyFill="1" applyBorder="1" applyAlignment="1">
      <alignment horizont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 wrapText="1"/>
    </xf>
    <xf numFmtId="181" fontId="4" fillId="0" borderId="14" xfId="16" applyFont="1" applyFill="1" applyBorder="1" applyAlignment="1">
      <alignment horizontal="center"/>
    </xf>
    <xf numFmtId="181" fontId="4" fillId="0" borderId="18" xfId="16" applyFont="1" applyFill="1" applyBorder="1" applyAlignment="1">
      <alignment horizontal="center"/>
    </xf>
    <xf numFmtId="181" fontId="4" fillId="0" borderId="14" xfId="16" applyFont="1" applyFill="1" applyBorder="1" applyAlignment="1">
      <alignment horizontal="distributed"/>
    </xf>
    <xf numFmtId="181" fontId="4" fillId="0" borderId="11" xfId="16" applyFont="1" applyFill="1" applyBorder="1" applyAlignment="1">
      <alignment horizontal="distributed"/>
    </xf>
    <xf numFmtId="181" fontId="4" fillId="0" borderId="18" xfId="16" applyFont="1" applyFill="1" applyBorder="1" applyAlignment="1">
      <alignment horizontal="distributed"/>
    </xf>
    <xf numFmtId="181" fontId="4" fillId="0" borderId="1" xfId="16" applyFont="1" applyFill="1" applyBorder="1" applyAlignment="1">
      <alignment horizontal="distributed" vertical="center" wrapText="1"/>
    </xf>
    <xf numFmtId="181" fontId="4" fillId="0" borderId="2" xfId="16" applyFont="1" applyFill="1" applyBorder="1" applyAlignment="1">
      <alignment horizontal="distributed" vertical="center" wrapText="1"/>
    </xf>
    <xf numFmtId="181" fontId="4" fillId="0" borderId="20" xfId="16" applyFont="1" applyFill="1" applyBorder="1" applyAlignment="1">
      <alignment horizontal="distributed"/>
    </xf>
    <xf numFmtId="181" fontId="4" fillId="0" borderId="21" xfId="16" applyFont="1" applyFill="1" applyBorder="1" applyAlignment="1">
      <alignment horizontal="distributed"/>
    </xf>
    <xf numFmtId="181" fontId="4" fillId="0" borderId="22" xfId="16" applyFont="1" applyFill="1" applyBorder="1" applyAlignment="1">
      <alignment horizontal="distributed"/>
    </xf>
    <xf numFmtId="181" fontId="4" fillId="0" borderId="8" xfId="16" applyFont="1" applyFill="1" applyBorder="1" applyAlignment="1">
      <alignment horizontal="center"/>
    </xf>
    <xf numFmtId="181" fontId="4" fillId="0" borderId="23" xfId="16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81" fontId="4" fillId="0" borderId="11" xfId="16" applyFont="1" applyFill="1" applyBorder="1" applyAlignment="1">
      <alignment horizontal="center"/>
    </xf>
    <xf numFmtId="181" fontId="4" fillId="0" borderId="24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distributed" vertical="center"/>
    </xf>
    <xf numFmtId="181" fontId="4" fillId="0" borderId="2" xfId="16" applyFont="1" applyFill="1" applyBorder="1" applyAlignment="1">
      <alignment horizontal="distributed" vertical="center"/>
    </xf>
    <xf numFmtId="181" fontId="4" fillId="0" borderId="25" xfId="16" applyFont="1" applyFill="1" applyBorder="1" applyAlignment="1">
      <alignment horizontal="distributed" vertical="center" wrapText="1"/>
    </xf>
    <xf numFmtId="181" fontId="4" fillId="0" borderId="3" xfId="16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181" fontId="4" fillId="0" borderId="9" xfId="16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distributed" vertical="center" wrapText="1"/>
    </xf>
    <xf numFmtId="181" fontId="0" fillId="0" borderId="0" xfId="16" applyFont="1" applyFill="1" applyAlignment="1">
      <alignment/>
    </xf>
    <xf numFmtId="181" fontId="4" fillId="0" borderId="0" xfId="16" applyFont="1" applyFill="1" applyAlignment="1">
      <alignment horizontal="center"/>
    </xf>
    <xf numFmtId="181" fontId="4" fillId="0" borderId="14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center" vertical="center"/>
    </xf>
    <xf numFmtId="181" fontId="4" fillId="0" borderId="11" xfId="16" applyFont="1" applyFill="1" applyBorder="1" applyAlignment="1">
      <alignment horizontal="center" vertical="center"/>
    </xf>
    <xf numFmtId="181" fontId="4" fillId="0" borderId="18" xfId="16" applyFont="1" applyFill="1" applyBorder="1" applyAlignment="1">
      <alignment horizontal="center" vertical="center"/>
    </xf>
    <xf numFmtId="181" fontId="0" fillId="0" borderId="0" xfId="16" applyFont="1" applyFill="1" applyBorder="1" applyAlignment="1">
      <alignment/>
    </xf>
    <xf numFmtId="0" fontId="10" fillId="0" borderId="0" xfId="0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distributed" vertical="center"/>
    </xf>
    <xf numFmtId="181" fontId="4" fillId="0" borderId="25" xfId="16" applyFont="1" applyFill="1" applyBorder="1" applyAlignment="1">
      <alignment horizontal="distributed" vertical="center"/>
    </xf>
    <xf numFmtId="181" fontId="4" fillId="0" borderId="26" xfId="16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49" fontId="0" fillId="0" borderId="6" xfId="16" applyNumberFormat="1" applyFont="1" applyFill="1" applyBorder="1" applyAlignment="1">
      <alignment/>
    </xf>
    <xf numFmtId="49" fontId="4" fillId="0" borderId="6" xfId="16" applyNumberFormat="1" applyFont="1" applyFill="1" applyBorder="1" applyAlignment="1">
      <alignment horizontal="distributed" vertical="center"/>
    </xf>
    <xf numFmtId="49" fontId="4" fillId="0" borderId="16" xfId="16" applyNumberFormat="1" applyFont="1" applyFill="1" applyBorder="1" applyAlignment="1">
      <alignment/>
    </xf>
    <xf numFmtId="49" fontId="4" fillId="0" borderId="8" xfId="16" applyNumberFormat="1" applyFont="1" applyFill="1" applyBorder="1" applyAlignment="1">
      <alignment horizontal="center"/>
    </xf>
    <xf numFmtId="49" fontId="4" fillId="0" borderId="23" xfId="16" applyNumberFormat="1" applyFont="1" applyFill="1" applyBorder="1" applyAlignment="1">
      <alignment horizontal="center"/>
    </xf>
    <xf numFmtId="49" fontId="4" fillId="0" borderId="19" xfId="16" applyNumberFormat="1" applyFont="1" applyFill="1" applyBorder="1" applyAlignment="1">
      <alignment horizontal="center"/>
    </xf>
    <xf numFmtId="49" fontId="4" fillId="0" borderId="0" xfId="16" applyNumberFormat="1" applyFont="1" applyFill="1" applyBorder="1" applyAlignment="1">
      <alignment/>
    </xf>
    <xf numFmtId="49" fontId="4" fillId="0" borderId="0" xfId="16" applyNumberFormat="1" applyFont="1" applyFill="1" applyAlignment="1">
      <alignment/>
    </xf>
    <xf numFmtId="181" fontId="0" fillId="0" borderId="13" xfId="16" applyFont="1" applyFill="1" applyBorder="1" applyAlignment="1">
      <alignment/>
    </xf>
    <xf numFmtId="181" fontId="4" fillId="0" borderId="13" xfId="16" applyFont="1" applyFill="1" applyBorder="1" applyAlignment="1">
      <alignment horizontal="center"/>
    </xf>
    <xf numFmtId="181" fontId="4" fillId="0" borderId="10" xfId="16" applyFont="1" applyFill="1" applyBorder="1" applyAlignment="1">
      <alignment horizontal="center"/>
    </xf>
    <xf numFmtId="181" fontId="4" fillId="0" borderId="10" xfId="16" applyFont="1" applyFill="1" applyBorder="1" applyAlignment="1">
      <alignment horizontal="distributed"/>
    </xf>
    <xf numFmtId="181" fontId="4" fillId="0" borderId="4" xfId="16" applyFont="1" applyFill="1" applyBorder="1" applyAlignment="1">
      <alignment horizontal="distributed"/>
    </xf>
    <xf numFmtId="181" fontId="4" fillId="0" borderId="13" xfId="16" applyFont="1" applyFill="1" applyBorder="1" applyAlignment="1">
      <alignment horizontal="centerContinuous"/>
    </xf>
    <xf numFmtId="181" fontId="4" fillId="0" borderId="25" xfId="16" applyFont="1" applyFill="1" applyBorder="1" applyAlignment="1">
      <alignment/>
    </xf>
    <xf numFmtId="185" fontId="4" fillId="0" borderId="27" xfId="16" applyNumberFormat="1" applyFont="1" applyFill="1" applyBorder="1" applyAlignment="1">
      <alignment/>
    </xf>
    <xf numFmtId="181" fontId="4" fillId="0" borderId="27" xfId="16" applyFont="1" applyFill="1" applyBorder="1" applyAlignment="1">
      <alignment/>
    </xf>
    <xf numFmtId="181" fontId="4" fillId="0" borderId="28" xfId="16" applyFont="1" applyFill="1" applyBorder="1" applyAlignment="1">
      <alignment/>
    </xf>
    <xf numFmtId="185" fontId="4" fillId="0" borderId="0" xfId="16" applyNumberFormat="1" applyFont="1" applyFill="1" applyBorder="1" applyAlignment="1">
      <alignment/>
    </xf>
    <xf numFmtId="181" fontId="4" fillId="0" borderId="28" xfId="16" applyFont="1" applyFill="1" applyBorder="1" applyAlignment="1">
      <alignment horizontal="right"/>
    </xf>
    <xf numFmtId="176" fontId="4" fillId="0" borderId="0" xfId="16" applyNumberFormat="1" applyFont="1" applyFill="1" applyBorder="1" applyAlignment="1">
      <alignment horizontal="right"/>
    </xf>
    <xf numFmtId="185" fontId="4" fillId="0" borderId="0" xfId="16" applyNumberFormat="1" applyFont="1" applyFill="1" applyAlignment="1">
      <alignment horizontal="right"/>
    </xf>
    <xf numFmtId="0" fontId="4" fillId="0" borderId="0" xfId="16" applyNumberFormat="1" applyFont="1" applyFill="1" applyAlignment="1">
      <alignment horizontal="right"/>
    </xf>
    <xf numFmtId="181" fontId="0" fillId="0" borderId="21" xfId="16" applyFont="1" applyFill="1" applyBorder="1" applyAlignment="1">
      <alignment horizontal="distributed" vertical="center" wrapText="1"/>
    </xf>
    <xf numFmtId="181" fontId="4" fillId="0" borderId="9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center" vertical="center" wrapText="1"/>
    </xf>
    <xf numFmtId="181" fontId="4" fillId="0" borderId="9" xfId="16" applyFont="1" applyFill="1" applyBorder="1" applyAlignment="1">
      <alignment horizontal="center" vertical="center" wrapText="1"/>
    </xf>
    <xf numFmtId="181" fontId="4" fillId="0" borderId="12" xfId="16" applyFont="1" applyFill="1" applyBorder="1" applyAlignment="1">
      <alignment horizontal="center" vertical="center" wrapText="1"/>
    </xf>
    <xf numFmtId="181" fontId="4" fillId="0" borderId="0" xfId="16" applyFont="1" applyFill="1" applyBorder="1" applyAlignment="1">
      <alignment horizontal="distributed" vertical="center" wrapText="1"/>
    </xf>
    <xf numFmtId="181" fontId="4" fillId="0" borderId="0" xfId="16" applyFont="1" applyFill="1" applyAlignment="1">
      <alignment horizontal="distributed" vertical="center" wrapText="1"/>
    </xf>
    <xf numFmtId="185" fontId="5" fillId="0" borderId="0" xfId="16" applyNumberFormat="1" applyFont="1" applyFill="1" applyAlignment="1">
      <alignment/>
    </xf>
    <xf numFmtId="185" fontId="4" fillId="0" borderId="6" xfId="16" applyNumberFormat="1" applyFont="1" applyFill="1" applyBorder="1" applyAlignment="1">
      <alignment/>
    </xf>
    <xf numFmtId="182" fontId="4" fillId="0" borderId="6" xfId="16" applyNumberFormat="1" applyFont="1" applyFill="1" applyBorder="1" applyAlignment="1">
      <alignment/>
    </xf>
    <xf numFmtId="181" fontId="4" fillId="0" borderId="24" xfId="16" applyFont="1" applyFill="1" applyBorder="1" applyAlignment="1">
      <alignment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 wrapText="1" shrinkToFit="1"/>
    </xf>
    <xf numFmtId="0" fontId="4" fillId="0" borderId="24" xfId="0" applyFont="1" applyFill="1" applyBorder="1" applyAlignment="1">
      <alignment horizontal="distributed" vertical="center" wrapText="1" shrinkToFit="1"/>
    </xf>
    <xf numFmtId="0" fontId="4" fillId="0" borderId="29" xfId="0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 shrinkToFit="1"/>
    </xf>
    <xf numFmtId="181" fontId="4" fillId="0" borderId="30" xfId="16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81" fontId="4" fillId="0" borderId="14" xfId="16" applyFont="1" applyFill="1" applyBorder="1" applyAlignment="1">
      <alignment horizontal="center" vertical="center"/>
    </xf>
    <xf numFmtId="181" fontId="4" fillId="0" borderId="11" xfId="16" applyFont="1" applyFill="1" applyBorder="1" applyAlignment="1">
      <alignment horizontal="center" vertical="center"/>
    </xf>
    <xf numFmtId="181" fontId="4" fillId="0" borderId="1" xfId="16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181" fontId="4" fillId="0" borderId="25" xfId="16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 wrapText="1" shrinkToFit="1"/>
    </xf>
    <xf numFmtId="0" fontId="4" fillId="0" borderId="0" xfId="0" applyFont="1" applyFill="1" applyBorder="1" applyAlignment="1">
      <alignment horizontal="distributed" vertical="center" wrapText="1" shrinkToFit="1"/>
    </xf>
    <xf numFmtId="0" fontId="0" fillId="0" borderId="32" xfId="0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1" fontId="4" fillId="0" borderId="1" xfId="16" applyFont="1" applyFill="1" applyBorder="1" applyAlignment="1">
      <alignment vertical="center"/>
    </xf>
    <xf numFmtId="182" fontId="4" fillId="0" borderId="25" xfId="16" applyNumberFormat="1" applyFont="1" applyFill="1" applyBorder="1" applyAlignment="1">
      <alignment horizontal="distributed" vertical="center"/>
    </xf>
    <xf numFmtId="181" fontId="4" fillId="0" borderId="32" xfId="16" applyFont="1" applyFill="1" applyBorder="1" applyAlignment="1">
      <alignment horizontal="center" vertical="center"/>
    </xf>
    <xf numFmtId="181" fontId="4" fillId="0" borderId="32" xfId="16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top" wrapText="1"/>
    </xf>
    <xf numFmtId="0" fontId="0" fillId="0" borderId="32" xfId="0" applyFont="1" applyFill="1" applyBorder="1" applyAlignment="1">
      <alignment horizontal="distributed" vertical="center"/>
    </xf>
    <xf numFmtId="181" fontId="4" fillId="0" borderId="28" xfId="16" applyFont="1" applyFill="1" applyBorder="1" applyAlignment="1">
      <alignment horizontal="distributed" vertical="center" wrapText="1"/>
    </xf>
    <xf numFmtId="181" fontId="4" fillId="0" borderId="21" xfId="16" applyFont="1" applyFill="1" applyBorder="1" applyAlignment="1">
      <alignment horizontal="distributed" vertical="center"/>
    </xf>
    <xf numFmtId="181" fontId="4" fillId="0" borderId="32" xfId="16" applyFont="1" applyFill="1" applyBorder="1" applyAlignment="1">
      <alignment horizontal="center" vertical="center" wrapText="1"/>
    </xf>
    <xf numFmtId="182" fontId="4" fillId="0" borderId="28" xfId="16" applyNumberFormat="1" applyFont="1" applyFill="1" applyBorder="1" applyAlignment="1">
      <alignment horizontal="distributed" vertical="center" wrapText="1"/>
    </xf>
    <xf numFmtId="181" fontId="4" fillId="0" borderId="2" xfId="16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top" wrapText="1"/>
    </xf>
    <xf numFmtId="0" fontId="0" fillId="0" borderId="2" xfId="0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 shrinkToFit="1"/>
    </xf>
    <xf numFmtId="0" fontId="4" fillId="0" borderId="6" xfId="0" applyFont="1" applyFill="1" applyBorder="1" applyAlignment="1">
      <alignment horizontal="distributed" vertical="center" wrapText="1" shrinkToFit="1"/>
    </xf>
    <xf numFmtId="0" fontId="0" fillId="0" borderId="2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181" fontId="4" fillId="0" borderId="2" xfId="16" applyFont="1" applyFill="1" applyBorder="1" applyAlignment="1">
      <alignment horizontal="center" vertical="center" wrapText="1"/>
    </xf>
    <xf numFmtId="182" fontId="4" fillId="0" borderId="3" xfId="16" applyNumberFormat="1" applyFont="1" applyFill="1" applyBorder="1" applyAlignment="1">
      <alignment horizontal="distributed" vertical="center" wrapText="1"/>
    </xf>
    <xf numFmtId="181" fontId="4" fillId="0" borderId="3" xfId="16" applyFont="1" applyFill="1" applyBorder="1" applyAlignment="1">
      <alignment horizontal="center"/>
    </xf>
    <xf numFmtId="49" fontId="4" fillId="0" borderId="8" xfId="16" applyNumberFormat="1" applyFont="1" applyFill="1" applyBorder="1" applyAlignment="1">
      <alignment horizontal="center" shrinkToFit="1"/>
    </xf>
    <xf numFmtId="181" fontId="4" fillId="0" borderId="3" xfId="16" applyFont="1" applyFill="1" applyBorder="1" applyAlignment="1">
      <alignment horizontal="center"/>
    </xf>
    <xf numFmtId="181" fontId="4" fillId="0" borderId="3" xfId="16" applyFont="1" applyFill="1" applyBorder="1" applyAlignment="1">
      <alignment horizontal="center"/>
    </xf>
    <xf numFmtId="49" fontId="11" fillId="0" borderId="8" xfId="16" applyNumberFormat="1" applyFont="1" applyFill="1" applyBorder="1" applyAlignment="1">
      <alignment horizontal="center" shrinkToFit="1"/>
    </xf>
    <xf numFmtId="58" fontId="4" fillId="0" borderId="8" xfId="0" applyNumberFormat="1" applyFont="1" applyFill="1" applyBorder="1" applyAlignment="1">
      <alignment horizontal="center" shrinkToFit="1"/>
    </xf>
    <xf numFmtId="58" fontId="4" fillId="0" borderId="19" xfId="0" applyNumberFormat="1" applyFont="1" applyFill="1" applyBorder="1" applyAlignment="1">
      <alignment horizontal="center" shrinkToFit="1"/>
    </xf>
    <xf numFmtId="181" fontId="4" fillId="0" borderId="8" xfId="16" applyFont="1" applyFill="1" applyBorder="1" applyAlignment="1">
      <alignment horizontal="center" vertical="center" shrinkToFit="1"/>
    </xf>
    <xf numFmtId="181" fontId="4" fillId="0" borderId="23" xfId="16" applyFont="1" applyFill="1" applyBorder="1" applyAlignment="1">
      <alignment horizontal="center" vertical="center" shrinkToFit="1"/>
    </xf>
    <xf numFmtId="181" fontId="4" fillId="0" borderId="33" xfId="16" applyFont="1" applyFill="1" applyBorder="1" applyAlignment="1">
      <alignment horizontal="center"/>
    </xf>
    <xf numFmtId="185" fontId="4" fillId="0" borderId="10" xfId="16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distributed"/>
    </xf>
    <xf numFmtId="181" fontId="4" fillId="0" borderId="17" xfId="16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182" fontId="4" fillId="0" borderId="11" xfId="16" applyNumberFormat="1" applyFont="1" applyFill="1" applyBorder="1" applyAlignment="1">
      <alignment horizontal="distributed" vertical="center"/>
    </xf>
    <xf numFmtId="181" fontId="4" fillId="0" borderId="27" xfId="16" applyFont="1" applyFill="1" applyBorder="1" applyAlignment="1">
      <alignment horizontal="distributed"/>
    </xf>
    <xf numFmtId="0" fontId="0" fillId="0" borderId="27" xfId="0" applyBorder="1" applyAlignment="1">
      <alignment horizontal="distributed"/>
    </xf>
    <xf numFmtId="181" fontId="4" fillId="0" borderId="26" xfId="16" applyFont="1" applyFill="1" applyBorder="1" applyAlignment="1">
      <alignment/>
    </xf>
    <xf numFmtId="182" fontId="4" fillId="0" borderId="27" xfId="16" applyNumberFormat="1" applyFont="1" applyFill="1" applyBorder="1" applyAlignment="1">
      <alignment/>
    </xf>
    <xf numFmtId="181" fontId="4" fillId="0" borderId="0" xfId="16" applyFont="1" applyFill="1" applyBorder="1" applyAlignment="1">
      <alignment horizontal="distributed"/>
    </xf>
    <xf numFmtId="0" fontId="0" fillId="0" borderId="0" xfId="0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185" fontId="4" fillId="0" borderId="0" xfId="16" applyNumberFormat="1" applyFont="1" applyFill="1" applyBorder="1" applyAlignment="1">
      <alignment horizontal="right"/>
    </xf>
    <xf numFmtId="0" fontId="4" fillId="0" borderId="0" xfId="0" applyFont="1" applyAlignment="1">
      <alignment horizontal="distributed"/>
    </xf>
    <xf numFmtId="192" fontId="4" fillId="0" borderId="0" xfId="16" applyNumberFormat="1" applyFont="1" applyFill="1" applyAlignment="1">
      <alignment horizontal="right" wrapText="1"/>
    </xf>
    <xf numFmtId="181" fontId="4" fillId="0" borderId="9" xfId="16" applyFont="1" applyFill="1" applyBorder="1" applyAlignment="1">
      <alignment/>
    </xf>
    <xf numFmtId="181" fontId="4" fillId="0" borderId="9" xfId="16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81" fontId="4" fillId="0" borderId="5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center" vertical="center"/>
    </xf>
    <xf numFmtId="181" fontId="4" fillId="0" borderId="12" xfId="16" applyFont="1" applyFill="1" applyBorder="1" applyAlignment="1">
      <alignment horizontal="center" vertical="center"/>
    </xf>
    <xf numFmtId="185" fontId="12" fillId="0" borderId="5" xfId="16" applyNumberFormat="1" applyFont="1" applyFill="1" applyBorder="1" applyAlignment="1">
      <alignment horizontal="center" vertical="center" wrapText="1"/>
    </xf>
    <xf numFmtId="181" fontId="4" fillId="0" borderId="5" xfId="16" applyFont="1" applyFill="1" applyBorder="1" applyAlignment="1">
      <alignment horizontal="distributed" vertical="center" wrapText="1"/>
    </xf>
    <xf numFmtId="181" fontId="4" fillId="0" borderId="0" xfId="16" applyFont="1" applyFill="1" applyBorder="1" applyAlignment="1">
      <alignment vertical="center"/>
    </xf>
    <xf numFmtId="181" fontId="4" fillId="0" borderId="0" xfId="16" applyFont="1" applyFill="1" applyBorder="1" applyAlignment="1">
      <alignment horizontal="left" vertical="center"/>
    </xf>
    <xf numFmtId="181" fontId="4" fillId="0" borderId="0" xfId="16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distributed"/>
    </xf>
    <xf numFmtId="181" fontId="0" fillId="0" borderId="6" xfId="16" applyFont="1" applyFill="1" applyBorder="1" applyAlignment="1">
      <alignment/>
    </xf>
    <xf numFmtId="181" fontId="0" fillId="0" borderId="0" xfId="16" applyFont="1" applyFill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29" xfId="16" applyFont="1" applyFill="1" applyBorder="1" applyAlignment="1">
      <alignment horizontal="distributed" vertical="center" wrapText="1"/>
    </xf>
    <xf numFmtId="181" fontId="4" fillId="0" borderId="30" xfId="16" applyFont="1" applyFill="1" applyBorder="1" applyAlignment="1">
      <alignment horizontal="distributed" vertical="center" wrapText="1"/>
    </xf>
    <xf numFmtId="181" fontId="4" fillId="0" borderId="0" xfId="16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181" fontId="4" fillId="0" borderId="28" xfId="16" applyFont="1" applyFill="1" applyBorder="1" applyAlignment="1">
      <alignment vertical="center"/>
    </xf>
    <xf numFmtId="181" fontId="4" fillId="0" borderId="28" xfId="16" applyFont="1" applyFill="1" applyBorder="1" applyAlignment="1">
      <alignment horizontal="left" vertical="center"/>
    </xf>
    <xf numFmtId="181" fontId="4" fillId="0" borderId="32" xfId="16" applyFont="1" applyFill="1" applyBorder="1" applyAlignment="1">
      <alignment horizontal="distributed" vertical="center" wrapText="1"/>
    </xf>
    <xf numFmtId="181" fontId="4" fillId="0" borderId="28" xfId="16" applyFont="1" applyFill="1" applyBorder="1" applyAlignment="1">
      <alignment horizontal="distributed" vertical="center" wrapText="1"/>
    </xf>
    <xf numFmtId="181" fontId="4" fillId="0" borderId="28" xfId="16" applyFont="1" applyFill="1" applyBorder="1" applyAlignment="1">
      <alignment horizontal="distributed" vertical="top"/>
    </xf>
    <xf numFmtId="181" fontId="4" fillId="0" borderId="32" xfId="16" applyFont="1" applyFill="1" applyBorder="1" applyAlignment="1">
      <alignment horizontal="distributed" vertical="top" wrapText="1"/>
    </xf>
    <xf numFmtId="181" fontId="4" fillId="0" borderId="28" xfId="16" applyFont="1" applyFill="1" applyBorder="1" applyAlignment="1">
      <alignment horizontal="distributed" vertical="center"/>
    </xf>
    <xf numFmtId="181" fontId="4" fillId="0" borderId="28" xfId="16" applyFont="1" applyFill="1" applyBorder="1" applyAlignment="1">
      <alignment horizontal="distributed" vertical="top" wrapText="1"/>
    </xf>
    <xf numFmtId="181" fontId="0" fillId="0" borderId="6" xfId="16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top"/>
    </xf>
    <xf numFmtId="181" fontId="4" fillId="0" borderId="2" xfId="16" applyFont="1" applyFill="1" applyBorder="1" applyAlignment="1">
      <alignment horizontal="distributed" vertical="top"/>
    </xf>
    <xf numFmtId="181" fontId="4" fillId="0" borderId="3" xfId="16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top"/>
    </xf>
    <xf numFmtId="49" fontId="4" fillId="0" borderId="8" xfId="16" applyNumberFormat="1" applyFont="1" applyFill="1" applyBorder="1" applyAlignment="1">
      <alignment horizontal="center" vertical="center"/>
    </xf>
    <xf numFmtId="49" fontId="4" fillId="0" borderId="23" xfId="16" applyNumberFormat="1" applyFont="1" applyFill="1" applyBorder="1" applyAlignment="1">
      <alignment horizontal="center" vertical="center"/>
    </xf>
    <xf numFmtId="49" fontId="4" fillId="0" borderId="19" xfId="16" applyNumberFormat="1" applyFont="1" applyFill="1" applyBorder="1" applyAlignment="1">
      <alignment horizontal="center" vertical="center"/>
    </xf>
    <xf numFmtId="181" fontId="4" fillId="0" borderId="34" xfId="16" applyFont="1" applyFill="1" applyBorder="1" applyAlignment="1">
      <alignment horizontal="center" vertical="center"/>
    </xf>
    <xf numFmtId="49" fontId="4" fillId="0" borderId="6" xfId="16" applyNumberFormat="1" applyFont="1" applyFill="1" applyBorder="1" applyAlignment="1">
      <alignment horizontal="center" vertical="center" shrinkToFit="1"/>
    </xf>
    <xf numFmtId="181" fontId="4" fillId="0" borderId="8" xfId="16" applyFont="1" applyFill="1" applyBorder="1" applyAlignment="1">
      <alignment horizontal="center" vertical="center"/>
    </xf>
    <xf numFmtId="181" fontId="4" fillId="0" borderId="23" xfId="16" applyFont="1" applyFill="1" applyBorder="1" applyAlignment="1">
      <alignment horizontal="center" vertical="center"/>
    </xf>
    <xf numFmtId="181" fontId="4" fillId="0" borderId="19" xfId="16" applyFont="1" applyFill="1" applyBorder="1" applyAlignment="1">
      <alignment horizontal="center" vertical="center"/>
    </xf>
    <xf numFmtId="181" fontId="4" fillId="0" borderId="3" xfId="16" applyFont="1" applyFill="1" applyBorder="1" applyAlignment="1">
      <alignment horizontal="center" vertical="center"/>
    </xf>
    <xf numFmtId="181" fontId="0" fillId="0" borderId="13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/>
    </xf>
    <xf numFmtId="0" fontId="0" fillId="0" borderId="9" xfId="0" applyBorder="1" applyAlignment="1">
      <alignment horizontal="center" vertical="center" wrapText="1"/>
    </xf>
    <xf numFmtId="181" fontId="11" fillId="0" borderId="5" xfId="16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81" fontId="4" fillId="0" borderId="12" xfId="16" applyFont="1" applyFill="1" applyBorder="1" applyAlignment="1">
      <alignment horizontal="distributed" vertical="center" wrapText="1"/>
    </xf>
    <xf numFmtId="181" fontId="11" fillId="0" borderId="5" xfId="16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81" fontId="12" fillId="0" borderId="5" xfId="16" applyFont="1" applyFill="1" applyBorder="1" applyAlignment="1">
      <alignment vertical="center" wrapText="1"/>
    </xf>
    <xf numFmtId="181" fontId="4" fillId="0" borderId="0" xfId="16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showGridLines="0" tabSelected="1" zoomScale="85" zoomScaleNormal="85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" sqref="B1"/>
    </sheetView>
  </sheetViews>
  <sheetFormatPr defaultColWidth="8.625" defaultRowHeight="12.75"/>
  <cols>
    <col min="1" max="1" width="1.875" style="8" customWidth="1"/>
    <col min="2" max="2" width="19.75390625" style="8" customWidth="1"/>
    <col min="3" max="3" width="0.875" style="8" customWidth="1"/>
    <col min="4" max="6" width="15.75390625" style="8" customWidth="1"/>
    <col min="7" max="9" width="15.125" style="8" customWidth="1"/>
    <col min="10" max="10" width="14.75390625" style="8" customWidth="1"/>
    <col min="11" max="11" width="18.00390625" style="8" customWidth="1"/>
    <col min="12" max="14" width="16.25390625" style="8" customWidth="1"/>
    <col min="15" max="15" width="16.625" style="8" customWidth="1"/>
    <col min="16" max="20" width="16.25390625" style="8" customWidth="1"/>
    <col min="21" max="21" width="4.00390625" style="8" customWidth="1"/>
    <col min="22" max="22" width="19.75390625" style="8" customWidth="1"/>
    <col min="23" max="23" width="0.875" style="8" customWidth="1"/>
    <col min="24" max="24" width="15.75390625" style="8" customWidth="1"/>
    <col min="25" max="16384" width="8.625" style="8" customWidth="1"/>
  </cols>
  <sheetData>
    <row r="1" spans="2:22" ht="24">
      <c r="B1" s="34"/>
      <c r="D1" s="34" t="s">
        <v>81</v>
      </c>
      <c r="L1" s="34" t="s">
        <v>63</v>
      </c>
      <c r="V1" s="34"/>
    </row>
    <row r="2" spans="1:24" ht="15.75" customHeight="1" thickBot="1">
      <c r="A2" s="16"/>
      <c r="B2" s="16"/>
      <c r="C2" s="16"/>
      <c r="D2" s="16"/>
      <c r="E2" s="16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2"/>
      <c r="V2" s="16"/>
      <c r="W2" s="16"/>
      <c r="X2" s="16"/>
    </row>
    <row r="3" spans="1:24" ht="15.75" customHeight="1">
      <c r="A3" s="12"/>
      <c r="B3" s="75" t="s">
        <v>82</v>
      </c>
      <c r="C3" s="40"/>
      <c r="D3" s="63" t="s">
        <v>39</v>
      </c>
      <c r="E3" s="64"/>
      <c r="F3" s="65"/>
      <c r="G3" s="63" t="s">
        <v>47</v>
      </c>
      <c r="H3" s="64"/>
      <c r="I3" s="64"/>
      <c r="J3" s="64"/>
      <c r="K3" s="64"/>
      <c r="L3" s="85" t="s">
        <v>47</v>
      </c>
      <c r="M3" s="85"/>
      <c r="N3" s="55"/>
      <c r="O3" s="63" t="s">
        <v>51</v>
      </c>
      <c r="P3" s="64"/>
      <c r="Q3" s="64"/>
      <c r="R3" s="64"/>
      <c r="S3" s="64"/>
      <c r="T3" s="64"/>
      <c r="U3" s="12"/>
      <c r="V3" s="75" t="s">
        <v>0</v>
      </c>
      <c r="W3" s="40"/>
      <c r="X3" s="41" t="s">
        <v>71</v>
      </c>
    </row>
    <row r="4" spans="1:24" ht="15.75" customHeight="1">
      <c r="A4" s="12"/>
      <c r="B4" s="76"/>
      <c r="C4" s="40"/>
      <c r="D4" s="66" t="s">
        <v>50</v>
      </c>
      <c r="E4" s="82" t="s">
        <v>48</v>
      </c>
      <c r="F4" s="1" t="s">
        <v>52</v>
      </c>
      <c r="G4" s="68" t="s">
        <v>40</v>
      </c>
      <c r="H4" s="69"/>
      <c r="I4" s="70"/>
      <c r="J4" s="78" t="s">
        <v>1</v>
      </c>
      <c r="K4" s="80" t="s">
        <v>38</v>
      </c>
      <c r="L4" s="69" t="s">
        <v>41</v>
      </c>
      <c r="M4" s="69"/>
      <c r="N4" s="70"/>
      <c r="O4" s="68" t="s">
        <v>42</v>
      </c>
      <c r="P4" s="69"/>
      <c r="Q4" s="70"/>
      <c r="R4" s="78" t="s">
        <v>37</v>
      </c>
      <c r="S4" s="68" t="s">
        <v>87</v>
      </c>
      <c r="T4" s="69"/>
      <c r="U4" s="12"/>
      <c r="V4" s="76"/>
      <c r="W4" s="40"/>
      <c r="X4" s="66" t="s">
        <v>50</v>
      </c>
    </row>
    <row r="5" spans="1:24" ht="31.5" customHeight="1" thickBot="1">
      <c r="A5" s="16"/>
      <c r="B5" s="77"/>
      <c r="C5" s="43"/>
      <c r="D5" s="67"/>
      <c r="E5" s="83"/>
      <c r="F5" s="2" t="s">
        <v>49</v>
      </c>
      <c r="G5" s="17" t="s">
        <v>69</v>
      </c>
      <c r="H5" s="17" t="s">
        <v>3</v>
      </c>
      <c r="I5" s="17" t="s">
        <v>4</v>
      </c>
      <c r="J5" s="79"/>
      <c r="K5" s="81"/>
      <c r="L5" s="35" t="s">
        <v>43</v>
      </c>
      <c r="M5" s="17" t="s">
        <v>5</v>
      </c>
      <c r="N5" s="17" t="s">
        <v>6</v>
      </c>
      <c r="O5" s="17" t="s">
        <v>2</v>
      </c>
      <c r="P5" s="30" t="s">
        <v>3</v>
      </c>
      <c r="Q5" s="30" t="s">
        <v>4</v>
      </c>
      <c r="R5" s="79"/>
      <c r="S5" s="17" t="s">
        <v>7</v>
      </c>
      <c r="T5" s="18" t="s">
        <v>8</v>
      </c>
      <c r="U5" s="12"/>
      <c r="V5" s="77"/>
      <c r="W5" s="43"/>
      <c r="X5" s="67"/>
    </row>
    <row r="6" spans="1:24" ht="17.25" customHeight="1" thickBot="1">
      <c r="A6" s="16"/>
      <c r="B6" s="42" t="s">
        <v>9</v>
      </c>
      <c r="C6" s="43"/>
      <c r="D6" s="71" t="s">
        <v>75</v>
      </c>
      <c r="E6" s="73"/>
      <c r="F6" s="3" t="s">
        <v>76</v>
      </c>
      <c r="G6" s="71" t="s">
        <v>85</v>
      </c>
      <c r="H6" s="72"/>
      <c r="I6" s="72"/>
      <c r="J6" s="72"/>
      <c r="K6" s="72"/>
      <c r="L6" s="72" t="s">
        <v>86</v>
      </c>
      <c r="M6" s="72"/>
      <c r="N6" s="58"/>
      <c r="O6" s="71" t="s">
        <v>77</v>
      </c>
      <c r="P6" s="72"/>
      <c r="Q6" s="72"/>
      <c r="R6" s="58"/>
      <c r="S6" s="19" t="s">
        <v>78</v>
      </c>
      <c r="T6" s="19" t="s">
        <v>78</v>
      </c>
      <c r="U6" s="12"/>
      <c r="V6" s="42" t="s">
        <v>9</v>
      </c>
      <c r="W6" s="43"/>
      <c r="X6" s="44" t="s">
        <v>80</v>
      </c>
    </row>
    <row r="7" spans="1:24" ht="17.25" customHeight="1">
      <c r="A7" s="38"/>
      <c r="B7" s="45" t="s">
        <v>74</v>
      </c>
      <c r="C7" s="46"/>
      <c r="D7" s="61" t="s">
        <v>53</v>
      </c>
      <c r="E7" s="62"/>
      <c r="F7" s="4" t="s">
        <v>36</v>
      </c>
      <c r="G7" s="61" t="s">
        <v>11</v>
      </c>
      <c r="H7" s="74"/>
      <c r="I7" s="62"/>
      <c r="J7" s="36" t="s">
        <v>12</v>
      </c>
      <c r="K7" s="33" t="s">
        <v>11</v>
      </c>
      <c r="L7" s="74" t="s">
        <v>11</v>
      </c>
      <c r="M7" s="74"/>
      <c r="N7" s="62"/>
      <c r="O7" s="61" t="s">
        <v>11</v>
      </c>
      <c r="P7" s="74"/>
      <c r="Q7" s="62"/>
      <c r="R7" s="31" t="s">
        <v>12</v>
      </c>
      <c r="S7" s="61" t="s">
        <v>11</v>
      </c>
      <c r="T7" s="74"/>
      <c r="U7" s="12"/>
      <c r="V7" s="45" t="s">
        <v>10</v>
      </c>
      <c r="W7" s="46"/>
      <c r="X7" s="39" t="s">
        <v>72</v>
      </c>
    </row>
    <row r="8" spans="2:24" ht="19.5" customHeight="1">
      <c r="B8" s="47" t="s">
        <v>13</v>
      </c>
      <c r="C8" s="40"/>
      <c r="D8" s="23">
        <f aca="true" t="shared" si="0" ref="D8:J8">SUM(D9:D10)</f>
        <v>4105.33</v>
      </c>
      <c r="E8" s="24">
        <f t="shared" si="0"/>
        <v>1866.996</v>
      </c>
      <c r="F8" s="14">
        <v>203455</v>
      </c>
      <c r="G8" s="14">
        <f t="shared" si="0"/>
        <v>1426779</v>
      </c>
      <c r="H8" s="14">
        <f t="shared" si="0"/>
        <v>665899</v>
      </c>
      <c r="I8" s="14">
        <f t="shared" si="0"/>
        <v>760880</v>
      </c>
      <c r="J8" s="14">
        <f t="shared" si="0"/>
        <v>558660</v>
      </c>
      <c r="K8" s="37">
        <f>G8/X8</f>
        <v>347.54307205510884</v>
      </c>
      <c r="L8" s="14">
        <f>SUM(L9:L10)</f>
        <v>193428</v>
      </c>
      <c r="M8" s="14">
        <f>SUM(M9:M10)</f>
        <v>857416</v>
      </c>
      <c r="N8" s="14">
        <f>SUM(N9:N10)</f>
        <v>369290</v>
      </c>
      <c r="O8" s="14">
        <f aca="true" t="shared" si="1" ref="O8:T8">O9+O10</f>
        <v>1415581</v>
      </c>
      <c r="P8" s="14">
        <f t="shared" si="1"/>
        <v>659925</v>
      </c>
      <c r="Q8" s="14">
        <f t="shared" si="1"/>
        <v>755656</v>
      </c>
      <c r="R8" s="14">
        <f t="shared" si="1"/>
        <v>557372</v>
      </c>
      <c r="S8" s="14">
        <f t="shared" si="1"/>
        <v>50982</v>
      </c>
      <c r="T8" s="14">
        <f t="shared" si="1"/>
        <v>56211</v>
      </c>
      <c r="U8" s="12"/>
      <c r="V8" s="47" t="s">
        <v>13</v>
      </c>
      <c r="W8" s="40"/>
      <c r="X8" s="23">
        <f>SUM(X9:X10)</f>
        <v>4105.33</v>
      </c>
    </row>
    <row r="9" spans="2:24" ht="30" customHeight="1">
      <c r="B9" s="47" t="s">
        <v>14</v>
      </c>
      <c r="C9" s="40"/>
      <c r="D9" s="23">
        <f>SUM(D11:D23)</f>
        <v>3616.5399999999995</v>
      </c>
      <c r="E9" s="24">
        <f aca="true" t="shared" si="2" ref="E9:J9">SUM(E11:E23)</f>
        <v>1627.036</v>
      </c>
      <c r="F9" s="14">
        <f t="shared" si="2"/>
        <v>171432.94150000002</v>
      </c>
      <c r="G9" s="14">
        <f t="shared" si="2"/>
        <v>1276831</v>
      </c>
      <c r="H9" s="14">
        <f t="shared" si="2"/>
        <v>595337</v>
      </c>
      <c r="I9" s="14">
        <f t="shared" si="2"/>
        <v>681494</v>
      </c>
      <c r="J9" s="14">
        <f t="shared" si="2"/>
        <v>503933</v>
      </c>
      <c r="K9" s="37">
        <f aca="true" t="shared" si="3" ref="K9:K15">G9/X9</f>
        <v>353.053194489761</v>
      </c>
      <c r="L9" s="14">
        <f aca="true" t="shared" si="4" ref="L9:R9">SUM(L11:L23)</f>
        <v>170629</v>
      </c>
      <c r="M9" s="14">
        <f t="shared" si="4"/>
        <v>766086</v>
      </c>
      <c r="N9" s="14">
        <f t="shared" si="4"/>
        <v>333848</v>
      </c>
      <c r="O9" s="14">
        <f>SUM(O11:O23)</f>
        <v>1266568</v>
      </c>
      <c r="P9" s="14">
        <f t="shared" si="4"/>
        <v>589842</v>
      </c>
      <c r="Q9" s="14">
        <f t="shared" si="4"/>
        <v>676726</v>
      </c>
      <c r="R9" s="14">
        <f t="shared" si="4"/>
        <v>502848</v>
      </c>
      <c r="S9" s="14">
        <f>SUM(S11:S23)</f>
        <v>44365</v>
      </c>
      <c r="T9" s="14">
        <f>SUM(T11:T23)</f>
        <v>48834</v>
      </c>
      <c r="V9" s="47" t="s">
        <v>14</v>
      </c>
      <c r="W9" s="40"/>
      <c r="X9" s="23">
        <f>SUM(X11:X23)</f>
        <v>3616.5399999999995</v>
      </c>
    </row>
    <row r="10" spans="2:24" ht="30" customHeight="1">
      <c r="B10" s="47" t="s">
        <v>15</v>
      </c>
      <c r="C10" s="40"/>
      <c r="D10" s="23">
        <f>SUM(D24,D27,D31,D36)</f>
        <v>488.78999999999996</v>
      </c>
      <c r="E10" s="24">
        <f aca="true" t="shared" si="5" ref="E10:T10">SUM(E24,E27,E31,E36)</f>
        <v>239.96</v>
      </c>
      <c r="F10" s="14">
        <f t="shared" si="5"/>
        <v>32022.089099999997</v>
      </c>
      <c r="G10" s="14">
        <f t="shared" si="5"/>
        <v>149948</v>
      </c>
      <c r="H10" s="14">
        <f t="shared" si="5"/>
        <v>70562</v>
      </c>
      <c r="I10" s="14">
        <f t="shared" si="5"/>
        <v>79386</v>
      </c>
      <c r="J10" s="14">
        <f t="shared" si="5"/>
        <v>54727</v>
      </c>
      <c r="K10" s="37">
        <f t="shared" si="3"/>
        <v>306.77387016919334</v>
      </c>
      <c r="L10" s="14">
        <f t="shared" si="5"/>
        <v>22799</v>
      </c>
      <c r="M10" s="14">
        <f t="shared" si="5"/>
        <v>91330</v>
      </c>
      <c r="N10" s="14">
        <f t="shared" si="5"/>
        <v>35442</v>
      </c>
      <c r="O10" s="14">
        <f t="shared" si="5"/>
        <v>149013</v>
      </c>
      <c r="P10" s="14">
        <f t="shared" si="5"/>
        <v>70083</v>
      </c>
      <c r="Q10" s="14">
        <f t="shared" si="5"/>
        <v>78930</v>
      </c>
      <c r="R10" s="14">
        <f t="shared" si="5"/>
        <v>54524</v>
      </c>
      <c r="S10" s="14">
        <f t="shared" si="5"/>
        <v>6617</v>
      </c>
      <c r="T10" s="14">
        <f t="shared" si="5"/>
        <v>7377</v>
      </c>
      <c r="V10" s="47" t="s">
        <v>15</v>
      </c>
      <c r="W10" s="40"/>
      <c r="X10" s="23">
        <f>SUM(X24,X27,X31,X36)</f>
        <v>488.78999999999996</v>
      </c>
    </row>
    <row r="11" spans="2:24" ht="30" customHeight="1">
      <c r="B11" s="47" t="s">
        <v>16</v>
      </c>
      <c r="C11" s="40"/>
      <c r="D11" s="23">
        <v>406.43</v>
      </c>
      <c r="E11" s="25">
        <v>9.592</v>
      </c>
      <c r="F11" s="8">
        <v>22156.2203</v>
      </c>
      <c r="G11" s="8">
        <f>SUM(H11:I11)</f>
        <v>443766</v>
      </c>
      <c r="H11" s="8">
        <v>203574</v>
      </c>
      <c r="I11" s="8">
        <v>240192</v>
      </c>
      <c r="J11" s="8">
        <v>187685</v>
      </c>
      <c r="K11" s="37">
        <f t="shared" si="3"/>
        <v>1091.8632974928032</v>
      </c>
      <c r="L11" s="8">
        <v>55317</v>
      </c>
      <c r="M11" s="8">
        <v>275191</v>
      </c>
      <c r="N11" s="8">
        <v>110405</v>
      </c>
      <c r="O11" s="8">
        <v>440711</v>
      </c>
      <c r="P11" s="8">
        <v>201977</v>
      </c>
      <c r="Q11" s="8">
        <v>238734</v>
      </c>
      <c r="R11" s="8">
        <v>187443</v>
      </c>
      <c r="S11" s="8">
        <v>14318</v>
      </c>
      <c r="T11" s="8">
        <v>15560</v>
      </c>
      <c r="V11" s="47" t="s">
        <v>16</v>
      </c>
      <c r="W11" s="40"/>
      <c r="X11" s="23">
        <v>406.43</v>
      </c>
    </row>
    <row r="12" spans="2:24" ht="16.5" customHeight="1">
      <c r="B12" s="47" t="s">
        <v>17</v>
      </c>
      <c r="C12" s="40"/>
      <c r="D12" s="23">
        <v>426.47</v>
      </c>
      <c r="E12" s="25">
        <v>71.807</v>
      </c>
      <c r="F12" s="8">
        <v>19458.8723</v>
      </c>
      <c r="G12" s="8">
        <f aca="true" t="shared" si="6" ref="G12:G23">SUM(H12:I12)</f>
        <v>261101</v>
      </c>
      <c r="H12" s="8">
        <v>122430</v>
      </c>
      <c r="I12" s="8">
        <v>138671</v>
      </c>
      <c r="J12" s="8">
        <v>104583</v>
      </c>
      <c r="K12" s="37">
        <f t="shared" si="3"/>
        <v>612.2376720519615</v>
      </c>
      <c r="L12" s="8">
        <v>35525</v>
      </c>
      <c r="M12" s="8">
        <v>156652</v>
      </c>
      <c r="N12" s="8">
        <v>66705</v>
      </c>
      <c r="O12" s="8">
        <v>258928</v>
      </c>
      <c r="P12" s="8">
        <v>121190</v>
      </c>
      <c r="Q12" s="8">
        <v>137738</v>
      </c>
      <c r="R12" s="8">
        <v>104161</v>
      </c>
      <c r="S12" s="8">
        <v>10264</v>
      </c>
      <c r="T12" s="8">
        <v>11064</v>
      </c>
      <c r="V12" s="47" t="s">
        <v>17</v>
      </c>
      <c r="W12" s="40"/>
      <c r="X12" s="23">
        <v>426.47</v>
      </c>
    </row>
    <row r="13" spans="2:24" ht="16.5" customHeight="1">
      <c r="B13" s="47" t="s">
        <v>18</v>
      </c>
      <c r="C13" s="40"/>
      <c r="D13" s="23">
        <v>82.78</v>
      </c>
      <c r="E13" s="25">
        <v>0.133</v>
      </c>
      <c r="F13" s="8">
        <v>3708.5547</v>
      </c>
      <c r="G13" s="8">
        <f t="shared" si="6"/>
        <v>47455</v>
      </c>
      <c r="H13" s="8">
        <v>21985</v>
      </c>
      <c r="I13" s="8">
        <v>25470</v>
      </c>
      <c r="J13" s="8">
        <v>17039</v>
      </c>
      <c r="K13" s="37">
        <f t="shared" si="3"/>
        <v>573.266489490215</v>
      </c>
      <c r="L13" s="8">
        <v>6361</v>
      </c>
      <c r="M13" s="8">
        <v>27120</v>
      </c>
      <c r="N13" s="8">
        <v>13878</v>
      </c>
      <c r="O13" s="8">
        <v>46980</v>
      </c>
      <c r="P13" s="8">
        <v>21725</v>
      </c>
      <c r="Q13" s="8">
        <v>25255</v>
      </c>
      <c r="R13" s="8">
        <v>17011</v>
      </c>
      <c r="S13" s="8">
        <v>1518</v>
      </c>
      <c r="T13" s="8">
        <v>1680</v>
      </c>
      <c r="V13" s="47" t="s">
        <v>18</v>
      </c>
      <c r="W13" s="40"/>
      <c r="X13" s="23">
        <v>82.78</v>
      </c>
    </row>
    <row r="14" spans="2:24" ht="16.5" customHeight="1">
      <c r="B14" s="47" t="s">
        <v>19</v>
      </c>
      <c r="C14" s="40"/>
      <c r="D14" s="23">
        <v>321.25</v>
      </c>
      <c r="E14" s="7">
        <v>0.382</v>
      </c>
      <c r="F14" s="8">
        <v>20827.4969</v>
      </c>
      <c r="G14" s="8">
        <f t="shared" si="6"/>
        <v>140752</v>
      </c>
      <c r="H14" s="8">
        <v>66192</v>
      </c>
      <c r="I14" s="8">
        <v>74560</v>
      </c>
      <c r="J14" s="8">
        <v>50989</v>
      </c>
      <c r="K14" s="37">
        <f t="shared" si="3"/>
        <v>438.1385214007782</v>
      </c>
      <c r="L14" s="8">
        <v>20146</v>
      </c>
      <c r="M14" s="8">
        <v>87201</v>
      </c>
      <c r="N14" s="8">
        <v>32811</v>
      </c>
      <c r="O14" s="8">
        <v>139936</v>
      </c>
      <c r="P14" s="8">
        <v>65726</v>
      </c>
      <c r="Q14" s="8">
        <v>74210</v>
      </c>
      <c r="R14" s="8">
        <v>50948</v>
      </c>
      <c r="S14" s="8">
        <v>5404</v>
      </c>
      <c r="T14" s="8">
        <v>5592</v>
      </c>
      <c r="V14" s="47" t="s">
        <v>19</v>
      </c>
      <c r="W14" s="40"/>
      <c r="X14" s="23">
        <v>321.25</v>
      </c>
    </row>
    <row r="15" spans="2:24" ht="16.5" customHeight="1">
      <c r="B15" s="47" t="s">
        <v>20</v>
      </c>
      <c r="C15" s="40"/>
      <c r="D15" s="23">
        <v>126.56</v>
      </c>
      <c r="E15" s="25">
        <v>2.612</v>
      </c>
      <c r="F15" s="8">
        <v>5127.2261</v>
      </c>
      <c r="G15" s="8">
        <f t="shared" si="6"/>
        <v>90517</v>
      </c>
      <c r="H15" s="8">
        <v>42952</v>
      </c>
      <c r="I15" s="8">
        <v>47565</v>
      </c>
      <c r="J15" s="8">
        <v>34044</v>
      </c>
      <c r="K15" s="37">
        <f t="shared" si="3"/>
        <v>715.2101769911504</v>
      </c>
      <c r="L15" s="8">
        <v>15241</v>
      </c>
      <c r="M15" s="8">
        <v>56821</v>
      </c>
      <c r="N15" s="8">
        <v>18096</v>
      </c>
      <c r="O15" s="8">
        <v>90472</v>
      </c>
      <c r="P15" s="8">
        <v>42823</v>
      </c>
      <c r="Q15" s="8">
        <v>47649</v>
      </c>
      <c r="R15" s="8">
        <v>34230</v>
      </c>
      <c r="S15" s="8">
        <v>4369</v>
      </c>
      <c r="T15" s="8">
        <v>4148</v>
      </c>
      <c r="V15" s="47" t="s">
        <v>20</v>
      </c>
      <c r="W15" s="40"/>
      <c r="X15" s="23">
        <v>126.56</v>
      </c>
    </row>
    <row r="16" spans="2:24" ht="29.25" customHeight="1">
      <c r="B16" s="47" t="s">
        <v>21</v>
      </c>
      <c r="C16" s="40"/>
      <c r="D16" s="23">
        <v>235.63</v>
      </c>
      <c r="E16" s="25">
        <v>202.555</v>
      </c>
      <c r="F16" s="8">
        <v>13110.5347</v>
      </c>
      <c r="G16" s="8">
        <f t="shared" si="6"/>
        <v>34905</v>
      </c>
      <c r="H16" s="8">
        <v>16187</v>
      </c>
      <c r="I16" s="8">
        <v>18718</v>
      </c>
      <c r="J16" s="8">
        <v>12885</v>
      </c>
      <c r="K16" s="37">
        <f aca="true" t="shared" si="7" ref="K16:K23">G16/X16</f>
        <v>148.13478759071427</v>
      </c>
      <c r="L16" s="8">
        <v>4476</v>
      </c>
      <c r="M16" s="8">
        <v>18850</v>
      </c>
      <c r="N16" s="8">
        <v>11579</v>
      </c>
      <c r="O16" s="8">
        <v>34547</v>
      </c>
      <c r="P16" s="8">
        <v>16044</v>
      </c>
      <c r="Q16" s="8">
        <v>18503</v>
      </c>
      <c r="R16" s="8">
        <v>12836</v>
      </c>
      <c r="S16" s="8">
        <v>1020</v>
      </c>
      <c r="T16" s="8">
        <v>1266</v>
      </c>
      <c r="V16" s="47" t="s">
        <v>21</v>
      </c>
      <c r="W16" s="40"/>
      <c r="X16" s="23">
        <v>235.63</v>
      </c>
    </row>
    <row r="17" spans="2:24" ht="16.5" customHeight="1">
      <c r="B17" s="47" t="s">
        <v>22</v>
      </c>
      <c r="C17" s="40"/>
      <c r="D17" s="23">
        <v>130.38</v>
      </c>
      <c r="E17" s="25">
        <v>36.241</v>
      </c>
      <c r="F17" s="8">
        <v>7720.5532</v>
      </c>
      <c r="G17" s="8">
        <f t="shared" si="6"/>
        <v>25145</v>
      </c>
      <c r="H17" s="8">
        <v>11914</v>
      </c>
      <c r="I17" s="8">
        <v>13231</v>
      </c>
      <c r="J17" s="8">
        <v>9214</v>
      </c>
      <c r="K17" s="37">
        <f t="shared" si="7"/>
        <v>192.8593342537199</v>
      </c>
      <c r="L17" s="8">
        <v>3360</v>
      </c>
      <c r="M17" s="8">
        <v>14198</v>
      </c>
      <c r="N17" s="8">
        <v>7523</v>
      </c>
      <c r="O17" s="8">
        <v>24921</v>
      </c>
      <c r="P17" s="8">
        <v>11824</v>
      </c>
      <c r="Q17" s="8">
        <v>13097</v>
      </c>
      <c r="R17" s="8">
        <v>9172</v>
      </c>
      <c r="S17" s="8">
        <v>774</v>
      </c>
      <c r="T17" s="8">
        <v>1023</v>
      </c>
      <c r="V17" s="47" t="s">
        <v>22</v>
      </c>
      <c r="W17" s="40"/>
      <c r="X17" s="23">
        <v>130.38</v>
      </c>
    </row>
    <row r="18" spans="2:24" ht="16.5" customHeight="1">
      <c r="B18" s="47" t="s">
        <v>45</v>
      </c>
      <c r="C18" s="40"/>
      <c r="D18" s="10">
        <v>708.85</v>
      </c>
      <c r="E18" s="7">
        <v>708.843</v>
      </c>
      <c r="F18" s="9">
        <v>16599.8694</v>
      </c>
      <c r="G18" s="8">
        <f t="shared" si="6"/>
        <v>34407</v>
      </c>
      <c r="H18" s="9">
        <v>16705</v>
      </c>
      <c r="I18" s="9">
        <v>17702</v>
      </c>
      <c r="J18" s="9">
        <v>13813</v>
      </c>
      <c r="K18" s="37">
        <f t="shared" si="7"/>
        <v>48.53918318403047</v>
      </c>
      <c r="L18" s="6">
        <v>4837</v>
      </c>
      <c r="M18" s="6">
        <v>19435</v>
      </c>
      <c r="N18" s="6">
        <v>10135</v>
      </c>
      <c r="O18" s="8">
        <v>33685</v>
      </c>
      <c r="P18" s="8">
        <v>16335</v>
      </c>
      <c r="Q18" s="8">
        <v>17350</v>
      </c>
      <c r="R18" s="8">
        <v>13614</v>
      </c>
      <c r="S18" s="20">
        <v>1329</v>
      </c>
      <c r="T18" s="20">
        <v>1762</v>
      </c>
      <c r="V18" s="47" t="s">
        <v>45</v>
      </c>
      <c r="W18" s="40"/>
      <c r="X18" s="10">
        <v>708.85</v>
      </c>
    </row>
    <row r="19" spans="2:24" ht="16.5" customHeight="1">
      <c r="B19" s="47" t="s">
        <v>46</v>
      </c>
      <c r="C19" s="40"/>
      <c r="D19" s="10">
        <v>138.56</v>
      </c>
      <c r="E19" s="7">
        <v>137.939</v>
      </c>
      <c r="F19" s="9">
        <v>8707.0762</v>
      </c>
      <c r="G19" s="8">
        <f t="shared" si="6"/>
        <v>29377</v>
      </c>
      <c r="H19" s="9">
        <v>13917</v>
      </c>
      <c r="I19" s="9">
        <v>15460</v>
      </c>
      <c r="J19" s="9">
        <v>10401</v>
      </c>
      <c r="K19" s="37">
        <f t="shared" si="7"/>
        <v>212.01645496535795</v>
      </c>
      <c r="L19" s="6">
        <v>4178</v>
      </c>
      <c r="M19" s="6">
        <v>15855</v>
      </c>
      <c r="N19" s="6">
        <v>9342</v>
      </c>
      <c r="O19" s="8">
        <v>28877</v>
      </c>
      <c r="P19" s="8">
        <v>13672</v>
      </c>
      <c r="Q19" s="8">
        <v>15205</v>
      </c>
      <c r="R19" s="8">
        <v>10309</v>
      </c>
      <c r="S19" s="20">
        <v>725</v>
      </c>
      <c r="T19" s="20">
        <v>993</v>
      </c>
      <c r="V19" s="47" t="s">
        <v>46</v>
      </c>
      <c r="W19" s="40"/>
      <c r="X19" s="10">
        <v>138.56</v>
      </c>
    </row>
    <row r="20" spans="2:24" ht="16.5" customHeight="1">
      <c r="B20" s="47" t="s">
        <v>54</v>
      </c>
      <c r="C20" s="40"/>
      <c r="D20" s="10">
        <v>420.85</v>
      </c>
      <c r="E20" s="7">
        <v>421.454</v>
      </c>
      <c r="F20" s="9">
        <v>16359.0995</v>
      </c>
      <c r="G20" s="8">
        <f t="shared" si="6"/>
        <v>40622</v>
      </c>
      <c r="H20" s="9">
        <v>18782</v>
      </c>
      <c r="I20" s="9">
        <v>21840</v>
      </c>
      <c r="J20" s="9">
        <v>18382</v>
      </c>
      <c r="K20" s="37">
        <f t="shared" si="7"/>
        <v>96.52370203160271</v>
      </c>
      <c r="L20" s="6">
        <v>4807</v>
      </c>
      <c r="M20" s="6">
        <v>22242</v>
      </c>
      <c r="N20" s="6">
        <v>13545</v>
      </c>
      <c r="O20" s="8">
        <v>39993</v>
      </c>
      <c r="P20" s="8">
        <v>18451</v>
      </c>
      <c r="Q20" s="8">
        <v>21542</v>
      </c>
      <c r="R20" s="8">
        <v>18266</v>
      </c>
      <c r="S20" s="20">
        <v>1319</v>
      </c>
      <c r="T20" s="20">
        <v>1661</v>
      </c>
      <c r="V20" s="47" t="s">
        <v>54</v>
      </c>
      <c r="W20" s="40"/>
      <c r="X20" s="10">
        <v>420.85</v>
      </c>
    </row>
    <row r="21" spans="2:24" ht="30" customHeight="1">
      <c r="B21" s="47" t="s">
        <v>55</v>
      </c>
      <c r="C21" s="40"/>
      <c r="D21" s="10">
        <v>241.95</v>
      </c>
      <c r="E21" s="7">
        <v>35.451</v>
      </c>
      <c r="F21" s="9">
        <v>15382.5259</v>
      </c>
      <c r="G21" s="8">
        <f t="shared" si="6"/>
        <v>31176</v>
      </c>
      <c r="H21" s="9">
        <v>15156</v>
      </c>
      <c r="I21" s="9">
        <v>16020</v>
      </c>
      <c r="J21" s="9">
        <v>11875</v>
      </c>
      <c r="K21" s="37">
        <f t="shared" si="7"/>
        <v>128.85306881587104</v>
      </c>
      <c r="L21" s="6">
        <v>3710</v>
      </c>
      <c r="M21" s="6">
        <v>17501</v>
      </c>
      <c r="N21" s="6">
        <v>9965</v>
      </c>
      <c r="O21" s="8">
        <v>30859</v>
      </c>
      <c r="P21" s="9">
        <v>15016</v>
      </c>
      <c r="Q21" s="9">
        <v>15843</v>
      </c>
      <c r="R21" s="9">
        <v>11784</v>
      </c>
      <c r="S21" s="9">
        <v>803</v>
      </c>
      <c r="T21" s="9">
        <v>1017</v>
      </c>
      <c r="V21" s="47" t="s">
        <v>55</v>
      </c>
      <c r="W21" s="40"/>
      <c r="X21" s="10">
        <v>241.95</v>
      </c>
    </row>
    <row r="22" spans="2:24" ht="16.5" customHeight="1">
      <c r="B22" s="47" t="s">
        <v>58</v>
      </c>
      <c r="C22" s="40"/>
      <c r="D22" s="10">
        <v>206.92</v>
      </c>
      <c r="E22" s="26">
        <v>0.027</v>
      </c>
      <c r="F22" s="9">
        <v>11054.3772</v>
      </c>
      <c r="G22" s="8">
        <f t="shared" si="6"/>
        <v>47245</v>
      </c>
      <c r="H22" s="20">
        <v>22262</v>
      </c>
      <c r="I22" s="20">
        <v>24983</v>
      </c>
      <c r="J22" s="20">
        <v>15863</v>
      </c>
      <c r="K22" s="37">
        <f t="shared" si="7"/>
        <v>228.32495650492945</v>
      </c>
      <c r="L22" s="20">
        <v>6310</v>
      </c>
      <c r="M22" s="20">
        <v>27283</v>
      </c>
      <c r="N22" s="20">
        <v>13609</v>
      </c>
      <c r="O22" s="8">
        <v>46836</v>
      </c>
      <c r="P22" s="9">
        <v>22050</v>
      </c>
      <c r="Q22" s="9">
        <v>24786</v>
      </c>
      <c r="R22" s="9">
        <v>15887</v>
      </c>
      <c r="S22" s="9">
        <v>1408</v>
      </c>
      <c r="T22" s="9">
        <v>1609</v>
      </c>
      <c r="V22" s="47" t="s">
        <v>58</v>
      </c>
      <c r="W22" s="40"/>
      <c r="X22" s="10">
        <v>206.92</v>
      </c>
    </row>
    <row r="23" spans="2:24" ht="16.5" customHeight="1">
      <c r="B23" s="47" t="s">
        <v>59</v>
      </c>
      <c r="C23" s="40"/>
      <c r="D23" s="10">
        <v>169.91</v>
      </c>
      <c r="E23" s="10" t="s">
        <v>73</v>
      </c>
      <c r="F23" s="9">
        <v>11220.5351</v>
      </c>
      <c r="G23" s="8">
        <f t="shared" si="6"/>
        <v>50363</v>
      </c>
      <c r="H23" s="20">
        <v>23281</v>
      </c>
      <c r="I23" s="20">
        <v>27082</v>
      </c>
      <c r="J23" s="20">
        <v>17160</v>
      </c>
      <c r="K23" s="37">
        <f t="shared" si="7"/>
        <v>296.40986404567127</v>
      </c>
      <c r="L23" s="20">
        <v>6361</v>
      </c>
      <c r="M23" s="20">
        <v>27737</v>
      </c>
      <c r="N23" s="20">
        <v>16255</v>
      </c>
      <c r="O23" s="8">
        <v>49823</v>
      </c>
      <c r="P23" s="9">
        <v>23009</v>
      </c>
      <c r="Q23" s="9">
        <v>26814</v>
      </c>
      <c r="R23" s="9">
        <v>17187</v>
      </c>
      <c r="S23" s="9">
        <v>1114</v>
      </c>
      <c r="T23" s="9">
        <v>1459</v>
      </c>
      <c r="V23" s="47" t="s">
        <v>59</v>
      </c>
      <c r="W23" s="40"/>
      <c r="X23" s="10">
        <v>169.91</v>
      </c>
    </row>
    <row r="24" spans="2:24" ht="30" customHeight="1">
      <c r="B24" s="47" t="s">
        <v>23</v>
      </c>
      <c r="C24" s="40"/>
      <c r="D24" s="23">
        <f aca="true" t="shared" si="8" ref="D24:J24">SUM(D25:D26)</f>
        <v>49.58</v>
      </c>
      <c r="E24" s="24">
        <f t="shared" si="8"/>
        <v>0.46399999999999997</v>
      </c>
      <c r="F24" s="14">
        <f t="shared" si="8"/>
        <v>3817.3001000000004</v>
      </c>
      <c r="G24" s="14">
        <f t="shared" si="8"/>
        <v>72645</v>
      </c>
      <c r="H24" s="14">
        <f t="shared" si="8"/>
        <v>34463</v>
      </c>
      <c r="I24" s="14">
        <f t="shared" si="8"/>
        <v>38182</v>
      </c>
      <c r="J24" s="14">
        <f t="shared" si="8"/>
        <v>26265</v>
      </c>
      <c r="K24" s="37">
        <f aca="true" t="shared" si="9" ref="K24:K32">G24/X24</f>
        <v>1465.2077450584914</v>
      </c>
      <c r="L24" s="14">
        <f>+L25+L26</f>
        <v>12214</v>
      </c>
      <c r="M24" s="14">
        <f>+M25+M26</f>
        <v>46490</v>
      </c>
      <c r="N24" s="14">
        <f>+N25+N26</f>
        <v>13606</v>
      </c>
      <c r="O24" s="14">
        <f aca="true" t="shared" si="10" ref="O24:T24">SUM(O25:O26)</f>
        <v>72281</v>
      </c>
      <c r="P24" s="14">
        <f t="shared" si="10"/>
        <v>34258</v>
      </c>
      <c r="Q24" s="14">
        <f t="shared" si="10"/>
        <v>38023</v>
      </c>
      <c r="R24" s="14">
        <f t="shared" si="10"/>
        <v>26149</v>
      </c>
      <c r="S24" s="14">
        <f t="shared" si="10"/>
        <v>3907</v>
      </c>
      <c r="T24" s="14">
        <f t="shared" si="10"/>
        <v>4274</v>
      </c>
      <c r="V24" s="47" t="s">
        <v>23</v>
      </c>
      <c r="W24" s="40"/>
      <c r="X24" s="23">
        <f>SUM(X25:X26)</f>
        <v>49.58</v>
      </c>
    </row>
    <row r="25" spans="2:24" ht="30" customHeight="1">
      <c r="B25" s="48" t="s">
        <v>24</v>
      </c>
      <c r="C25" s="40"/>
      <c r="D25" s="23">
        <v>28.81</v>
      </c>
      <c r="E25" s="25">
        <v>0.055</v>
      </c>
      <c r="F25" s="8">
        <v>2207.4459</v>
      </c>
      <c r="G25" s="8">
        <f>SUM(H25:I25)</f>
        <v>42535</v>
      </c>
      <c r="H25" s="20">
        <v>20006</v>
      </c>
      <c r="I25" s="20">
        <v>22529</v>
      </c>
      <c r="J25" s="20">
        <v>15478</v>
      </c>
      <c r="K25" s="37">
        <f t="shared" si="9"/>
        <v>1476.3970843457134</v>
      </c>
      <c r="L25" s="8">
        <v>7058</v>
      </c>
      <c r="M25" s="8">
        <v>27075</v>
      </c>
      <c r="N25" s="8">
        <v>8068</v>
      </c>
      <c r="O25" s="8">
        <v>42466</v>
      </c>
      <c r="P25" s="9">
        <v>19987</v>
      </c>
      <c r="Q25" s="9">
        <v>22479</v>
      </c>
      <c r="R25" s="9">
        <v>15526</v>
      </c>
      <c r="S25" s="9">
        <v>2224</v>
      </c>
      <c r="T25" s="9">
        <v>2333</v>
      </c>
      <c r="V25" s="48" t="s">
        <v>24</v>
      </c>
      <c r="W25" s="40"/>
      <c r="X25" s="23">
        <v>28.81</v>
      </c>
    </row>
    <row r="26" spans="2:24" ht="16.5" customHeight="1">
      <c r="B26" s="48" t="s">
        <v>25</v>
      </c>
      <c r="C26" s="40"/>
      <c r="D26" s="23">
        <v>20.77</v>
      </c>
      <c r="E26" s="25">
        <v>0.409</v>
      </c>
      <c r="F26" s="8">
        <v>1609.8542</v>
      </c>
      <c r="G26" s="8">
        <f>SUM(H26:I26)</f>
        <v>30110</v>
      </c>
      <c r="H26" s="20">
        <v>14457</v>
      </c>
      <c r="I26" s="20">
        <v>15653</v>
      </c>
      <c r="J26" s="20">
        <v>10787</v>
      </c>
      <c r="K26" s="37">
        <f t="shared" si="9"/>
        <v>1449.6870486278285</v>
      </c>
      <c r="L26" s="8">
        <v>5156</v>
      </c>
      <c r="M26" s="8">
        <v>19415</v>
      </c>
      <c r="N26" s="8">
        <v>5538</v>
      </c>
      <c r="O26" s="8">
        <v>29815</v>
      </c>
      <c r="P26" s="9">
        <v>14271</v>
      </c>
      <c r="Q26" s="9">
        <v>15544</v>
      </c>
      <c r="R26" s="9">
        <v>10623</v>
      </c>
      <c r="S26" s="9">
        <v>1683</v>
      </c>
      <c r="T26" s="9">
        <v>1941</v>
      </c>
      <c r="V26" s="48" t="s">
        <v>25</v>
      </c>
      <c r="W26" s="40"/>
      <c r="X26" s="23">
        <v>20.77</v>
      </c>
    </row>
    <row r="27" spans="2:24" ht="30" customHeight="1">
      <c r="B27" s="47" t="s">
        <v>26</v>
      </c>
      <c r="C27" s="40"/>
      <c r="D27" s="23">
        <f>SUM(D28:D30)</f>
        <v>167.47</v>
      </c>
      <c r="E27" s="24">
        <f aca="true" t="shared" si="11" ref="E27:J27">SUM(E28:E30)</f>
        <v>0.077</v>
      </c>
      <c r="F27" s="14">
        <f t="shared" si="11"/>
        <v>11001.9257</v>
      </c>
      <c r="G27" s="14">
        <f t="shared" si="11"/>
        <v>38781</v>
      </c>
      <c r="H27" s="14">
        <f t="shared" si="11"/>
        <v>18204</v>
      </c>
      <c r="I27" s="14">
        <f t="shared" si="11"/>
        <v>20577</v>
      </c>
      <c r="J27" s="14">
        <f t="shared" si="11"/>
        <v>12671</v>
      </c>
      <c r="K27" s="37">
        <f t="shared" si="9"/>
        <v>231.56983340299755</v>
      </c>
      <c r="L27" s="14">
        <f>SUM(L28:L30)</f>
        <v>5359</v>
      </c>
      <c r="M27" s="14">
        <f>SUM(M28:M30)</f>
        <v>23105</v>
      </c>
      <c r="N27" s="14">
        <f>SUM(N28:N30)</f>
        <v>10279</v>
      </c>
      <c r="O27" s="14">
        <f aca="true" t="shared" si="12" ref="O27:T27">SUM(O28:O30)</f>
        <v>38613</v>
      </c>
      <c r="P27" s="14">
        <f t="shared" si="12"/>
        <v>18125</v>
      </c>
      <c r="Q27" s="14">
        <f t="shared" si="12"/>
        <v>20488</v>
      </c>
      <c r="R27" s="14">
        <f t="shared" si="12"/>
        <v>12680</v>
      </c>
      <c r="S27" s="14">
        <f t="shared" si="12"/>
        <v>1334</v>
      </c>
      <c r="T27" s="14">
        <f t="shared" si="12"/>
        <v>1350</v>
      </c>
      <c r="V27" s="47" t="s">
        <v>26</v>
      </c>
      <c r="W27" s="40"/>
      <c r="X27" s="23">
        <f>SUM(X28:X30)</f>
        <v>167.47</v>
      </c>
    </row>
    <row r="28" spans="2:24" ht="30" customHeight="1">
      <c r="B28" s="20" t="s">
        <v>27</v>
      </c>
      <c r="C28" s="40"/>
      <c r="D28" s="23">
        <v>74.25</v>
      </c>
      <c r="E28" s="7" t="s">
        <v>61</v>
      </c>
      <c r="F28" s="8">
        <v>4447.8113</v>
      </c>
      <c r="G28" s="8">
        <f>SUM(H28:I28)</f>
        <v>8903</v>
      </c>
      <c r="H28" s="8">
        <v>4158</v>
      </c>
      <c r="I28" s="8">
        <v>4745</v>
      </c>
      <c r="J28" s="8">
        <v>2747</v>
      </c>
      <c r="K28" s="37">
        <f t="shared" si="9"/>
        <v>119.9057239057239</v>
      </c>
      <c r="L28" s="8">
        <v>1027</v>
      </c>
      <c r="M28" s="8">
        <v>5157</v>
      </c>
      <c r="N28" s="8">
        <v>2716</v>
      </c>
      <c r="O28" s="8">
        <v>8885</v>
      </c>
      <c r="P28" s="8">
        <v>4157</v>
      </c>
      <c r="Q28" s="8">
        <v>4728</v>
      </c>
      <c r="R28" s="8">
        <v>2758</v>
      </c>
      <c r="S28" s="8">
        <v>243</v>
      </c>
      <c r="T28" s="8">
        <v>353</v>
      </c>
      <c r="V28" s="20" t="s">
        <v>27</v>
      </c>
      <c r="W28" s="40"/>
      <c r="X28" s="23">
        <v>74.25</v>
      </c>
    </row>
    <row r="29" spans="2:24" ht="16.5" customHeight="1">
      <c r="B29" s="20" t="s">
        <v>28</v>
      </c>
      <c r="C29" s="40"/>
      <c r="D29" s="23">
        <v>37.25</v>
      </c>
      <c r="E29" s="25">
        <v>0.077</v>
      </c>
      <c r="F29" s="8">
        <v>2448.8743</v>
      </c>
      <c r="G29" s="8">
        <f>SUM(H29:I29)</f>
        <v>14651</v>
      </c>
      <c r="H29" s="8">
        <v>6922</v>
      </c>
      <c r="I29" s="8">
        <v>7729</v>
      </c>
      <c r="J29" s="8">
        <v>5144</v>
      </c>
      <c r="K29" s="37">
        <f t="shared" si="9"/>
        <v>393.3154362416107</v>
      </c>
      <c r="L29" s="8">
        <v>2186</v>
      </c>
      <c r="M29" s="8">
        <v>8757</v>
      </c>
      <c r="N29" s="8">
        <v>3676</v>
      </c>
      <c r="O29" s="8">
        <v>14567</v>
      </c>
      <c r="P29" s="8">
        <v>6855</v>
      </c>
      <c r="Q29" s="8">
        <v>7712</v>
      </c>
      <c r="R29" s="8">
        <v>5139</v>
      </c>
      <c r="S29" s="8">
        <v>550</v>
      </c>
      <c r="T29" s="8">
        <v>520</v>
      </c>
      <c r="V29" s="20" t="s">
        <v>28</v>
      </c>
      <c r="W29" s="40"/>
      <c r="X29" s="23">
        <v>37.25</v>
      </c>
    </row>
    <row r="30" spans="2:24" ht="16.5" customHeight="1">
      <c r="B30" s="20" t="s">
        <v>29</v>
      </c>
      <c r="C30" s="40"/>
      <c r="D30" s="23">
        <v>55.97</v>
      </c>
      <c r="E30" s="7" t="s">
        <v>61</v>
      </c>
      <c r="F30" s="8">
        <v>4105.2401</v>
      </c>
      <c r="G30" s="8">
        <f>SUM(H30:I30)</f>
        <v>15227</v>
      </c>
      <c r="H30" s="8">
        <v>7124</v>
      </c>
      <c r="I30" s="8">
        <v>8103</v>
      </c>
      <c r="J30" s="8">
        <v>4780</v>
      </c>
      <c r="K30" s="37">
        <f t="shared" si="9"/>
        <v>272.05645881722353</v>
      </c>
      <c r="L30" s="8">
        <v>2146</v>
      </c>
      <c r="M30" s="8">
        <v>9191</v>
      </c>
      <c r="N30" s="8">
        <v>3887</v>
      </c>
      <c r="O30" s="8">
        <v>15161</v>
      </c>
      <c r="P30" s="8">
        <v>7113</v>
      </c>
      <c r="Q30" s="8">
        <v>8048</v>
      </c>
      <c r="R30" s="8">
        <v>4783</v>
      </c>
      <c r="S30" s="8">
        <v>541</v>
      </c>
      <c r="T30" s="8">
        <v>477</v>
      </c>
      <c r="V30" s="20" t="s">
        <v>29</v>
      </c>
      <c r="W30" s="40"/>
      <c r="X30" s="23">
        <v>55.97</v>
      </c>
    </row>
    <row r="31" spans="2:24" ht="30" customHeight="1">
      <c r="B31" s="47" t="s">
        <v>30</v>
      </c>
      <c r="C31" s="40"/>
      <c r="D31" s="29">
        <f aca="true" t="shared" si="13" ref="D31:J31">SUM(D32:D35)</f>
        <v>57.76</v>
      </c>
      <c r="E31" s="25">
        <f t="shared" si="13"/>
        <v>25.55</v>
      </c>
      <c r="F31" s="29">
        <f t="shared" si="13"/>
        <v>7966.3609</v>
      </c>
      <c r="G31" s="6">
        <f t="shared" si="13"/>
        <v>16448</v>
      </c>
      <c r="H31" s="6">
        <f t="shared" si="13"/>
        <v>7656</v>
      </c>
      <c r="I31" s="6">
        <f t="shared" si="13"/>
        <v>8792</v>
      </c>
      <c r="J31" s="6">
        <f t="shared" si="13"/>
        <v>6171</v>
      </c>
      <c r="K31" s="37">
        <f t="shared" si="9"/>
        <v>284.7645429362881</v>
      </c>
      <c r="L31" s="6">
        <f>SUM(L32:L35)</f>
        <v>2483</v>
      </c>
      <c r="M31" s="6">
        <f>SUM(M32:M35)</f>
        <v>9786</v>
      </c>
      <c r="N31" s="6">
        <f>SUM(N32:N35)</f>
        <v>4175</v>
      </c>
      <c r="O31" s="6">
        <f aca="true" t="shared" si="14" ref="O31:T31">SUM(O32:O35)</f>
        <v>16397</v>
      </c>
      <c r="P31" s="6">
        <f t="shared" si="14"/>
        <v>7622</v>
      </c>
      <c r="Q31" s="6">
        <f t="shared" si="14"/>
        <v>8775</v>
      </c>
      <c r="R31" s="6">
        <f t="shared" si="14"/>
        <v>6168</v>
      </c>
      <c r="S31" s="6">
        <f t="shared" si="14"/>
        <v>717</v>
      </c>
      <c r="T31" s="6">
        <f t="shared" si="14"/>
        <v>857</v>
      </c>
      <c r="V31" s="47" t="s">
        <v>30</v>
      </c>
      <c r="W31" s="40"/>
      <c r="X31" s="29">
        <f>SUM(X32:X35)</f>
        <v>57.76</v>
      </c>
    </row>
    <row r="32" spans="2:24" ht="30" customHeight="1">
      <c r="B32" s="20" t="s">
        <v>31</v>
      </c>
      <c r="C32" s="40"/>
      <c r="D32" s="29">
        <v>25.46</v>
      </c>
      <c r="E32" s="7">
        <v>25.55</v>
      </c>
      <c r="F32" s="8">
        <v>962.4604</v>
      </c>
      <c r="G32" s="8">
        <v>2849</v>
      </c>
      <c r="H32" s="8">
        <v>1313</v>
      </c>
      <c r="I32" s="8">
        <v>1536</v>
      </c>
      <c r="J32" s="8">
        <v>1287</v>
      </c>
      <c r="K32" s="37">
        <f t="shared" si="9"/>
        <v>111.90102120974076</v>
      </c>
      <c r="L32" s="8">
        <v>232</v>
      </c>
      <c r="M32" s="8">
        <v>1380</v>
      </c>
      <c r="N32" s="8">
        <v>1237</v>
      </c>
      <c r="O32" s="8">
        <v>2810</v>
      </c>
      <c r="P32" s="20">
        <v>1280</v>
      </c>
      <c r="Q32" s="8">
        <v>1530</v>
      </c>
      <c r="R32" s="8">
        <v>1279</v>
      </c>
      <c r="S32" s="8">
        <v>89</v>
      </c>
      <c r="T32" s="8">
        <v>154</v>
      </c>
      <c r="V32" s="20" t="s">
        <v>31</v>
      </c>
      <c r="W32" s="40"/>
      <c r="X32" s="29">
        <v>25.46</v>
      </c>
    </row>
    <row r="33" spans="2:24" ht="16.5" customHeight="1">
      <c r="B33" s="20" t="s">
        <v>32</v>
      </c>
      <c r="C33" s="40"/>
      <c r="D33" s="5" t="s">
        <v>57</v>
      </c>
      <c r="E33" s="7" t="s">
        <v>62</v>
      </c>
      <c r="F33" s="8">
        <v>2510.2488</v>
      </c>
      <c r="G33" s="20" t="s">
        <v>57</v>
      </c>
      <c r="H33" s="20" t="s">
        <v>57</v>
      </c>
      <c r="I33" s="20" t="s">
        <v>57</v>
      </c>
      <c r="J33" s="20" t="s">
        <v>83</v>
      </c>
      <c r="K33" s="20" t="s">
        <v>84</v>
      </c>
      <c r="L33" s="20" t="s">
        <v>84</v>
      </c>
      <c r="M33" s="20" t="s">
        <v>84</v>
      </c>
      <c r="N33" s="20" t="s">
        <v>84</v>
      </c>
      <c r="O33" s="20" t="s">
        <v>57</v>
      </c>
      <c r="P33" s="7" t="s">
        <v>57</v>
      </c>
      <c r="Q33" s="7" t="s">
        <v>57</v>
      </c>
      <c r="R33" s="7" t="s">
        <v>57</v>
      </c>
      <c r="S33" s="7" t="s">
        <v>57</v>
      </c>
      <c r="T33" s="7" t="s">
        <v>57</v>
      </c>
      <c r="V33" s="20" t="s">
        <v>32</v>
      </c>
      <c r="W33" s="40"/>
      <c r="X33" s="5" t="s">
        <v>57</v>
      </c>
    </row>
    <row r="34" spans="2:24" ht="16.5" customHeight="1">
      <c r="B34" s="20" t="s">
        <v>33</v>
      </c>
      <c r="C34" s="40"/>
      <c r="D34" s="5" t="s">
        <v>57</v>
      </c>
      <c r="E34" s="7" t="s">
        <v>62</v>
      </c>
      <c r="F34" s="8">
        <v>2125.031</v>
      </c>
      <c r="G34" s="20" t="s">
        <v>57</v>
      </c>
      <c r="H34" s="20" t="s">
        <v>57</v>
      </c>
      <c r="I34" s="20" t="s">
        <v>57</v>
      </c>
      <c r="J34" s="20" t="s">
        <v>83</v>
      </c>
      <c r="K34" s="20" t="s">
        <v>84</v>
      </c>
      <c r="L34" s="20" t="s">
        <v>84</v>
      </c>
      <c r="M34" s="20" t="s">
        <v>84</v>
      </c>
      <c r="N34" s="20" t="s">
        <v>84</v>
      </c>
      <c r="O34" s="20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22" t="s">
        <v>57</v>
      </c>
      <c r="V34" s="20" t="s">
        <v>33</v>
      </c>
      <c r="W34" s="40"/>
      <c r="X34" s="5" t="s">
        <v>57</v>
      </c>
    </row>
    <row r="35" spans="2:24" ht="16.5" customHeight="1">
      <c r="B35" s="20" t="s">
        <v>34</v>
      </c>
      <c r="C35" s="40"/>
      <c r="D35" s="29">
        <v>32.3</v>
      </c>
      <c r="E35" s="7" t="s">
        <v>62</v>
      </c>
      <c r="F35" s="8">
        <v>2368.6207</v>
      </c>
      <c r="G35" s="8">
        <v>13599</v>
      </c>
      <c r="H35" s="20">
        <v>6343</v>
      </c>
      <c r="I35" s="20">
        <v>7256</v>
      </c>
      <c r="J35" s="20">
        <v>4884</v>
      </c>
      <c r="K35" s="37">
        <f>G35/X35</f>
        <v>421.02167182662544</v>
      </c>
      <c r="L35" s="8">
        <v>2251</v>
      </c>
      <c r="M35" s="8">
        <v>8406</v>
      </c>
      <c r="N35" s="8">
        <v>2938</v>
      </c>
      <c r="O35" s="8">
        <v>13587</v>
      </c>
      <c r="P35" s="8">
        <v>6342</v>
      </c>
      <c r="Q35" s="8">
        <v>7245</v>
      </c>
      <c r="R35" s="8">
        <v>4889</v>
      </c>
      <c r="S35" s="8">
        <v>628</v>
      </c>
      <c r="T35" s="8">
        <v>703</v>
      </c>
      <c r="V35" s="20" t="s">
        <v>34</v>
      </c>
      <c r="W35" s="40"/>
      <c r="X35" s="29">
        <v>32.3</v>
      </c>
    </row>
    <row r="36" spans="2:24" ht="30" customHeight="1">
      <c r="B36" s="47" t="s">
        <v>35</v>
      </c>
      <c r="C36" s="40"/>
      <c r="D36" s="10">
        <f>D37</f>
        <v>213.98</v>
      </c>
      <c r="E36" s="26">
        <f aca="true" t="shared" si="15" ref="E36:T36">E37</f>
        <v>213.869</v>
      </c>
      <c r="F36" s="9">
        <f t="shared" si="15"/>
        <v>9236.5024</v>
      </c>
      <c r="G36" s="9">
        <f t="shared" si="15"/>
        <v>22074</v>
      </c>
      <c r="H36" s="9">
        <f t="shared" si="15"/>
        <v>10239</v>
      </c>
      <c r="I36" s="9">
        <f t="shared" si="15"/>
        <v>11835</v>
      </c>
      <c r="J36" s="9">
        <f t="shared" si="15"/>
        <v>9620</v>
      </c>
      <c r="K36" s="37">
        <f>G36/X36</f>
        <v>103.1591737545565</v>
      </c>
      <c r="L36" s="9">
        <f t="shared" si="15"/>
        <v>2743</v>
      </c>
      <c r="M36" s="9">
        <f t="shared" si="15"/>
        <v>11949</v>
      </c>
      <c r="N36" s="9">
        <f t="shared" si="15"/>
        <v>7382</v>
      </c>
      <c r="O36" s="9">
        <f t="shared" si="15"/>
        <v>21722</v>
      </c>
      <c r="P36" s="9">
        <f t="shared" si="15"/>
        <v>10078</v>
      </c>
      <c r="Q36" s="9">
        <f t="shared" si="15"/>
        <v>11644</v>
      </c>
      <c r="R36" s="9">
        <f t="shared" si="15"/>
        <v>9527</v>
      </c>
      <c r="S36" s="9">
        <f t="shared" si="15"/>
        <v>659</v>
      </c>
      <c r="T36" s="9">
        <f t="shared" si="15"/>
        <v>896</v>
      </c>
      <c r="V36" s="47" t="s">
        <v>35</v>
      </c>
      <c r="W36" s="40"/>
      <c r="X36" s="10">
        <f>SUM(X37:X47)</f>
        <v>213.98</v>
      </c>
    </row>
    <row r="37" spans="2:24" ht="30" customHeight="1">
      <c r="B37" s="20" t="s">
        <v>56</v>
      </c>
      <c r="C37" s="40"/>
      <c r="D37" s="29">
        <v>213.98</v>
      </c>
      <c r="E37" s="25">
        <v>213.869</v>
      </c>
      <c r="F37" s="11">
        <v>9236.5024</v>
      </c>
      <c r="G37" s="6">
        <v>22074</v>
      </c>
      <c r="H37" s="6">
        <v>10239</v>
      </c>
      <c r="I37" s="6">
        <v>11835</v>
      </c>
      <c r="J37" s="6">
        <v>9620</v>
      </c>
      <c r="K37" s="37">
        <f>G37/X37</f>
        <v>103.1591737545565</v>
      </c>
      <c r="L37" s="6">
        <v>2743</v>
      </c>
      <c r="M37" s="6">
        <v>11949</v>
      </c>
      <c r="N37" s="6">
        <v>7382</v>
      </c>
      <c r="O37" s="8">
        <v>21722</v>
      </c>
      <c r="P37" s="8">
        <v>10078</v>
      </c>
      <c r="Q37" s="8">
        <v>11644</v>
      </c>
      <c r="R37" s="8">
        <v>9527</v>
      </c>
      <c r="S37" s="8">
        <v>659</v>
      </c>
      <c r="T37" s="8">
        <v>896</v>
      </c>
      <c r="V37" s="20" t="s">
        <v>56</v>
      </c>
      <c r="W37" s="40"/>
      <c r="X37" s="29">
        <v>213.98</v>
      </c>
    </row>
    <row r="38" spans="1:24" ht="15.75" customHeight="1">
      <c r="A38" s="38"/>
      <c r="B38" s="49"/>
      <c r="C38" s="46"/>
      <c r="D38" s="10"/>
      <c r="E38" s="7"/>
      <c r="F38" s="7"/>
      <c r="G38" s="38"/>
      <c r="H38" s="20"/>
      <c r="I38" s="20"/>
      <c r="J38" s="20"/>
      <c r="K38" s="20"/>
      <c r="L38" s="20"/>
      <c r="M38" s="20"/>
      <c r="N38" s="20"/>
      <c r="O38" s="10"/>
      <c r="P38" s="10"/>
      <c r="Q38" s="10"/>
      <c r="R38" s="10"/>
      <c r="S38" s="10"/>
      <c r="T38" s="10"/>
      <c r="V38" s="49"/>
      <c r="W38" s="46"/>
      <c r="X38" s="10"/>
    </row>
    <row r="39" spans="1:24" s="51" customFormat="1" ht="48" customHeight="1" thickBot="1">
      <c r="A39" s="50"/>
      <c r="B39" s="21" t="s">
        <v>44</v>
      </c>
      <c r="C39" s="21"/>
      <c r="D39" s="27" t="s">
        <v>68</v>
      </c>
      <c r="E39" s="28" t="s">
        <v>60</v>
      </c>
      <c r="F39" s="13" t="s">
        <v>79</v>
      </c>
      <c r="G39" s="32"/>
      <c r="H39" s="84" t="s">
        <v>64</v>
      </c>
      <c r="I39" s="84"/>
      <c r="J39" s="84"/>
      <c r="K39" s="21"/>
      <c r="L39" s="56" t="s">
        <v>65</v>
      </c>
      <c r="M39" s="56"/>
      <c r="N39" s="57"/>
      <c r="O39" s="32"/>
      <c r="P39" s="86" t="s">
        <v>66</v>
      </c>
      <c r="Q39" s="86"/>
      <c r="R39" s="86"/>
      <c r="S39" s="86"/>
      <c r="T39" s="21"/>
      <c r="V39" s="21" t="s">
        <v>44</v>
      </c>
      <c r="W39" s="21"/>
      <c r="X39" s="27" t="s">
        <v>68</v>
      </c>
    </row>
    <row r="40" spans="2:22" ht="16.5" customHeight="1">
      <c r="B40" s="8" t="s">
        <v>67</v>
      </c>
      <c r="V40" s="8" t="s">
        <v>67</v>
      </c>
    </row>
    <row r="41" spans="2:22" ht="16.5" customHeight="1">
      <c r="B41" s="8" t="s">
        <v>70</v>
      </c>
      <c r="V41" s="8" t="s">
        <v>70</v>
      </c>
    </row>
    <row r="42" ht="16.5" customHeight="1"/>
    <row r="43" ht="16.5" customHeight="1"/>
    <row r="44" ht="16.5" customHeight="1"/>
    <row r="45" ht="16.5" customHeight="1"/>
    <row r="46" ht="16.5" customHeight="1"/>
    <row r="49" spans="2:22" ht="27" customHeight="1">
      <c r="B49" s="52"/>
      <c r="V49" s="52"/>
    </row>
  </sheetData>
  <mergeCells count="28">
    <mergeCell ref="V3:V5"/>
    <mergeCell ref="L39:N39"/>
    <mergeCell ref="L6:N6"/>
    <mergeCell ref="X4:X5"/>
    <mergeCell ref="P39:S39"/>
    <mergeCell ref="O6:R6"/>
    <mergeCell ref="S7:T7"/>
    <mergeCell ref="O7:Q7"/>
    <mergeCell ref="H39:J39"/>
    <mergeCell ref="O3:T3"/>
    <mergeCell ref="R4:R5"/>
    <mergeCell ref="L4:N4"/>
    <mergeCell ref="G3:K3"/>
    <mergeCell ref="S4:T4"/>
    <mergeCell ref="L3:N3"/>
    <mergeCell ref="O4:Q4"/>
    <mergeCell ref="L7:N7"/>
    <mergeCell ref="B3:B5"/>
    <mergeCell ref="J4:J5"/>
    <mergeCell ref="K4:K5"/>
    <mergeCell ref="E4:E5"/>
    <mergeCell ref="D7:E7"/>
    <mergeCell ref="D3:F3"/>
    <mergeCell ref="D4:D5"/>
    <mergeCell ref="G4:I4"/>
    <mergeCell ref="G6:K6"/>
    <mergeCell ref="D6:E6"/>
    <mergeCell ref="G7:I7"/>
  </mergeCells>
  <printOptions/>
  <pageMargins left="0.35433070866141736" right="0.5905511811023623" top="1.0236220472440944" bottom="0" header="0.1968503937007874" footer="0.5118110236220472"/>
  <pageSetup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3"/>
  <sheetViews>
    <sheetView showGridLines="0" zoomScale="85" zoomScaleNormal="8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" sqref="B1"/>
    </sheetView>
  </sheetViews>
  <sheetFormatPr defaultColWidth="8.625" defaultRowHeight="12.75"/>
  <cols>
    <col min="1" max="1" width="0.875" style="8" customWidth="1"/>
    <col min="2" max="2" width="19.75390625" style="8" customWidth="1"/>
    <col min="3" max="3" width="0.875" style="8" customWidth="1"/>
    <col min="4" max="20" width="17.875" style="8" customWidth="1"/>
    <col min="21" max="21" width="4.00390625" style="8" customWidth="1"/>
    <col min="22" max="24" width="8.00390625" style="8" customWidth="1"/>
    <col min="25" max="16384" width="8.625" style="8" customWidth="1"/>
  </cols>
  <sheetData>
    <row r="1" spans="1:17" ht="24">
      <c r="A1" s="87"/>
      <c r="F1" s="34"/>
      <c r="G1" s="34" t="s">
        <v>138</v>
      </c>
      <c r="L1" s="34" t="s">
        <v>139</v>
      </c>
      <c r="Q1" s="88"/>
    </row>
    <row r="2" spans="1:24" ht="16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  <c r="O2" s="16"/>
      <c r="P2" s="16"/>
      <c r="Q2" s="16"/>
      <c r="R2" s="16"/>
      <c r="S2" s="16"/>
      <c r="T2" s="16"/>
      <c r="U2" s="12"/>
      <c r="V2" s="12"/>
      <c r="W2" s="12"/>
      <c r="X2" s="12"/>
    </row>
    <row r="3" spans="1:24" ht="16.5" customHeight="1">
      <c r="A3" s="12"/>
      <c r="B3" s="75" t="s">
        <v>140</v>
      </c>
      <c r="C3" s="40"/>
      <c r="D3" s="89" t="s">
        <v>141</v>
      </c>
      <c r="E3" s="85"/>
      <c r="F3" s="85"/>
      <c r="G3" s="85"/>
      <c r="H3" s="85"/>
      <c r="I3" s="55"/>
      <c r="J3" s="90" t="s">
        <v>142</v>
      </c>
      <c r="K3" s="91"/>
      <c r="L3" s="91" t="s">
        <v>142</v>
      </c>
      <c r="M3" s="92"/>
      <c r="N3" s="85" t="s">
        <v>143</v>
      </c>
      <c r="O3" s="55"/>
      <c r="P3" s="89" t="s">
        <v>88</v>
      </c>
      <c r="Q3" s="85"/>
      <c r="R3" s="85"/>
      <c r="S3" s="85"/>
      <c r="T3" s="85"/>
      <c r="U3" s="12"/>
      <c r="V3" s="12"/>
      <c r="W3" s="12"/>
      <c r="X3" s="12"/>
    </row>
    <row r="4" spans="1:24" ht="16.5" customHeight="1">
      <c r="A4" s="93"/>
      <c r="B4" s="94"/>
      <c r="C4" s="40"/>
      <c r="D4" s="95" t="s">
        <v>89</v>
      </c>
      <c r="E4" s="96"/>
      <c r="F4" s="95" t="s">
        <v>90</v>
      </c>
      <c r="G4" s="96"/>
      <c r="H4" s="78" t="s">
        <v>144</v>
      </c>
      <c r="I4" s="78" t="s">
        <v>145</v>
      </c>
      <c r="J4" s="66" t="s">
        <v>91</v>
      </c>
      <c r="K4" s="97" t="s">
        <v>146</v>
      </c>
      <c r="L4" s="98" t="s">
        <v>147</v>
      </c>
      <c r="M4" s="78" t="s">
        <v>148</v>
      </c>
      <c r="N4" s="98" t="s">
        <v>92</v>
      </c>
      <c r="O4" s="78" t="s">
        <v>93</v>
      </c>
      <c r="P4" s="78" t="s">
        <v>94</v>
      </c>
      <c r="Q4" s="78" t="s">
        <v>95</v>
      </c>
      <c r="R4" s="68" t="s">
        <v>96</v>
      </c>
      <c r="S4" s="69"/>
      <c r="T4" s="69"/>
      <c r="U4" s="12"/>
      <c r="V4" s="12"/>
      <c r="W4" s="12"/>
      <c r="X4" s="12"/>
    </row>
    <row r="5" spans="1:24" ht="33.75" customHeight="1" thickBot="1">
      <c r="A5" s="16"/>
      <c r="B5" s="99"/>
      <c r="C5" s="43"/>
      <c r="D5" s="17" t="s">
        <v>97</v>
      </c>
      <c r="E5" s="60" t="s">
        <v>98</v>
      </c>
      <c r="F5" s="17" t="s">
        <v>97</v>
      </c>
      <c r="G5" s="60" t="s">
        <v>98</v>
      </c>
      <c r="H5" s="79"/>
      <c r="I5" s="79"/>
      <c r="J5" s="79"/>
      <c r="K5" s="100"/>
      <c r="L5" s="101"/>
      <c r="M5" s="79"/>
      <c r="N5" s="101"/>
      <c r="O5" s="79"/>
      <c r="P5" s="79"/>
      <c r="Q5" s="79"/>
      <c r="R5" s="17" t="s">
        <v>99</v>
      </c>
      <c r="S5" s="42" t="s">
        <v>100</v>
      </c>
      <c r="T5" s="18" t="s">
        <v>101</v>
      </c>
      <c r="U5" s="12"/>
      <c r="V5" s="12"/>
      <c r="W5" s="12"/>
      <c r="X5" s="12"/>
    </row>
    <row r="6" spans="1:24" s="109" customFormat="1" ht="18" customHeight="1" thickBot="1">
      <c r="A6" s="102"/>
      <c r="B6" s="103" t="s">
        <v>9</v>
      </c>
      <c r="C6" s="104"/>
      <c r="D6" s="105" t="s">
        <v>102</v>
      </c>
      <c r="E6" s="106"/>
      <c r="F6" s="106"/>
      <c r="G6" s="106"/>
      <c r="H6" s="106"/>
      <c r="I6" s="107"/>
      <c r="J6" s="105" t="s">
        <v>103</v>
      </c>
      <c r="K6" s="106"/>
      <c r="L6" s="106" t="s">
        <v>103</v>
      </c>
      <c r="M6" s="106"/>
      <c r="N6" s="105" t="s">
        <v>149</v>
      </c>
      <c r="O6" s="107"/>
      <c r="P6" s="105" t="s">
        <v>150</v>
      </c>
      <c r="Q6" s="106"/>
      <c r="R6" s="106"/>
      <c r="S6" s="106"/>
      <c r="T6" s="106"/>
      <c r="U6" s="108"/>
      <c r="V6" s="108"/>
      <c r="W6" s="108"/>
      <c r="X6" s="108"/>
    </row>
    <row r="7" spans="1:24" ht="18" customHeight="1">
      <c r="A7" s="110"/>
      <c r="B7" s="45" t="s">
        <v>151</v>
      </c>
      <c r="C7" s="46"/>
      <c r="D7" s="61" t="s">
        <v>11</v>
      </c>
      <c r="E7" s="74"/>
      <c r="F7" s="74"/>
      <c r="G7" s="62"/>
      <c r="H7" s="61" t="s">
        <v>104</v>
      </c>
      <c r="I7" s="62"/>
      <c r="J7" s="61" t="s">
        <v>11</v>
      </c>
      <c r="K7" s="74"/>
      <c r="L7" s="74" t="s">
        <v>11</v>
      </c>
      <c r="M7" s="62"/>
      <c r="N7" s="111" t="s">
        <v>105</v>
      </c>
      <c r="O7" s="112" t="s">
        <v>11</v>
      </c>
      <c r="P7" s="113" t="s">
        <v>106</v>
      </c>
      <c r="Q7" s="4" t="s">
        <v>107</v>
      </c>
      <c r="R7" s="114" t="s">
        <v>106</v>
      </c>
      <c r="S7" s="115" t="s">
        <v>107</v>
      </c>
      <c r="T7" s="112" t="s">
        <v>108</v>
      </c>
      <c r="U7" s="12"/>
      <c r="V7" s="12"/>
      <c r="W7" s="12"/>
      <c r="X7" s="12"/>
    </row>
    <row r="8" spans="1:24" ht="19.5" customHeight="1">
      <c r="A8" s="87"/>
      <c r="B8" s="47" t="s">
        <v>13</v>
      </c>
      <c r="C8" s="40"/>
      <c r="D8" s="116">
        <f>SUM(D9:D10)</f>
        <v>11838</v>
      </c>
      <c r="E8" s="117">
        <v>8.3</v>
      </c>
      <c r="F8" s="118">
        <f>SUM(F9:F10)</f>
        <v>15491</v>
      </c>
      <c r="G8" s="117">
        <v>10.9</v>
      </c>
      <c r="H8" s="12">
        <f aca="true" t="shared" si="0" ref="H8:O8">SUM(H9:H10)</f>
        <v>6854</v>
      </c>
      <c r="I8" s="12">
        <f t="shared" si="0"/>
        <v>2564</v>
      </c>
      <c r="J8" s="12">
        <f t="shared" si="0"/>
        <v>679847</v>
      </c>
      <c r="K8" s="12">
        <f t="shared" si="0"/>
        <v>62011</v>
      </c>
      <c r="L8" s="12">
        <f t="shared" si="0"/>
        <v>140390</v>
      </c>
      <c r="M8" s="12">
        <f t="shared" si="0"/>
        <v>473801</v>
      </c>
      <c r="N8" s="12">
        <f t="shared" si="0"/>
        <v>70315</v>
      </c>
      <c r="O8" s="12">
        <f t="shared" si="0"/>
        <v>622715</v>
      </c>
      <c r="P8" s="12">
        <v>38745</v>
      </c>
      <c r="Q8" s="48" t="s">
        <v>152</v>
      </c>
      <c r="R8" s="12">
        <v>24887</v>
      </c>
      <c r="S8" s="12">
        <v>40936</v>
      </c>
      <c r="T8" s="12">
        <v>3100999</v>
      </c>
      <c r="U8" s="12"/>
      <c r="W8" s="12"/>
      <c r="X8" s="12"/>
    </row>
    <row r="9" spans="1:20" ht="24" customHeight="1">
      <c r="A9" s="87"/>
      <c r="B9" s="47" t="s">
        <v>14</v>
      </c>
      <c r="C9" s="40"/>
      <c r="D9" s="119">
        <f>SUM(D11:D23)</f>
        <v>10350</v>
      </c>
      <c r="E9" s="120">
        <v>8.1</v>
      </c>
      <c r="F9" s="12">
        <f>SUM(F11:F23)</f>
        <v>13997</v>
      </c>
      <c r="G9" s="120">
        <v>11</v>
      </c>
      <c r="H9" s="12">
        <f aca="true" t="shared" si="1" ref="H9:O9">SUM(H11:H23)</f>
        <v>6114</v>
      </c>
      <c r="I9" s="12">
        <f t="shared" si="1"/>
        <v>2266</v>
      </c>
      <c r="J9" s="12">
        <f t="shared" si="1"/>
        <v>533126</v>
      </c>
      <c r="K9" s="12">
        <f t="shared" si="1"/>
        <v>38420</v>
      </c>
      <c r="L9" s="12">
        <f t="shared" si="1"/>
        <v>105922</v>
      </c>
      <c r="M9" s="12">
        <f t="shared" si="1"/>
        <v>385380</v>
      </c>
      <c r="N9" s="12">
        <f t="shared" si="1"/>
        <v>62676</v>
      </c>
      <c r="O9" s="12">
        <f t="shared" si="1"/>
        <v>564213</v>
      </c>
      <c r="P9" s="12">
        <v>34342</v>
      </c>
      <c r="Q9" s="48" t="s">
        <v>152</v>
      </c>
      <c r="R9" s="12">
        <v>22028</v>
      </c>
      <c r="S9" s="12">
        <v>36638</v>
      </c>
      <c r="T9" s="12">
        <v>2764908</v>
      </c>
    </row>
    <row r="10" spans="1:20" ht="24" customHeight="1">
      <c r="A10" s="87"/>
      <c r="B10" s="47" t="s">
        <v>15</v>
      </c>
      <c r="C10" s="40"/>
      <c r="D10" s="119">
        <f>SUM(D24,D28,D32,D49,D58)</f>
        <v>1488</v>
      </c>
      <c r="E10" s="120">
        <v>9.2</v>
      </c>
      <c r="F10" s="12">
        <f>SUM(F24,F28,F32,F49,F58)</f>
        <v>1494</v>
      </c>
      <c r="G10" s="120">
        <v>9.3</v>
      </c>
      <c r="H10" s="12">
        <f aca="true" t="shared" si="2" ref="H10:O10">SUM(H24,H28,H32,H49,H58)</f>
        <v>740</v>
      </c>
      <c r="I10" s="12">
        <f t="shared" si="2"/>
        <v>298</v>
      </c>
      <c r="J10" s="12">
        <f t="shared" si="2"/>
        <v>146721</v>
      </c>
      <c r="K10" s="12">
        <f t="shared" si="2"/>
        <v>23591</v>
      </c>
      <c r="L10" s="12">
        <f t="shared" si="2"/>
        <v>34468</v>
      </c>
      <c r="M10" s="12">
        <f t="shared" si="2"/>
        <v>88421</v>
      </c>
      <c r="N10" s="12">
        <f t="shared" si="2"/>
        <v>7639</v>
      </c>
      <c r="O10" s="12">
        <f t="shared" si="2"/>
        <v>58502</v>
      </c>
      <c r="P10" s="12">
        <v>4403</v>
      </c>
      <c r="Q10" s="48" t="s">
        <v>152</v>
      </c>
      <c r="R10" s="12">
        <v>2859</v>
      </c>
      <c r="S10" s="12">
        <v>4298</v>
      </c>
      <c r="T10" s="12">
        <v>336091</v>
      </c>
    </row>
    <row r="11" spans="1:20" ht="24" customHeight="1">
      <c r="A11" s="87"/>
      <c r="B11" s="47" t="s">
        <v>16</v>
      </c>
      <c r="C11" s="40"/>
      <c r="D11" s="119">
        <v>3341</v>
      </c>
      <c r="E11" s="120">
        <v>7.5</v>
      </c>
      <c r="F11" s="12">
        <v>4502</v>
      </c>
      <c r="G11" s="120">
        <v>10.1</v>
      </c>
      <c r="H11" s="8">
        <v>2050</v>
      </c>
      <c r="I11" s="6">
        <v>808</v>
      </c>
      <c r="J11" s="8">
        <v>197026</v>
      </c>
      <c r="K11" s="8">
        <v>4425</v>
      </c>
      <c r="L11" s="8">
        <v>36687</v>
      </c>
      <c r="M11" s="8">
        <v>154033</v>
      </c>
      <c r="N11" s="8">
        <v>21236</v>
      </c>
      <c r="O11" s="8">
        <v>216312</v>
      </c>
      <c r="P11" s="8">
        <v>3374</v>
      </c>
      <c r="Q11" s="48" t="s">
        <v>152</v>
      </c>
      <c r="R11" s="8">
        <v>1481</v>
      </c>
      <c r="S11" s="8">
        <v>2543</v>
      </c>
      <c r="T11" s="8">
        <v>106388</v>
      </c>
    </row>
    <row r="12" spans="1:20" ht="15.75" customHeight="1">
      <c r="A12" s="87"/>
      <c r="B12" s="47" t="s">
        <v>17</v>
      </c>
      <c r="C12" s="40"/>
      <c r="D12" s="119">
        <v>2255</v>
      </c>
      <c r="E12" s="120">
        <v>9</v>
      </c>
      <c r="F12" s="12">
        <v>2720</v>
      </c>
      <c r="G12" s="120">
        <v>10.8</v>
      </c>
      <c r="H12" s="8">
        <v>1460</v>
      </c>
      <c r="I12" s="6">
        <v>537</v>
      </c>
      <c r="J12" s="8">
        <v>113355</v>
      </c>
      <c r="K12" s="8">
        <v>4393</v>
      </c>
      <c r="L12" s="8">
        <v>21647</v>
      </c>
      <c r="M12" s="8">
        <v>86519</v>
      </c>
      <c r="N12" s="8">
        <v>11744</v>
      </c>
      <c r="O12" s="8">
        <v>113244</v>
      </c>
      <c r="P12" s="8">
        <v>3257</v>
      </c>
      <c r="Q12" s="48" t="s">
        <v>152</v>
      </c>
      <c r="R12" s="8">
        <v>2220</v>
      </c>
      <c r="S12" s="8">
        <v>3450</v>
      </c>
      <c r="T12" s="8">
        <v>269006</v>
      </c>
    </row>
    <row r="13" spans="1:20" ht="15.75" customHeight="1">
      <c r="A13" s="87"/>
      <c r="B13" s="47" t="s">
        <v>18</v>
      </c>
      <c r="C13" s="40"/>
      <c r="D13" s="119">
        <v>343</v>
      </c>
      <c r="E13" s="120">
        <v>7.2</v>
      </c>
      <c r="F13" s="12">
        <v>575</v>
      </c>
      <c r="G13" s="120">
        <v>12</v>
      </c>
      <c r="H13" s="8">
        <v>174</v>
      </c>
      <c r="I13" s="6">
        <v>78</v>
      </c>
      <c r="J13" s="8">
        <v>17414</v>
      </c>
      <c r="K13" s="8">
        <v>1850</v>
      </c>
      <c r="L13" s="8">
        <v>3705</v>
      </c>
      <c r="M13" s="8">
        <v>11826</v>
      </c>
      <c r="N13" s="20">
        <v>2947</v>
      </c>
      <c r="O13" s="20">
        <v>21364</v>
      </c>
      <c r="P13" s="8">
        <v>1596</v>
      </c>
      <c r="Q13" s="48" t="s">
        <v>152</v>
      </c>
      <c r="R13" s="8">
        <v>1110</v>
      </c>
      <c r="S13" s="8">
        <v>2489</v>
      </c>
      <c r="T13" s="8">
        <v>140772</v>
      </c>
    </row>
    <row r="14" spans="1:20" ht="15.75" customHeight="1">
      <c r="A14" s="87"/>
      <c r="B14" s="47" t="s">
        <v>19</v>
      </c>
      <c r="C14" s="40"/>
      <c r="D14" s="119">
        <v>1277</v>
      </c>
      <c r="E14" s="120">
        <v>9</v>
      </c>
      <c r="F14" s="12">
        <v>1260</v>
      </c>
      <c r="G14" s="120">
        <v>8.9</v>
      </c>
      <c r="H14" s="8">
        <v>722</v>
      </c>
      <c r="I14" s="6">
        <v>239</v>
      </c>
      <c r="J14" s="8">
        <v>67644</v>
      </c>
      <c r="K14" s="8">
        <v>5061</v>
      </c>
      <c r="L14" s="8">
        <v>16027</v>
      </c>
      <c r="M14" s="8">
        <v>46176</v>
      </c>
      <c r="N14" s="8">
        <v>6441</v>
      </c>
      <c r="O14" s="8">
        <v>64759</v>
      </c>
      <c r="P14" s="8">
        <v>4806</v>
      </c>
      <c r="Q14" s="48" t="s">
        <v>152</v>
      </c>
      <c r="R14" s="8">
        <v>3047</v>
      </c>
      <c r="S14" s="8">
        <v>4413</v>
      </c>
      <c r="T14" s="8">
        <v>413167</v>
      </c>
    </row>
    <row r="15" spans="1:20" ht="15.75" customHeight="1">
      <c r="A15" s="87"/>
      <c r="B15" s="47" t="s">
        <v>20</v>
      </c>
      <c r="C15" s="40"/>
      <c r="D15" s="119">
        <v>968</v>
      </c>
      <c r="E15" s="120">
        <v>10.7</v>
      </c>
      <c r="F15" s="12">
        <v>725</v>
      </c>
      <c r="G15" s="120">
        <v>8</v>
      </c>
      <c r="H15" s="8">
        <v>592</v>
      </c>
      <c r="I15" s="6">
        <v>156</v>
      </c>
      <c r="J15" s="8">
        <v>41148</v>
      </c>
      <c r="K15" s="8">
        <v>2453</v>
      </c>
      <c r="L15" s="8">
        <v>8828</v>
      </c>
      <c r="M15" s="8">
        <v>29674</v>
      </c>
      <c r="N15" s="8">
        <v>3478</v>
      </c>
      <c r="O15" s="8">
        <v>37695</v>
      </c>
      <c r="P15" s="8">
        <v>1630</v>
      </c>
      <c r="Q15" s="48" t="s">
        <v>152</v>
      </c>
      <c r="R15" s="8">
        <v>1066</v>
      </c>
      <c r="S15" s="8">
        <v>1851</v>
      </c>
      <c r="T15" s="8">
        <v>113267</v>
      </c>
    </row>
    <row r="16" spans="1:20" ht="24" customHeight="1">
      <c r="A16" s="87"/>
      <c r="B16" s="47" t="s">
        <v>21</v>
      </c>
      <c r="C16" s="40"/>
      <c r="D16" s="119">
        <v>237</v>
      </c>
      <c r="E16" s="120">
        <v>6.7</v>
      </c>
      <c r="F16" s="12">
        <v>517</v>
      </c>
      <c r="G16" s="120">
        <v>14.6</v>
      </c>
      <c r="H16" s="8">
        <v>135</v>
      </c>
      <c r="I16" s="6">
        <v>50</v>
      </c>
      <c r="J16" s="8">
        <v>17721</v>
      </c>
      <c r="K16" s="8">
        <v>4094</v>
      </c>
      <c r="L16" s="8">
        <v>3191</v>
      </c>
      <c r="M16" s="8">
        <v>10393</v>
      </c>
      <c r="N16" s="8">
        <v>1991</v>
      </c>
      <c r="O16" s="8">
        <v>12987</v>
      </c>
      <c r="P16" s="8">
        <v>2812</v>
      </c>
      <c r="Q16" s="48" t="s">
        <v>152</v>
      </c>
      <c r="R16" s="8">
        <v>1874</v>
      </c>
      <c r="S16" s="8">
        <v>2256</v>
      </c>
      <c r="T16" s="8">
        <v>201519</v>
      </c>
    </row>
    <row r="17" spans="1:20" ht="15.75" customHeight="1">
      <c r="A17" s="87"/>
      <c r="B17" s="47" t="s">
        <v>22</v>
      </c>
      <c r="C17" s="40"/>
      <c r="D17" s="119">
        <v>218</v>
      </c>
      <c r="E17" s="120">
        <v>8.6</v>
      </c>
      <c r="F17" s="12">
        <v>365</v>
      </c>
      <c r="G17" s="120">
        <v>14.4</v>
      </c>
      <c r="H17" s="20">
        <v>119</v>
      </c>
      <c r="I17" s="11">
        <v>53</v>
      </c>
      <c r="J17" s="8">
        <v>10070</v>
      </c>
      <c r="K17" s="8">
        <v>1431</v>
      </c>
      <c r="L17" s="8">
        <v>2745</v>
      </c>
      <c r="M17" s="8">
        <v>5884</v>
      </c>
      <c r="N17" s="8">
        <v>1312</v>
      </c>
      <c r="O17" s="8">
        <v>10361</v>
      </c>
      <c r="P17" s="8">
        <v>1617</v>
      </c>
      <c r="Q17" s="48" t="s">
        <v>152</v>
      </c>
      <c r="R17" s="8">
        <v>1172</v>
      </c>
      <c r="S17" s="8">
        <v>1643</v>
      </c>
      <c r="T17" s="8">
        <v>151808</v>
      </c>
    </row>
    <row r="18" spans="1:20" ht="15.75" customHeight="1">
      <c r="A18" s="87"/>
      <c r="B18" s="47" t="s">
        <v>45</v>
      </c>
      <c r="C18" s="12"/>
      <c r="D18" s="121">
        <v>282</v>
      </c>
      <c r="E18" s="120">
        <v>8.1</v>
      </c>
      <c r="F18" s="48">
        <v>469</v>
      </c>
      <c r="G18" s="120">
        <v>13.5</v>
      </c>
      <c r="H18" s="48">
        <v>153</v>
      </c>
      <c r="I18" s="48">
        <v>77</v>
      </c>
      <c r="J18" s="48">
        <v>18066</v>
      </c>
      <c r="K18" s="48">
        <v>3806</v>
      </c>
      <c r="L18" s="48">
        <v>2971</v>
      </c>
      <c r="M18" s="48">
        <v>11266</v>
      </c>
      <c r="N18" s="48">
        <v>2346</v>
      </c>
      <c r="O18" s="48">
        <v>13501</v>
      </c>
      <c r="P18" s="48">
        <v>1252</v>
      </c>
      <c r="Q18" s="48" t="s">
        <v>152</v>
      </c>
      <c r="R18" s="48">
        <v>648</v>
      </c>
      <c r="S18" s="48">
        <v>930</v>
      </c>
      <c r="T18" s="48">
        <v>49503</v>
      </c>
    </row>
    <row r="19" spans="1:20" ht="15.75" customHeight="1">
      <c r="A19" s="87"/>
      <c r="B19" s="47" t="s">
        <v>46</v>
      </c>
      <c r="C19" s="12"/>
      <c r="D19" s="121">
        <v>245</v>
      </c>
      <c r="E19" s="120">
        <v>8.3</v>
      </c>
      <c r="F19" s="48">
        <v>467</v>
      </c>
      <c r="G19" s="120">
        <v>15.8</v>
      </c>
      <c r="H19" s="48">
        <v>103</v>
      </c>
      <c r="I19" s="48">
        <v>37</v>
      </c>
      <c r="J19" s="48">
        <v>15513</v>
      </c>
      <c r="K19" s="48">
        <v>4130</v>
      </c>
      <c r="L19" s="48">
        <v>2672</v>
      </c>
      <c r="M19" s="48">
        <v>8689</v>
      </c>
      <c r="N19" s="48">
        <v>1821</v>
      </c>
      <c r="O19" s="48">
        <v>11953</v>
      </c>
      <c r="P19" s="48">
        <v>2728</v>
      </c>
      <c r="Q19" s="48" t="s">
        <v>152</v>
      </c>
      <c r="R19" s="48">
        <v>1810</v>
      </c>
      <c r="S19" s="48">
        <v>2585</v>
      </c>
      <c r="T19" s="48">
        <v>197986</v>
      </c>
    </row>
    <row r="20" spans="1:20" ht="24" customHeight="1">
      <c r="A20" s="87"/>
      <c r="B20" s="47" t="s">
        <v>109</v>
      </c>
      <c r="C20" s="12"/>
      <c r="D20" s="121">
        <v>273</v>
      </c>
      <c r="E20" s="120">
        <v>6.7</v>
      </c>
      <c r="F20" s="48">
        <v>603</v>
      </c>
      <c r="G20" s="120">
        <v>14.8</v>
      </c>
      <c r="H20" s="48">
        <v>152</v>
      </c>
      <c r="I20" s="48">
        <v>62</v>
      </c>
      <c r="J20" s="48">
        <v>18858</v>
      </c>
      <c r="K20" s="48">
        <v>3227</v>
      </c>
      <c r="L20" s="48">
        <v>3030</v>
      </c>
      <c r="M20" s="48">
        <v>12584</v>
      </c>
      <c r="N20" s="48">
        <v>2741</v>
      </c>
      <c r="O20" s="48">
        <v>15636</v>
      </c>
      <c r="P20" s="48">
        <v>1770</v>
      </c>
      <c r="Q20" s="48" t="s">
        <v>152</v>
      </c>
      <c r="R20" s="48">
        <v>1234</v>
      </c>
      <c r="S20" s="48">
        <v>1858</v>
      </c>
      <c r="T20" s="48">
        <v>292154</v>
      </c>
    </row>
    <row r="21" spans="1:20" ht="15.75" customHeight="1">
      <c r="A21" s="87"/>
      <c r="B21" s="47" t="s">
        <v>110</v>
      </c>
      <c r="C21" s="12"/>
      <c r="D21" s="121">
        <v>201</v>
      </c>
      <c r="E21" s="122">
        <v>6.3</v>
      </c>
      <c r="F21" s="48">
        <v>448</v>
      </c>
      <c r="G21" s="122">
        <v>14.1</v>
      </c>
      <c r="H21" s="48">
        <v>111</v>
      </c>
      <c r="I21" s="48">
        <v>44</v>
      </c>
      <c r="J21" s="48">
        <v>16311</v>
      </c>
      <c r="K21" s="48">
        <v>3550</v>
      </c>
      <c r="L21" s="48">
        <v>4419</v>
      </c>
      <c r="M21" s="48">
        <v>8336</v>
      </c>
      <c r="N21" s="48">
        <v>1351</v>
      </c>
      <c r="O21" s="48">
        <v>11721</v>
      </c>
      <c r="P21" s="48">
        <v>1903</v>
      </c>
      <c r="Q21" s="20" t="s">
        <v>153</v>
      </c>
      <c r="R21" s="20">
        <v>1148</v>
      </c>
      <c r="S21" s="20">
        <v>2136</v>
      </c>
      <c r="T21" s="20">
        <v>124266</v>
      </c>
    </row>
    <row r="22" spans="1:20" ht="15.75" customHeight="1">
      <c r="A22" s="87"/>
      <c r="B22" s="47" t="s">
        <v>58</v>
      </c>
      <c r="C22" s="12"/>
      <c r="D22" s="121">
        <v>372</v>
      </c>
      <c r="E22" s="120">
        <v>7.8</v>
      </c>
      <c r="F22" s="48">
        <v>580</v>
      </c>
      <c r="G22" s="120">
        <v>12.1</v>
      </c>
      <c r="H22" s="48">
        <v>152</v>
      </c>
      <c r="I22" s="48">
        <v>64</v>
      </c>
      <c r="J22" s="48" t="s">
        <v>57</v>
      </c>
      <c r="K22" s="48" t="s">
        <v>57</v>
      </c>
      <c r="L22" s="48" t="s">
        <v>57</v>
      </c>
      <c r="M22" s="48" t="s">
        <v>57</v>
      </c>
      <c r="N22" s="48">
        <v>2337</v>
      </c>
      <c r="O22" s="48">
        <v>17521</v>
      </c>
      <c r="P22" s="48">
        <v>4020</v>
      </c>
      <c r="Q22" s="20" t="s">
        <v>57</v>
      </c>
      <c r="R22" s="20">
        <v>2936</v>
      </c>
      <c r="S22" s="20">
        <v>5562</v>
      </c>
      <c r="T22" s="20">
        <v>397183</v>
      </c>
    </row>
    <row r="23" spans="1:20" ht="15.75" customHeight="1">
      <c r="A23" s="87"/>
      <c r="B23" s="47" t="s">
        <v>111</v>
      </c>
      <c r="C23" s="12"/>
      <c r="D23" s="121">
        <v>338</v>
      </c>
      <c r="E23" s="120">
        <v>6.6</v>
      </c>
      <c r="F23" s="48">
        <v>766</v>
      </c>
      <c r="G23" s="120">
        <v>15.1</v>
      </c>
      <c r="H23" s="48">
        <v>191</v>
      </c>
      <c r="I23" s="48">
        <v>61</v>
      </c>
      <c r="J23" s="48" t="s">
        <v>154</v>
      </c>
      <c r="K23" s="48" t="s">
        <v>154</v>
      </c>
      <c r="L23" s="48" t="s">
        <v>154</v>
      </c>
      <c r="M23" s="48" t="s">
        <v>154</v>
      </c>
      <c r="N23" s="48">
        <v>2931</v>
      </c>
      <c r="O23" s="48">
        <v>17159</v>
      </c>
      <c r="P23" s="48">
        <v>3577</v>
      </c>
      <c r="Q23" s="20" t="s">
        <v>154</v>
      </c>
      <c r="R23" s="20">
        <v>2282</v>
      </c>
      <c r="S23" s="20">
        <v>4922</v>
      </c>
      <c r="T23" s="20">
        <v>307889</v>
      </c>
    </row>
    <row r="24" spans="1:20" ht="24" customHeight="1">
      <c r="A24" s="87"/>
      <c r="B24" s="47" t="s">
        <v>23</v>
      </c>
      <c r="C24" s="40"/>
      <c r="D24" s="119">
        <f>SUM(D25:D27)</f>
        <v>801</v>
      </c>
      <c r="E24" s="120">
        <v>11.1</v>
      </c>
      <c r="F24" s="12">
        <f>SUM(F25:F27)</f>
        <v>480</v>
      </c>
      <c r="G24" s="120">
        <v>6.6</v>
      </c>
      <c r="H24" s="12">
        <f aca="true" t="shared" si="3" ref="H24:O24">SUM(H25:H27)</f>
        <v>391</v>
      </c>
      <c r="I24" s="12">
        <f t="shared" si="3"/>
        <v>138</v>
      </c>
      <c r="J24" s="12">
        <f t="shared" si="3"/>
        <v>39564</v>
      </c>
      <c r="K24" s="12">
        <f t="shared" si="3"/>
        <v>2090</v>
      </c>
      <c r="L24" s="12">
        <f t="shared" si="3"/>
        <v>8788</v>
      </c>
      <c r="M24" s="12">
        <f t="shared" si="3"/>
        <v>28521</v>
      </c>
      <c r="N24" s="12">
        <f t="shared" si="3"/>
        <v>2647</v>
      </c>
      <c r="O24" s="12">
        <f t="shared" si="3"/>
        <v>25391</v>
      </c>
      <c r="P24" s="12">
        <v>825</v>
      </c>
      <c r="Q24" s="48" t="s">
        <v>154</v>
      </c>
      <c r="R24" s="12">
        <v>575</v>
      </c>
      <c r="S24" s="12">
        <v>1026</v>
      </c>
      <c r="T24" s="12">
        <v>66025</v>
      </c>
    </row>
    <row r="25" spans="1:20" ht="24" customHeight="1">
      <c r="A25" s="87"/>
      <c r="B25" s="48" t="s">
        <v>24</v>
      </c>
      <c r="C25" s="40"/>
      <c r="D25" s="119">
        <v>432</v>
      </c>
      <c r="E25" s="120">
        <v>10.2</v>
      </c>
      <c r="F25" s="12">
        <v>291</v>
      </c>
      <c r="G25" s="120">
        <v>6.9</v>
      </c>
      <c r="H25" s="8">
        <v>220</v>
      </c>
      <c r="I25" s="6">
        <v>80</v>
      </c>
      <c r="J25" s="8">
        <v>19419</v>
      </c>
      <c r="K25" s="8">
        <v>768</v>
      </c>
      <c r="L25" s="8">
        <v>3994</v>
      </c>
      <c r="M25" s="8">
        <v>14553</v>
      </c>
      <c r="N25" s="8">
        <v>1223</v>
      </c>
      <c r="O25" s="8">
        <v>10387</v>
      </c>
      <c r="P25" s="8">
        <v>479</v>
      </c>
      <c r="Q25" s="48" t="s">
        <v>154</v>
      </c>
      <c r="R25" s="8">
        <v>390</v>
      </c>
      <c r="S25" s="8">
        <v>708</v>
      </c>
      <c r="T25" s="8">
        <v>50479</v>
      </c>
    </row>
    <row r="26" spans="1:20" ht="15.75" customHeight="1">
      <c r="A26" s="87"/>
      <c r="B26" s="48" t="s">
        <v>25</v>
      </c>
      <c r="C26" s="40"/>
      <c r="D26" s="119">
        <v>369</v>
      </c>
      <c r="E26" s="120">
        <v>12.3</v>
      </c>
      <c r="F26" s="12">
        <v>189</v>
      </c>
      <c r="G26" s="120">
        <v>6.3</v>
      </c>
      <c r="H26" s="8">
        <v>171</v>
      </c>
      <c r="I26" s="6">
        <v>58</v>
      </c>
      <c r="J26" s="8">
        <v>13915</v>
      </c>
      <c r="K26" s="8">
        <v>458</v>
      </c>
      <c r="L26" s="8">
        <v>3274</v>
      </c>
      <c r="M26" s="8">
        <v>10145</v>
      </c>
      <c r="N26" s="8">
        <v>1424</v>
      </c>
      <c r="O26" s="8">
        <v>15004</v>
      </c>
      <c r="P26" s="8">
        <v>346</v>
      </c>
      <c r="Q26" s="48" t="s">
        <v>154</v>
      </c>
      <c r="R26" s="8">
        <v>185</v>
      </c>
      <c r="S26" s="8">
        <v>318</v>
      </c>
      <c r="T26" s="8">
        <v>15546</v>
      </c>
    </row>
    <row r="27" spans="1:20" ht="15.75" customHeight="1">
      <c r="A27" s="87"/>
      <c r="B27" s="48" t="s">
        <v>112</v>
      </c>
      <c r="C27" s="40"/>
      <c r="D27" s="48" t="s">
        <v>154</v>
      </c>
      <c r="E27" s="48" t="s">
        <v>154</v>
      </c>
      <c r="F27" s="48" t="s">
        <v>154</v>
      </c>
      <c r="G27" s="48" t="s">
        <v>154</v>
      </c>
      <c r="H27" s="48" t="s">
        <v>154</v>
      </c>
      <c r="I27" s="48" t="s">
        <v>154</v>
      </c>
      <c r="J27" s="8">
        <v>6230</v>
      </c>
      <c r="K27" s="8">
        <v>864</v>
      </c>
      <c r="L27" s="8">
        <v>1520</v>
      </c>
      <c r="M27" s="8">
        <v>3823</v>
      </c>
      <c r="N27" s="48" t="s">
        <v>154</v>
      </c>
      <c r="O27" s="48" t="s">
        <v>154</v>
      </c>
      <c r="P27" s="48" t="s">
        <v>154</v>
      </c>
      <c r="Q27" s="48" t="s">
        <v>154</v>
      </c>
      <c r="R27" s="48" t="s">
        <v>154</v>
      </c>
      <c r="S27" s="48" t="s">
        <v>154</v>
      </c>
      <c r="T27" s="48" t="s">
        <v>154</v>
      </c>
    </row>
    <row r="28" spans="1:20" ht="24" customHeight="1">
      <c r="A28" s="87"/>
      <c r="B28" s="47" t="s">
        <v>26</v>
      </c>
      <c r="C28" s="40"/>
      <c r="D28" s="119">
        <f>SUM(D29:D31)</f>
        <v>301</v>
      </c>
      <c r="E28" s="120">
        <v>7.7</v>
      </c>
      <c r="F28" s="12">
        <f>SUM(F29:F31)</f>
        <v>379</v>
      </c>
      <c r="G28" s="120">
        <v>9.7</v>
      </c>
      <c r="H28" s="12">
        <f aca="true" t="shared" si="4" ref="H28:O28">SUM(H29:H31)</f>
        <v>142</v>
      </c>
      <c r="I28" s="12">
        <f t="shared" si="4"/>
        <v>74</v>
      </c>
      <c r="J28" s="12">
        <f t="shared" si="4"/>
        <v>20036</v>
      </c>
      <c r="K28" s="12">
        <f t="shared" si="4"/>
        <v>1930</v>
      </c>
      <c r="L28" s="12">
        <f t="shared" si="4"/>
        <v>6447</v>
      </c>
      <c r="M28" s="12">
        <f t="shared" si="4"/>
        <v>11637</v>
      </c>
      <c r="N28" s="12">
        <f t="shared" si="4"/>
        <v>2039</v>
      </c>
      <c r="O28" s="12">
        <f t="shared" si="4"/>
        <v>14521</v>
      </c>
      <c r="P28" s="12">
        <v>1971</v>
      </c>
      <c r="Q28" s="48" t="s">
        <v>154</v>
      </c>
      <c r="R28" s="12">
        <v>1359</v>
      </c>
      <c r="S28" s="12">
        <v>1932</v>
      </c>
      <c r="T28" s="12">
        <v>157956</v>
      </c>
    </row>
    <row r="29" spans="1:20" ht="24" customHeight="1">
      <c r="A29" s="87"/>
      <c r="B29" s="20" t="s">
        <v>27</v>
      </c>
      <c r="C29" s="40"/>
      <c r="D29" s="119">
        <v>57</v>
      </c>
      <c r="E29" s="120">
        <v>6.2</v>
      </c>
      <c r="F29" s="12">
        <v>99</v>
      </c>
      <c r="G29" s="120">
        <v>10.8</v>
      </c>
      <c r="H29" s="8">
        <v>26</v>
      </c>
      <c r="I29" s="6">
        <v>15</v>
      </c>
      <c r="J29" s="8">
        <v>4734</v>
      </c>
      <c r="K29" s="8">
        <v>1026</v>
      </c>
      <c r="L29" s="8">
        <v>1080</v>
      </c>
      <c r="M29" s="8">
        <v>2623</v>
      </c>
      <c r="N29" s="8">
        <v>320</v>
      </c>
      <c r="O29" s="8">
        <v>2902</v>
      </c>
      <c r="P29" s="8">
        <v>821</v>
      </c>
      <c r="Q29" s="48" t="s">
        <v>154</v>
      </c>
      <c r="R29" s="8">
        <v>574</v>
      </c>
      <c r="S29" s="8">
        <v>914</v>
      </c>
      <c r="T29" s="8">
        <v>81709</v>
      </c>
    </row>
    <row r="30" spans="1:20" ht="15.75" customHeight="1">
      <c r="A30" s="87"/>
      <c r="B30" s="20" t="s">
        <v>28</v>
      </c>
      <c r="C30" s="40"/>
      <c r="D30" s="119">
        <v>118</v>
      </c>
      <c r="E30" s="120">
        <v>8</v>
      </c>
      <c r="F30" s="12">
        <v>158</v>
      </c>
      <c r="G30" s="120">
        <v>10.8</v>
      </c>
      <c r="H30" s="8">
        <v>54</v>
      </c>
      <c r="I30" s="6">
        <v>37</v>
      </c>
      <c r="J30" s="8">
        <v>7340</v>
      </c>
      <c r="K30" s="8">
        <v>461</v>
      </c>
      <c r="L30" s="8">
        <v>2191</v>
      </c>
      <c r="M30" s="8">
        <v>4684</v>
      </c>
      <c r="N30" s="8">
        <v>665</v>
      </c>
      <c r="O30" s="8">
        <v>5475</v>
      </c>
      <c r="P30" s="8">
        <v>414</v>
      </c>
      <c r="Q30" s="48" t="s">
        <v>154</v>
      </c>
      <c r="R30" s="8">
        <v>278</v>
      </c>
      <c r="S30" s="8">
        <v>379</v>
      </c>
      <c r="T30" s="8">
        <v>26563</v>
      </c>
    </row>
    <row r="31" spans="1:20" ht="15.75" customHeight="1">
      <c r="A31" s="87"/>
      <c r="B31" s="20" t="s">
        <v>29</v>
      </c>
      <c r="C31" s="40"/>
      <c r="D31" s="119">
        <v>126</v>
      </c>
      <c r="E31" s="120">
        <v>8.4</v>
      </c>
      <c r="F31" s="12">
        <v>122</v>
      </c>
      <c r="G31" s="120">
        <v>8.1</v>
      </c>
      <c r="H31" s="8">
        <v>62</v>
      </c>
      <c r="I31" s="6">
        <v>22</v>
      </c>
      <c r="J31" s="8">
        <v>7962</v>
      </c>
      <c r="K31" s="8">
        <v>443</v>
      </c>
      <c r="L31" s="8">
        <v>3176</v>
      </c>
      <c r="M31" s="8">
        <v>4330</v>
      </c>
      <c r="N31" s="8">
        <v>1054</v>
      </c>
      <c r="O31" s="8">
        <v>6144</v>
      </c>
      <c r="P31" s="8">
        <v>736</v>
      </c>
      <c r="Q31" s="48" t="s">
        <v>154</v>
      </c>
      <c r="R31" s="8">
        <v>507</v>
      </c>
      <c r="S31" s="8">
        <v>639</v>
      </c>
      <c r="T31" s="8">
        <v>49684</v>
      </c>
    </row>
    <row r="32" spans="1:20" ht="24" customHeight="1">
      <c r="A32" s="87"/>
      <c r="B32" s="47" t="s">
        <v>113</v>
      </c>
      <c r="C32" s="40"/>
      <c r="D32" s="121" t="s">
        <v>154</v>
      </c>
      <c r="E32" s="48" t="s">
        <v>154</v>
      </c>
      <c r="F32" s="48" t="s">
        <v>154</v>
      </c>
      <c r="G32" s="48" t="s">
        <v>154</v>
      </c>
      <c r="H32" s="48" t="s">
        <v>154</v>
      </c>
      <c r="I32" s="48" t="s">
        <v>154</v>
      </c>
      <c r="J32" s="12">
        <f>SUM(J33:J48)</f>
        <v>56838</v>
      </c>
      <c r="K32" s="12">
        <f>SUM(K33:K48)</f>
        <v>14653</v>
      </c>
      <c r="L32" s="12">
        <f>SUM(L33:L48)</f>
        <v>12519</v>
      </c>
      <c r="M32" s="12">
        <f>SUM(M33:M48)</f>
        <v>29630</v>
      </c>
      <c r="N32" s="48" t="s">
        <v>154</v>
      </c>
      <c r="O32" s="48" t="s">
        <v>154</v>
      </c>
      <c r="P32" s="48" t="s">
        <v>154</v>
      </c>
      <c r="Q32" s="48" t="s">
        <v>154</v>
      </c>
      <c r="R32" s="48" t="s">
        <v>154</v>
      </c>
      <c r="S32" s="48" t="s">
        <v>154</v>
      </c>
      <c r="T32" s="48" t="s">
        <v>154</v>
      </c>
    </row>
    <row r="33" spans="1:20" ht="24" customHeight="1">
      <c r="A33" s="87"/>
      <c r="B33" s="20" t="s">
        <v>114</v>
      </c>
      <c r="C33" s="40"/>
      <c r="D33" s="48" t="s">
        <v>154</v>
      </c>
      <c r="E33" s="48" t="s">
        <v>154</v>
      </c>
      <c r="F33" s="48" t="s">
        <v>154</v>
      </c>
      <c r="G33" s="48" t="s">
        <v>154</v>
      </c>
      <c r="H33" s="48" t="s">
        <v>154</v>
      </c>
      <c r="I33" s="48" t="s">
        <v>154</v>
      </c>
      <c r="J33" s="8">
        <v>5832</v>
      </c>
      <c r="K33" s="8">
        <v>1720</v>
      </c>
      <c r="L33" s="8">
        <v>1549</v>
      </c>
      <c r="M33" s="8">
        <v>2561</v>
      </c>
      <c r="N33" s="48" t="s">
        <v>154</v>
      </c>
      <c r="O33" s="48" t="s">
        <v>154</v>
      </c>
      <c r="P33" s="48" t="s">
        <v>154</v>
      </c>
      <c r="Q33" s="48" t="s">
        <v>154</v>
      </c>
      <c r="R33" s="48" t="s">
        <v>154</v>
      </c>
      <c r="S33" s="48" t="s">
        <v>154</v>
      </c>
      <c r="T33" s="48" t="s">
        <v>154</v>
      </c>
    </row>
    <row r="34" spans="1:20" ht="15.75" customHeight="1">
      <c r="A34" s="87"/>
      <c r="B34" s="20" t="s">
        <v>115</v>
      </c>
      <c r="C34" s="40"/>
      <c r="D34" s="48" t="s">
        <v>154</v>
      </c>
      <c r="E34" s="48" t="s">
        <v>154</v>
      </c>
      <c r="F34" s="48" t="s">
        <v>154</v>
      </c>
      <c r="G34" s="48" t="s">
        <v>154</v>
      </c>
      <c r="H34" s="48" t="s">
        <v>154</v>
      </c>
      <c r="I34" s="48" t="s">
        <v>154</v>
      </c>
      <c r="J34" s="8">
        <v>5783</v>
      </c>
      <c r="K34" s="8">
        <v>1647</v>
      </c>
      <c r="L34" s="8">
        <v>1317</v>
      </c>
      <c r="M34" s="8">
        <v>2817</v>
      </c>
      <c r="N34" s="48" t="s">
        <v>154</v>
      </c>
      <c r="O34" s="48" t="s">
        <v>154</v>
      </c>
      <c r="P34" s="48" t="s">
        <v>154</v>
      </c>
      <c r="Q34" s="48" t="s">
        <v>154</v>
      </c>
      <c r="R34" s="48" t="s">
        <v>154</v>
      </c>
      <c r="S34" s="48" t="s">
        <v>154</v>
      </c>
      <c r="T34" s="48" t="s">
        <v>154</v>
      </c>
    </row>
    <row r="35" spans="1:20" ht="15.75" customHeight="1">
      <c r="A35" s="87"/>
      <c r="B35" s="20" t="s">
        <v>116</v>
      </c>
      <c r="C35" s="40"/>
      <c r="D35" s="48" t="s">
        <v>154</v>
      </c>
      <c r="E35" s="48" t="s">
        <v>154</v>
      </c>
      <c r="F35" s="48" t="s">
        <v>154</v>
      </c>
      <c r="G35" s="48" t="s">
        <v>154</v>
      </c>
      <c r="H35" s="48" t="s">
        <v>154</v>
      </c>
      <c r="I35" s="48" t="s">
        <v>154</v>
      </c>
      <c r="J35" s="8">
        <v>3141</v>
      </c>
      <c r="K35" s="8">
        <v>951</v>
      </c>
      <c r="L35" s="8">
        <v>871</v>
      </c>
      <c r="M35" s="8">
        <v>1317</v>
      </c>
      <c r="N35" s="48" t="s">
        <v>154</v>
      </c>
      <c r="O35" s="48" t="s">
        <v>154</v>
      </c>
      <c r="P35" s="48" t="s">
        <v>154</v>
      </c>
      <c r="Q35" s="48" t="s">
        <v>154</v>
      </c>
      <c r="R35" s="48" t="s">
        <v>154</v>
      </c>
      <c r="S35" s="48" t="s">
        <v>154</v>
      </c>
      <c r="T35" s="48" t="s">
        <v>154</v>
      </c>
    </row>
    <row r="36" spans="1:20" ht="15.75" customHeight="1">
      <c r="A36" s="87"/>
      <c r="B36" s="20" t="s">
        <v>117</v>
      </c>
      <c r="C36" s="40"/>
      <c r="D36" s="48" t="s">
        <v>154</v>
      </c>
      <c r="E36" s="48" t="s">
        <v>154</v>
      </c>
      <c r="F36" s="48" t="s">
        <v>154</v>
      </c>
      <c r="G36" s="48" t="s">
        <v>154</v>
      </c>
      <c r="H36" s="48" t="s">
        <v>154</v>
      </c>
      <c r="I36" s="48" t="s">
        <v>154</v>
      </c>
      <c r="J36" s="8">
        <v>3803</v>
      </c>
      <c r="K36" s="8">
        <v>1014</v>
      </c>
      <c r="L36" s="8">
        <v>932</v>
      </c>
      <c r="M36" s="8">
        <v>1857</v>
      </c>
      <c r="N36" s="48" t="s">
        <v>154</v>
      </c>
      <c r="O36" s="48" t="s">
        <v>154</v>
      </c>
      <c r="P36" s="48" t="s">
        <v>154</v>
      </c>
      <c r="Q36" s="48" t="s">
        <v>154</v>
      </c>
      <c r="R36" s="48" t="s">
        <v>154</v>
      </c>
      <c r="S36" s="48" t="s">
        <v>154</v>
      </c>
      <c r="T36" s="48" t="s">
        <v>154</v>
      </c>
    </row>
    <row r="37" spans="1:20" ht="15.75" customHeight="1">
      <c r="A37" s="87"/>
      <c r="B37" s="48" t="s">
        <v>118</v>
      </c>
      <c r="C37" s="40"/>
      <c r="D37" s="48" t="s">
        <v>154</v>
      </c>
      <c r="E37" s="48" t="s">
        <v>154</v>
      </c>
      <c r="F37" s="48" t="s">
        <v>154</v>
      </c>
      <c r="G37" s="48" t="s">
        <v>154</v>
      </c>
      <c r="H37" s="48" t="s">
        <v>154</v>
      </c>
      <c r="I37" s="48" t="s">
        <v>154</v>
      </c>
      <c r="J37" s="8">
        <v>2471</v>
      </c>
      <c r="K37" s="8">
        <v>399</v>
      </c>
      <c r="L37" s="8">
        <v>529</v>
      </c>
      <c r="M37" s="8">
        <v>1542</v>
      </c>
      <c r="N37" s="48" t="s">
        <v>154</v>
      </c>
      <c r="O37" s="48" t="s">
        <v>154</v>
      </c>
      <c r="P37" s="48" t="s">
        <v>154</v>
      </c>
      <c r="Q37" s="48" t="s">
        <v>154</v>
      </c>
      <c r="R37" s="48" t="s">
        <v>154</v>
      </c>
      <c r="S37" s="48" t="s">
        <v>154</v>
      </c>
      <c r="T37" s="48" t="s">
        <v>154</v>
      </c>
    </row>
    <row r="38" spans="1:20" ht="24" customHeight="1">
      <c r="A38" s="87"/>
      <c r="B38" s="48" t="s">
        <v>119</v>
      </c>
      <c r="C38" s="40"/>
      <c r="D38" s="48" t="s">
        <v>154</v>
      </c>
      <c r="E38" s="48" t="s">
        <v>154</v>
      </c>
      <c r="F38" s="48" t="s">
        <v>154</v>
      </c>
      <c r="G38" s="48" t="s">
        <v>154</v>
      </c>
      <c r="H38" s="48" t="s">
        <v>154</v>
      </c>
      <c r="I38" s="48" t="s">
        <v>154</v>
      </c>
      <c r="J38" s="8">
        <v>2639</v>
      </c>
      <c r="K38" s="8">
        <v>543</v>
      </c>
      <c r="L38" s="8">
        <v>670</v>
      </c>
      <c r="M38" s="8">
        <v>1424</v>
      </c>
      <c r="N38" s="48" t="s">
        <v>154</v>
      </c>
      <c r="O38" s="48" t="s">
        <v>154</v>
      </c>
      <c r="P38" s="48" t="s">
        <v>154</v>
      </c>
      <c r="Q38" s="48" t="s">
        <v>154</v>
      </c>
      <c r="R38" s="48" t="s">
        <v>154</v>
      </c>
      <c r="S38" s="48" t="s">
        <v>154</v>
      </c>
      <c r="T38" s="48" t="s">
        <v>154</v>
      </c>
    </row>
    <row r="39" spans="1:20" ht="16.5" customHeight="1">
      <c r="A39" s="87"/>
      <c r="B39" s="48" t="s">
        <v>120</v>
      </c>
      <c r="C39" s="40"/>
      <c r="D39" s="48" t="s">
        <v>154</v>
      </c>
      <c r="E39" s="48" t="s">
        <v>154</v>
      </c>
      <c r="F39" s="48" t="s">
        <v>154</v>
      </c>
      <c r="G39" s="48" t="s">
        <v>154</v>
      </c>
      <c r="H39" s="48" t="s">
        <v>154</v>
      </c>
      <c r="I39" s="48" t="s">
        <v>154</v>
      </c>
      <c r="J39" s="12">
        <v>5233</v>
      </c>
      <c r="K39" s="12">
        <v>857</v>
      </c>
      <c r="L39" s="12">
        <v>827</v>
      </c>
      <c r="M39" s="12">
        <v>3544</v>
      </c>
      <c r="N39" s="48" t="s">
        <v>154</v>
      </c>
      <c r="O39" s="48" t="s">
        <v>154</v>
      </c>
      <c r="P39" s="48" t="s">
        <v>154</v>
      </c>
      <c r="Q39" s="48" t="s">
        <v>154</v>
      </c>
      <c r="R39" s="48" t="s">
        <v>154</v>
      </c>
      <c r="S39" s="48" t="s">
        <v>154</v>
      </c>
      <c r="T39" s="48" t="s">
        <v>154</v>
      </c>
    </row>
    <row r="40" spans="1:20" ht="16.5" customHeight="1">
      <c r="A40" s="87"/>
      <c r="B40" s="20" t="s">
        <v>121</v>
      </c>
      <c r="C40" s="40"/>
      <c r="D40" s="123" t="s">
        <v>154</v>
      </c>
      <c r="E40" s="123" t="s">
        <v>154</v>
      </c>
      <c r="F40" s="123" t="s">
        <v>154</v>
      </c>
      <c r="G40" s="123" t="s">
        <v>154</v>
      </c>
      <c r="H40" s="123" t="s">
        <v>154</v>
      </c>
      <c r="I40" s="123" t="s">
        <v>154</v>
      </c>
      <c r="J40" s="8">
        <v>2280</v>
      </c>
      <c r="K40" s="8">
        <v>1070</v>
      </c>
      <c r="L40" s="8">
        <v>307</v>
      </c>
      <c r="M40" s="8">
        <v>903</v>
      </c>
      <c r="N40" s="48" t="s">
        <v>154</v>
      </c>
      <c r="O40" s="48" t="s">
        <v>154</v>
      </c>
      <c r="P40" s="48" t="s">
        <v>154</v>
      </c>
      <c r="Q40" s="48" t="s">
        <v>154</v>
      </c>
      <c r="R40" s="48" t="s">
        <v>154</v>
      </c>
      <c r="S40" s="48" t="s">
        <v>154</v>
      </c>
      <c r="T40" s="48" t="s">
        <v>154</v>
      </c>
    </row>
    <row r="41" spans="1:20" ht="16.5" customHeight="1">
      <c r="A41" s="87"/>
      <c r="B41" s="48" t="s">
        <v>122</v>
      </c>
      <c r="C41" s="40"/>
      <c r="D41" s="123" t="s">
        <v>154</v>
      </c>
      <c r="E41" s="123" t="s">
        <v>154</v>
      </c>
      <c r="F41" s="123" t="s">
        <v>154</v>
      </c>
      <c r="G41" s="123" t="s">
        <v>154</v>
      </c>
      <c r="H41" s="123" t="s">
        <v>154</v>
      </c>
      <c r="I41" s="123" t="s">
        <v>154</v>
      </c>
      <c r="J41" s="8">
        <v>3525</v>
      </c>
      <c r="K41" s="8">
        <v>1001</v>
      </c>
      <c r="L41" s="8">
        <v>422</v>
      </c>
      <c r="M41" s="8">
        <v>2096</v>
      </c>
      <c r="N41" s="48" t="s">
        <v>154</v>
      </c>
      <c r="O41" s="48" t="s">
        <v>154</v>
      </c>
      <c r="P41" s="48" t="s">
        <v>154</v>
      </c>
      <c r="Q41" s="48" t="s">
        <v>154</v>
      </c>
      <c r="R41" s="48" t="s">
        <v>154</v>
      </c>
      <c r="S41" s="48" t="s">
        <v>154</v>
      </c>
      <c r="T41" s="48" t="s">
        <v>154</v>
      </c>
    </row>
    <row r="42" spans="1:20" ht="16.5" customHeight="1">
      <c r="A42" s="87"/>
      <c r="B42" s="20" t="s">
        <v>123</v>
      </c>
      <c r="C42" s="40"/>
      <c r="D42" s="123" t="s">
        <v>154</v>
      </c>
      <c r="E42" s="123" t="s">
        <v>154</v>
      </c>
      <c r="F42" s="123" t="s">
        <v>154</v>
      </c>
      <c r="G42" s="123" t="s">
        <v>154</v>
      </c>
      <c r="H42" s="123" t="s">
        <v>154</v>
      </c>
      <c r="I42" s="123" t="s">
        <v>154</v>
      </c>
      <c r="J42" s="8">
        <v>2484</v>
      </c>
      <c r="K42" s="8">
        <v>358</v>
      </c>
      <c r="L42" s="8">
        <v>344</v>
      </c>
      <c r="M42" s="8">
        <v>1775</v>
      </c>
      <c r="N42" s="48" t="s">
        <v>154</v>
      </c>
      <c r="O42" s="48" t="s">
        <v>154</v>
      </c>
      <c r="P42" s="48" t="s">
        <v>154</v>
      </c>
      <c r="Q42" s="48" t="s">
        <v>154</v>
      </c>
      <c r="R42" s="48" t="s">
        <v>154</v>
      </c>
      <c r="S42" s="48" t="s">
        <v>154</v>
      </c>
      <c r="T42" s="48" t="s">
        <v>154</v>
      </c>
    </row>
    <row r="43" spans="1:20" ht="24" customHeight="1">
      <c r="A43" s="87"/>
      <c r="B43" s="20" t="s">
        <v>124</v>
      </c>
      <c r="C43" s="40"/>
      <c r="D43" s="123" t="s">
        <v>154</v>
      </c>
      <c r="E43" s="123" t="s">
        <v>154</v>
      </c>
      <c r="F43" s="123" t="s">
        <v>154</v>
      </c>
      <c r="G43" s="123" t="s">
        <v>154</v>
      </c>
      <c r="H43" s="123" t="s">
        <v>154</v>
      </c>
      <c r="I43" s="123" t="s">
        <v>154</v>
      </c>
      <c r="J43" s="8">
        <v>2761</v>
      </c>
      <c r="K43" s="8">
        <v>1033</v>
      </c>
      <c r="L43" s="8">
        <v>329</v>
      </c>
      <c r="M43" s="8">
        <v>1399</v>
      </c>
      <c r="N43" s="48" t="s">
        <v>154</v>
      </c>
      <c r="O43" s="48" t="s">
        <v>154</v>
      </c>
      <c r="P43" s="48" t="s">
        <v>154</v>
      </c>
      <c r="Q43" s="48" t="s">
        <v>154</v>
      </c>
      <c r="R43" s="48" t="s">
        <v>154</v>
      </c>
      <c r="S43" s="48" t="s">
        <v>154</v>
      </c>
      <c r="T43" s="48" t="s">
        <v>154</v>
      </c>
    </row>
    <row r="44" spans="1:20" ht="16.5" customHeight="1">
      <c r="A44" s="87"/>
      <c r="B44" s="20" t="s">
        <v>125</v>
      </c>
      <c r="C44" s="40"/>
      <c r="D44" s="123" t="s">
        <v>154</v>
      </c>
      <c r="E44" s="123" t="s">
        <v>154</v>
      </c>
      <c r="F44" s="123" t="s">
        <v>154</v>
      </c>
      <c r="G44" s="123" t="s">
        <v>154</v>
      </c>
      <c r="H44" s="123" t="s">
        <v>154</v>
      </c>
      <c r="I44" s="123" t="s">
        <v>154</v>
      </c>
      <c r="J44" s="8">
        <v>2045</v>
      </c>
      <c r="K44" s="8">
        <v>863</v>
      </c>
      <c r="L44" s="8">
        <v>323</v>
      </c>
      <c r="M44" s="8">
        <v>859</v>
      </c>
      <c r="N44" s="48" t="s">
        <v>154</v>
      </c>
      <c r="O44" s="48" t="s">
        <v>154</v>
      </c>
      <c r="P44" s="48" t="s">
        <v>154</v>
      </c>
      <c r="Q44" s="48" t="s">
        <v>154</v>
      </c>
      <c r="R44" s="48" t="s">
        <v>154</v>
      </c>
      <c r="S44" s="48" t="s">
        <v>154</v>
      </c>
      <c r="T44" s="48" t="s">
        <v>154</v>
      </c>
    </row>
    <row r="45" spans="1:20" ht="16.5" customHeight="1">
      <c r="A45" s="87"/>
      <c r="B45" s="20" t="s">
        <v>126</v>
      </c>
      <c r="C45" s="40"/>
      <c r="D45" s="123" t="s">
        <v>154</v>
      </c>
      <c r="E45" s="123" t="s">
        <v>154</v>
      </c>
      <c r="F45" s="123" t="s">
        <v>154</v>
      </c>
      <c r="G45" s="123" t="s">
        <v>154</v>
      </c>
      <c r="H45" s="123" t="s">
        <v>154</v>
      </c>
      <c r="I45" s="123" t="s">
        <v>154</v>
      </c>
      <c r="J45" s="8">
        <v>4017</v>
      </c>
      <c r="K45" s="8">
        <v>656</v>
      </c>
      <c r="L45" s="8">
        <v>1388</v>
      </c>
      <c r="M45" s="8">
        <v>1971</v>
      </c>
      <c r="N45" s="48" t="s">
        <v>154</v>
      </c>
      <c r="O45" s="48" t="s">
        <v>154</v>
      </c>
      <c r="P45" s="48" t="s">
        <v>154</v>
      </c>
      <c r="Q45" s="48" t="s">
        <v>154</v>
      </c>
      <c r="R45" s="48" t="s">
        <v>154</v>
      </c>
      <c r="S45" s="48" t="s">
        <v>154</v>
      </c>
      <c r="T45" s="48" t="s">
        <v>154</v>
      </c>
    </row>
    <row r="46" spans="1:20" ht="16.5" customHeight="1">
      <c r="A46" s="87"/>
      <c r="B46" s="20" t="s">
        <v>127</v>
      </c>
      <c r="C46" s="40"/>
      <c r="D46" s="123" t="s">
        <v>154</v>
      </c>
      <c r="E46" s="123" t="s">
        <v>154</v>
      </c>
      <c r="F46" s="123" t="s">
        <v>154</v>
      </c>
      <c r="G46" s="123" t="s">
        <v>154</v>
      </c>
      <c r="H46" s="123" t="s">
        <v>154</v>
      </c>
      <c r="I46" s="123" t="s">
        <v>154</v>
      </c>
      <c r="J46" s="8">
        <v>4441</v>
      </c>
      <c r="K46" s="8">
        <v>1034</v>
      </c>
      <c r="L46" s="8">
        <v>1279</v>
      </c>
      <c r="M46" s="8">
        <v>2128</v>
      </c>
      <c r="N46" s="48" t="s">
        <v>154</v>
      </c>
      <c r="O46" s="48" t="s">
        <v>154</v>
      </c>
      <c r="P46" s="48" t="s">
        <v>154</v>
      </c>
      <c r="Q46" s="48" t="s">
        <v>154</v>
      </c>
      <c r="R46" s="48" t="s">
        <v>154</v>
      </c>
      <c r="S46" s="48" t="s">
        <v>154</v>
      </c>
      <c r="T46" s="48" t="s">
        <v>154</v>
      </c>
    </row>
    <row r="47" spans="1:20" ht="16.5" customHeight="1">
      <c r="A47" s="87"/>
      <c r="B47" s="20" t="s">
        <v>128</v>
      </c>
      <c r="C47" s="40"/>
      <c r="D47" s="123" t="s">
        <v>154</v>
      </c>
      <c r="E47" s="123" t="s">
        <v>154</v>
      </c>
      <c r="F47" s="123" t="s">
        <v>154</v>
      </c>
      <c r="G47" s="123" t="s">
        <v>154</v>
      </c>
      <c r="H47" s="123" t="s">
        <v>154</v>
      </c>
      <c r="I47" s="123" t="s">
        <v>154</v>
      </c>
      <c r="J47" s="8">
        <v>2372</v>
      </c>
      <c r="K47" s="8">
        <v>699</v>
      </c>
      <c r="L47" s="8">
        <v>484</v>
      </c>
      <c r="M47" s="8">
        <v>1189</v>
      </c>
      <c r="N47" s="48" t="s">
        <v>154</v>
      </c>
      <c r="O47" s="48" t="s">
        <v>154</v>
      </c>
      <c r="P47" s="48" t="s">
        <v>154</v>
      </c>
      <c r="Q47" s="48" t="s">
        <v>154</v>
      </c>
      <c r="R47" s="48" t="s">
        <v>154</v>
      </c>
      <c r="S47" s="48" t="s">
        <v>154</v>
      </c>
      <c r="T47" s="48" t="s">
        <v>154</v>
      </c>
    </row>
    <row r="48" spans="1:20" ht="24" customHeight="1">
      <c r="A48" s="87"/>
      <c r="B48" s="20" t="s">
        <v>129</v>
      </c>
      <c r="C48" s="40"/>
      <c r="D48" s="123" t="s">
        <v>154</v>
      </c>
      <c r="E48" s="123" t="s">
        <v>154</v>
      </c>
      <c r="F48" s="123" t="s">
        <v>154</v>
      </c>
      <c r="G48" s="123" t="s">
        <v>154</v>
      </c>
      <c r="H48" s="123" t="s">
        <v>154</v>
      </c>
      <c r="I48" s="123" t="s">
        <v>154</v>
      </c>
      <c r="J48" s="8">
        <v>4011</v>
      </c>
      <c r="K48" s="8">
        <v>808</v>
      </c>
      <c r="L48" s="8">
        <v>948</v>
      </c>
      <c r="M48" s="8">
        <v>2248</v>
      </c>
      <c r="N48" s="48" t="s">
        <v>154</v>
      </c>
      <c r="O48" s="48" t="s">
        <v>154</v>
      </c>
      <c r="P48" s="48" t="s">
        <v>154</v>
      </c>
      <c r="Q48" s="48" t="s">
        <v>154</v>
      </c>
      <c r="R48" s="48" t="s">
        <v>154</v>
      </c>
      <c r="S48" s="48" t="s">
        <v>154</v>
      </c>
      <c r="T48" s="48" t="s">
        <v>154</v>
      </c>
    </row>
    <row r="49" spans="1:20" ht="24" customHeight="1">
      <c r="A49" s="87"/>
      <c r="B49" s="47" t="s">
        <v>30</v>
      </c>
      <c r="C49" s="40"/>
      <c r="D49" s="8">
        <f>SUM(D50:D57)</f>
        <v>251</v>
      </c>
      <c r="E49" s="37">
        <v>9.2</v>
      </c>
      <c r="F49" s="8">
        <f>SUM(F50:F57)</f>
        <v>299</v>
      </c>
      <c r="G49" s="37">
        <v>10.9</v>
      </c>
      <c r="H49" s="8">
        <f aca="true" t="shared" si="5" ref="H49:P49">SUM(H50:H57)</f>
        <v>143</v>
      </c>
      <c r="I49" s="8">
        <f t="shared" si="5"/>
        <v>53</v>
      </c>
      <c r="J49" s="8">
        <f t="shared" si="5"/>
        <v>20639</v>
      </c>
      <c r="K49" s="8">
        <f t="shared" si="5"/>
        <v>3614</v>
      </c>
      <c r="L49" s="8">
        <f t="shared" si="5"/>
        <v>5047</v>
      </c>
      <c r="M49" s="8">
        <f t="shared" si="5"/>
        <v>11961</v>
      </c>
      <c r="N49" s="8">
        <f t="shared" si="5"/>
        <v>1463</v>
      </c>
      <c r="O49" s="8">
        <f t="shared" si="5"/>
        <v>10242</v>
      </c>
      <c r="P49" s="8">
        <f t="shared" si="5"/>
        <v>1173</v>
      </c>
      <c r="Q49" s="48" t="s">
        <v>154</v>
      </c>
      <c r="R49" s="8">
        <v>866</v>
      </c>
      <c r="S49" s="8">
        <v>1259</v>
      </c>
      <c r="T49" s="8">
        <v>108773</v>
      </c>
    </row>
    <row r="50" spans="1:20" ht="24" customHeight="1">
      <c r="A50" s="87"/>
      <c r="B50" s="20" t="s">
        <v>31</v>
      </c>
      <c r="C50" s="40"/>
      <c r="D50" s="48">
        <v>11</v>
      </c>
      <c r="E50" s="37">
        <v>3.8</v>
      </c>
      <c r="F50" s="8">
        <v>48</v>
      </c>
      <c r="G50" s="37">
        <v>16.7</v>
      </c>
      <c r="H50" s="20">
        <v>7</v>
      </c>
      <c r="I50" s="11">
        <v>4</v>
      </c>
      <c r="J50" s="8">
        <v>1559</v>
      </c>
      <c r="K50" s="8">
        <v>628</v>
      </c>
      <c r="L50" s="8">
        <v>132</v>
      </c>
      <c r="M50" s="8">
        <v>796</v>
      </c>
      <c r="N50" s="8">
        <v>186</v>
      </c>
      <c r="O50" s="8">
        <v>895</v>
      </c>
      <c r="P50" s="8">
        <v>325</v>
      </c>
      <c r="Q50" s="48" t="s">
        <v>154</v>
      </c>
      <c r="R50" s="8">
        <v>213</v>
      </c>
      <c r="S50" s="8">
        <v>368</v>
      </c>
      <c r="T50" s="8">
        <v>31632</v>
      </c>
    </row>
    <row r="51" spans="1:20" ht="16.5" customHeight="1">
      <c r="A51" s="87"/>
      <c r="B51" s="20" t="s">
        <v>130</v>
      </c>
      <c r="C51" s="40"/>
      <c r="D51" s="123" t="s">
        <v>154</v>
      </c>
      <c r="E51" s="123" t="s">
        <v>154</v>
      </c>
      <c r="F51" s="123" t="s">
        <v>154</v>
      </c>
      <c r="G51" s="123" t="s">
        <v>154</v>
      </c>
      <c r="H51" s="123" t="s">
        <v>154</v>
      </c>
      <c r="I51" s="123" t="s">
        <v>154</v>
      </c>
      <c r="J51" s="8">
        <v>1245</v>
      </c>
      <c r="K51" s="8">
        <v>366</v>
      </c>
      <c r="L51" s="8">
        <v>158</v>
      </c>
      <c r="M51" s="8">
        <v>721</v>
      </c>
      <c r="N51" s="48" t="s">
        <v>154</v>
      </c>
      <c r="O51" s="48" t="s">
        <v>154</v>
      </c>
      <c r="P51" s="48" t="s">
        <v>154</v>
      </c>
      <c r="Q51" s="48" t="s">
        <v>154</v>
      </c>
      <c r="R51" s="48" t="s">
        <v>154</v>
      </c>
      <c r="S51" s="48" t="s">
        <v>154</v>
      </c>
      <c r="T51" s="48" t="s">
        <v>154</v>
      </c>
    </row>
    <row r="52" spans="1:20" ht="16.5" customHeight="1">
      <c r="A52" s="87"/>
      <c r="B52" s="20" t="s">
        <v>131</v>
      </c>
      <c r="C52" s="40"/>
      <c r="D52" s="123" t="s">
        <v>154</v>
      </c>
      <c r="E52" s="123" t="s">
        <v>154</v>
      </c>
      <c r="F52" s="123" t="s">
        <v>154</v>
      </c>
      <c r="G52" s="123" t="s">
        <v>154</v>
      </c>
      <c r="H52" s="123" t="s">
        <v>154</v>
      </c>
      <c r="I52" s="123" t="s">
        <v>154</v>
      </c>
      <c r="J52" s="8">
        <v>1492</v>
      </c>
      <c r="K52" s="8">
        <v>241</v>
      </c>
      <c r="L52" s="8">
        <v>502</v>
      </c>
      <c r="M52" s="8">
        <v>748</v>
      </c>
      <c r="N52" s="48" t="s">
        <v>154</v>
      </c>
      <c r="O52" s="48" t="s">
        <v>154</v>
      </c>
      <c r="P52" s="48" t="s">
        <v>154</v>
      </c>
      <c r="Q52" s="48" t="s">
        <v>154</v>
      </c>
      <c r="R52" s="48" t="s">
        <v>154</v>
      </c>
      <c r="S52" s="48" t="s">
        <v>154</v>
      </c>
      <c r="T52" s="48" t="s">
        <v>154</v>
      </c>
    </row>
    <row r="53" spans="1:20" ht="16.5" customHeight="1">
      <c r="A53" s="87"/>
      <c r="B53" s="20" t="s">
        <v>132</v>
      </c>
      <c r="C53" s="40"/>
      <c r="D53" s="123" t="s">
        <v>154</v>
      </c>
      <c r="E53" s="123" t="s">
        <v>154</v>
      </c>
      <c r="F53" s="123" t="s">
        <v>154</v>
      </c>
      <c r="G53" s="123" t="s">
        <v>154</v>
      </c>
      <c r="H53" s="123" t="s">
        <v>154</v>
      </c>
      <c r="I53" s="123" t="s">
        <v>154</v>
      </c>
      <c r="J53" s="8">
        <v>1211</v>
      </c>
      <c r="K53" s="8">
        <v>511</v>
      </c>
      <c r="L53" s="8">
        <v>159</v>
      </c>
      <c r="M53" s="8">
        <v>538</v>
      </c>
      <c r="N53" s="48" t="s">
        <v>154</v>
      </c>
      <c r="O53" s="48" t="s">
        <v>154</v>
      </c>
      <c r="P53" s="48" t="s">
        <v>154</v>
      </c>
      <c r="Q53" s="48" t="s">
        <v>154</v>
      </c>
      <c r="R53" s="48" t="s">
        <v>154</v>
      </c>
      <c r="S53" s="48" t="s">
        <v>154</v>
      </c>
      <c r="T53" s="48" t="s">
        <v>154</v>
      </c>
    </row>
    <row r="54" spans="1:20" ht="16.5" customHeight="1">
      <c r="A54" s="87"/>
      <c r="B54" s="20" t="s">
        <v>32</v>
      </c>
      <c r="C54" s="40"/>
      <c r="D54" s="8">
        <v>51</v>
      </c>
      <c r="E54" s="37">
        <v>8.8</v>
      </c>
      <c r="F54" s="8">
        <v>83</v>
      </c>
      <c r="G54" s="37">
        <v>14.3</v>
      </c>
      <c r="H54" s="48">
        <v>26</v>
      </c>
      <c r="I54" s="6">
        <v>8</v>
      </c>
      <c r="J54" s="8">
        <v>2730</v>
      </c>
      <c r="K54" s="8">
        <v>285</v>
      </c>
      <c r="L54" s="8">
        <v>676</v>
      </c>
      <c r="M54" s="8">
        <v>1763</v>
      </c>
      <c r="N54" s="8">
        <v>287</v>
      </c>
      <c r="O54" s="8">
        <v>2382</v>
      </c>
      <c r="P54" s="8">
        <v>307</v>
      </c>
      <c r="Q54" s="48" t="s">
        <v>154</v>
      </c>
      <c r="R54" s="8">
        <v>240</v>
      </c>
      <c r="S54" s="8">
        <v>313</v>
      </c>
      <c r="T54" s="8">
        <v>29693</v>
      </c>
    </row>
    <row r="55" spans="1:20" ht="24" customHeight="1">
      <c r="A55" s="87"/>
      <c r="B55" s="20" t="s">
        <v>33</v>
      </c>
      <c r="C55" s="40"/>
      <c r="D55" s="8">
        <v>41</v>
      </c>
      <c r="E55" s="37">
        <v>8.1</v>
      </c>
      <c r="F55" s="8">
        <v>50</v>
      </c>
      <c r="G55" s="37">
        <v>9.9</v>
      </c>
      <c r="H55" s="48">
        <v>19</v>
      </c>
      <c r="I55" s="11">
        <v>9</v>
      </c>
      <c r="J55" s="8">
        <v>2488</v>
      </c>
      <c r="K55" s="8">
        <v>443</v>
      </c>
      <c r="L55" s="8">
        <v>662</v>
      </c>
      <c r="M55" s="8">
        <v>1382</v>
      </c>
      <c r="N55" s="8">
        <v>255</v>
      </c>
      <c r="O55" s="8">
        <v>1519</v>
      </c>
      <c r="P55" s="8">
        <v>200</v>
      </c>
      <c r="Q55" s="48" t="s">
        <v>154</v>
      </c>
      <c r="R55" s="8">
        <v>143</v>
      </c>
      <c r="S55" s="8">
        <v>194</v>
      </c>
      <c r="T55" s="8">
        <v>13045</v>
      </c>
    </row>
    <row r="56" spans="1:20" ht="16.5" customHeight="1">
      <c r="A56" s="87"/>
      <c r="B56" s="20" t="s">
        <v>133</v>
      </c>
      <c r="C56" s="40"/>
      <c r="D56" s="123" t="s">
        <v>154</v>
      </c>
      <c r="E56" s="123" t="s">
        <v>154</v>
      </c>
      <c r="F56" s="123" t="s">
        <v>154</v>
      </c>
      <c r="G56" s="123" t="s">
        <v>154</v>
      </c>
      <c r="H56" s="123" t="s">
        <v>154</v>
      </c>
      <c r="I56" s="123" t="s">
        <v>154</v>
      </c>
      <c r="J56" s="8">
        <v>3430</v>
      </c>
      <c r="K56" s="8">
        <v>785</v>
      </c>
      <c r="L56" s="8">
        <v>1024</v>
      </c>
      <c r="M56" s="8">
        <v>1621</v>
      </c>
      <c r="N56" s="48" t="s">
        <v>154</v>
      </c>
      <c r="O56" s="48" t="s">
        <v>154</v>
      </c>
      <c r="P56" s="20" t="s">
        <v>154</v>
      </c>
      <c r="Q56" s="48" t="s">
        <v>154</v>
      </c>
      <c r="R56" s="20" t="s">
        <v>154</v>
      </c>
      <c r="S56" s="20" t="s">
        <v>154</v>
      </c>
      <c r="T56" s="20" t="s">
        <v>154</v>
      </c>
    </row>
    <row r="57" spans="1:20" ht="16.5" customHeight="1">
      <c r="A57" s="87"/>
      <c r="B57" s="20" t="s">
        <v>34</v>
      </c>
      <c r="C57" s="40"/>
      <c r="D57" s="8">
        <v>148</v>
      </c>
      <c r="E57" s="37">
        <v>10.9</v>
      </c>
      <c r="F57" s="8">
        <v>118</v>
      </c>
      <c r="G57" s="37">
        <v>8.7</v>
      </c>
      <c r="H57" s="48">
        <v>91</v>
      </c>
      <c r="I57" s="11">
        <v>32</v>
      </c>
      <c r="J57" s="8">
        <v>6484</v>
      </c>
      <c r="K57" s="8">
        <v>355</v>
      </c>
      <c r="L57" s="8">
        <v>1734</v>
      </c>
      <c r="M57" s="8">
        <v>4392</v>
      </c>
      <c r="N57" s="8">
        <v>735</v>
      </c>
      <c r="O57" s="8">
        <v>5446</v>
      </c>
      <c r="P57" s="8">
        <v>341</v>
      </c>
      <c r="Q57" s="48" t="s">
        <v>154</v>
      </c>
      <c r="R57" s="8">
        <v>270</v>
      </c>
      <c r="S57" s="8">
        <v>384</v>
      </c>
      <c r="T57" s="8">
        <v>34403</v>
      </c>
    </row>
    <row r="58" spans="1:20" ht="24" customHeight="1">
      <c r="A58" s="87"/>
      <c r="B58" s="47" t="s">
        <v>35</v>
      </c>
      <c r="C58" s="40"/>
      <c r="D58" s="11">
        <f>D59</f>
        <v>135</v>
      </c>
      <c r="E58" s="123">
        <v>6</v>
      </c>
      <c r="F58" s="11">
        <f>F59</f>
        <v>336</v>
      </c>
      <c r="G58" s="123">
        <v>15</v>
      </c>
      <c r="H58" s="124">
        <v>64</v>
      </c>
      <c r="I58" s="11">
        <f>I59</f>
        <v>33</v>
      </c>
      <c r="J58" s="11">
        <v>9644</v>
      </c>
      <c r="K58" s="11">
        <v>1304</v>
      </c>
      <c r="L58" s="11">
        <v>1667</v>
      </c>
      <c r="M58" s="11">
        <v>6672</v>
      </c>
      <c r="N58" s="11">
        <f>N59</f>
        <v>1490</v>
      </c>
      <c r="O58" s="11">
        <f>O59</f>
        <v>8348</v>
      </c>
      <c r="P58" s="11">
        <f>P59</f>
        <v>434</v>
      </c>
      <c r="Q58" s="48" t="s">
        <v>154</v>
      </c>
      <c r="R58" s="11">
        <f>R59</f>
        <v>59</v>
      </c>
      <c r="S58" s="11">
        <f>S59</f>
        <v>81</v>
      </c>
      <c r="T58" s="11">
        <f>T59</f>
        <v>3337</v>
      </c>
    </row>
    <row r="59" spans="1:20" ht="24" customHeight="1">
      <c r="A59" s="87"/>
      <c r="B59" s="20" t="s">
        <v>56</v>
      </c>
      <c r="C59" s="40"/>
      <c r="D59" s="20">
        <v>135</v>
      </c>
      <c r="E59" s="123">
        <v>6</v>
      </c>
      <c r="F59" s="124">
        <v>336</v>
      </c>
      <c r="G59" s="123">
        <v>15</v>
      </c>
      <c r="H59" s="124">
        <v>64</v>
      </c>
      <c r="I59" s="124">
        <v>33</v>
      </c>
      <c r="J59" s="11">
        <v>9644</v>
      </c>
      <c r="K59" s="11">
        <v>1304</v>
      </c>
      <c r="L59" s="11">
        <v>1667</v>
      </c>
      <c r="M59" s="11">
        <v>6672</v>
      </c>
      <c r="N59" s="11">
        <v>1490</v>
      </c>
      <c r="O59" s="11">
        <v>8348</v>
      </c>
      <c r="P59" s="20">
        <v>434</v>
      </c>
      <c r="Q59" s="48" t="s">
        <v>153</v>
      </c>
      <c r="R59" s="20">
        <v>59</v>
      </c>
      <c r="S59" s="20">
        <v>81</v>
      </c>
      <c r="T59" s="20">
        <v>3337</v>
      </c>
    </row>
    <row r="60" spans="1:25" ht="9" customHeight="1">
      <c r="A60" s="93"/>
      <c r="B60" s="20"/>
      <c r="C60" s="40"/>
      <c r="D60" s="20"/>
      <c r="E60" s="123"/>
      <c r="F60" s="124"/>
      <c r="G60" s="123"/>
      <c r="H60" s="124"/>
      <c r="I60" s="124"/>
      <c r="J60" s="11"/>
      <c r="K60" s="11"/>
      <c r="L60" s="11"/>
      <c r="M60" s="11"/>
      <c r="N60" s="11"/>
      <c r="O60" s="11"/>
      <c r="P60" s="20"/>
      <c r="Q60" s="48"/>
      <c r="R60" s="20"/>
      <c r="S60" s="20"/>
      <c r="T60" s="20"/>
      <c r="U60" s="12"/>
      <c r="W60" s="12"/>
      <c r="X60" s="12"/>
      <c r="Y60" s="12"/>
    </row>
    <row r="61" spans="1:25" s="131" customFormat="1" ht="48" customHeight="1" thickBot="1">
      <c r="A61" s="125"/>
      <c r="B61" s="21" t="s">
        <v>44</v>
      </c>
      <c r="C61" s="21"/>
      <c r="D61" s="18"/>
      <c r="E61" s="126" t="s">
        <v>134</v>
      </c>
      <c r="F61" s="126"/>
      <c r="G61" s="126"/>
      <c r="H61" s="126"/>
      <c r="I61" s="35"/>
      <c r="J61" s="127" t="s">
        <v>135</v>
      </c>
      <c r="K61" s="128"/>
      <c r="L61" s="128" t="s">
        <v>135</v>
      </c>
      <c r="M61" s="128"/>
      <c r="N61" s="127" t="s">
        <v>136</v>
      </c>
      <c r="O61" s="129"/>
      <c r="P61" s="127" t="s">
        <v>137</v>
      </c>
      <c r="Q61" s="128"/>
      <c r="R61" s="128"/>
      <c r="S61" s="128"/>
      <c r="T61" s="128"/>
      <c r="U61" s="130"/>
      <c r="W61" s="130"/>
      <c r="X61" s="130"/>
      <c r="Y61" s="130"/>
    </row>
    <row r="62" spans="1:2" ht="16.5" customHeight="1">
      <c r="A62" s="87"/>
      <c r="B62" s="8" t="s">
        <v>155</v>
      </c>
    </row>
    <row r="63" ht="16.5" customHeight="1"/>
    <row r="64" ht="16.5" customHeight="1"/>
    <row r="65" spans="1:25" ht="16.5" customHeight="1">
      <c r="A65" s="87"/>
      <c r="U65" s="12"/>
      <c r="V65" s="12"/>
      <c r="W65" s="12"/>
      <c r="X65" s="12"/>
      <c r="Y65" s="12"/>
    </row>
    <row r="67" ht="16.5" customHeight="1"/>
    <row r="68" ht="16.5" customHeight="1"/>
    <row r="69" ht="16.5" customHeight="1"/>
    <row r="71" ht="24" customHeight="1">
      <c r="B71" s="52"/>
    </row>
    <row r="73" ht="26.25" customHeight="1">
      <c r="B73" s="52"/>
    </row>
  </sheetData>
  <mergeCells count="33">
    <mergeCell ref="D7:G7"/>
    <mergeCell ref="H7:I7"/>
    <mergeCell ref="J7:K7"/>
    <mergeCell ref="J61:K61"/>
    <mergeCell ref="E61:H61"/>
    <mergeCell ref="D6:I6"/>
    <mergeCell ref="B3:B5"/>
    <mergeCell ref="H4:H5"/>
    <mergeCell ref="I4:I5"/>
    <mergeCell ref="D3:I3"/>
    <mergeCell ref="D4:E4"/>
    <mergeCell ref="F4:G4"/>
    <mergeCell ref="P3:T3"/>
    <mergeCell ref="P4:P5"/>
    <mergeCell ref="L3:M3"/>
    <mergeCell ref="N3:O3"/>
    <mergeCell ref="O4:O5"/>
    <mergeCell ref="L4:L5"/>
    <mergeCell ref="L61:M61"/>
    <mergeCell ref="J3:K3"/>
    <mergeCell ref="M4:M5"/>
    <mergeCell ref="J4:J5"/>
    <mergeCell ref="J6:K6"/>
    <mergeCell ref="L6:M6"/>
    <mergeCell ref="K4:K5"/>
    <mergeCell ref="L7:M7"/>
    <mergeCell ref="P6:T6"/>
    <mergeCell ref="Q4:Q5"/>
    <mergeCell ref="N61:O61"/>
    <mergeCell ref="P61:T61"/>
    <mergeCell ref="R4:T4"/>
    <mergeCell ref="N4:N5"/>
    <mergeCell ref="N6:O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54"/>
  <sheetViews>
    <sheetView showGridLines="0" view="pageBreakPreview" zoomScale="75" zoomScaleNormal="75" zoomScaleSheetLayoutView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" sqref="B1"/>
    </sheetView>
  </sheetViews>
  <sheetFormatPr defaultColWidth="8.625" defaultRowHeight="12.75"/>
  <cols>
    <col min="1" max="1" width="0.875" style="8" customWidth="1"/>
    <col min="2" max="2" width="17.25390625" style="8" customWidth="1"/>
    <col min="3" max="3" width="0.875" style="8" customWidth="1"/>
    <col min="4" max="4" width="10.625" style="8" customWidth="1"/>
    <col min="5" max="5" width="9.875" style="8" customWidth="1"/>
    <col min="6" max="6" width="10.00390625" style="8" customWidth="1"/>
    <col min="7" max="7" width="16.875" style="8" customWidth="1"/>
    <col min="8" max="8" width="13.125" style="8" customWidth="1"/>
    <col min="9" max="9" width="14.125" style="8" customWidth="1"/>
    <col min="10" max="10" width="12.875" style="8" customWidth="1"/>
    <col min="11" max="11" width="13.00390625" style="8" customWidth="1"/>
    <col min="12" max="12" width="17.00390625" style="37" customWidth="1"/>
    <col min="13" max="13" width="15.125" style="8" customWidth="1"/>
    <col min="14" max="14" width="16.00390625" style="8" customWidth="1"/>
    <col min="15" max="15" width="1.00390625" style="8" customWidth="1"/>
    <col min="16" max="16" width="16.75390625" style="8" customWidth="1"/>
    <col min="17" max="18" width="14.625" style="8" customWidth="1"/>
    <col min="19" max="19" width="14.75390625" style="8" customWidth="1"/>
    <col min="20" max="20" width="17.625" style="8" customWidth="1"/>
    <col min="21" max="21" width="13.875" style="8" customWidth="1"/>
    <col min="22" max="22" width="14.00390625" style="8" customWidth="1"/>
    <col min="23" max="23" width="14.25390625" style="29" customWidth="1"/>
    <col min="24" max="24" width="9.125" style="8" bestFit="1" customWidth="1"/>
    <col min="25" max="16384" width="8.625" style="8" customWidth="1"/>
  </cols>
  <sheetData>
    <row r="1" spans="2:19" ht="24">
      <c r="B1" s="34" t="s">
        <v>210</v>
      </c>
      <c r="L1" s="132"/>
      <c r="M1" s="132" t="s">
        <v>211</v>
      </c>
      <c r="S1" s="88"/>
    </row>
    <row r="2" spans="1:23" ht="16.5" customHeight="1" thickBot="1">
      <c r="A2" s="16"/>
      <c r="B2" s="16"/>
      <c r="C2" s="16"/>
      <c r="D2" s="16"/>
      <c r="E2" s="16"/>
      <c r="F2" s="16"/>
      <c r="G2" s="16"/>
      <c r="H2" s="16"/>
      <c r="I2" s="15"/>
      <c r="J2" s="16"/>
      <c r="K2" s="16"/>
      <c r="L2" s="133"/>
      <c r="M2" s="15"/>
      <c r="N2" s="16"/>
      <c r="O2" s="16"/>
      <c r="P2" s="15"/>
      <c r="Q2" s="16"/>
      <c r="R2" s="16"/>
      <c r="S2" s="16"/>
      <c r="T2" s="16"/>
      <c r="U2" s="16"/>
      <c r="V2" s="16"/>
      <c r="W2" s="134"/>
    </row>
    <row r="3" spans="1:23" ht="16.5" customHeight="1">
      <c r="A3" s="135"/>
      <c r="B3" s="75" t="s">
        <v>140</v>
      </c>
      <c r="C3" s="135"/>
      <c r="D3" s="89" t="s">
        <v>156</v>
      </c>
      <c r="E3" s="85"/>
      <c r="F3" s="55"/>
      <c r="G3" s="136"/>
      <c r="I3" s="90" t="s">
        <v>157</v>
      </c>
      <c r="J3" s="91"/>
      <c r="K3" s="91"/>
      <c r="L3" s="137" t="s">
        <v>158</v>
      </c>
      <c r="M3" s="138" t="s">
        <v>212</v>
      </c>
      <c r="N3" s="139" t="s">
        <v>159</v>
      </c>
      <c r="O3" s="140" t="s">
        <v>160</v>
      </c>
      <c r="P3" s="141"/>
      <c r="Q3" s="142" t="s">
        <v>161</v>
      </c>
      <c r="R3" s="143"/>
      <c r="S3" s="143"/>
      <c r="T3" s="143"/>
      <c r="U3" s="144" t="s">
        <v>213</v>
      </c>
      <c r="V3" s="145"/>
      <c r="W3" s="145"/>
    </row>
    <row r="4" spans="1:23" ht="13.5" customHeight="1">
      <c r="A4" s="12"/>
      <c r="B4" s="76"/>
      <c r="C4" s="12"/>
      <c r="D4" s="146" t="s">
        <v>162</v>
      </c>
      <c r="E4" s="78" t="s">
        <v>163</v>
      </c>
      <c r="F4" s="97" t="s">
        <v>164</v>
      </c>
      <c r="G4" s="147" t="s">
        <v>214</v>
      </c>
      <c r="H4" s="147" t="s">
        <v>215</v>
      </c>
      <c r="I4" s="78" t="s">
        <v>92</v>
      </c>
      <c r="J4" s="78" t="s">
        <v>93</v>
      </c>
      <c r="K4" s="148" t="s">
        <v>216</v>
      </c>
      <c r="L4" s="149"/>
      <c r="M4" s="150"/>
      <c r="N4" s="151"/>
      <c r="O4" s="152"/>
      <c r="P4" s="153"/>
      <c r="Q4" s="154"/>
      <c r="R4" s="155"/>
      <c r="S4" s="155"/>
      <c r="T4" s="155"/>
      <c r="U4" s="156" t="s">
        <v>165</v>
      </c>
      <c r="V4" s="156" t="s">
        <v>165</v>
      </c>
      <c r="W4" s="157" t="s">
        <v>166</v>
      </c>
    </row>
    <row r="5" spans="1:23" ht="15.75" customHeight="1">
      <c r="A5" s="12"/>
      <c r="B5" s="76"/>
      <c r="C5" s="12"/>
      <c r="D5" s="158"/>
      <c r="E5" s="159"/>
      <c r="F5" s="159"/>
      <c r="G5" s="160" t="s">
        <v>167</v>
      </c>
      <c r="H5" s="160" t="s">
        <v>168</v>
      </c>
      <c r="I5" s="161"/>
      <c r="J5" s="161"/>
      <c r="K5" s="162"/>
      <c r="L5" s="149"/>
      <c r="M5" s="150"/>
      <c r="N5" s="151"/>
      <c r="O5" s="152"/>
      <c r="P5" s="153"/>
      <c r="Q5" s="95" t="s">
        <v>169</v>
      </c>
      <c r="R5" s="163"/>
      <c r="S5" s="96"/>
      <c r="T5" s="80" t="s">
        <v>170</v>
      </c>
      <c r="U5" s="164" t="s">
        <v>171</v>
      </c>
      <c r="V5" s="164" t="s">
        <v>172</v>
      </c>
      <c r="W5" s="165" t="s">
        <v>173</v>
      </c>
    </row>
    <row r="6" spans="1:23" ht="31.5" customHeight="1" thickBot="1">
      <c r="A6" s="16"/>
      <c r="B6" s="77"/>
      <c r="C6" s="16"/>
      <c r="D6" s="166"/>
      <c r="E6" s="79"/>
      <c r="F6" s="79"/>
      <c r="G6" s="167"/>
      <c r="H6" s="167"/>
      <c r="I6" s="168"/>
      <c r="J6" s="168"/>
      <c r="K6" s="169"/>
      <c r="L6" s="170"/>
      <c r="M6" s="171"/>
      <c r="N6" s="172"/>
      <c r="O6" s="173"/>
      <c r="P6" s="174"/>
      <c r="Q6" s="17" t="s">
        <v>174</v>
      </c>
      <c r="R6" s="17" t="s">
        <v>175</v>
      </c>
      <c r="S6" s="17" t="s">
        <v>176</v>
      </c>
      <c r="T6" s="100"/>
      <c r="U6" s="175"/>
      <c r="V6" s="175"/>
      <c r="W6" s="176"/>
    </row>
    <row r="7" spans="1:23" ht="17.25" customHeight="1" thickBot="1">
      <c r="A7" s="16"/>
      <c r="B7" s="42" t="s">
        <v>9</v>
      </c>
      <c r="C7" s="43"/>
      <c r="D7" s="177" t="s">
        <v>177</v>
      </c>
      <c r="E7" s="72"/>
      <c r="F7" s="58"/>
      <c r="G7" s="178" t="s">
        <v>178</v>
      </c>
      <c r="H7" s="179" t="s">
        <v>179</v>
      </c>
      <c r="I7" s="71" t="s">
        <v>180</v>
      </c>
      <c r="J7" s="58"/>
      <c r="K7" s="180" t="s">
        <v>181</v>
      </c>
      <c r="L7" s="181" t="s">
        <v>182</v>
      </c>
      <c r="M7" s="106" t="s">
        <v>183</v>
      </c>
      <c r="N7" s="106"/>
      <c r="O7" s="182"/>
      <c r="P7" s="183">
        <v>40633</v>
      </c>
      <c r="Q7" s="71" t="s">
        <v>184</v>
      </c>
      <c r="R7" s="72"/>
      <c r="S7" s="58"/>
      <c r="T7" s="180" t="s">
        <v>185</v>
      </c>
      <c r="U7" s="184" t="s">
        <v>186</v>
      </c>
      <c r="V7" s="185"/>
      <c r="W7" s="185"/>
    </row>
    <row r="8" spans="1:23" ht="17.25" customHeight="1">
      <c r="A8" s="38"/>
      <c r="B8" s="45" t="s">
        <v>217</v>
      </c>
      <c r="C8" s="38"/>
      <c r="D8" s="61" t="s">
        <v>187</v>
      </c>
      <c r="E8" s="74"/>
      <c r="F8" s="62"/>
      <c r="G8" s="31" t="s">
        <v>188</v>
      </c>
      <c r="H8" s="186" t="s">
        <v>187</v>
      </c>
      <c r="I8" s="112" t="s">
        <v>105</v>
      </c>
      <c r="J8" s="112" t="s">
        <v>11</v>
      </c>
      <c r="K8" s="54" t="s">
        <v>189</v>
      </c>
      <c r="L8" s="187" t="s">
        <v>218</v>
      </c>
      <c r="M8" s="64" t="s">
        <v>190</v>
      </c>
      <c r="N8" s="188"/>
      <c r="O8" s="112"/>
      <c r="P8" s="189" t="s">
        <v>191</v>
      </c>
      <c r="Q8" s="61" t="s">
        <v>192</v>
      </c>
      <c r="R8" s="190"/>
      <c r="S8" s="191"/>
      <c r="T8" s="31" t="s">
        <v>193</v>
      </c>
      <c r="U8" s="192" t="s">
        <v>12</v>
      </c>
      <c r="V8" s="59" t="s">
        <v>11</v>
      </c>
      <c r="W8" s="193" t="s">
        <v>219</v>
      </c>
    </row>
    <row r="9" spans="1:29" ht="29.25" customHeight="1">
      <c r="A9" s="194" t="s">
        <v>13</v>
      </c>
      <c r="B9" s="195"/>
      <c r="C9" s="196"/>
      <c r="D9" s="12">
        <v>62854</v>
      </c>
      <c r="E9" s="12">
        <v>4460</v>
      </c>
      <c r="F9" s="12">
        <v>911</v>
      </c>
      <c r="G9" s="12">
        <v>8849</v>
      </c>
      <c r="H9" s="12">
        <v>302844</v>
      </c>
      <c r="I9" s="118">
        <f>SUM(I10:I11)</f>
        <v>2091</v>
      </c>
      <c r="J9" s="118">
        <f>SUM(J10:J11)</f>
        <v>58077</v>
      </c>
      <c r="K9" s="118">
        <v>1675555</v>
      </c>
      <c r="L9" s="37">
        <v>98.4</v>
      </c>
      <c r="M9" s="12">
        <v>450877</v>
      </c>
      <c r="N9" s="12">
        <v>44590</v>
      </c>
      <c r="O9" s="12"/>
      <c r="P9" s="12">
        <v>487484</v>
      </c>
      <c r="Q9" s="12">
        <v>20413</v>
      </c>
      <c r="R9" s="12">
        <v>3707</v>
      </c>
      <c r="S9" s="12">
        <v>16706</v>
      </c>
      <c r="T9" s="12">
        <v>3024321</v>
      </c>
      <c r="U9" s="118">
        <v>19804</v>
      </c>
      <c r="V9" s="118">
        <v>28513</v>
      </c>
      <c r="W9" s="197">
        <v>20.04</v>
      </c>
      <c r="AC9" s="12"/>
    </row>
    <row r="10" spans="1:23" ht="30" customHeight="1">
      <c r="A10" s="198" t="s">
        <v>14</v>
      </c>
      <c r="B10" s="199"/>
      <c r="C10" s="40"/>
      <c r="D10" s="20" t="s">
        <v>220</v>
      </c>
      <c r="E10" s="20" t="s">
        <v>220</v>
      </c>
      <c r="F10" s="20" t="s">
        <v>220</v>
      </c>
      <c r="G10" s="12">
        <f>SUM(G12:G24)</f>
        <v>7739</v>
      </c>
      <c r="H10" s="20" t="s">
        <v>220</v>
      </c>
      <c r="I10" s="12">
        <f>SUM(I12:I24)</f>
        <v>1742</v>
      </c>
      <c r="J10" s="12">
        <f>SUM(J12:J24)</f>
        <v>49535</v>
      </c>
      <c r="K10" s="12">
        <f>SUM(K12:K24)</f>
        <v>1524218</v>
      </c>
      <c r="L10" s="37">
        <v>98.3</v>
      </c>
      <c r="M10" s="12">
        <v>403404</v>
      </c>
      <c r="N10" s="12">
        <v>40112</v>
      </c>
      <c r="O10" s="12"/>
      <c r="P10" s="12">
        <v>438579</v>
      </c>
      <c r="Q10" s="12">
        <v>18246</v>
      </c>
      <c r="R10" s="12">
        <v>3352</v>
      </c>
      <c r="S10" s="12">
        <v>14894</v>
      </c>
      <c r="T10" s="12">
        <v>2776086</v>
      </c>
      <c r="U10" s="12">
        <v>18781</v>
      </c>
      <c r="V10" s="12">
        <v>26940</v>
      </c>
      <c r="W10" s="23">
        <v>21.16</v>
      </c>
    </row>
    <row r="11" spans="1:23" ht="30" customHeight="1">
      <c r="A11" s="198" t="s">
        <v>15</v>
      </c>
      <c r="B11" s="199"/>
      <c r="C11" s="40"/>
      <c r="D11" s="20" t="s">
        <v>220</v>
      </c>
      <c r="E11" s="20" t="s">
        <v>220</v>
      </c>
      <c r="F11" s="20" t="s">
        <v>220</v>
      </c>
      <c r="G11" s="48">
        <f>SUM(G25,G28,G32,G37)</f>
        <v>1110</v>
      </c>
      <c r="H11" s="20" t="s">
        <v>220</v>
      </c>
      <c r="I11" s="48">
        <f>SUM(I25,I28,I32,I37)</f>
        <v>349</v>
      </c>
      <c r="J11" s="48">
        <f>SUM(J25,J28,J32,J37)</f>
        <v>8542</v>
      </c>
      <c r="K11" s="48">
        <v>151336</v>
      </c>
      <c r="L11" s="37">
        <v>99.3</v>
      </c>
      <c r="M11" s="48">
        <v>47473</v>
      </c>
      <c r="N11" s="48">
        <v>4478</v>
      </c>
      <c r="O11" s="48"/>
      <c r="P11" s="48">
        <v>48905</v>
      </c>
      <c r="Q11" s="12">
        <v>2167</v>
      </c>
      <c r="R11" s="12">
        <v>355</v>
      </c>
      <c r="S11" s="12">
        <v>1812</v>
      </c>
      <c r="T11" s="12">
        <v>248234</v>
      </c>
      <c r="U11" s="12">
        <v>1023</v>
      </c>
      <c r="V11" s="12">
        <v>1573</v>
      </c>
      <c r="W11" s="23">
        <v>10.52</v>
      </c>
    </row>
    <row r="12" spans="2:23" ht="30" customHeight="1">
      <c r="B12" s="200" t="s">
        <v>16</v>
      </c>
      <c r="C12" s="40"/>
      <c r="D12" s="8">
        <v>786</v>
      </c>
      <c r="E12" s="48" t="s">
        <v>221</v>
      </c>
      <c r="F12" s="8">
        <v>2</v>
      </c>
      <c r="G12" s="8">
        <v>714</v>
      </c>
      <c r="H12" s="8">
        <v>49023</v>
      </c>
      <c r="I12" s="12">
        <v>359</v>
      </c>
      <c r="J12" s="12">
        <v>14156</v>
      </c>
      <c r="K12" s="12">
        <v>601412</v>
      </c>
      <c r="L12" s="37">
        <v>98</v>
      </c>
      <c r="M12" s="8">
        <v>140080</v>
      </c>
      <c r="N12" s="8">
        <v>14618</v>
      </c>
      <c r="P12" s="12">
        <v>159458</v>
      </c>
      <c r="Q12" s="12">
        <f aca="true" t="shared" si="0" ref="Q12:Q24">SUM(R12:S12)</f>
        <v>5966</v>
      </c>
      <c r="R12" s="8">
        <v>1189</v>
      </c>
      <c r="S12" s="8">
        <v>4777</v>
      </c>
      <c r="T12" s="8">
        <v>1147133</v>
      </c>
      <c r="U12" s="12">
        <v>8380</v>
      </c>
      <c r="V12" s="12">
        <v>12274</v>
      </c>
      <c r="W12" s="23">
        <v>27.79</v>
      </c>
    </row>
    <row r="13" spans="2:23" ht="21" customHeight="1">
      <c r="B13" s="200" t="s">
        <v>17</v>
      </c>
      <c r="C13" s="40"/>
      <c r="D13" s="8">
        <v>7340</v>
      </c>
      <c r="E13" s="48" t="s">
        <v>221</v>
      </c>
      <c r="F13" s="8">
        <v>15</v>
      </c>
      <c r="G13" s="8">
        <v>625</v>
      </c>
      <c r="H13" s="8">
        <v>65930</v>
      </c>
      <c r="I13" s="12">
        <v>291</v>
      </c>
      <c r="J13" s="12">
        <v>7292</v>
      </c>
      <c r="K13" s="12">
        <v>168780</v>
      </c>
      <c r="L13" s="37">
        <v>99.9</v>
      </c>
      <c r="M13" s="8">
        <v>71202</v>
      </c>
      <c r="N13" s="8">
        <v>6858</v>
      </c>
      <c r="P13" s="8">
        <v>86571</v>
      </c>
      <c r="Q13" s="12">
        <f t="shared" si="0"/>
        <v>3360</v>
      </c>
      <c r="R13" s="8">
        <v>702</v>
      </c>
      <c r="S13" s="8">
        <v>2658</v>
      </c>
      <c r="T13" s="8">
        <v>637126</v>
      </c>
      <c r="U13" s="12">
        <v>4070</v>
      </c>
      <c r="V13" s="12">
        <v>5700</v>
      </c>
      <c r="W13" s="23">
        <v>21.84</v>
      </c>
    </row>
    <row r="14" spans="2:23" ht="21" customHeight="1">
      <c r="B14" s="200" t="s">
        <v>18</v>
      </c>
      <c r="C14" s="40"/>
      <c r="D14" s="8">
        <v>1310</v>
      </c>
      <c r="E14" s="48" t="s">
        <v>222</v>
      </c>
      <c r="F14" s="20" t="s">
        <v>222</v>
      </c>
      <c r="G14" s="8">
        <v>257</v>
      </c>
      <c r="H14" s="8">
        <v>522</v>
      </c>
      <c r="I14" s="12">
        <v>90</v>
      </c>
      <c r="J14" s="12">
        <v>2379</v>
      </c>
      <c r="K14" s="12">
        <v>28717</v>
      </c>
      <c r="L14" s="37">
        <v>99.8</v>
      </c>
      <c r="M14" s="8">
        <v>15575</v>
      </c>
      <c r="N14" s="8">
        <v>1485</v>
      </c>
      <c r="P14" s="8">
        <v>15032</v>
      </c>
      <c r="Q14" s="12">
        <f t="shared" si="0"/>
        <v>904</v>
      </c>
      <c r="R14" s="8">
        <v>170</v>
      </c>
      <c r="S14" s="8">
        <v>734</v>
      </c>
      <c r="T14" s="8">
        <v>107449</v>
      </c>
      <c r="U14" s="12">
        <v>348</v>
      </c>
      <c r="V14" s="12">
        <v>484</v>
      </c>
      <c r="W14" s="23">
        <v>10.16</v>
      </c>
    </row>
    <row r="15" spans="2:23" ht="21" customHeight="1">
      <c r="B15" s="200" t="s">
        <v>19</v>
      </c>
      <c r="C15" s="40"/>
      <c r="D15" s="8">
        <v>11100</v>
      </c>
      <c r="E15" s="12">
        <v>2282</v>
      </c>
      <c r="F15" s="8">
        <v>457</v>
      </c>
      <c r="G15" s="20">
        <v>271</v>
      </c>
      <c r="H15" s="20">
        <v>3205</v>
      </c>
      <c r="I15" s="12">
        <v>202</v>
      </c>
      <c r="J15" s="12">
        <v>9979</v>
      </c>
      <c r="K15" s="12">
        <v>421233</v>
      </c>
      <c r="L15" s="37">
        <v>98</v>
      </c>
      <c r="M15" s="8">
        <v>39216</v>
      </c>
      <c r="N15" s="8">
        <v>4535</v>
      </c>
      <c r="P15" s="8">
        <v>44752</v>
      </c>
      <c r="Q15" s="12">
        <f t="shared" si="0"/>
        <v>1815</v>
      </c>
      <c r="R15" s="8">
        <v>445</v>
      </c>
      <c r="S15" s="8">
        <v>1370</v>
      </c>
      <c r="T15" s="8">
        <v>330384</v>
      </c>
      <c r="U15" s="12">
        <v>1265</v>
      </c>
      <c r="V15" s="12">
        <v>1842</v>
      </c>
      <c r="W15" s="23">
        <v>13.08</v>
      </c>
    </row>
    <row r="16" spans="2:23" ht="21" customHeight="1">
      <c r="B16" s="200" t="s">
        <v>20</v>
      </c>
      <c r="C16" s="40"/>
      <c r="D16" s="8">
        <v>2710</v>
      </c>
      <c r="E16" s="12">
        <v>38</v>
      </c>
      <c r="F16" s="8">
        <v>11</v>
      </c>
      <c r="G16" s="8">
        <v>135</v>
      </c>
      <c r="H16" s="8">
        <v>211</v>
      </c>
      <c r="I16" s="12">
        <v>128</v>
      </c>
      <c r="J16" s="12">
        <v>4512</v>
      </c>
      <c r="K16" s="12">
        <v>72597</v>
      </c>
      <c r="L16" s="37">
        <v>98.5</v>
      </c>
      <c r="M16" s="8">
        <v>23333</v>
      </c>
      <c r="N16" s="8">
        <v>2314</v>
      </c>
      <c r="P16" s="8">
        <v>28228</v>
      </c>
      <c r="Q16" s="12">
        <f t="shared" si="0"/>
        <v>971</v>
      </c>
      <c r="R16" s="8">
        <v>177</v>
      </c>
      <c r="S16" s="8">
        <v>794</v>
      </c>
      <c r="T16" s="8">
        <v>166517</v>
      </c>
      <c r="U16" s="12">
        <v>1119</v>
      </c>
      <c r="V16" s="12">
        <v>1567</v>
      </c>
      <c r="W16" s="23">
        <v>17.33</v>
      </c>
    </row>
    <row r="17" spans="2:23" ht="30" customHeight="1">
      <c r="B17" s="200" t="s">
        <v>21</v>
      </c>
      <c r="C17" s="40"/>
      <c r="D17" s="8">
        <v>5940</v>
      </c>
      <c r="E17" s="12">
        <v>3</v>
      </c>
      <c r="F17" s="8">
        <v>13</v>
      </c>
      <c r="G17" s="8">
        <v>786</v>
      </c>
      <c r="H17" s="8">
        <v>49852</v>
      </c>
      <c r="I17" s="12">
        <v>86</v>
      </c>
      <c r="J17" s="12">
        <v>1098</v>
      </c>
      <c r="K17" s="12">
        <v>9017</v>
      </c>
      <c r="L17" s="37">
        <v>98.3</v>
      </c>
      <c r="M17" s="8">
        <v>13765</v>
      </c>
      <c r="N17" s="8">
        <v>1121</v>
      </c>
      <c r="P17" s="8">
        <v>12483</v>
      </c>
      <c r="Q17" s="12">
        <f t="shared" si="0"/>
        <v>618</v>
      </c>
      <c r="R17" s="8">
        <v>55</v>
      </c>
      <c r="S17" s="8">
        <v>563</v>
      </c>
      <c r="T17" s="8">
        <v>36955</v>
      </c>
      <c r="U17" s="12">
        <v>321</v>
      </c>
      <c r="V17" s="12">
        <v>406</v>
      </c>
      <c r="W17" s="23">
        <v>11.65</v>
      </c>
    </row>
    <row r="18" spans="2:23" ht="21" customHeight="1">
      <c r="B18" s="200" t="s">
        <v>22</v>
      </c>
      <c r="C18" s="40"/>
      <c r="D18" s="8">
        <v>4130</v>
      </c>
      <c r="E18" s="48" t="s">
        <v>221</v>
      </c>
      <c r="F18" s="8">
        <v>9</v>
      </c>
      <c r="G18" s="8">
        <v>267</v>
      </c>
      <c r="H18" s="8">
        <v>3600</v>
      </c>
      <c r="I18" s="12">
        <v>40</v>
      </c>
      <c r="J18" s="12">
        <v>1753</v>
      </c>
      <c r="K18" s="12">
        <v>34579</v>
      </c>
      <c r="L18" s="37">
        <v>99.8</v>
      </c>
      <c r="M18" s="8">
        <v>8678</v>
      </c>
      <c r="N18" s="8">
        <v>688</v>
      </c>
      <c r="P18" s="8">
        <v>8541</v>
      </c>
      <c r="Q18" s="12">
        <f t="shared" si="0"/>
        <v>428</v>
      </c>
      <c r="R18" s="8">
        <v>51</v>
      </c>
      <c r="S18" s="8">
        <v>377</v>
      </c>
      <c r="T18" s="8">
        <v>55320</v>
      </c>
      <c r="U18" s="12">
        <v>551</v>
      </c>
      <c r="V18" s="12">
        <v>869</v>
      </c>
      <c r="W18" s="23">
        <v>34.88</v>
      </c>
    </row>
    <row r="19" spans="2:23" ht="21" customHeight="1">
      <c r="B19" s="200" t="s">
        <v>45</v>
      </c>
      <c r="C19" s="40"/>
      <c r="D19" s="48">
        <v>1160</v>
      </c>
      <c r="E19" s="48" t="s">
        <v>223</v>
      </c>
      <c r="F19" s="48">
        <v>4</v>
      </c>
      <c r="G19" s="20">
        <v>1704</v>
      </c>
      <c r="H19" s="20">
        <v>20411</v>
      </c>
      <c r="I19" s="48">
        <v>55</v>
      </c>
      <c r="J19" s="48">
        <v>485</v>
      </c>
      <c r="K19" s="48">
        <v>4112</v>
      </c>
      <c r="L19" s="201">
        <v>99.7</v>
      </c>
      <c r="M19" s="48">
        <v>14925</v>
      </c>
      <c r="N19" s="48">
        <v>1566</v>
      </c>
      <c r="O19" s="48"/>
      <c r="P19" s="48">
        <v>14811</v>
      </c>
      <c r="Q19" s="12">
        <f t="shared" si="0"/>
        <v>670</v>
      </c>
      <c r="R19" s="20">
        <v>97</v>
      </c>
      <c r="S19" s="20">
        <v>573</v>
      </c>
      <c r="T19" s="20">
        <v>52176</v>
      </c>
      <c r="U19" s="12">
        <v>774</v>
      </c>
      <c r="V19" s="12">
        <v>1082</v>
      </c>
      <c r="W19" s="23">
        <v>31.74</v>
      </c>
    </row>
    <row r="20" spans="2:23" ht="21" customHeight="1">
      <c r="B20" s="200" t="s">
        <v>46</v>
      </c>
      <c r="C20" s="40"/>
      <c r="D20" s="48">
        <v>6170</v>
      </c>
      <c r="E20" s="48" t="s">
        <v>223</v>
      </c>
      <c r="F20" s="48">
        <v>108</v>
      </c>
      <c r="G20" s="20">
        <v>919</v>
      </c>
      <c r="H20" s="20">
        <v>7945</v>
      </c>
      <c r="I20" s="48">
        <v>52</v>
      </c>
      <c r="J20" s="48">
        <v>714</v>
      </c>
      <c r="K20" s="48">
        <v>7860</v>
      </c>
      <c r="L20" s="201">
        <v>99.3</v>
      </c>
      <c r="M20" s="48">
        <v>11474</v>
      </c>
      <c r="N20" s="48">
        <v>1280</v>
      </c>
      <c r="O20" s="48"/>
      <c r="P20" s="48">
        <v>9200</v>
      </c>
      <c r="Q20" s="12">
        <f t="shared" si="0"/>
        <v>641</v>
      </c>
      <c r="R20" s="20">
        <v>85</v>
      </c>
      <c r="S20" s="20">
        <v>556</v>
      </c>
      <c r="T20" s="20">
        <v>45950</v>
      </c>
      <c r="U20" s="12">
        <v>399</v>
      </c>
      <c r="V20" s="12">
        <v>605</v>
      </c>
      <c r="W20" s="23">
        <v>20.84</v>
      </c>
    </row>
    <row r="21" spans="2:23" ht="30" customHeight="1">
      <c r="B21" s="200" t="s">
        <v>109</v>
      </c>
      <c r="C21" s="40"/>
      <c r="D21" s="48">
        <v>2460</v>
      </c>
      <c r="E21" s="48">
        <v>1185</v>
      </c>
      <c r="F21" s="48">
        <v>60</v>
      </c>
      <c r="G21" s="20">
        <v>860</v>
      </c>
      <c r="H21" s="20">
        <v>17148</v>
      </c>
      <c r="I21" s="48">
        <v>48</v>
      </c>
      <c r="J21" s="48">
        <v>614</v>
      </c>
      <c r="K21" s="48">
        <v>6149</v>
      </c>
      <c r="L21" s="124">
        <v>98.2</v>
      </c>
      <c r="M21" s="20">
        <v>18737</v>
      </c>
      <c r="N21" s="20">
        <v>1445</v>
      </c>
      <c r="O21" s="20"/>
      <c r="P21" s="20">
        <v>16978</v>
      </c>
      <c r="Q21" s="12">
        <f t="shared" si="0"/>
        <v>895</v>
      </c>
      <c r="R21" s="20">
        <v>130</v>
      </c>
      <c r="S21" s="20">
        <v>765</v>
      </c>
      <c r="T21" s="20">
        <v>65063</v>
      </c>
      <c r="U21" s="12">
        <v>573</v>
      </c>
      <c r="V21" s="12">
        <v>766</v>
      </c>
      <c r="W21" s="23">
        <v>19.08</v>
      </c>
    </row>
    <row r="22" spans="2:23" ht="21" customHeight="1">
      <c r="B22" s="200" t="s">
        <v>55</v>
      </c>
      <c r="C22" s="40"/>
      <c r="D22" s="48">
        <v>1910</v>
      </c>
      <c r="E22" s="48">
        <v>1</v>
      </c>
      <c r="F22" s="48">
        <v>5</v>
      </c>
      <c r="G22" s="20">
        <v>554</v>
      </c>
      <c r="H22" s="20">
        <v>3856</v>
      </c>
      <c r="I22" s="48">
        <v>43</v>
      </c>
      <c r="J22" s="48">
        <v>2321</v>
      </c>
      <c r="K22" s="48">
        <v>129226</v>
      </c>
      <c r="L22" s="123">
        <v>99.5</v>
      </c>
      <c r="M22" s="20">
        <v>11547</v>
      </c>
      <c r="N22" s="20">
        <v>964</v>
      </c>
      <c r="O22" s="20"/>
      <c r="P22" s="20">
        <v>11355</v>
      </c>
      <c r="Q22" s="12">
        <f t="shared" si="0"/>
        <v>417</v>
      </c>
      <c r="R22" s="20">
        <v>35</v>
      </c>
      <c r="S22" s="20">
        <v>382</v>
      </c>
      <c r="T22" s="20">
        <v>20900</v>
      </c>
      <c r="U22" s="12">
        <v>286</v>
      </c>
      <c r="V22" s="12">
        <v>402</v>
      </c>
      <c r="W22" s="23">
        <v>12.85</v>
      </c>
    </row>
    <row r="23" spans="2:23" ht="21" customHeight="1">
      <c r="B23" s="200" t="s">
        <v>58</v>
      </c>
      <c r="C23" s="40"/>
      <c r="D23" s="48">
        <v>6990</v>
      </c>
      <c r="E23" s="48">
        <v>145</v>
      </c>
      <c r="F23" s="48">
        <v>30</v>
      </c>
      <c r="G23" s="20">
        <v>231</v>
      </c>
      <c r="H23" s="20">
        <v>8511</v>
      </c>
      <c r="I23" s="48">
        <v>85</v>
      </c>
      <c r="J23" s="48">
        <v>2233</v>
      </c>
      <c r="K23" s="48">
        <v>24236</v>
      </c>
      <c r="L23" s="123">
        <v>92.9</v>
      </c>
      <c r="M23" s="20">
        <v>17131</v>
      </c>
      <c r="N23" s="20">
        <v>1714</v>
      </c>
      <c r="O23" s="20"/>
      <c r="P23" s="20">
        <v>15705</v>
      </c>
      <c r="Q23" s="12">
        <f t="shared" si="0"/>
        <v>685</v>
      </c>
      <c r="R23" s="20">
        <v>92</v>
      </c>
      <c r="S23" s="20">
        <v>593</v>
      </c>
      <c r="T23" s="20">
        <v>47083</v>
      </c>
      <c r="U23" s="12">
        <v>386</v>
      </c>
      <c r="V23" s="12">
        <v>546</v>
      </c>
      <c r="W23" s="10">
        <v>11.55</v>
      </c>
    </row>
    <row r="24" spans="2:23" ht="21" customHeight="1">
      <c r="B24" s="200" t="s">
        <v>59</v>
      </c>
      <c r="C24" s="40"/>
      <c r="D24" s="20">
        <v>5040</v>
      </c>
      <c r="E24" s="20">
        <v>2</v>
      </c>
      <c r="F24" s="20">
        <v>13</v>
      </c>
      <c r="G24" s="20">
        <v>416</v>
      </c>
      <c r="H24" s="20">
        <v>2059</v>
      </c>
      <c r="I24" s="48">
        <v>263</v>
      </c>
      <c r="J24" s="48">
        <v>1999</v>
      </c>
      <c r="K24" s="48">
        <v>16300</v>
      </c>
      <c r="L24" s="123">
        <v>93.3</v>
      </c>
      <c r="M24" s="20">
        <v>17741</v>
      </c>
      <c r="N24" s="20">
        <v>1524</v>
      </c>
      <c r="O24" s="20"/>
      <c r="P24" s="20">
        <v>15465</v>
      </c>
      <c r="Q24" s="12">
        <f t="shared" si="0"/>
        <v>876</v>
      </c>
      <c r="R24" s="20">
        <v>124</v>
      </c>
      <c r="S24" s="20">
        <v>752</v>
      </c>
      <c r="T24" s="20">
        <v>64029</v>
      </c>
      <c r="U24" s="12">
        <v>309</v>
      </c>
      <c r="V24" s="12">
        <v>397</v>
      </c>
      <c r="W24" s="23">
        <v>7.91</v>
      </c>
    </row>
    <row r="25" spans="1:23" ht="30" customHeight="1">
      <c r="A25" s="202" t="s">
        <v>194</v>
      </c>
      <c r="B25" s="199"/>
      <c r="C25" s="40"/>
      <c r="D25" s="20" t="s">
        <v>224</v>
      </c>
      <c r="E25" s="20" t="s">
        <v>224</v>
      </c>
      <c r="F25" s="20" t="s">
        <v>224</v>
      </c>
      <c r="G25" s="12">
        <f>SUM(G26:G27)</f>
        <v>75</v>
      </c>
      <c r="H25" s="20" t="s">
        <v>224</v>
      </c>
      <c r="I25" s="12">
        <f>SUM(I26:I27)</f>
        <v>102</v>
      </c>
      <c r="J25" s="12">
        <f>SUM(J26:J27)</f>
        <v>3414</v>
      </c>
      <c r="K25" s="12">
        <v>71032</v>
      </c>
      <c r="L25" s="37">
        <v>99.5</v>
      </c>
      <c r="M25" s="12">
        <v>16793</v>
      </c>
      <c r="N25" s="12">
        <f>SUM(N26:N27)</f>
        <v>1701</v>
      </c>
      <c r="O25" s="12"/>
      <c r="P25" s="12">
        <v>21781</v>
      </c>
      <c r="Q25" s="12">
        <f>SUM(Q26:Q27)</f>
        <v>705</v>
      </c>
      <c r="R25" s="12">
        <f>SUM(R26:R27)</f>
        <v>153</v>
      </c>
      <c r="S25" s="12">
        <f>SUM(S26:S27)</f>
        <v>552</v>
      </c>
      <c r="T25" s="12">
        <f>SUM(T26:T27)</f>
        <v>147003</v>
      </c>
      <c r="U25" s="12">
        <v>364</v>
      </c>
      <c r="V25" s="12">
        <v>601</v>
      </c>
      <c r="W25" s="23">
        <v>8.3</v>
      </c>
    </row>
    <row r="26" spans="2:23" ht="30" customHeight="1">
      <c r="B26" s="48" t="s">
        <v>225</v>
      </c>
      <c r="C26" s="40"/>
      <c r="D26" s="8">
        <v>203</v>
      </c>
      <c r="E26" s="20" t="s">
        <v>224</v>
      </c>
      <c r="F26" s="20" t="s">
        <v>226</v>
      </c>
      <c r="G26" s="8">
        <v>32</v>
      </c>
      <c r="H26" s="8">
        <v>9</v>
      </c>
      <c r="I26" s="12">
        <v>32</v>
      </c>
      <c r="J26" s="12">
        <v>582</v>
      </c>
      <c r="K26" s="12">
        <v>5516</v>
      </c>
      <c r="L26" s="37">
        <v>99.5</v>
      </c>
      <c r="M26" s="8">
        <v>8971</v>
      </c>
      <c r="N26" s="8">
        <v>652</v>
      </c>
      <c r="P26" s="8">
        <v>12798</v>
      </c>
      <c r="Q26" s="12">
        <f>SUM(R26:S26)</f>
        <v>325</v>
      </c>
      <c r="R26" s="20">
        <v>66</v>
      </c>
      <c r="S26" s="20">
        <v>259</v>
      </c>
      <c r="T26" s="20">
        <v>47112</v>
      </c>
      <c r="U26" s="12">
        <v>162</v>
      </c>
      <c r="V26" s="12">
        <v>298</v>
      </c>
      <c r="W26" s="23">
        <v>7.02</v>
      </c>
    </row>
    <row r="27" spans="2:23" ht="21" customHeight="1">
      <c r="B27" s="48" t="s">
        <v>227</v>
      </c>
      <c r="C27" s="40"/>
      <c r="D27" s="8">
        <v>75</v>
      </c>
      <c r="E27" s="20" t="s">
        <v>224</v>
      </c>
      <c r="F27" s="20" t="s">
        <v>226</v>
      </c>
      <c r="G27" s="8">
        <v>43</v>
      </c>
      <c r="H27" s="8">
        <v>35</v>
      </c>
      <c r="I27" s="12">
        <v>70</v>
      </c>
      <c r="J27" s="12">
        <v>2832</v>
      </c>
      <c r="K27" s="12">
        <v>65516</v>
      </c>
      <c r="L27" s="37">
        <v>99.5</v>
      </c>
      <c r="M27" s="8">
        <v>7822</v>
      </c>
      <c r="N27" s="8">
        <v>1049</v>
      </c>
      <c r="P27" s="8">
        <v>8983</v>
      </c>
      <c r="Q27" s="12">
        <f>SUM(R27:S27)</f>
        <v>380</v>
      </c>
      <c r="R27" s="20">
        <v>87</v>
      </c>
      <c r="S27" s="20">
        <v>293</v>
      </c>
      <c r="T27" s="20">
        <v>99891</v>
      </c>
      <c r="U27" s="12">
        <v>202</v>
      </c>
      <c r="V27" s="12">
        <v>303</v>
      </c>
      <c r="W27" s="23">
        <v>10.11</v>
      </c>
    </row>
    <row r="28" spans="1:23" ht="30" customHeight="1">
      <c r="A28" s="202" t="s">
        <v>195</v>
      </c>
      <c r="B28" s="199"/>
      <c r="C28" s="40"/>
      <c r="D28" s="20" t="s">
        <v>228</v>
      </c>
      <c r="E28" s="20" t="s">
        <v>228</v>
      </c>
      <c r="F28" s="20" t="s">
        <v>228</v>
      </c>
      <c r="G28" s="12">
        <f>SUM(G29:G31)</f>
        <v>93</v>
      </c>
      <c r="H28" s="20" t="s">
        <v>228</v>
      </c>
      <c r="I28" s="12">
        <f>SUM(I29:I31)</f>
        <v>160</v>
      </c>
      <c r="J28" s="12">
        <f>SUM(J29:J31)</f>
        <v>3422</v>
      </c>
      <c r="K28" s="12">
        <v>47134</v>
      </c>
      <c r="L28" s="37">
        <v>98.6</v>
      </c>
      <c r="M28" s="12">
        <f>SUM(M29:M31)</f>
        <v>11441</v>
      </c>
      <c r="N28" s="12">
        <f>SUM(N29:N31)</f>
        <v>1081</v>
      </c>
      <c r="O28" s="12"/>
      <c r="P28" s="12">
        <v>11822</v>
      </c>
      <c r="Q28" s="12">
        <f>SUM(Q29:Q31)</f>
        <v>514</v>
      </c>
      <c r="R28" s="12">
        <f>SUM(R29:R31)</f>
        <v>110</v>
      </c>
      <c r="S28" s="12">
        <f>SUM(S29:S31)</f>
        <v>404</v>
      </c>
      <c r="T28" s="12">
        <f>SUM(T29:T31)</f>
        <v>39616</v>
      </c>
      <c r="U28" s="12">
        <v>229</v>
      </c>
      <c r="V28" s="12">
        <v>359</v>
      </c>
      <c r="W28" s="5">
        <v>9.23</v>
      </c>
    </row>
    <row r="29" spans="2:23" ht="30" customHeight="1">
      <c r="B29" s="48" t="s">
        <v>27</v>
      </c>
      <c r="C29" s="40"/>
      <c r="D29" s="8">
        <v>1610</v>
      </c>
      <c r="E29" s="48" t="s">
        <v>229</v>
      </c>
      <c r="F29" s="8">
        <v>7</v>
      </c>
      <c r="G29" s="8">
        <v>40</v>
      </c>
      <c r="H29" s="8">
        <v>81</v>
      </c>
      <c r="I29" s="12">
        <v>20</v>
      </c>
      <c r="J29" s="12">
        <v>525</v>
      </c>
      <c r="K29" s="12">
        <v>8079</v>
      </c>
      <c r="L29" s="37">
        <v>95.6</v>
      </c>
      <c r="M29" s="8">
        <v>2961</v>
      </c>
      <c r="N29" s="8">
        <v>220</v>
      </c>
      <c r="P29" s="8">
        <v>2625</v>
      </c>
      <c r="Q29" s="12">
        <f>SUM(R29:S29)</f>
        <v>92</v>
      </c>
      <c r="R29" s="8">
        <v>13</v>
      </c>
      <c r="S29" s="8">
        <v>79</v>
      </c>
      <c r="T29" s="8">
        <v>5803</v>
      </c>
      <c r="U29" s="12">
        <v>54</v>
      </c>
      <c r="V29" s="12">
        <v>88</v>
      </c>
      <c r="W29" s="23">
        <v>9.69</v>
      </c>
    </row>
    <row r="30" spans="2:23" ht="21" customHeight="1">
      <c r="B30" s="48" t="s">
        <v>28</v>
      </c>
      <c r="C30" s="40"/>
      <c r="D30" s="8">
        <v>731</v>
      </c>
      <c r="E30" s="12">
        <v>16</v>
      </c>
      <c r="F30" s="8">
        <v>18</v>
      </c>
      <c r="G30" s="8">
        <v>53</v>
      </c>
      <c r="H30" s="8">
        <v>127</v>
      </c>
      <c r="I30" s="12">
        <v>31</v>
      </c>
      <c r="J30" s="12">
        <v>1459</v>
      </c>
      <c r="K30" s="12">
        <v>29908</v>
      </c>
      <c r="L30" s="37">
        <v>99.6</v>
      </c>
      <c r="M30" s="8">
        <v>5064</v>
      </c>
      <c r="N30" s="8">
        <v>432</v>
      </c>
      <c r="P30" s="8">
        <v>4788</v>
      </c>
      <c r="Q30" s="12">
        <f>SUM(R30:S30)</f>
        <v>187</v>
      </c>
      <c r="R30" s="8">
        <v>26</v>
      </c>
      <c r="S30" s="8">
        <v>161</v>
      </c>
      <c r="T30" s="8">
        <v>11482</v>
      </c>
      <c r="U30" s="12">
        <v>90</v>
      </c>
      <c r="V30" s="12">
        <v>150</v>
      </c>
      <c r="W30" s="23">
        <v>10.16</v>
      </c>
    </row>
    <row r="31" spans="2:23" ht="21" customHeight="1">
      <c r="B31" s="48" t="s">
        <v>29</v>
      </c>
      <c r="C31" s="40"/>
      <c r="D31" s="8">
        <v>1850</v>
      </c>
      <c r="E31" s="48" t="s">
        <v>229</v>
      </c>
      <c r="F31" s="8">
        <v>154</v>
      </c>
      <c r="G31" s="20" t="s">
        <v>230</v>
      </c>
      <c r="H31" s="20" t="s">
        <v>230</v>
      </c>
      <c r="I31" s="12">
        <v>109</v>
      </c>
      <c r="J31" s="12">
        <v>1438</v>
      </c>
      <c r="K31" s="12">
        <v>9148</v>
      </c>
      <c r="L31" s="37">
        <v>99.5</v>
      </c>
      <c r="M31" s="8">
        <v>3416</v>
      </c>
      <c r="N31" s="8">
        <v>429</v>
      </c>
      <c r="P31" s="8">
        <v>4409</v>
      </c>
      <c r="Q31" s="12">
        <f>SUM(R31:S31)</f>
        <v>235</v>
      </c>
      <c r="R31" s="8">
        <v>71</v>
      </c>
      <c r="S31" s="8">
        <v>164</v>
      </c>
      <c r="T31" s="8">
        <v>22331</v>
      </c>
      <c r="U31" s="12">
        <v>85</v>
      </c>
      <c r="V31" s="12">
        <v>122</v>
      </c>
      <c r="W31" s="23">
        <v>8.04</v>
      </c>
    </row>
    <row r="32" spans="1:23" ht="33" customHeight="1">
      <c r="A32" s="202" t="s">
        <v>196</v>
      </c>
      <c r="B32" s="199"/>
      <c r="C32" s="40"/>
      <c r="D32" s="20" t="s">
        <v>228</v>
      </c>
      <c r="E32" s="20" t="s">
        <v>228</v>
      </c>
      <c r="F32" s="20" t="s">
        <v>228</v>
      </c>
      <c r="G32" s="48">
        <f>SUM(G33:G36)</f>
        <v>265</v>
      </c>
      <c r="H32" s="20" t="s">
        <v>228</v>
      </c>
      <c r="I32" s="48">
        <f>SUM(I33:I36)</f>
        <v>46</v>
      </c>
      <c r="J32" s="48">
        <f>SUM(J33:J36)</f>
        <v>1361</v>
      </c>
      <c r="K32" s="48">
        <f>SUM(K33:K36)</f>
        <v>30762</v>
      </c>
      <c r="L32" s="37">
        <v>99.5</v>
      </c>
      <c r="M32" s="8">
        <v>9021</v>
      </c>
      <c r="N32" s="8">
        <f>SUM(N33:N36)</f>
        <v>715</v>
      </c>
      <c r="O32" s="8">
        <v>8780</v>
      </c>
      <c r="P32" s="8">
        <v>5433</v>
      </c>
      <c r="Q32" s="8">
        <f>SUM(Q33:Q36)</f>
        <v>456</v>
      </c>
      <c r="R32" s="8">
        <f>SUM(R33:R36)</f>
        <v>45</v>
      </c>
      <c r="S32" s="8">
        <f>SUM(S33:S36)</f>
        <v>411</v>
      </c>
      <c r="T32" s="8">
        <f>SUM(T33:T36)</f>
        <v>33543</v>
      </c>
      <c r="U32" s="20">
        <v>167</v>
      </c>
      <c r="V32" s="20">
        <v>236</v>
      </c>
      <c r="W32" s="23">
        <v>14.42</v>
      </c>
    </row>
    <row r="33" spans="2:23" ht="30" customHeight="1">
      <c r="B33" s="48" t="s">
        <v>31</v>
      </c>
      <c r="C33" s="40"/>
      <c r="D33" s="8">
        <v>440</v>
      </c>
      <c r="E33" s="48" t="s">
        <v>229</v>
      </c>
      <c r="F33" s="8">
        <v>2</v>
      </c>
      <c r="G33" s="8">
        <v>198</v>
      </c>
      <c r="H33" s="8">
        <v>1355</v>
      </c>
      <c r="I33" s="48" t="s">
        <v>230</v>
      </c>
      <c r="J33" s="48" t="s">
        <v>230</v>
      </c>
      <c r="K33" s="48" t="s">
        <v>230</v>
      </c>
      <c r="L33" s="37">
        <v>98.9</v>
      </c>
      <c r="M33" s="8">
        <v>1355</v>
      </c>
      <c r="N33" s="8">
        <v>78</v>
      </c>
      <c r="O33" s="8">
        <v>1333</v>
      </c>
      <c r="P33" s="8">
        <v>1290</v>
      </c>
      <c r="Q33" s="12">
        <f>SUM(R33:S33)</f>
        <v>65</v>
      </c>
      <c r="R33" s="8">
        <v>6</v>
      </c>
      <c r="S33" s="8">
        <v>59</v>
      </c>
      <c r="T33" s="8">
        <v>1904</v>
      </c>
      <c r="U33" s="12">
        <v>25</v>
      </c>
      <c r="V33" s="12">
        <v>41</v>
      </c>
      <c r="W33" s="29">
        <v>14.84</v>
      </c>
    </row>
    <row r="34" spans="2:23" ht="21" customHeight="1">
      <c r="B34" s="48" t="s">
        <v>32</v>
      </c>
      <c r="C34" s="40"/>
      <c r="D34" s="20" t="s">
        <v>228</v>
      </c>
      <c r="E34" s="20" t="s">
        <v>228</v>
      </c>
      <c r="F34" s="20" t="s">
        <v>228</v>
      </c>
      <c r="G34" s="20" t="s">
        <v>230</v>
      </c>
      <c r="H34" s="20" t="s">
        <v>230</v>
      </c>
      <c r="I34" s="12">
        <v>10</v>
      </c>
      <c r="J34" s="12">
        <v>328</v>
      </c>
      <c r="K34" s="12">
        <v>5236</v>
      </c>
      <c r="L34" s="20" t="s">
        <v>228</v>
      </c>
      <c r="M34" s="20">
        <v>2295</v>
      </c>
      <c r="N34" s="8">
        <v>215</v>
      </c>
      <c r="O34" s="8">
        <v>1864</v>
      </c>
      <c r="P34" s="20" t="s">
        <v>228</v>
      </c>
      <c r="Q34" s="12">
        <f>SUM(R34:S34)</f>
        <v>105</v>
      </c>
      <c r="R34" s="8">
        <v>8</v>
      </c>
      <c r="S34" s="8">
        <v>97</v>
      </c>
      <c r="T34" s="8">
        <v>7161</v>
      </c>
      <c r="U34" s="20" t="s">
        <v>228</v>
      </c>
      <c r="V34" s="20" t="s">
        <v>228</v>
      </c>
      <c r="W34" s="20" t="s">
        <v>228</v>
      </c>
    </row>
    <row r="35" spans="2:23" ht="21" customHeight="1">
      <c r="B35" s="48" t="s">
        <v>33</v>
      </c>
      <c r="C35" s="40"/>
      <c r="D35" s="20" t="s">
        <v>228</v>
      </c>
      <c r="E35" s="20" t="s">
        <v>228</v>
      </c>
      <c r="F35" s="20" t="s">
        <v>228</v>
      </c>
      <c r="G35" s="8">
        <v>67</v>
      </c>
      <c r="H35" s="8">
        <v>11253</v>
      </c>
      <c r="I35" s="12">
        <v>19</v>
      </c>
      <c r="J35" s="12">
        <v>263</v>
      </c>
      <c r="K35" s="12">
        <v>3023</v>
      </c>
      <c r="L35" s="20" t="s">
        <v>228</v>
      </c>
      <c r="M35" s="20">
        <v>1675</v>
      </c>
      <c r="N35" s="8">
        <v>115</v>
      </c>
      <c r="O35" s="8">
        <v>1662</v>
      </c>
      <c r="P35" s="20" t="s">
        <v>228</v>
      </c>
      <c r="Q35" s="12">
        <f>SUM(R35:S35)</f>
        <v>64</v>
      </c>
      <c r="R35" s="8">
        <v>3</v>
      </c>
      <c r="S35" s="8">
        <v>61</v>
      </c>
      <c r="T35" s="8">
        <v>2499</v>
      </c>
      <c r="U35" s="20" t="s">
        <v>228</v>
      </c>
      <c r="V35" s="20" t="s">
        <v>228</v>
      </c>
      <c r="W35" s="20" t="s">
        <v>228</v>
      </c>
    </row>
    <row r="36" spans="2:23" ht="21" customHeight="1">
      <c r="B36" s="48" t="s">
        <v>34</v>
      </c>
      <c r="C36" s="40"/>
      <c r="D36" s="8">
        <v>867</v>
      </c>
      <c r="E36" s="48" t="s">
        <v>229</v>
      </c>
      <c r="F36" s="20">
        <v>2</v>
      </c>
      <c r="G36" s="20" t="s">
        <v>230</v>
      </c>
      <c r="H36" s="20" t="s">
        <v>230</v>
      </c>
      <c r="I36" s="12">
        <v>17</v>
      </c>
      <c r="J36" s="12">
        <v>770</v>
      </c>
      <c r="K36" s="12">
        <v>22503</v>
      </c>
      <c r="L36" s="123">
        <v>99.7</v>
      </c>
      <c r="M36" s="8">
        <v>3696</v>
      </c>
      <c r="N36" s="8">
        <v>307</v>
      </c>
      <c r="O36" s="8">
        <v>3921</v>
      </c>
      <c r="P36" s="8">
        <v>4143</v>
      </c>
      <c r="Q36" s="12">
        <f>SUM(R36:S36)</f>
        <v>222</v>
      </c>
      <c r="R36" s="8">
        <v>28</v>
      </c>
      <c r="S36" s="8">
        <v>194</v>
      </c>
      <c r="T36" s="8">
        <v>21979</v>
      </c>
      <c r="U36" s="20">
        <v>142</v>
      </c>
      <c r="V36" s="12">
        <v>195</v>
      </c>
      <c r="W36" s="29">
        <v>14.33</v>
      </c>
    </row>
    <row r="37" spans="1:23" ht="32.25" customHeight="1">
      <c r="A37" s="202" t="s">
        <v>197</v>
      </c>
      <c r="B37" s="199"/>
      <c r="C37" s="40"/>
      <c r="D37" s="20" t="s">
        <v>231</v>
      </c>
      <c r="E37" s="20" t="s">
        <v>231</v>
      </c>
      <c r="F37" s="20" t="s">
        <v>231</v>
      </c>
      <c r="G37" s="20">
        <f>SUM(G38)</f>
        <v>677</v>
      </c>
      <c r="H37" s="20" t="s">
        <v>231</v>
      </c>
      <c r="I37" s="48">
        <f>SUM(I38)</f>
        <v>41</v>
      </c>
      <c r="J37" s="48">
        <f>SUM(J38)</f>
        <v>345</v>
      </c>
      <c r="K37" s="48">
        <v>2408</v>
      </c>
      <c r="L37" s="37">
        <v>99.9</v>
      </c>
      <c r="M37" s="8">
        <v>10218</v>
      </c>
      <c r="N37" s="8">
        <f>SUM(N38:N38)</f>
        <v>981</v>
      </c>
      <c r="O37" s="8">
        <v>10104</v>
      </c>
      <c r="P37" s="8">
        <v>9869</v>
      </c>
      <c r="Q37" s="8">
        <f>SUM(Q38:Q38)</f>
        <v>492</v>
      </c>
      <c r="R37" s="8">
        <f>SUM(R38:R38)</f>
        <v>47</v>
      </c>
      <c r="S37" s="8">
        <f>SUM(S38:S38)</f>
        <v>445</v>
      </c>
      <c r="T37" s="8">
        <f>SUM(T38:T38)</f>
        <v>28073</v>
      </c>
      <c r="U37" s="12">
        <v>263</v>
      </c>
      <c r="V37" s="12">
        <v>377</v>
      </c>
      <c r="W37" s="29">
        <v>17.2</v>
      </c>
    </row>
    <row r="38" spans="2:23" ht="30" customHeight="1">
      <c r="B38" s="48" t="s">
        <v>56</v>
      </c>
      <c r="C38" s="40"/>
      <c r="D38" s="20">
        <v>32</v>
      </c>
      <c r="E38" s="48" t="s">
        <v>232</v>
      </c>
      <c r="F38" s="20" t="s">
        <v>232</v>
      </c>
      <c r="G38" s="20">
        <v>677</v>
      </c>
      <c r="H38" s="20">
        <v>57711</v>
      </c>
      <c r="I38" s="48">
        <v>41</v>
      </c>
      <c r="J38" s="48">
        <v>345</v>
      </c>
      <c r="K38" s="48">
        <v>2408</v>
      </c>
      <c r="L38" s="203">
        <v>99.9</v>
      </c>
      <c r="M38" s="20">
        <v>10218</v>
      </c>
      <c r="N38" s="20">
        <v>981</v>
      </c>
      <c r="O38" s="20">
        <v>10104</v>
      </c>
      <c r="P38" s="20">
        <v>9869</v>
      </c>
      <c r="Q38" s="12">
        <f>SUM(R38:S38)</f>
        <v>492</v>
      </c>
      <c r="R38" s="20">
        <v>47</v>
      </c>
      <c r="S38" s="20">
        <v>445</v>
      </c>
      <c r="T38" s="20">
        <v>28073</v>
      </c>
      <c r="U38" s="12">
        <v>263</v>
      </c>
      <c r="V38" s="12">
        <v>377</v>
      </c>
      <c r="W38" s="29">
        <v>17.2</v>
      </c>
    </row>
    <row r="39" spans="1:23" ht="15.75" customHeight="1">
      <c r="A39" s="12"/>
      <c r="B39" s="48"/>
      <c r="C39" s="40"/>
      <c r="D39" s="12"/>
      <c r="E39" s="48"/>
      <c r="F39" s="12"/>
      <c r="G39" s="12"/>
      <c r="H39" s="12"/>
      <c r="I39" s="12"/>
      <c r="J39" s="12"/>
      <c r="K39" s="12"/>
      <c r="L39" s="120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23"/>
    </row>
    <row r="40" spans="1:23" ht="48" customHeight="1" thickBot="1">
      <c r="A40" s="204"/>
      <c r="B40" s="205" t="s">
        <v>44</v>
      </c>
      <c r="C40" s="206"/>
      <c r="D40" s="207" t="s">
        <v>198</v>
      </c>
      <c r="E40" s="207"/>
      <c r="F40" s="208"/>
      <c r="G40" s="209" t="s">
        <v>199</v>
      </c>
      <c r="H40" s="13" t="s">
        <v>200</v>
      </c>
      <c r="I40" s="210" t="s">
        <v>201</v>
      </c>
      <c r="J40" s="211"/>
      <c r="K40" s="212"/>
      <c r="L40" s="213" t="s">
        <v>202</v>
      </c>
      <c r="M40" s="128" t="s">
        <v>203</v>
      </c>
      <c r="N40" s="129"/>
      <c r="O40" s="127" t="s">
        <v>204</v>
      </c>
      <c r="P40" s="129"/>
      <c r="Q40" s="127" t="s">
        <v>205</v>
      </c>
      <c r="R40" s="128"/>
      <c r="S40" s="128"/>
      <c r="T40" s="129"/>
      <c r="U40" s="214" t="s">
        <v>206</v>
      </c>
      <c r="V40" s="86"/>
      <c r="W40" s="86"/>
    </row>
    <row r="41" spans="1:23" ht="15" customHeight="1">
      <c r="A41" s="12"/>
      <c r="B41" s="215" t="s">
        <v>207</v>
      </c>
      <c r="C41" s="12"/>
      <c r="D41" s="130"/>
      <c r="E41" s="130"/>
      <c r="F41" s="130"/>
      <c r="G41" s="130"/>
      <c r="H41" s="130"/>
      <c r="I41" s="53"/>
      <c r="J41" s="53"/>
      <c r="K41" s="53"/>
      <c r="L41" s="215"/>
      <c r="M41" s="216" t="s">
        <v>208</v>
      </c>
      <c r="N41" s="217"/>
      <c r="O41" s="217"/>
      <c r="P41" s="130"/>
      <c r="Q41" s="130"/>
      <c r="R41" s="130"/>
      <c r="S41" s="130"/>
      <c r="T41" s="130"/>
      <c r="U41" s="130"/>
      <c r="V41" s="218"/>
      <c r="W41" s="218"/>
    </row>
    <row r="42" spans="1:23" ht="14.25">
      <c r="A42" s="12"/>
      <c r="B42" s="8" t="s">
        <v>209</v>
      </c>
      <c r="C42" s="12"/>
      <c r="D42" s="130"/>
      <c r="E42" s="130"/>
      <c r="F42" s="130"/>
      <c r="G42" s="130"/>
      <c r="H42" s="130"/>
      <c r="I42" s="53"/>
      <c r="J42" s="53"/>
      <c r="K42" s="53"/>
      <c r="L42" s="8"/>
      <c r="M42" s="217"/>
      <c r="N42" s="217"/>
      <c r="O42" s="217"/>
      <c r="P42" s="130"/>
      <c r="Q42" s="130"/>
      <c r="R42" s="130"/>
      <c r="S42" s="130"/>
      <c r="T42" s="130"/>
      <c r="U42" s="130"/>
      <c r="V42" s="218"/>
      <c r="W42" s="218"/>
    </row>
    <row r="43" spans="1:23" ht="14.25">
      <c r="A43" s="12"/>
      <c r="B43" s="215"/>
      <c r="C43" s="12"/>
      <c r="D43" s="130"/>
      <c r="E43" s="130"/>
      <c r="F43" s="130"/>
      <c r="G43" s="130"/>
      <c r="H43" s="130"/>
      <c r="I43" s="53"/>
      <c r="J43" s="53"/>
      <c r="K43" s="53"/>
      <c r="L43" s="8"/>
      <c r="M43" s="217"/>
      <c r="N43" s="217"/>
      <c r="O43" s="217"/>
      <c r="P43" s="130"/>
      <c r="Q43" s="130"/>
      <c r="R43" s="130"/>
      <c r="S43" s="130"/>
      <c r="T43" s="130"/>
      <c r="U43" s="130"/>
      <c r="V43" s="218"/>
      <c r="W43" s="218"/>
    </row>
    <row r="44" spans="4:16" ht="14.25" customHeight="1">
      <c r="D44" s="20"/>
      <c r="E44" s="20"/>
      <c r="F44" s="20"/>
      <c r="G44" s="20"/>
      <c r="H44" s="20"/>
      <c r="I44" s="20"/>
      <c r="J44" s="20"/>
      <c r="K44" s="20"/>
      <c r="L44" s="8"/>
      <c r="M44" s="20"/>
      <c r="N44" s="20"/>
      <c r="O44" s="20"/>
      <c r="P44" s="20"/>
    </row>
    <row r="45" ht="14.25" customHeight="1"/>
    <row r="46" ht="16.5" customHeight="1">
      <c r="K46" s="20"/>
    </row>
    <row r="47" spans="1:20" ht="15.75" customHeight="1">
      <c r="A47" s="12"/>
      <c r="B47" s="48"/>
      <c r="C47" s="12"/>
      <c r="D47" s="12"/>
      <c r="E47" s="48"/>
      <c r="F47" s="12"/>
      <c r="G47" s="12"/>
      <c r="H47" s="12"/>
      <c r="I47" s="12"/>
      <c r="J47" s="12"/>
      <c r="K47" s="12"/>
      <c r="L47" s="120"/>
      <c r="M47" s="12"/>
      <c r="N47" s="12"/>
      <c r="O47" s="12"/>
      <c r="P47" s="12"/>
      <c r="Q47" s="12"/>
      <c r="R47" s="12"/>
      <c r="S47" s="12"/>
      <c r="T47" s="12"/>
    </row>
    <row r="48" ht="14.25" hidden="1"/>
    <row r="49" ht="16.5" customHeight="1"/>
    <row r="50" ht="16.5" customHeight="1"/>
    <row r="51" ht="16.5" customHeight="1"/>
    <row r="52" ht="24.75" customHeight="1">
      <c r="B52" s="52"/>
    </row>
    <row r="53" ht="14.25" hidden="1"/>
    <row r="54" ht="20.25" customHeight="1">
      <c r="B54" s="52"/>
    </row>
  </sheetData>
  <mergeCells count="43">
    <mergeCell ref="A9:B9"/>
    <mergeCell ref="A10:B10"/>
    <mergeCell ref="A11:B11"/>
    <mergeCell ref="A25:B25"/>
    <mergeCell ref="A28:B28"/>
    <mergeCell ref="A32:B32"/>
    <mergeCell ref="A37:B37"/>
    <mergeCell ref="U3:W3"/>
    <mergeCell ref="Q7:S7"/>
    <mergeCell ref="B3:B6"/>
    <mergeCell ref="K4:K6"/>
    <mergeCell ref="I3:K3"/>
    <mergeCell ref="D3:F3"/>
    <mergeCell ref="D4:D6"/>
    <mergeCell ref="D40:F40"/>
    <mergeCell ref="M8:N8"/>
    <mergeCell ref="D8:F8"/>
    <mergeCell ref="E4:E6"/>
    <mergeCell ref="F4:F6"/>
    <mergeCell ref="G5:G6"/>
    <mergeCell ref="I40:K40"/>
    <mergeCell ref="D7:F7"/>
    <mergeCell ref="I7:J7"/>
    <mergeCell ref="I4:I6"/>
    <mergeCell ref="Q3:T4"/>
    <mergeCell ref="N3:N6"/>
    <mergeCell ref="T5:T6"/>
    <mergeCell ref="M40:N40"/>
    <mergeCell ref="M7:N7"/>
    <mergeCell ref="M3:M6"/>
    <mergeCell ref="L3:L6"/>
    <mergeCell ref="H5:H6"/>
    <mergeCell ref="J4:J6"/>
    <mergeCell ref="O40:P40"/>
    <mergeCell ref="O3:P6"/>
    <mergeCell ref="U5:U6"/>
    <mergeCell ref="V5:V6"/>
    <mergeCell ref="U40:W40"/>
    <mergeCell ref="Q40:T40"/>
    <mergeCell ref="U7:W7"/>
    <mergeCell ref="W5:W6"/>
    <mergeCell ref="Q8:S8"/>
    <mergeCell ref="Q5:S5"/>
  </mergeCells>
  <printOptions/>
  <pageMargins left="0.3937007874015748" right="0.25" top="0.3937007874015748" bottom="0" header="0.5118110236220472" footer="0.21"/>
  <pageSetup horizontalDpi="400" verticalDpi="400" orientation="portrait" pageOrder="overThenDown" paperSize="9" scale="67" r:id="rId1"/>
  <rowBreaks count="1" manualBreakCount="1">
    <brk id="43" max="22" man="1"/>
  </rowBreaks>
  <colBreaks count="1" manualBreakCount="1">
    <brk id="12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showGridLines="0" view="pageBreakPreview" zoomScale="75" zoomScaleNormal="85" zoomScaleSheetLayoutView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" sqref="B1"/>
    </sheetView>
  </sheetViews>
  <sheetFormatPr defaultColWidth="8.625" defaultRowHeight="12.75"/>
  <cols>
    <col min="1" max="1" width="0.875" style="8" customWidth="1"/>
    <col min="2" max="2" width="16.75390625" style="8" customWidth="1"/>
    <col min="3" max="3" width="0.875" style="8" customWidth="1"/>
    <col min="4" max="4" width="9.75390625" style="8" customWidth="1"/>
    <col min="5" max="6" width="11.375" style="8" customWidth="1"/>
    <col min="7" max="7" width="9.75390625" style="8" customWidth="1"/>
    <col min="8" max="8" width="10.625" style="8" customWidth="1"/>
    <col min="9" max="10" width="12.75390625" style="8" customWidth="1"/>
    <col min="11" max="11" width="12.25390625" style="8" customWidth="1"/>
    <col min="12" max="14" width="11.75390625" style="8" customWidth="1"/>
    <col min="15" max="15" width="12.375" style="8" customWidth="1"/>
    <col min="16" max="16" width="0.875" style="8" customWidth="1"/>
    <col min="17" max="16384" width="8.625" style="8" customWidth="1"/>
  </cols>
  <sheetData>
    <row r="1" spans="1:15" ht="24" customHeight="1">
      <c r="A1" s="87"/>
      <c r="D1" s="34" t="s">
        <v>233</v>
      </c>
      <c r="J1" s="34"/>
      <c r="K1" s="219"/>
      <c r="L1" s="219"/>
      <c r="M1" s="88"/>
      <c r="N1" s="219"/>
      <c r="O1" s="219"/>
    </row>
    <row r="2" spans="1:16" ht="21" customHeight="1" thickBot="1">
      <c r="A2" s="220"/>
      <c r="B2" s="16"/>
      <c r="C2" s="16"/>
      <c r="D2" s="16"/>
      <c r="E2" s="16"/>
      <c r="F2" s="16"/>
      <c r="G2" s="16"/>
      <c r="H2" s="16"/>
      <c r="I2" s="16"/>
      <c r="J2" s="16"/>
      <c r="K2" s="15"/>
      <c r="L2" s="16"/>
      <c r="M2" s="16"/>
      <c r="N2" s="16"/>
      <c r="O2" s="16"/>
      <c r="P2" s="16"/>
    </row>
    <row r="3" spans="1:15" s="226" customFormat="1" ht="21" customHeight="1">
      <c r="A3" s="221"/>
      <c r="B3" s="75" t="s">
        <v>254</v>
      </c>
      <c r="C3" s="222"/>
      <c r="D3" s="89" t="s">
        <v>255</v>
      </c>
      <c r="E3" s="85"/>
      <c r="F3" s="85"/>
      <c r="G3" s="85"/>
      <c r="H3" s="55"/>
      <c r="I3" s="55" t="s">
        <v>256</v>
      </c>
      <c r="J3" s="223"/>
      <c r="K3" s="224" t="s">
        <v>234</v>
      </c>
      <c r="L3" s="89" t="s">
        <v>257</v>
      </c>
      <c r="M3" s="85"/>
      <c r="N3" s="55"/>
      <c r="O3" s="225" t="s">
        <v>235</v>
      </c>
    </row>
    <row r="4" spans="1:15" s="226" customFormat="1" ht="21" customHeight="1">
      <c r="A4" s="221"/>
      <c r="B4" s="227"/>
      <c r="C4" s="222"/>
      <c r="D4" s="228" t="s">
        <v>258</v>
      </c>
      <c r="E4" s="228" t="s">
        <v>258</v>
      </c>
      <c r="F4" s="228" t="s">
        <v>258</v>
      </c>
      <c r="G4" s="229" t="s">
        <v>259</v>
      </c>
      <c r="H4" s="229" t="s">
        <v>259</v>
      </c>
      <c r="I4" s="78" t="s">
        <v>236</v>
      </c>
      <c r="J4" s="78" t="s">
        <v>237</v>
      </c>
      <c r="K4" s="230"/>
      <c r="L4" s="78" t="s">
        <v>238</v>
      </c>
      <c r="M4" s="78" t="s">
        <v>239</v>
      </c>
      <c r="N4" s="78" t="s">
        <v>240</v>
      </c>
      <c r="O4" s="231"/>
    </row>
    <row r="5" spans="1:15" s="226" customFormat="1" ht="21" customHeight="1">
      <c r="A5" s="221"/>
      <c r="B5" s="227"/>
      <c r="C5" s="222"/>
      <c r="D5" s="232" t="s">
        <v>241</v>
      </c>
      <c r="E5" s="233" t="s">
        <v>260</v>
      </c>
      <c r="F5" s="233" t="s">
        <v>261</v>
      </c>
      <c r="G5" s="234" t="s">
        <v>262</v>
      </c>
      <c r="H5" s="235" t="s">
        <v>263</v>
      </c>
      <c r="I5" s="159"/>
      <c r="J5" s="159"/>
      <c r="K5" s="230"/>
      <c r="L5" s="159"/>
      <c r="M5" s="159"/>
      <c r="N5" s="159"/>
      <c r="O5" s="231"/>
    </row>
    <row r="6" spans="1:15" s="226" customFormat="1" ht="21" customHeight="1" thickBot="1">
      <c r="A6" s="236"/>
      <c r="B6" s="237"/>
      <c r="C6" s="238"/>
      <c r="D6" s="239"/>
      <c r="E6" s="240"/>
      <c r="F6" s="240"/>
      <c r="G6" s="241"/>
      <c r="H6" s="242"/>
      <c r="I6" s="79"/>
      <c r="J6" s="79"/>
      <c r="K6" s="67"/>
      <c r="L6" s="79"/>
      <c r="M6" s="79"/>
      <c r="N6" s="79"/>
      <c r="O6" s="81"/>
    </row>
    <row r="7" spans="1:16" s="226" customFormat="1" ht="21" customHeight="1" thickBot="1">
      <c r="A7" s="236"/>
      <c r="B7" s="42" t="s">
        <v>9</v>
      </c>
      <c r="C7" s="238"/>
      <c r="D7" s="243" t="s">
        <v>242</v>
      </c>
      <c r="E7" s="244"/>
      <c r="F7" s="245"/>
      <c r="G7" s="243" t="s">
        <v>243</v>
      </c>
      <c r="H7" s="244"/>
      <c r="I7" s="246" t="s">
        <v>244</v>
      </c>
      <c r="J7" s="246"/>
      <c r="K7" s="247" t="s">
        <v>264</v>
      </c>
      <c r="L7" s="248" t="s">
        <v>245</v>
      </c>
      <c r="M7" s="249"/>
      <c r="N7" s="250"/>
      <c r="O7" s="251" t="s">
        <v>181</v>
      </c>
      <c r="P7" s="53"/>
    </row>
    <row r="8" spans="1:16" s="226" customFormat="1" ht="21" customHeight="1">
      <c r="A8" s="252"/>
      <c r="B8" s="45" t="s">
        <v>265</v>
      </c>
      <c r="C8" s="253"/>
      <c r="D8" s="90" t="s">
        <v>246</v>
      </c>
      <c r="E8" s="91"/>
      <c r="F8" s="92"/>
      <c r="G8" s="89" t="s">
        <v>11</v>
      </c>
      <c r="H8" s="85"/>
      <c r="I8" s="223" t="s">
        <v>11</v>
      </c>
      <c r="J8" s="223"/>
      <c r="K8" s="45" t="s">
        <v>11</v>
      </c>
      <c r="L8" s="192" t="s">
        <v>104</v>
      </c>
      <c r="M8" s="89" t="s">
        <v>11</v>
      </c>
      <c r="N8" s="55"/>
      <c r="O8" s="254" t="s">
        <v>104</v>
      </c>
      <c r="P8" s="53"/>
    </row>
    <row r="9" spans="1:16" ht="32.25" customHeight="1">
      <c r="A9" s="87"/>
      <c r="B9" s="47" t="s">
        <v>13</v>
      </c>
      <c r="C9" s="40"/>
      <c r="D9" s="8">
        <f aca="true" t="shared" si="0" ref="D9:O9">SUM(D10:D11)</f>
        <v>162</v>
      </c>
      <c r="E9" s="8">
        <f t="shared" si="0"/>
        <v>1419</v>
      </c>
      <c r="F9" s="8">
        <f t="shared" si="0"/>
        <v>739</v>
      </c>
      <c r="G9" s="8">
        <f t="shared" si="0"/>
        <v>4007</v>
      </c>
      <c r="H9" s="8">
        <f t="shared" si="0"/>
        <v>1198</v>
      </c>
      <c r="I9" s="8">
        <f t="shared" si="0"/>
        <v>81106</v>
      </c>
      <c r="J9" s="8">
        <f t="shared" si="0"/>
        <v>43728</v>
      </c>
      <c r="K9" s="8">
        <f t="shared" si="0"/>
        <v>1174678</v>
      </c>
      <c r="L9" s="8">
        <f t="shared" si="0"/>
        <v>7301</v>
      </c>
      <c r="M9" s="8">
        <f t="shared" si="0"/>
        <v>52</v>
      </c>
      <c r="N9" s="8">
        <f t="shared" si="0"/>
        <v>9483</v>
      </c>
      <c r="O9" s="8">
        <f t="shared" si="0"/>
        <v>640</v>
      </c>
      <c r="P9" s="12"/>
    </row>
    <row r="10" spans="1:16" ht="39" customHeight="1">
      <c r="A10" s="87"/>
      <c r="B10" s="47" t="s">
        <v>14</v>
      </c>
      <c r="C10" s="40"/>
      <c r="D10" s="12">
        <f aca="true" t="shared" si="1" ref="D10:O10">SUM(D12:D24)</f>
        <v>150</v>
      </c>
      <c r="E10" s="12">
        <f t="shared" si="1"/>
        <v>1282</v>
      </c>
      <c r="F10" s="12">
        <f t="shared" si="1"/>
        <v>671</v>
      </c>
      <c r="G10" s="12">
        <f t="shared" si="1"/>
        <v>3738</v>
      </c>
      <c r="H10" s="12">
        <f t="shared" si="1"/>
        <v>1112</v>
      </c>
      <c r="I10" s="12">
        <f t="shared" si="1"/>
        <v>71888</v>
      </c>
      <c r="J10" s="12">
        <f t="shared" si="1"/>
        <v>38496</v>
      </c>
      <c r="K10" s="12">
        <f t="shared" si="1"/>
        <v>1053849</v>
      </c>
      <c r="L10" s="12">
        <f t="shared" si="1"/>
        <v>6630</v>
      </c>
      <c r="M10" s="12">
        <f t="shared" si="1"/>
        <v>51</v>
      </c>
      <c r="N10" s="12">
        <f t="shared" si="1"/>
        <v>8604</v>
      </c>
      <c r="O10" s="12">
        <f t="shared" si="1"/>
        <v>575</v>
      </c>
      <c r="P10" s="8">
        <v>102</v>
      </c>
    </row>
    <row r="11" spans="1:15" ht="39" customHeight="1">
      <c r="A11" s="87"/>
      <c r="B11" s="47" t="s">
        <v>15</v>
      </c>
      <c r="C11" s="40"/>
      <c r="D11" s="8">
        <f aca="true" t="shared" si="2" ref="D11:O11">SUM(D25,D28,D32,D37)</f>
        <v>12</v>
      </c>
      <c r="E11" s="8">
        <f t="shared" si="2"/>
        <v>137</v>
      </c>
      <c r="F11" s="8">
        <f t="shared" si="2"/>
        <v>68</v>
      </c>
      <c r="G11" s="8">
        <f t="shared" si="2"/>
        <v>269</v>
      </c>
      <c r="H11" s="8">
        <f t="shared" si="2"/>
        <v>86</v>
      </c>
      <c r="I11" s="8">
        <f t="shared" si="2"/>
        <v>9218</v>
      </c>
      <c r="J11" s="8">
        <f t="shared" si="2"/>
        <v>5232</v>
      </c>
      <c r="K11" s="8">
        <f t="shared" si="2"/>
        <v>120829</v>
      </c>
      <c r="L11" s="8">
        <f t="shared" si="2"/>
        <v>671</v>
      </c>
      <c r="M11" s="8">
        <f t="shared" si="2"/>
        <v>1</v>
      </c>
      <c r="N11" s="8">
        <f t="shared" si="2"/>
        <v>879</v>
      </c>
      <c r="O11" s="8">
        <f t="shared" si="2"/>
        <v>65</v>
      </c>
    </row>
    <row r="12" spans="1:15" ht="33" customHeight="1">
      <c r="A12" s="87"/>
      <c r="B12" s="47" t="s">
        <v>16</v>
      </c>
      <c r="C12" s="40"/>
      <c r="D12" s="8">
        <v>50</v>
      </c>
      <c r="E12" s="8">
        <v>577</v>
      </c>
      <c r="F12" s="8">
        <v>278</v>
      </c>
      <c r="G12" s="8">
        <v>1870</v>
      </c>
      <c r="H12" s="8">
        <v>613</v>
      </c>
      <c r="I12" s="8">
        <v>23546</v>
      </c>
      <c r="J12" s="8">
        <v>12709</v>
      </c>
      <c r="K12" s="12">
        <v>366012</v>
      </c>
      <c r="L12" s="8">
        <v>2540</v>
      </c>
      <c r="M12" s="8">
        <v>15</v>
      </c>
      <c r="N12" s="8">
        <v>3203</v>
      </c>
      <c r="O12" s="8">
        <v>147</v>
      </c>
    </row>
    <row r="13" spans="1:15" ht="25.5" customHeight="1">
      <c r="A13" s="87"/>
      <c r="B13" s="47" t="s">
        <v>17</v>
      </c>
      <c r="C13" s="40"/>
      <c r="D13" s="8">
        <v>26</v>
      </c>
      <c r="E13" s="8">
        <v>235</v>
      </c>
      <c r="F13" s="8">
        <v>136</v>
      </c>
      <c r="G13" s="8">
        <v>637</v>
      </c>
      <c r="H13" s="8">
        <v>172</v>
      </c>
      <c r="I13" s="8">
        <v>14737</v>
      </c>
      <c r="J13" s="8">
        <v>7718</v>
      </c>
      <c r="K13" s="12">
        <v>214374</v>
      </c>
      <c r="L13" s="8">
        <v>1451</v>
      </c>
      <c r="M13" s="8">
        <v>11</v>
      </c>
      <c r="N13" s="8">
        <v>1869</v>
      </c>
      <c r="O13" s="8">
        <v>85</v>
      </c>
    </row>
    <row r="14" spans="1:15" ht="25.5" customHeight="1">
      <c r="A14" s="87"/>
      <c r="B14" s="47" t="s">
        <v>18</v>
      </c>
      <c r="C14" s="40"/>
      <c r="D14" s="8">
        <v>9</v>
      </c>
      <c r="E14" s="8">
        <v>43</v>
      </c>
      <c r="F14" s="8">
        <v>25</v>
      </c>
      <c r="G14" s="8">
        <v>111</v>
      </c>
      <c r="H14" s="8">
        <v>36</v>
      </c>
      <c r="I14" s="8">
        <v>2725</v>
      </c>
      <c r="J14" s="8">
        <v>1456</v>
      </c>
      <c r="K14" s="12">
        <v>39640</v>
      </c>
      <c r="L14" s="8">
        <v>249</v>
      </c>
      <c r="M14" s="20">
        <v>3</v>
      </c>
      <c r="N14" s="8">
        <v>335</v>
      </c>
      <c r="O14" s="8">
        <v>26</v>
      </c>
    </row>
    <row r="15" spans="1:15" ht="25.5" customHeight="1">
      <c r="A15" s="87"/>
      <c r="B15" s="47" t="s">
        <v>19</v>
      </c>
      <c r="C15" s="40"/>
      <c r="D15" s="8">
        <v>20</v>
      </c>
      <c r="E15" s="8">
        <v>135</v>
      </c>
      <c r="F15" s="8">
        <v>67</v>
      </c>
      <c r="G15" s="8">
        <v>351</v>
      </c>
      <c r="H15" s="8">
        <v>90</v>
      </c>
      <c r="I15" s="8">
        <v>8362</v>
      </c>
      <c r="J15" s="8">
        <v>4531</v>
      </c>
      <c r="K15" s="12">
        <v>113945</v>
      </c>
      <c r="L15" s="8">
        <v>960</v>
      </c>
      <c r="M15" s="20">
        <v>4</v>
      </c>
      <c r="N15" s="8">
        <v>1286</v>
      </c>
      <c r="O15" s="8">
        <v>55</v>
      </c>
    </row>
    <row r="16" spans="1:15" ht="25.5" customHeight="1">
      <c r="A16" s="87"/>
      <c r="B16" s="47" t="s">
        <v>20</v>
      </c>
      <c r="C16" s="40"/>
      <c r="D16" s="8">
        <v>7</v>
      </c>
      <c r="E16" s="8">
        <v>81</v>
      </c>
      <c r="F16" s="8">
        <v>42</v>
      </c>
      <c r="G16" s="8">
        <v>334</v>
      </c>
      <c r="H16" s="8">
        <v>52</v>
      </c>
      <c r="I16" s="8">
        <v>6301</v>
      </c>
      <c r="J16" s="8">
        <v>3148</v>
      </c>
      <c r="K16" s="12">
        <v>71943</v>
      </c>
      <c r="L16" s="8">
        <v>541</v>
      </c>
      <c r="M16" s="20">
        <v>5</v>
      </c>
      <c r="N16" s="8">
        <v>713</v>
      </c>
      <c r="O16" s="8">
        <v>41</v>
      </c>
    </row>
    <row r="17" spans="1:16" ht="33" customHeight="1">
      <c r="A17" s="87"/>
      <c r="B17" s="47" t="s">
        <v>21</v>
      </c>
      <c r="C17" s="40"/>
      <c r="D17" s="8">
        <v>8</v>
      </c>
      <c r="E17" s="8">
        <v>17</v>
      </c>
      <c r="F17" s="8">
        <v>15</v>
      </c>
      <c r="G17" s="8">
        <v>54</v>
      </c>
      <c r="H17" s="8">
        <v>15</v>
      </c>
      <c r="I17" s="8">
        <v>1930</v>
      </c>
      <c r="J17" s="8">
        <v>1148</v>
      </c>
      <c r="K17" s="12">
        <v>29726</v>
      </c>
      <c r="L17" s="20">
        <v>88</v>
      </c>
      <c r="M17" s="48" t="s">
        <v>266</v>
      </c>
      <c r="N17" s="8">
        <v>116</v>
      </c>
      <c r="O17" s="8">
        <v>25</v>
      </c>
      <c r="P17" s="12"/>
    </row>
    <row r="18" spans="1:15" ht="25.5" customHeight="1">
      <c r="A18" s="87"/>
      <c r="B18" s="47" t="s">
        <v>22</v>
      </c>
      <c r="C18" s="40"/>
      <c r="D18" s="8">
        <v>4</v>
      </c>
      <c r="E18" s="8">
        <v>18</v>
      </c>
      <c r="F18" s="8">
        <v>11</v>
      </c>
      <c r="G18" s="8">
        <v>34</v>
      </c>
      <c r="H18" s="8">
        <v>13</v>
      </c>
      <c r="I18" s="8">
        <v>1377</v>
      </c>
      <c r="J18" s="8">
        <v>778</v>
      </c>
      <c r="K18" s="12">
        <v>20914</v>
      </c>
      <c r="L18" s="8">
        <v>60</v>
      </c>
      <c r="M18" s="20">
        <v>1</v>
      </c>
      <c r="N18" s="8">
        <v>83</v>
      </c>
      <c r="O18" s="8">
        <v>10</v>
      </c>
    </row>
    <row r="19" spans="1:15" ht="25.5" customHeight="1">
      <c r="A19" s="87"/>
      <c r="B19" s="47" t="s">
        <v>45</v>
      </c>
      <c r="C19" s="40"/>
      <c r="D19" s="20">
        <v>3</v>
      </c>
      <c r="E19" s="20">
        <v>32</v>
      </c>
      <c r="F19" s="20">
        <v>15</v>
      </c>
      <c r="G19" s="8">
        <v>60</v>
      </c>
      <c r="H19" s="8">
        <v>19</v>
      </c>
      <c r="I19" s="20">
        <v>2100</v>
      </c>
      <c r="J19" s="20">
        <v>945</v>
      </c>
      <c r="K19" s="48">
        <v>28802</v>
      </c>
      <c r="L19" s="8">
        <v>71</v>
      </c>
      <c r="M19" s="20">
        <v>3</v>
      </c>
      <c r="N19" s="20">
        <v>89</v>
      </c>
      <c r="O19" s="48">
        <v>17</v>
      </c>
    </row>
    <row r="20" spans="1:15" ht="25.5" customHeight="1">
      <c r="A20" s="87"/>
      <c r="B20" s="47" t="s">
        <v>46</v>
      </c>
      <c r="C20" s="40"/>
      <c r="D20" s="20">
        <v>7</v>
      </c>
      <c r="E20" s="20">
        <v>14</v>
      </c>
      <c r="F20" s="20">
        <v>10</v>
      </c>
      <c r="G20" s="20">
        <v>44</v>
      </c>
      <c r="H20" s="20">
        <v>14</v>
      </c>
      <c r="I20" s="20">
        <v>1750</v>
      </c>
      <c r="J20" s="20">
        <v>921</v>
      </c>
      <c r="K20" s="48">
        <v>24403</v>
      </c>
      <c r="L20" s="20">
        <v>51</v>
      </c>
      <c r="M20" s="20" t="s">
        <v>267</v>
      </c>
      <c r="N20" s="20">
        <v>72</v>
      </c>
      <c r="O20" s="48">
        <v>39</v>
      </c>
    </row>
    <row r="21" spans="1:15" ht="33" customHeight="1">
      <c r="A21" s="87"/>
      <c r="B21" s="47" t="s">
        <v>109</v>
      </c>
      <c r="C21" s="40"/>
      <c r="D21" s="48">
        <v>5</v>
      </c>
      <c r="E21" s="48">
        <v>41</v>
      </c>
      <c r="F21" s="48">
        <v>17</v>
      </c>
      <c r="G21" s="20">
        <v>77</v>
      </c>
      <c r="H21" s="20">
        <v>17</v>
      </c>
      <c r="I21" s="48">
        <v>2045</v>
      </c>
      <c r="J21" s="48">
        <v>1188</v>
      </c>
      <c r="K21" s="48">
        <v>35127</v>
      </c>
      <c r="L21" s="20">
        <v>82</v>
      </c>
      <c r="M21" s="20" t="s">
        <v>267</v>
      </c>
      <c r="N21" s="20">
        <v>100</v>
      </c>
      <c r="O21" s="48">
        <v>43</v>
      </c>
    </row>
    <row r="22" spans="1:15" ht="25.5" customHeight="1">
      <c r="A22" s="87"/>
      <c r="B22" s="47" t="s">
        <v>55</v>
      </c>
      <c r="C22" s="40"/>
      <c r="D22" s="20">
        <v>3</v>
      </c>
      <c r="E22" s="20">
        <v>23</v>
      </c>
      <c r="F22" s="20">
        <v>11</v>
      </c>
      <c r="G22" s="20">
        <v>33</v>
      </c>
      <c r="H22" s="20">
        <v>14</v>
      </c>
      <c r="I22" s="48">
        <v>1598</v>
      </c>
      <c r="J22" s="48">
        <v>912</v>
      </c>
      <c r="K22" s="48">
        <v>26140</v>
      </c>
      <c r="L22" s="20">
        <v>91</v>
      </c>
      <c r="M22" s="20" t="s">
        <v>73</v>
      </c>
      <c r="N22" s="20">
        <v>130</v>
      </c>
      <c r="O22" s="48">
        <v>18</v>
      </c>
    </row>
    <row r="23" spans="1:15" ht="25.5" customHeight="1">
      <c r="A23" s="87"/>
      <c r="B23" s="47" t="s">
        <v>58</v>
      </c>
      <c r="C23" s="40"/>
      <c r="D23" s="20">
        <v>4</v>
      </c>
      <c r="E23" s="20">
        <v>33</v>
      </c>
      <c r="F23" s="20">
        <v>18</v>
      </c>
      <c r="G23" s="20">
        <v>80</v>
      </c>
      <c r="H23" s="20">
        <v>24</v>
      </c>
      <c r="I23" s="20">
        <v>2703</v>
      </c>
      <c r="J23" s="20">
        <v>1536</v>
      </c>
      <c r="K23" s="20">
        <v>39581</v>
      </c>
      <c r="L23" s="20">
        <v>270</v>
      </c>
      <c r="M23" s="20">
        <v>5</v>
      </c>
      <c r="N23" s="20">
        <v>389</v>
      </c>
      <c r="O23" s="48">
        <v>24</v>
      </c>
    </row>
    <row r="24" spans="1:15" ht="25.5" customHeight="1">
      <c r="A24" s="87"/>
      <c r="B24" s="47" t="s">
        <v>59</v>
      </c>
      <c r="C24" s="40"/>
      <c r="D24" s="20">
        <v>4</v>
      </c>
      <c r="E24" s="20">
        <v>33</v>
      </c>
      <c r="F24" s="20">
        <v>26</v>
      </c>
      <c r="G24" s="20">
        <v>53</v>
      </c>
      <c r="H24" s="20">
        <v>33</v>
      </c>
      <c r="I24" s="20">
        <v>2714</v>
      </c>
      <c r="J24" s="20">
        <v>1506</v>
      </c>
      <c r="K24" s="20">
        <v>43242</v>
      </c>
      <c r="L24" s="20">
        <v>176</v>
      </c>
      <c r="M24" s="20">
        <v>4</v>
      </c>
      <c r="N24" s="20">
        <v>219</v>
      </c>
      <c r="O24" s="48">
        <v>45</v>
      </c>
    </row>
    <row r="25" spans="1:16" ht="33" customHeight="1">
      <c r="A25" s="87"/>
      <c r="B25" s="47" t="s">
        <v>23</v>
      </c>
      <c r="C25" s="40"/>
      <c r="D25" s="12">
        <f aca="true" t="shared" si="3" ref="D25:L25">SUM(D26:D27)</f>
        <v>5</v>
      </c>
      <c r="E25" s="12">
        <f t="shared" si="3"/>
        <v>68</v>
      </c>
      <c r="F25" s="12">
        <f t="shared" si="3"/>
        <v>33</v>
      </c>
      <c r="G25" s="12">
        <f t="shared" si="3"/>
        <v>127</v>
      </c>
      <c r="H25" s="12">
        <f t="shared" si="3"/>
        <v>40</v>
      </c>
      <c r="I25" s="12">
        <f t="shared" si="3"/>
        <v>4726</v>
      </c>
      <c r="J25" s="12">
        <f t="shared" si="3"/>
        <v>2789</v>
      </c>
      <c r="K25" s="12">
        <f t="shared" si="3"/>
        <v>56460</v>
      </c>
      <c r="L25" s="12">
        <f t="shared" si="3"/>
        <v>378</v>
      </c>
      <c r="M25" s="20" t="s">
        <v>268</v>
      </c>
      <c r="N25" s="12">
        <f>SUM(N26:N27)</f>
        <v>481</v>
      </c>
      <c r="O25" s="12">
        <f>SUM(O26:O27)</f>
        <v>23</v>
      </c>
      <c r="P25" s="20"/>
    </row>
    <row r="26" spans="1:15" ht="30" customHeight="1">
      <c r="A26" s="87"/>
      <c r="B26" s="48" t="s">
        <v>24</v>
      </c>
      <c r="C26" s="40"/>
      <c r="D26" s="8">
        <v>2</v>
      </c>
      <c r="E26" s="8">
        <v>34</v>
      </c>
      <c r="F26" s="8">
        <v>18</v>
      </c>
      <c r="G26" s="8">
        <v>52</v>
      </c>
      <c r="H26" s="8">
        <v>20</v>
      </c>
      <c r="I26" s="8">
        <v>2799</v>
      </c>
      <c r="J26" s="8">
        <v>1394</v>
      </c>
      <c r="K26" s="12">
        <v>33249</v>
      </c>
      <c r="L26" s="8">
        <v>157</v>
      </c>
      <c r="M26" s="20" t="s">
        <v>268</v>
      </c>
      <c r="N26" s="8">
        <v>188</v>
      </c>
      <c r="O26" s="8">
        <v>13</v>
      </c>
    </row>
    <row r="27" spans="1:15" ht="30" customHeight="1">
      <c r="A27" s="87"/>
      <c r="B27" s="48" t="s">
        <v>25</v>
      </c>
      <c r="C27" s="40"/>
      <c r="D27" s="8">
        <v>3</v>
      </c>
      <c r="E27" s="8">
        <v>34</v>
      </c>
      <c r="F27" s="8">
        <v>15</v>
      </c>
      <c r="G27" s="8">
        <v>75</v>
      </c>
      <c r="H27" s="8">
        <v>20</v>
      </c>
      <c r="I27" s="8">
        <v>1927</v>
      </c>
      <c r="J27" s="8">
        <v>1395</v>
      </c>
      <c r="K27" s="12">
        <v>23211</v>
      </c>
      <c r="L27" s="8">
        <v>221</v>
      </c>
      <c r="M27" s="20" t="s">
        <v>268</v>
      </c>
      <c r="N27" s="8">
        <v>293</v>
      </c>
      <c r="O27" s="8">
        <v>10</v>
      </c>
    </row>
    <row r="28" spans="1:15" ht="33" customHeight="1">
      <c r="A28" s="87"/>
      <c r="B28" s="47" t="s">
        <v>26</v>
      </c>
      <c r="C28" s="40"/>
      <c r="D28" s="12">
        <f aca="true" t="shared" si="4" ref="D28:L28">SUM(D29:D31)</f>
        <v>4</v>
      </c>
      <c r="E28" s="12">
        <f t="shared" si="4"/>
        <v>34</v>
      </c>
      <c r="F28" s="12">
        <f t="shared" si="4"/>
        <v>16</v>
      </c>
      <c r="G28" s="12">
        <f t="shared" si="4"/>
        <v>73</v>
      </c>
      <c r="H28" s="12">
        <f t="shared" si="4"/>
        <v>19</v>
      </c>
      <c r="I28" s="12">
        <f t="shared" si="4"/>
        <v>2225</v>
      </c>
      <c r="J28" s="12">
        <f t="shared" si="4"/>
        <v>1212</v>
      </c>
      <c r="K28" s="12">
        <f t="shared" si="4"/>
        <v>31975</v>
      </c>
      <c r="L28" s="12">
        <f t="shared" si="4"/>
        <v>182</v>
      </c>
      <c r="M28" s="20" t="s">
        <v>268</v>
      </c>
      <c r="N28" s="12">
        <f>SUM(N29:N31)</f>
        <v>257</v>
      </c>
      <c r="O28" s="12">
        <f>SUM(O29:O31)</f>
        <v>18</v>
      </c>
    </row>
    <row r="29" spans="1:15" ht="30" customHeight="1">
      <c r="A29" s="87"/>
      <c r="B29" s="20" t="s">
        <v>27</v>
      </c>
      <c r="C29" s="40"/>
      <c r="D29" s="8">
        <v>1</v>
      </c>
      <c r="E29" s="8">
        <v>8</v>
      </c>
      <c r="F29" s="8">
        <v>3</v>
      </c>
      <c r="G29" s="8">
        <v>13</v>
      </c>
      <c r="H29" s="8">
        <v>5</v>
      </c>
      <c r="I29" s="8">
        <v>457</v>
      </c>
      <c r="J29" s="8">
        <v>271</v>
      </c>
      <c r="K29" s="12">
        <v>7526</v>
      </c>
      <c r="L29" s="8">
        <v>56</v>
      </c>
      <c r="M29" s="20" t="s">
        <v>268</v>
      </c>
      <c r="N29" s="8">
        <v>90</v>
      </c>
      <c r="O29" s="8">
        <v>6</v>
      </c>
    </row>
    <row r="30" spans="1:16" ht="22.5" customHeight="1">
      <c r="A30" s="87"/>
      <c r="B30" s="20" t="s">
        <v>28</v>
      </c>
      <c r="C30" s="40"/>
      <c r="D30" s="8">
        <v>1</v>
      </c>
      <c r="E30" s="8">
        <v>12</v>
      </c>
      <c r="F30" s="8">
        <v>6</v>
      </c>
      <c r="G30" s="8">
        <v>38</v>
      </c>
      <c r="H30" s="8">
        <v>6</v>
      </c>
      <c r="I30" s="8">
        <v>896</v>
      </c>
      <c r="J30" s="8">
        <v>476</v>
      </c>
      <c r="K30" s="12">
        <v>12028</v>
      </c>
      <c r="L30" s="8">
        <v>90</v>
      </c>
      <c r="M30" s="48" t="s">
        <v>268</v>
      </c>
      <c r="N30" s="8">
        <v>123</v>
      </c>
      <c r="O30" s="8">
        <v>6</v>
      </c>
      <c r="P30" s="12"/>
    </row>
    <row r="31" spans="1:15" ht="22.5" customHeight="1">
      <c r="A31" s="87"/>
      <c r="B31" s="20" t="s">
        <v>29</v>
      </c>
      <c r="C31" s="40"/>
      <c r="D31" s="8">
        <v>2</v>
      </c>
      <c r="E31" s="8">
        <v>14</v>
      </c>
      <c r="F31" s="8">
        <v>7</v>
      </c>
      <c r="G31" s="8">
        <v>22</v>
      </c>
      <c r="H31" s="8">
        <v>8</v>
      </c>
      <c r="I31" s="8">
        <v>872</v>
      </c>
      <c r="J31" s="8">
        <v>465</v>
      </c>
      <c r="K31" s="12">
        <v>12421</v>
      </c>
      <c r="L31" s="8">
        <v>36</v>
      </c>
      <c r="M31" s="20" t="s">
        <v>268</v>
      </c>
      <c r="N31" s="8">
        <v>44</v>
      </c>
      <c r="O31" s="8">
        <v>6</v>
      </c>
    </row>
    <row r="32" spans="1:15" ht="33" customHeight="1">
      <c r="A32" s="87"/>
      <c r="B32" s="47" t="s">
        <v>30</v>
      </c>
      <c r="C32" s="40"/>
      <c r="D32" s="48">
        <f aca="true" t="shared" si="5" ref="D32:O32">SUM(D33:D36)</f>
        <v>1</v>
      </c>
      <c r="E32" s="48">
        <f t="shared" si="5"/>
        <v>15</v>
      </c>
      <c r="F32" s="48">
        <f t="shared" si="5"/>
        <v>8</v>
      </c>
      <c r="G32" s="48">
        <f t="shared" si="5"/>
        <v>37</v>
      </c>
      <c r="H32" s="48">
        <f t="shared" si="5"/>
        <v>15</v>
      </c>
      <c r="I32" s="48">
        <f t="shared" si="5"/>
        <v>1017</v>
      </c>
      <c r="J32" s="48">
        <f t="shared" si="5"/>
        <v>519</v>
      </c>
      <c r="K32" s="48">
        <f t="shared" si="5"/>
        <v>13355</v>
      </c>
      <c r="L32" s="48">
        <f t="shared" si="5"/>
        <v>88</v>
      </c>
      <c r="M32" s="48">
        <f t="shared" si="5"/>
        <v>1</v>
      </c>
      <c r="N32" s="48">
        <f t="shared" si="5"/>
        <v>114</v>
      </c>
      <c r="O32" s="48">
        <f t="shared" si="5"/>
        <v>17</v>
      </c>
    </row>
    <row r="33" spans="1:16" ht="30" customHeight="1">
      <c r="A33" s="87"/>
      <c r="B33" s="20" t="s">
        <v>31</v>
      </c>
      <c r="C33" s="40"/>
      <c r="D33" s="48" t="s">
        <v>268</v>
      </c>
      <c r="E33" s="48">
        <v>2</v>
      </c>
      <c r="F33" s="48">
        <v>1</v>
      </c>
      <c r="G33" s="8">
        <v>2</v>
      </c>
      <c r="H33" s="8">
        <v>2</v>
      </c>
      <c r="I33" s="8">
        <v>102</v>
      </c>
      <c r="J33" s="8">
        <v>61</v>
      </c>
      <c r="K33" s="12">
        <v>2559</v>
      </c>
      <c r="L33" s="20">
        <v>2</v>
      </c>
      <c r="M33" s="20" t="s">
        <v>268</v>
      </c>
      <c r="N33" s="8">
        <v>3</v>
      </c>
      <c r="O33" s="20">
        <v>3</v>
      </c>
      <c r="P33" s="20"/>
    </row>
    <row r="34" spans="1:15" ht="29.25" customHeight="1">
      <c r="A34" s="87"/>
      <c r="B34" s="20" t="s">
        <v>32</v>
      </c>
      <c r="C34" s="40"/>
      <c r="D34" s="48" t="s">
        <v>231</v>
      </c>
      <c r="E34" s="48" t="s">
        <v>231</v>
      </c>
      <c r="F34" s="48" t="s">
        <v>231</v>
      </c>
      <c r="G34" s="8">
        <v>15</v>
      </c>
      <c r="H34" s="8">
        <v>3</v>
      </c>
      <c r="I34" s="48" t="s">
        <v>231</v>
      </c>
      <c r="J34" s="48" t="s">
        <v>231</v>
      </c>
      <c r="K34" s="48" t="s">
        <v>231</v>
      </c>
      <c r="L34" s="48" t="s">
        <v>231</v>
      </c>
      <c r="M34" s="48" t="s">
        <v>231</v>
      </c>
      <c r="N34" s="48" t="s">
        <v>231</v>
      </c>
      <c r="O34" s="8">
        <v>4</v>
      </c>
    </row>
    <row r="35" spans="1:15" ht="29.25" customHeight="1">
      <c r="A35" s="87"/>
      <c r="B35" s="20" t="s">
        <v>33</v>
      </c>
      <c r="C35" s="40"/>
      <c r="D35" s="48" t="s">
        <v>231</v>
      </c>
      <c r="E35" s="48" t="s">
        <v>231</v>
      </c>
      <c r="F35" s="48" t="s">
        <v>231</v>
      </c>
      <c r="G35" s="8">
        <v>5</v>
      </c>
      <c r="H35" s="8">
        <v>2</v>
      </c>
      <c r="I35" s="48" t="s">
        <v>231</v>
      </c>
      <c r="J35" s="48" t="s">
        <v>231</v>
      </c>
      <c r="K35" s="48" t="s">
        <v>231</v>
      </c>
      <c r="L35" s="48" t="s">
        <v>231</v>
      </c>
      <c r="M35" s="48" t="s">
        <v>231</v>
      </c>
      <c r="N35" s="48" t="s">
        <v>231</v>
      </c>
      <c r="O35" s="8">
        <v>6</v>
      </c>
    </row>
    <row r="36" spans="1:16" ht="29.25" customHeight="1">
      <c r="A36" s="87"/>
      <c r="B36" s="20" t="s">
        <v>34</v>
      </c>
      <c r="C36" s="40"/>
      <c r="D36" s="8">
        <v>1</v>
      </c>
      <c r="E36" s="8">
        <v>13</v>
      </c>
      <c r="F36" s="8">
        <v>7</v>
      </c>
      <c r="G36" s="8">
        <v>15</v>
      </c>
      <c r="H36" s="8">
        <v>8</v>
      </c>
      <c r="I36" s="8">
        <v>915</v>
      </c>
      <c r="J36" s="8">
        <v>458</v>
      </c>
      <c r="K36" s="12">
        <v>10796</v>
      </c>
      <c r="L36" s="8">
        <v>86</v>
      </c>
      <c r="M36" s="20">
        <v>1</v>
      </c>
      <c r="N36" s="8">
        <v>111</v>
      </c>
      <c r="O36" s="8">
        <v>4</v>
      </c>
      <c r="P36" s="20"/>
    </row>
    <row r="37" spans="1:17" ht="32.25" customHeight="1">
      <c r="A37" s="87"/>
      <c r="B37" s="47" t="s">
        <v>35</v>
      </c>
      <c r="C37" s="40"/>
      <c r="D37" s="12">
        <f aca="true" t="shared" si="6" ref="D37:O37">D38</f>
        <v>2</v>
      </c>
      <c r="E37" s="12">
        <f t="shared" si="6"/>
        <v>20</v>
      </c>
      <c r="F37" s="12">
        <f t="shared" si="6"/>
        <v>11</v>
      </c>
      <c r="G37" s="12">
        <f t="shared" si="6"/>
        <v>32</v>
      </c>
      <c r="H37" s="12">
        <f t="shared" si="6"/>
        <v>12</v>
      </c>
      <c r="I37" s="12">
        <f t="shared" si="6"/>
        <v>1250</v>
      </c>
      <c r="J37" s="12">
        <f t="shared" si="6"/>
        <v>712</v>
      </c>
      <c r="K37" s="12">
        <f t="shared" si="6"/>
        <v>19039</v>
      </c>
      <c r="L37" s="12">
        <f t="shared" si="6"/>
        <v>23</v>
      </c>
      <c r="M37" s="48" t="str">
        <f t="shared" si="6"/>
        <v>-</v>
      </c>
      <c r="N37" s="12">
        <f t="shared" si="6"/>
        <v>27</v>
      </c>
      <c r="O37" s="12">
        <f t="shared" si="6"/>
        <v>7</v>
      </c>
      <c r="P37" s="12"/>
      <c r="Q37" s="12"/>
    </row>
    <row r="38" spans="1:16" ht="30" customHeight="1">
      <c r="A38" s="93"/>
      <c r="B38" s="20" t="s">
        <v>56</v>
      </c>
      <c r="C38" s="40"/>
      <c r="D38" s="48">
        <v>2</v>
      </c>
      <c r="E38" s="48">
        <v>20</v>
      </c>
      <c r="F38" s="48">
        <v>11</v>
      </c>
      <c r="G38" s="48">
        <v>32</v>
      </c>
      <c r="H38" s="48">
        <v>12</v>
      </c>
      <c r="I38" s="48">
        <v>1250</v>
      </c>
      <c r="J38" s="48">
        <v>712</v>
      </c>
      <c r="K38" s="12">
        <v>19039</v>
      </c>
      <c r="L38" s="8">
        <v>23</v>
      </c>
      <c r="M38" s="20" t="s">
        <v>269</v>
      </c>
      <c r="N38" s="8">
        <v>27</v>
      </c>
      <c r="O38" s="48">
        <v>7</v>
      </c>
      <c r="P38" s="12"/>
    </row>
    <row r="39" spans="1:15" ht="6" customHeight="1">
      <c r="A39" s="110"/>
      <c r="B39" s="38"/>
      <c r="C39" s="46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6" ht="48" customHeight="1" thickBot="1">
      <c r="A40" s="204"/>
      <c r="B40" s="205" t="s">
        <v>44</v>
      </c>
      <c r="C40" s="204"/>
      <c r="D40" s="127" t="s">
        <v>247</v>
      </c>
      <c r="E40" s="255"/>
      <c r="F40" s="255"/>
      <c r="G40" s="256" t="s">
        <v>248</v>
      </c>
      <c r="H40" s="257"/>
      <c r="I40" s="214" t="s">
        <v>249</v>
      </c>
      <c r="J40" s="258"/>
      <c r="K40" s="259" t="s">
        <v>250</v>
      </c>
      <c r="L40" s="127" t="s">
        <v>251</v>
      </c>
      <c r="M40" s="260"/>
      <c r="N40" s="261"/>
      <c r="O40" s="262" t="s">
        <v>252</v>
      </c>
      <c r="P40" s="204"/>
    </row>
    <row r="41" spans="1:11" ht="16.5" customHeight="1">
      <c r="A41" s="87"/>
      <c r="B41" s="8" t="s">
        <v>253</v>
      </c>
      <c r="H41" s="12"/>
      <c r="K41" s="263"/>
    </row>
    <row r="42" ht="16.5" customHeight="1">
      <c r="A42" s="87"/>
    </row>
    <row r="43" ht="16.5" customHeight="1">
      <c r="A43" s="87"/>
    </row>
    <row r="44" ht="16.5" customHeight="1">
      <c r="A44" s="87"/>
    </row>
  </sheetData>
  <mergeCells count="26">
    <mergeCell ref="B3:B6"/>
    <mergeCell ref="H5:H6"/>
    <mergeCell ref="I40:J40"/>
    <mergeCell ref="L40:N40"/>
    <mergeCell ref="D3:H3"/>
    <mergeCell ref="G7:H7"/>
    <mergeCell ref="G8:H8"/>
    <mergeCell ref="L4:L6"/>
    <mergeCell ref="M4:M6"/>
    <mergeCell ref="I3:J3"/>
    <mergeCell ref="M8:N8"/>
    <mergeCell ref="O3:O6"/>
    <mergeCell ref="K3:K6"/>
    <mergeCell ref="L7:N7"/>
    <mergeCell ref="L3:N3"/>
    <mergeCell ref="N4:N6"/>
    <mergeCell ref="J4:J6"/>
    <mergeCell ref="I7:J7"/>
    <mergeCell ref="I8:J8"/>
    <mergeCell ref="D7:F7"/>
    <mergeCell ref="E5:E6"/>
    <mergeCell ref="F5:F6"/>
    <mergeCell ref="D40:F40"/>
    <mergeCell ref="G40:H40"/>
    <mergeCell ref="D8:F8"/>
    <mergeCell ref="I4:I6"/>
  </mergeCells>
  <printOptions/>
  <pageMargins left="0.3937007874015748" right="0.27" top="0.53" bottom="0" header="0.55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2011-11-22T02:27:26Z</cp:lastPrinted>
  <dcterms:created xsi:type="dcterms:W3CDTF">1999-08-20T05:26:14Z</dcterms:created>
  <dcterms:modified xsi:type="dcterms:W3CDTF">2013-03-25T04:13:21Z</dcterms:modified>
  <cp:category/>
  <cp:version/>
  <cp:contentType/>
  <cp:contentStatus/>
</cp:coreProperties>
</file>